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\projects\EMMA-internal\input\"/>
    </mc:Choice>
  </mc:AlternateContent>
  <xr:revisionPtr revIDLastSave="0" documentId="13_ncr:1_{05AEEC2E-469A-4D57-8301-45E27FDE4494}" xr6:coauthVersionLast="45" xr6:coauthVersionMax="45" xr10:uidLastSave="{00000000-0000-0000-0000-000000000000}"/>
  <bookViews>
    <workbookView xWindow="23590" yWindow="13360" windowWidth="14810" windowHeight="5950" tabRatio="829" activeTab="1" xr2:uid="{00000000-000D-0000-FFFF-FFFF00000000}"/>
  </bookViews>
  <sheets>
    <sheet name="capa0" sheetId="46" r:id="rId1"/>
    <sheet name="chp0" sheetId="76" r:id="rId2"/>
    <sheet name="gene0" sheetId="79" r:id="rId3"/>
    <sheet name="eff0" sheetId="78" r:id="rId4"/>
    <sheet name="ntc0" sheetId="75" r:id="rId5"/>
    <sheet name="exp0" sheetId="82" r:id="rId6"/>
    <sheet name="template (2)" sheetId="22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46" l="1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C30" i="46" l="1"/>
  <c r="C31" i="46" s="1"/>
  <c r="C32" i="46"/>
  <c r="D30" i="46"/>
  <c r="D31" i="46" s="1"/>
  <c r="J30" i="46"/>
  <c r="J31" i="46" s="1"/>
  <c r="K30" i="46"/>
  <c r="K31" i="46" s="1"/>
  <c r="L30" i="46"/>
  <c r="L31" i="46" s="1"/>
  <c r="E30" i="46"/>
  <c r="E31" i="46" s="1"/>
  <c r="F30" i="46"/>
  <c r="F31" i="46" s="1"/>
  <c r="G30" i="46"/>
  <c r="G31" i="46" s="1"/>
  <c r="H30" i="46"/>
  <c r="H31" i="46" s="1"/>
  <c r="I30" i="46"/>
  <c r="I31" i="46" s="1"/>
  <c r="M30" i="46"/>
  <c r="N30" i="46"/>
  <c r="M31" i="46"/>
  <c r="N31" i="46"/>
  <c r="D32" i="46"/>
  <c r="E32" i="46"/>
  <c r="F32" i="46"/>
  <c r="G32" i="46"/>
  <c r="H32" i="46"/>
  <c r="I32" i="46"/>
  <c r="J32" i="46"/>
  <c r="K32" i="46"/>
  <c r="L32" i="46"/>
  <c r="M32" i="46"/>
  <c r="N32" i="46"/>
  <c r="CN15" i="79" l="1"/>
  <c r="CM15" i="79"/>
  <c r="CL15" i="79"/>
  <c r="CK15" i="79"/>
  <c r="CJ15" i="79"/>
  <c r="CI15" i="79"/>
  <c r="CH15" i="79"/>
  <c r="CG15" i="79"/>
  <c r="CF15" i="79"/>
  <c r="CE15" i="79"/>
  <c r="CD15" i="79"/>
  <c r="CC15" i="79"/>
  <c r="CB15" i="79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B27" i="46"/>
  <c r="AC27" i="46" s="1"/>
  <c r="AD27" i="46" s="1"/>
  <c r="AE27" i="46" s="1"/>
  <c r="AF27" i="46" s="1"/>
  <c r="AG27" i="46" s="1"/>
  <c r="AH27" i="46" s="1"/>
  <c r="AI27" i="46" s="1"/>
  <c r="AJ27" i="46" s="1"/>
  <c r="AK27" i="46" s="1"/>
  <c r="AL27" i="46" s="1"/>
  <c r="P30" i="46"/>
  <c r="P31" i="46" s="1"/>
  <c r="Q30" i="46"/>
  <c r="Q31" i="46" s="1"/>
  <c r="S30" i="46"/>
  <c r="S31" i="46" s="1"/>
  <c r="T30" i="46"/>
  <c r="T31" i="46" s="1"/>
  <c r="U30" i="46"/>
  <c r="U31" i="46" s="1"/>
  <c r="Y30" i="46"/>
  <c r="Y31" i="46" s="1"/>
  <c r="AA30" i="46"/>
  <c r="AA31" i="46" s="1"/>
  <c r="AB30" i="46"/>
  <c r="AB31" i="46" s="1"/>
  <c r="AC30" i="46"/>
  <c r="AC31" i="46" s="1"/>
  <c r="AG30" i="46"/>
  <c r="AG31" i="46" s="1"/>
  <c r="AI30" i="46"/>
  <c r="AI31" i="46" s="1"/>
  <c r="AJ30" i="46"/>
  <c r="AJ31" i="46" s="1"/>
  <c r="AK30" i="46"/>
  <c r="AK31" i="46" s="1"/>
  <c r="O30" i="46"/>
  <c r="O31" i="46" s="1"/>
  <c r="R30" i="46"/>
  <c r="R31" i="46" s="1"/>
  <c r="V30" i="46"/>
  <c r="V31" i="46" s="1"/>
  <c r="W30" i="46"/>
  <c r="X30" i="46"/>
  <c r="X31" i="46" s="1"/>
  <c r="Z30" i="46"/>
  <c r="Z31" i="46" s="1"/>
  <c r="AD30" i="46"/>
  <c r="AD31" i="46" s="1"/>
  <c r="AE30" i="46"/>
  <c r="AE31" i="46" s="1"/>
  <c r="AF30" i="46"/>
  <c r="AF31" i="46" s="1"/>
  <c r="AH30" i="46"/>
  <c r="AH31" i="46" s="1"/>
  <c r="AL30" i="46"/>
  <c r="W31" i="46"/>
  <c r="AL31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4" i="46"/>
  <c r="AB2" i="46"/>
  <c r="AC2" i="46" s="1"/>
  <c r="AD2" i="46" s="1"/>
  <c r="AE2" i="46" s="1"/>
  <c r="AF2" i="46" s="1"/>
  <c r="AG2" i="46" s="1"/>
  <c r="AH2" i="46" s="1"/>
  <c r="AI2" i="46" s="1"/>
  <c r="AJ2" i="46" s="1"/>
  <c r="AK2" i="46" s="1"/>
  <c r="AL2" i="46" s="1"/>
  <c r="CC17" i="79"/>
  <c r="CD17" i="79"/>
  <c r="CE17" i="79"/>
  <c r="CF17" i="79"/>
  <c r="CG17" i="79"/>
  <c r="CH17" i="79"/>
  <c r="CI17" i="79"/>
  <c r="CJ17" i="79"/>
  <c r="CK17" i="79"/>
  <c r="CL17" i="79"/>
  <c r="CM17" i="79"/>
  <c r="CN17" i="79"/>
  <c r="CB17" i="79"/>
  <c r="CN16" i="79" l="1"/>
  <c r="CM16" i="79"/>
  <c r="CL16" i="79"/>
  <c r="CK16" i="79"/>
  <c r="CJ16" i="79"/>
  <c r="CI16" i="79"/>
  <c r="CH16" i="79"/>
  <c r="CG16" i="79"/>
  <c r="CF16" i="79"/>
  <c r="CE16" i="79"/>
  <c r="CD16" i="79"/>
  <c r="CC16" i="79"/>
  <c r="CB16" i="79"/>
  <c r="CJ3" i="79"/>
  <c r="CD3" i="79"/>
  <c r="CE3" i="79" s="1"/>
  <c r="CF3" i="79" s="1"/>
  <c r="CG3" i="79" s="1"/>
  <c r="CH3" i="79" s="1"/>
  <c r="CI3" i="79" s="1"/>
  <c r="CK3" i="79" s="1"/>
  <c r="CL3" i="79" s="1"/>
  <c r="CM3" i="79" s="1"/>
  <c r="CN3" i="79" s="1"/>
  <c r="CC3" i="79"/>
  <c r="P3" i="79" l="1"/>
  <c r="Q3" i="79" s="1"/>
  <c r="R3" i="79" s="1"/>
  <c r="S3" i="79" s="1"/>
  <c r="T3" i="79" s="1"/>
  <c r="U3" i="79" s="1"/>
  <c r="V3" i="79" s="1"/>
  <c r="C3" i="79"/>
  <c r="D3" i="79" s="1"/>
  <c r="E3" i="79" s="1"/>
  <c r="F3" i="79" s="1"/>
  <c r="G3" i="79" s="1"/>
  <c r="H3" i="79" s="1"/>
  <c r="I3" i="79" s="1"/>
  <c r="K3" i="79" s="1"/>
  <c r="L3" i="79" s="1"/>
  <c r="M3" i="79" s="1"/>
  <c r="N3" i="79" s="1"/>
  <c r="X3" i="79" l="1"/>
  <c r="Y3" i="79" s="1"/>
  <c r="Z3" i="79" s="1"/>
  <c r="AA3" i="79" s="1"/>
  <c r="W3" i="79"/>
  <c r="AX2" i="82" l="1"/>
  <c r="AW2" i="82"/>
  <c r="CA2" i="82"/>
  <c r="BZ2" i="82"/>
  <c r="DD2" i="82"/>
  <c r="DC2" i="82"/>
  <c r="EG2" i="82"/>
  <c r="EF2" i="82"/>
  <c r="FJ2" i="82"/>
  <c r="FI2" i="82"/>
  <c r="U2" i="82"/>
  <c r="T2" i="82"/>
  <c r="ES2" i="82" l="1"/>
  <c r="ET2" i="82" s="1"/>
  <c r="EU2" i="82" s="1"/>
  <c r="EV2" i="82" s="1"/>
  <c r="EW2" i="82" s="1"/>
  <c r="EX2" i="82" s="1"/>
  <c r="EY2" i="82" s="1"/>
  <c r="EZ2" i="82" s="1"/>
  <c r="FA2" i="82" s="1"/>
  <c r="FB2" i="82" s="1"/>
  <c r="FC2" i="82" s="1"/>
  <c r="FD2" i="82" s="1"/>
  <c r="FE2" i="82" s="1"/>
  <c r="FF2" i="82" s="1"/>
  <c r="FG2" i="82" s="1"/>
  <c r="FH2" i="82" s="1"/>
  <c r="FK2" i="82" s="1"/>
  <c r="FL2" i="82" s="1"/>
  <c r="FM2" i="82" s="1"/>
  <c r="FN2" i="82" s="1"/>
  <c r="FO2" i="82" s="1"/>
  <c r="FP2" i="82" s="1"/>
  <c r="FQ2" i="82" s="1"/>
  <c r="FR2" i="82" s="1"/>
  <c r="FS2" i="82" s="1"/>
  <c r="FT2" i="82" s="1"/>
  <c r="DQ2" i="82"/>
  <c r="DR2" i="82" s="1"/>
  <c r="DS2" i="82" s="1"/>
  <c r="DT2" i="82" s="1"/>
  <c r="DU2" i="82" s="1"/>
  <c r="DV2" i="82" s="1"/>
  <c r="DW2" i="82" s="1"/>
  <c r="DX2" i="82" s="1"/>
  <c r="DY2" i="82" s="1"/>
  <c r="DZ2" i="82" s="1"/>
  <c r="EA2" i="82" s="1"/>
  <c r="EB2" i="82" s="1"/>
  <c r="EC2" i="82" s="1"/>
  <c r="ED2" i="82" s="1"/>
  <c r="EE2" i="82" s="1"/>
  <c r="EH2" i="82" s="1"/>
  <c r="EI2" i="82" s="1"/>
  <c r="EJ2" i="82" s="1"/>
  <c r="EK2" i="82" s="1"/>
  <c r="EL2" i="82" s="1"/>
  <c r="EM2" i="82" s="1"/>
  <c r="EN2" i="82" s="1"/>
  <c r="EO2" i="82" s="1"/>
  <c r="EP2" i="82" s="1"/>
  <c r="EQ2" i="82" s="1"/>
  <c r="DP2" i="82"/>
  <c r="CM2" i="82"/>
  <c r="CN2" i="82" s="1"/>
  <c r="CO2" i="82" s="1"/>
  <c r="CP2" i="82" s="1"/>
  <c r="CQ2" i="82" s="1"/>
  <c r="CR2" i="82" s="1"/>
  <c r="CS2" i="82" s="1"/>
  <c r="CT2" i="82" s="1"/>
  <c r="CU2" i="82" s="1"/>
  <c r="CV2" i="82" s="1"/>
  <c r="CW2" i="82" s="1"/>
  <c r="CX2" i="82" s="1"/>
  <c r="CY2" i="82" s="1"/>
  <c r="CZ2" i="82" s="1"/>
  <c r="DA2" i="82" s="1"/>
  <c r="DB2" i="82" s="1"/>
  <c r="DE2" i="82" s="1"/>
  <c r="DF2" i="82" s="1"/>
  <c r="DG2" i="82" s="1"/>
  <c r="DH2" i="82" s="1"/>
  <c r="DI2" i="82" s="1"/>
  <c r="DJ2" i="82" s="1"/>
  <c r="DK2" i="82" s="1"/>
  <c r="DL2" i="82" s="1"/>
  <c r="DM2" i="82" s="1"/>
  <c r="DN2" i="82" s="1"/>
  <c r="BJ2" i="82"/>
  <c r="BK2" i="82" s="1"/>
  <c r="BL2" i="82" s="1"/>
  <c r="BM2" i="82" s="1"/>
  <c r="BN2" i="82" s="1"/>
  <c r="BO2" i="82" s="1"/>
  <c r="BP2" i="82" s="1"/>
  <c r="BQ2" i="82" s="1"/>
  <c r="BR2" i="82" s="1"/>
  <c r="BS2" i="82" s="1"/>
  <c r="BT2" i="82" s="1"/>
  <c r="BU2" i="82" s="1"/>
  <c r="BV2" i="82" s="1"/>
  <c r="BW2" i="82" s="1"/>
  <c r="BX2" i="82" s="1"/>
  <c r="BY2" i="82" s="1"/>
  <c r="CB2" i="82" s="1"/>
  <c r="CC2" i="82" s="1"/>
  <c r="CD2" i="82" s="1"/>
  <c r="CE2" i="82" s="1"/>
  <c r="CF2" i="82" s="1"/>
  <c r="CG2" i="82" s="1"/>
  <c r="CH2" i="82" s="1"/>
  <c r="CI2" i="82" s="1"/>
  <c r="CJ2" i="82" s="1"/>
  <c r="CK2" i="82" s="1"/>
  <c r="AH2" i="82"/>
  <c r="AI2" i="82" s="1"/>
  <c r="AJ2" i="82" s="1"/>
  <c r="AK2" i="82" s="1"/>
  <c r="AL2" i="82" s="1"/>
  <c r="AM2" i="82" s="1"/>
  <c r="AN2" i="82" s="1"/>
  <c r="AO2" i="82" s="1"/>
  <c r="AP2" i="82" s="1"/>
  <c r="AQ2" i="82" s="1"/>
  <c r="AR2" i="82" s="1"/>
  <c r="AS2" i="82" s="1"/>
  <c r="AT2" i="82" s="1"/>
  <c r="AU2" i="82" s="1"/>
  <c r="AV2" i="82" s="1"/>
  <c r="AY2" i="82" s="1"/>
  <c r="AZ2" i="82" s="1"/>
  <c r="BA2" i="82" s="1"/>
  <c r="BB2" i="82" s="1"/>
  <c r="BC2" i="82" s="1"/>
  <c r="BD2" i="82" s="1"/>
  <c r="BE2" i="82" s="1"/>
  <c r="BF2" i="82" s="1"/>
  <c r="BG2" i="82" s="1"/>
  <c r="BH2" i="82" s="1"/>
  <c r="AG2" i="82"/>
  <c r="E2" i="82"/>
  <c r="F2" i="82" s="1"/>
  <c r="G2" i="82" s="1"/>
  <c r="H2" i="82" s="1"/>
  <c r="I2" i="82" s="1"/>
  <c r="J2" i="82" s="1"/>
  <c r="K2" i="82" s="1"/>
  <c r="L2" i="82" s="1"/>
  <c r="M2" i="82" s="1"/>
  <c r="N2" i="82" s="1"/>
  <c r="O2" i="82" s="1"/>
  <c r="P2" i="82" s="1"/>
  <c r="Q2" i="82" s="1"/>
  <c r="R2" i="82" s="1"/>
  <c r="S2" i="82" s="1"/>
  <c r="V2" i="82" s="1"/>
  <c r="W2" i="82" s="1"/>
  <c r="X2" i="82" s="1"/>
  <c r="Y2" i="82" s="1"/>
  <c r="Z2" i="82" s="1"/>
  <c r="AA2" i="82" s="1"/>
  <c r="AB2" i="82" s="1"/>
  <c r="AC2" i="82" s="1"/>
  <c r="AD2" i="82" s="1"/>
  <c r="AE2" i="82" s="1"/>
  <c r="D2" i="82"/>
  <c r="L44" i="76" l="1"/>
  <c r="K44" i="76"/>
  <c r="M44" i="76" s="1"/>
  <c r="L43" i="76"/>
  <c r="L45" i="76" s="1"/>
  <c r="K43" i="76"/>
  <c r="J44" i="76"/>
  <c r="J43" i="76"/>
  <c r="J45" i="76" l="1"/>
  <c r="K45" i="76"/>
  <c r="M43" i="76"/>
  <c r="M45" i="76"/>
  <c r="I3" i="78" l="1"/>
  <c r="I6" i="78"/>
  <c r="I9" i="78"/>
  <c r="I12" i="78"/>
  <c r="I2" i="78"/>
  <c r="H13" i="78"/>
  <c r="H14" i="78" s="1"/>
  <c r="G13" i="78"/>
  <c r="G14" i="78" s="1"/>
  <c r="F13" i="78"/>
  <c r="F14" i="78" s="1"/>
  <c r="I14" i="78" s="1"/>
  <c r="H10" i="78"/>
  <c r="H11" i="78" s="1"/>
  <c r="G10" i="78"/>
  <c r="G11" i="78" s="1"/>
  <c r="F10" i="78"/>
  <c r="F11" i="78" s="1"/>
  <c r="H7" i="78"/>
  <c r="H8" i="78" s="1"/>
  <c r="G7" i="78"/>
  <c r="G8" i="78" s="1"/>
  <c r="F7" i="78"/>
  <c r="F8" i="78" s="1"/>
  <c r="G4" i="78"/>
  <c r="G5" i="78" s="1"/>
  <c r="H4" i="78"/>
  <c r="H5" i="78" s="1"/>
  <c r="F4" i="78"/>
  <c r="F5" i="78" s="1"/>
  <c r="I8" i="78" l="1"/>
  <c r="I13" i="78"/>
  <c r="I11" i="78"/>
  <c r="I5" i="78"/>
  <c r="I10" i="78"/>
  <c r="I7" i="78"/>
  <c r="I4" i="78"/>
  <c r="D40" i="46" l="1"/>
  <c r="E40" i="46"/>
  <c r="F40" i="46"/>
  <c r="G40" i="46"/>
  <c r="H40" i="46"/>
  <c r="I40" i="46"/>
  <c r="J40" i="46"/>
  <c r="K40" i="46"/>
  <c r="L40" i="46"/>
  <c r="M40" i="46"/>
  <c r="N40" i="46"/>
  <c r="C40" i="46"/>
  <c r="C28" i="76" l="1"/>
  <c r="D28" i="76"/>
  <c r="E28" i="76"/>
  <c r="F28" i="76"/>
  <c r="G28" i="76"/>
  <c r="H28" i="76"/>
  <c r="I28" i="76"/>
  <c r="J28" i="76"/>
  <c r="K28" i="76"/>
  <c r="L28" i="76"/>
  <c r="M28" i="76"/>
  <c r="N28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D27" i="76"/>
  <c r="E27" i="76"/>
  <c r="F27" i="76"/>
  <c r="G27" i="76"/>
  <c r="H27" i="76"/>
  <c r="I27" i="76"/>
  <c r="J27" i="76"/>
  <c r="K27" i="76"/>
  <c r="L27" i="76"/>
  <c r="M27" i="76"/>
  <c r="N27" i="76"/>
  <c r="C27" i="76"/>
  <c r="C36" i="46" l="1"/>
  <c r="D36" i="46"/>
  <c r="E36" i="46"/>
  <c r="C37" i="46"/>
  <c r="D37" i="46"/>
  <c r="E37" i="46"/>
  <c r="C38" i="46"/>
  <c r="D38" i="46"/>
  <c r="E38" i="46"/>
  <c r="C39" i="46"/>
  <c r="D39" i="46"/>
  <c r="E39" i="46"/>
  <c r="C41" i="46"/>
  <c r="D41" i="46"/>
  <c r="E41" i="46"/>
  <c r="AM18" i="46" l="1"/>
  <c r="AN18" i="46"/>
  <c r="AO18" i="46"/>
  <c r="AP18" i="46"/>
  <c r="AQ18" i="46"/>
  <c r="AR18" i="46"/>
  <c r="AS18" i="46"/>
  <c r="AT18" i="46"/>
  <c r="AU18" i="46"/>
  <c r="AV18" i="46"/>
  <c r="AW18" i="46"/>
  <c r="AX18" i="46"/>
  <c r="AN17" i="46"/>
  <c r="AN29" i="46" s="1"/>
  <c r="AN30" i="46" s="1"/>
  <c r="AN31" i="46" s="1"/>
  <c r="AO17" i="46"/>
  <c r="AO29" i="46" s="1"/>
  <c r="AO30" i="46" s="1"/>
  <c r="AO31" i="46" s="1"/>
  <c r="AP17" i="46"/>
  <c r="AP29" i="46" s="1"/>
  <c r="AP30" i="46" s="1"/>
  <c r="AP31" i="46" s="1"/>
  <c r="AQ17" i="46"/>
  <c r="AQ29" i="46" s="1"/>
  <c r="AQ30" i="46" s="1"/>
  <c r="AQ31" i="46" s="1"/>
  <c r="AR17" i="46"/>
  <c r="AR29" i="46" s="1"/>
  <c r="AR30" i="46" s="1"/>
  <c r="AR31" i="46" s="1"/>
  <c r="AS17" i="46"/>
  <c r="AS29" i="46" s="1"/>
  <c r="AS30" i="46" s="1"/>
  <c r="AS31" i="46" s="1"/>
  <c r="AT17" i="46"/>
  <c r="AT29" i="46" s="1"/>
  <c r="AT30" i="46" s="1"/>
  <c r="AT31" i="46" s="1"/>
  <c r="AU17" i="46"/>
  <c r="AU29" i="46" s="1"/>
  <c r="AU30" i="46" s="1"/>
  <c r="AU31" i="46" s="1"/>
  <c r="AV17" i="46"/>
  <c r="AV29" i="46" s="1"/>
  <c r="AV30" i="46" s="1"/>
  <c r="AV31" i="46" s="1"/>
  <c r="AW17" i="46"/>
  <c r="AW29" i="46" s="1"/>
  <c r="AW30" i="46" s="1"/>
  <c r="AW31" i="46" s="1"/>
  <c r="AX17" i="46"/>
  <c r="AX29" i="46" s="1"/>
  <c r="AX30" i="46" s="1"/>
  <c r="AX31" i="46" s="1"/>
  <c r="AM17" i="46"/>
  <c r="AM29" i="46" l="1"/>
  <c r="AM30" i="46" s="1"/>
  <c r="AM31" i="46" s="1"/>
  <c r="D42" i="46"/>
  <c r="D43" i="46" s="1"/>
  <c r="E42" i="46"/>
  <c r="E43" i="46" s="1"/>
  <c r="C42" i="46"/>
  <c r="C43" i="46" s="1"/>
  <c r="D21" i="76" l="1"/>
  <c r="AN21" i="76" s="1"/>
  <c r="E21" i="76"/>
  <c r="AO21" i="76" s="1"/>
  <c r="F21" i="76"/>
  <c r="AP21" i="76" s="1"/>
  <c r="G21" i="76"/>
  <c r="AQ21" i="76" s="1"/>
  <c r="H21" i="76"/>
  <c r="AR21" i="76" s="1"/>
  <c r="I21" i="76"/>
  <c r="AS21" i="76" s="1"/>
  <c r="J21" i="76"/>
  <c r="AT21" i="76" s="1"/>
  <c r="K21" i="76"/>
  <c r="AU21" i="76" s="1"/>
  <c r="L21" i="76"/>
  <c r="AV21" i="76" s="1"/>
  <c r="M21" i="76"/>
  <c r="AW21" i="76" s="1"/>
  <c r="N21" i="76"/>
  <c r="AX21" i="76" s="1"/>
  <c r="C21" i="76"/>
  <c r="AM21" i="76" s="1"/>
  <c r="R21" i="76" l="1"/>
  <c r="AD21" i="76" s="1"/>
  <c r="V21" i="76"/>
  <c r="AH21" i="76" s="1"/>
  <c r="BA5" i="76"/>
  <c r="BA13" i="76"/>
  <c r="BA9" i="76"/>
  <c r="BA12" i="76"/>
  <c r="BA6" i="76"/>
  <c r="BA14" i="76"/>
  <c r="BA10" i="76"/>
  <c r="BA7" i="76"/>
  <c r="BA15" i="76"/>
  <c r="BA4" i="76"/>
  <c r="BA8" i="76"/>
  <c r="BA11" i="76"/>
  <c r="T21" i="76"/>
  <c r="AF21" i="76" s="1"/>
  <c r="Z21" i="76"/>
  <c r="AL21" i="76" s="1"/>
  <c r="Q21" i="76"/>
  <c r="AC21" i="76" s="1"/>
  <c r="W21" i="76"/>
  <c r="AI21" i="76" s="1"/>
  <c r="U21" i="76"/>
  <c r="AG21" i="76" s="1"/>
  <c r="O21" i="76"/>
  <c r="AA21" i="76" s="1"/>
  <c r="S21" i="76"/>
  <c r="AE21" i="76" s="1"/>
  <c r="Y21" i="76"/>
  <c r="AK21" i="76" s="1"/>
  <c r="X21" i="76"/>
  <c r="AJ21" i="76" s="1"/>
  <c r="P21" i="76"/>
  <c r="AB21" i="76" s="1"/>
  <c r="F36" i="46"/>
  <c r="G36" i="46"/>
  <c r="H36" i="46"/>
  <c r="I36" i="46"/>
  <c r="J36" i="46"/>
  <c r="K36" i="46"/>
  <c r="L36" i="46"/>
  <c r="M36" i="46"/>
  <c r="N36" i="46"/>
  <c r="BA36" i="46"/>
  <c r="BO36" i="46" s="1"/>
  <c r="BB36" i="46"/>
  <c r="BC36" i="46"/>
  <c r="BQ36" i="46" s="1"/>
  <c r="BD36" i="46"/>
  <c r="BH36" i="46"/>
  <c r="BE36" i="46"/>
  <c r="BM36" i="46"/>
  <c r="BF36" i="46"/>
  <c r="BG36" i="46"/>
  <c r="BN36" i="46"/>
  <c r="BI36" i="46"/>
  <c r="BJ36" i="46"/>
  <c r="BK36" i="46"/>
  <c r="BL36" i="46"/>
  <c r="F37" i="46"/>
  <c r="G37" i="46"/>
  <c r="H37" i="46"/>
  <c r="I37" i="46"/>
  <c r="J37" i="46"/>
  <c r="K37" i="46"/>
  <c r="L37" i="46"/>
  <c r="M37" i="46"/>
  <c r="N37" i="46"/>
  <c r="BA37" i="46"/>
  <c r="BB37" i="46"/>
  <c r="BP37" i="46" s="1"/>
  <c r="BC37" i="46"/>
  <c r="BQ37" i="46" s="1"/>
  <c r="BD37" i="46"/>
  <c r="BH37" i="46"/>
  <c r="BE37" i="46"/>
  <c r="BM37" i="46"/>
  <c r="BF37" i="46"/>
  <c r="BG37" i="46"/>
  <c r="BN37" i="46"/>
  <c r="BI37" i="46"/>
  <c r="BJ37" i="46"/>
  <c r="BK37" i="46"/>
  <c r="BL37" i="46"/>
  <c r="F38" i="46"/>
  <c r="G38" i="46"/>
  <c r="H38" i="46"/>
  <c r="I38" i="46"/>
  <c r="J38" i="46"/>
  <c r="K38" i="46"/>
  <c r="L38" i="46"/>
  <c r="M38" i="46"/>
  <c r="N38" i="46"/>
  <c r="BA38" i="46"/>
  <c r="BO38" i="46" s="1"/>
  <c r="BB38" i="46"/>
  <c r="BP38" i="46" s="1"/>
  <c r="BC38" i="46"/>
  <c r="BQ38" i="46" s="1"/>
  <c r="BD38" i="46"/>
  <c r="BH38" i="46"/>
  <c r="BE38" i="46"/>
  <c r="BM38" i="46"/>
  <c r="BF38" i="46"/>
  <c r="BG38" i="46"/>
  <c r="BN38" i="46"/>
  <c r="BI38" i="46"/>
  <c r="BJ38" i="46"/>
  <c r="BK38" i="46"/>
  <c r="BL38" i="46"/>
  <c r="F39" i="46"/>
  <c r="G39" i="46"/>
  <c r="H39" i="46"/>
  <c r="I39" i="46"/>
  <c r="J39" i="46"/>
  <c r="K39" i="46"/>
  <c r="L39" i="46"/>
  <c r="M39" i="46"/>
  <c r="N39" i="46"/>
  <c r="BA39" i="46"/>
  <c r="BO39" i="46" s="1"/>
  <c r="BB39" i="46"/>
  <c r="BP39" i="46" s="1"/>
  <c r="BC39" i="46"/>
  <c r="BQ39" i="46" s="1"/>
  <c r="BD39" i="46"/>
  <c r="BH39" i="46"/>
  <c r="BE39" i="46"/>
  <c r="BM39" i="46"/>
  <c r="BF39" i="46"/>
  <c r="BG39" i="46"/>
  <c r="BN39" i="46"/>
  <c r="BI39" i="46"/>
  <c r="BJ39" i="46"/>
  <c r="BK39" i="46"/>
  <c r="BL39" i="46"/>
  <c r="BA40" i="46"/>
  <c r="BO40" i="46" s="1"/>
  <c r="BB40" i="46"/>
  <c r="BP40" i="46" s="1"/>
  <c r="BC40" i="46"/>
  <c r="BQ40" i="46" s="1"/>
  <c r="BD40" i="46"/>
  <c r="BR40" i="46" s="1"/>
  <c r="BH40" i="46"/>
  <c r="BV40" i="46" s="1"/>
  <c r="BE40" i="46"/>
  <c r="BS40" i="46" s="1"/>
  <c r="BM40" i="46"/>
  <c r="BF40" i="46"/>
  <c r="BT40" i="46" s="1"/>
  <c r="BG40" i="46"/>
  <c r="BU40" i="46" s="1"/>
  <c r="BN40" i="46"/>
  <c r="BI40" i="46"/>
  <c r="BW40" i="46" s="1"/>
  <c r="BJ40" i="46"/>
  <c r="BX40" i="46" s="1"/>
  <c r="BK40" i="46"/>
  <c r="BY40" i="46" s="1"/>
  <c r="BL40" i="46"/>
  <c r="BZ40" i="46" s="1"/>
  <c r="F41" i="46"/>
  <c r="G41" i="46"/>
  <c r="H41" i="46"/>
  <c r="I41" i="46"/>
  <c r="J41" i="46"/>
  <c r="K41" i="46"/>
  <c r="L41" i="46"/>
  <c r="M41" i="46"/>
  <c r="N41" i="46"/>
  <c r="BA41" i="46"/>
  <c r="BO41" i="46" s="1"/>
  <c r="BB41" i="46"/>
  <c r="BP41" i="46" s="1"/>
  <c r="BC41" i="46"/>
  <c r="BQ41" i="46" s="1"/>
  <c r="BD41" i="46"/>
  <c r="BH41" i="46"/>
  <c r="BE41" i="46"/>
  <c r="BM41" i="46"/>
  <c r="BF41" i="46"/>
  <c r="BG41" i="46"/>
  <c r="BN41" i="46"/>
  <c r="BI41" i="46"/>
  <c r="BJ41" i="46"/>
  <c r="BK41" i="46"/>
  <c r="BL41" i="46"/>
  <c r="BS38" i="46" l="1"/>
  <c r="BV39" i="46"/>
  <c r="BT38" i="46"/>
  <c r="BX36" i="46"/>
  <c r="BT41" i="46"/>
  <c r="BY38" i="46"/>
  <c r="BV36" i="46"/>
  <c r="BV38" i="46"/>
  <c r="BU38" i="46"/>
  <c r="BZ37" i="46"/>
  <c r="BW37" i="46"/>
  <c r="BX41" i="46"/>
  <c r="BW41" i="46"/>
  <c r="BW36" i="46"/>
  <c r="BV41" i="46"/>
  <c r="BR38" i="46"/>
  <c r="BR37" i="46"/>
  <c r="BS36" i="46"/>
  <c r="BR41" i="46"/>
  <c r="BZ38" i="46"/>
  <c r="BX38" i="46"/>
  <c r="BY37" i="46"/>
  <c r="BZ36" i="46"/>
  <c r="BR36" i="46"/>
  <c r="J42" i="46"/>
  <c r="J43" i="46" s="1"/>
  <c r="BW38" i="46"/>
  <c r="BX37" i="46"/>
  <c r="BY36" i="46"/>
  <c r="BU41" i="46"/>
  <c r="BZ39" i="46"/>
  <c r="N42" i="46"/>
  <c r="N43" i="46" s="1"/>
  <c r="BY39" i="46"/>
  <c r="M42" i="46"/>
  <c r="M43" i="46" s="1"/>
  <c r="BX39" i="46"/>
  <c r="L42" i="46"/>
  <c r="L43" i="46" s="1"/>
  <c r="BW39" i="46"/>
  <c r="K42" i="46"/>
  <c r="K43" i="46" s="1"/>
  <c r="BU39" i="46"/>
  <c r="I42" i="46"/>
  <c r="I43" i="46" s="1"/>
  <c r="BT39" i="46"/>
  <c r="H42" i="46"/>
  <c r="H43" i="46" s="1"/>
  <c r="BS39" i="46"/>
  <c r="G42" i="46"/>
  <c r="G43" i="46" s="1"/>
  <c r="BR39" i="46"/>
  <c r="F42" i="46"/>
  <c r="F43" i="46" s="1"/>
  <c r="BS41" i="46"/>
  <c r="BZ41" i="46"/>
  <c r="BY41" i="46"/>
  <c r="BP36" i="46"/>
  <c r="BV37" i="46"/>
  <c r="BU37" i="46"/>
  <c r="BT37" i="46"/>
  <c r="BU36" i="46"/>
  <c r="BO37" i="46"/>
  <c r="BS37" i="46"/>
  <c r="BT36" i="46"/>
  <c r="BB42" i="46"/>
  <c r="BB43" i="46" s="1"/>
  <c r="BA42" i="46"/>
  <c r="BA43" i="46" s="1"/>
  <c r="BP43" i="46" l="1"/>
  <c r="BP42" i="46"/>
  <c r="BO43" i="46"/>
  <c r="BO42" i="46"/>
  <c r="BC42" i="46"/>
  <c r="BC43" i="46" s="1"/>
  <c r="BQ43" i="46" s="1"/>
  <c r="BD42" i="46"/>
  <c r="BD43" i="46" s="1"/>
  <c r="BR43" i="46" s="1"/>
  <c r="BH42" i="46"/>
  <c r="BH43" i="46" s="1"/>
  <c r="BE42" i="46"/>
  <c r="BE43" i="46" s="1"/>
  <c r="BS43" i="46" s="1"/>
  <c r="BM42" i="46"/>
  <c r="BM43" i="46" s="1"/>
  <c r="BF42" i="46"/>
  <c r="BF43" i="46" s="1"/>
  <c r="BG42" i="46"/>
  <c r="BG43" i="46" s="1"/>
  <c r="BN42" i="46"/>
  <c r="BN43" i="46" s="1"/>
  <c r="BI42" i="46"/>
  <c r="BI43" i="46" s="1"/>
  <c r="BJ42" i="46"/>
  <c r="BJ43" i="46" s="1"/>
  <c r="BK42" i="46"/>
  <c r="BK43" i="46" s="1"/>
  <c r="BY43" i="46" s="1"/>
  <c r="BL42" i="46"/>
  <c r="BL43" i="46" s="1"/>
  <c r="BZ43" i="46" s="1"/>
  <c r="BZ42" i="46" l="1"/>
  <c r="BR42" i="46"/>
  <c r="BS42" i="46"/>
  <c r="BQ42" i="46"/>
  <c r="BT42" i="46"/>
  <c r="BY42" i="46"/>
  <c r="BU42" i="46"/>
  <c r="BV42" i="46"/>
  <c r="BU43" i="46"/>
  <c r="BT43" i="46"/>
  <c r="BV43" i="46"/>
  <c r="BW42" i="46"/>
  <c r="BX42" i="46"/>
  <c r="BW43" i="46"/>
  <c r="BX43" i="46"/>
</calcChain>
</file>

<file path=xl/sharedStrings.xml><?xml version="1.0" encoding="utf-8"?>
<sst xmlns="http://schemas.openxmlformats.org/spreadsheetml/2006/main" count="6050" uniqueCount="184">
  <si>
    <t>sum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</si>
  <si>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</si>
  <si>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</si>
  <si>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</si>
  <si>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</si>
  <si>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</si>
  <si>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</si>
  <si>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</si>
  <si>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</si>
  <si>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</si>
  <si>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</si>
  <si>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</si>
  <si>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</si>
  <si>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</si>
  <si>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</si>
  <si>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</si>
  <si>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</si>
  <si>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</si>
  <si>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</si>
  <si>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</si>
  <si>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</si>
  <si>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</si>
  <si>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</si>
  <si>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</si>
  <si>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</si>
  <si>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</si>
  <si>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</si>
  <si>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</si>
  <si>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</si>
  <si>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</si>
  <si>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</si>
  <si>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</si>
  <si>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</si>
  <si>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</si>
  <si>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</si>
  <si>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</si>
  <si>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nucl</t>
  </si>
  <si>
    <t>lign</t>
  </si>
  <si>
    <t>coal</t>
  </si>
  <si>
    <t>CCGT</t>
  </si>
  <si>
    <t>ESP</t>
  </si>
  <si>
    <t>CHE</t>
  </si>
  <si>
    <t>ITA</t>
  </si>
  <si>
    <t>AUT</t>
  </si>
  <si>
    <t>CZE</t>
  </si>
  <si>
    <t>Ligh blue area is used in EMMA</t>
  </si>
  <si>
    <t>hydr</t>
  </si>
  <si>
    <t>ror</t>
  </si>
  <si>
    <t>PHS</t>
  </si>
  <si>
    <t>DNK</t>
  </si>
  <si>
    <t>bio</t>
  </si>
  <si>
    <t>Net installed total capacities 2017 (Source: ENTSO-E PowerStatistics)</t>
  </si>
  <si>
    <t>Eurostat</t>
  </si>
  <si>
    <t>CHP-data-capacity-generation-2015.xlsx</t>
  </si>
  <si>
    <t>https://ec.europa.eu/eurostat/web/energy/data</t>
  </si>
  <si>
    <t>https://ec.europa.eu/eurostat/documents/38154/4956229/CHP-data-capacity-generation-2015.xlsx/5dc3a5be-b521-4bab-b75d-984e14a11946</t>
  </si>
  <si>
    <t>CHE+NOR not covered</t>
  </si>
  <si>
    <t>wion</t>
  </si>
  <si>
    <t>wiof</t>
  </si>
  <si>
    <t>vin</t>
  </si>
  <si>
    <t>TEC</t>
  </si>
  <si>
    <t>lign+coal</t>
  </si>
  <si>
    <t>all hydros</t>
  </si>
  <si>
    <t>Difference VIN-TEC</t>
  </si>
  <si>
    <t>tec</t>
  </si>
  <si>
    <t>SVN</t>
  </si>
  <si>
    <t>Slovenia</t>
  </si>
  <si>
    <t>SVK</t>
  </si>
  <si>
    <t>Slovakia</t>
  </si>
  <si>
    <t>SRB</t>
  </si>
  <si>
    <t>Serbia</t>
  </si>
  <si>
    <t>SE4</t>
  </si>
  <si>
    <t>SE3</t>
  </si>
  <si>
    <t>SE2</t>
  </si>
  <si>
    <t>SE1</t>
  </si>
  <si>
    <t>Sweden</t>
  </si>
  <si>
    <t>ROU</t>
  </si>
  <si>
    <t>Romania</t>
  </si>
  <si>
    <t>PRT</t>
  </si>
  <si>
    <t>Portugal</t>
  </si>
  <si>
    <t>Poland</t>
  </si>
  <si>
    <t>Norway</t>
  </si>
  <si>
    <t>Netherlands</t>
  </si>
  <si>
    <t>MNE</t>
  </si>
  <si>
    <t>Montenegro</t>
  </si>
  <si>
    <t>MKD</t>
  </si>
  <si>
    <t>Macedonia</t>
  </si>
  <si>
    <t>IRL</t>
  </si>
  <si>
    <t>HUN</t>
  </si>
  <si>
    <t>Hungary</t>
  </si>
  <si>
    <t>HRV</t>
  </si>
  <si>
    <t>Croatia</t>
  </si>
  <si>
    <t>GRC</t>
  </si>
  <si>
    <t>Greece</t>
  </si>
  <si>
    <t>Germany</t>
  </si>
  <si>
    <t>Great Britain</t>
  </si>
  <si>
    <t>France</t>
  </si>
  <si>
    <t>FIN</t>
  </si>
  <si>
    <t>Finland</t>
  </si>
  <si>
    <t>Spain</t>
  </si>
  <si>
    <t>DKW</t>
  </si>
  <si>
    <t>DKE</t>
  </si>
  <si>
    <t>https://www.entsoe.eu/Documents/TYNDP%20documents/TYNDP2018/Scenarios%20Data%20Sets/Input%20Data.xlsx</t>
  </si>
  <si>
    <t>Czech Republic</t>
  </si>
  <si>
    <t>https://tyndp.entsoe.eu/maps-data/</t>
  </si>
  <si>
    <t>Switzerland</t>
  </si>
  <si>
    <t>BIH</t>
  </si>
  <si>
    <t xml:space="preserve">Bosnia Herzegovina </t>
  </si>
  <si>
    <t>BGR</t>
  </si>
  <si>
    <t>Bulgaria</t>
  </si>
  <si>
    <t>Belgium</t>
  </si>
  <si>
    <t>Capacity in MW</t>
  </si>
  <si>
    <t>Austria</t>
  </si>
  <si>
    <t>Data sources and comments</t>
  </si>
  <si>
    <t>HORIZON</t>
  </si>
  <si>
    <t>LTE</t>
  </si>
  <si>
    <t>Zero by definition</t>
  </si>
  <si>
    <t>Only technologies with exogenous investment</t>
  </si>
  <si>
    <t>Based on EUROSTAT 2015 (2016 not available)</t>
  </si>
  <si>
    <t>(sum - vre ) * 0.8</t>
  </si>
  <si>
    <t>reservoir</t>
  </si>
  <si>
    <t>start</t>
  </si>
  <si>
    <t>end</t>
  </si>
  <si>
    <t>energy capacities</t>
  </si>
  <si>
    <t>from (rows) \ to (cols)</t>
  </si>
  <si>
    <t>Denmark</t>
  </si>
  <si>
    <t>- Est</t>
  </si>
  <si>
    <t>- West</t>
  </si>
  <si>
    <t>TYNDP values are defined using a cost benefit analysis.</t>
  </si>
  <si>
    <t>capa0 - chp0</t>
  </si>
  <si>
    <t>vre</t>
  </si>
  <si>
    <t>wind</t>
  </si>
  <si>
    <t>CHP</t>
  </si>
  <si>
    <t>gene</t>
  </si>
  <si>
    <t>varcost</t>
  </si>
  <si>
    <t>co2int</t>
  </si>
  <si>
    <t>fuel</t>
  </si>
  <si>
    <t>co2price</t>
  </si>
  <si>
    <t>total variable cost</t>
  </si>
  <si>
    <t>ST</t>
  </si>
  <si>
    <t>CC</t>
  </si>
  <si>
    <t>EK</t>
  </si>
  <si>
    <t>GD</t>
  </si>
  <si>
    <t>SUM</t>
  </si>
  <si>
    <t>%EK</t>
  </si>
  <si>
    <t>AGFW 2017</t>
  </si>
  <si>
    <t>ror and bio are just informative. These are modeled based on gene0</t>
  </si>
  <si>
    <t>For POLINS, ror is not scaled but time series are taken as they are</t>
  </si>
  <si>
    <t>Gegendruck vs. Entnahmekondensation in GER</t>
  </si>
  <si>
    <t>chp_tot</t>
  </si>
  <si>
    <t>GER+AUT is based on OPSD power plant list</t>
  </si>
  <si>
    <t>Exports in TWh in 2013 (Source: Eurostat)</t>
  </si>
  <si>
    <t>Exports in TWh in 2014 (Source: Eurostat)</t>
  </si>
  <si>
    <t>Exports in TWh in 2015 (Source: Eurostat)</t>
  </si>
  <si>
    <t>Exports in TWh in 2016 (Source: Eurostat)</t>
  </si>
  <si>
    <t>Exports in TWh in 2017 (Source: Eurostat)</t>
  </si>
  <si>
    <t>Exports in TWh in 2018 (Source: Eurostat)</t>
  </si>
  <si>
    <t/>
  </si>
  <si>
    <r>
      <rPr>
        <b/>
        <sz val="10"/>
        <rFont val="calibri"/>
        <family val="2"/>
      </rPr>
      <t>INFOBOX</t>
    </r>
    <r>
      <rPr>
        <sz val="10"/>
        <rFont val="Calibri"/>
        <family val="2"/>
      </rPr>
      <t xml:space="preserve">
- Eurostat exports data (nrg_te_eh) [geo (=from), partner (=to)], divided by 1000 to retrieve TWh values
- red background: export data has been proxied by import data from Eurostat (e.g. import by CHE from GER = Export from GER to CHE)
- green background: data taken from Statictical factsheets 2013-2018
- yellow background: missings in the Eurostat dataset
Note:
- Export values differ slightly (Some GWh) from Imports data Eurostat provides as well (nrg_ie_eh)
- Have checked values against Entso-E Factsheet 2013  &amp; Summed hourly flow data from Entso-E Power Statistics
- DE exports: missings fro DK, SE and CH in Eurostat data from 2013 on 
</t>
    </r>
  </si>
  <si>
    <t>Ireland</t>
  </si>
  <si>
    <t>Italia</t>
  </si>
  <si>
    <t>Nord Macedonia</t>
  </si>
  <si>
    <t>LUX</t>
  </si>
  <si>
    <t>Luxembourg</t>
  </si>
  <si>
    <t>Historical generation 2014</t>
  </si>
  <si>
    <t>Historical generation 2015</t>
  </si>
  <si>
    <t>DEFAULT</t>
  </si>
  <si>
    <t>hydr+ror</t>
  </si>
  <si>
    <t>Historical generation 2013</t>
  </si>
  <si>
    <t>Historical generation 2016</t>
  </si>
  <si>
    <t>Historical generation 2017</t>
  </si>
  <si>
    <t>Historical generation 2018</t>
  </si>
  <si>
    <t>chp_ind</t>
  </si>
  <si>
    <t>chp_res</t>
  </si>
  <si>
    <t>chp_com</t>
  </si>
  <si>
    <r>
      <rPr>
        <b/>
        <sz val="11"/>
        <rFont val="Calibri"/>
        <family val="2"/>
      </rPr>
      <t xml:space="preserve">Info
</t>
    </r>
    <r>
      <rPr>
        <sz val="11"/>
        <rFont val="calibri"/>
        <family val="2"/>
      </rPr>
      <t xml:space="preserve">- Most data is taken from ENTSO-E Power Statistics (https://www.entsoe.eu/data/power-stats/monthly-domestic) 
- "CHP" refers to electricity generation from CHP plants and is taken from Eurostat (https://ec.europa.eu/eurostat/web/energy/data, Combined Heat and Power (CHP) data 2005-2017.xlsx) 
- "chp_*" refers to heat generation from CHP plants and is taken from Eurostat (https://ec.europa.eu/eurostat/en/data/database, nrg_cb_h)
Notes:
- CCGT = Fossil Gas - OCGT
- OCGT Values from previous version of input data "Split OCGT / CCGT unclear from PowerStatistics"
- hydr = Hydro Pure storage + Hydro mixed pumped storage (renewable part)
- red background: value is labeled as pumped storage in original data, but based on significant value differences to other years we assume they rather belong to hydro as defined in EMMA
- Eurostat data does not include CHE
</t>
    </r>
    <r>
      <rPr>
        <i/>
        <sz val="11"/>
        <rFont val="calibri"/>
        <family val="2"/>
      </rPr>
      <t xml:space="preserve">
</t>
    </r>
  </si>
  <si>
    <t>Net installed capacities 2016 (Source: own calculation)</t>
  </si>
  <si>
    <t>Net installed capacities 2017 (Source: own calculation)</t>
  </si>
  <si>
    <t>Net installed capacities 2018 (Source: own calculation)</t>
  </si>
  <si>
    <t>NTC in 2016 (Source: TYNDP)</t>
  </si>
  <si>
    <t>NTC in 2025 (Source: TYNDP)</t>
  </si>
  <si>
    <t>NTC in 2030 (Source: TYNDP)</t>
  </si>
  <si>
    <t>Reservoir size and levels in GWh (own calculation)</t>
  </si>
  <si>
    <t>INFOBOX
- Different vintages from OPSD power plant list
- Scaled to ENTSO-E Power Statistics, national generation capacity
- Hydro reservoir: 2500h duration, 70% start and end level
- Hydr in BEL and POL is neglected
- vintages: 1 = new, 3 =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</si>
</sst>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0.000"/>
  </numFmts>
  <fonts count="4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 tint="-0.499984740745262"/>
      <name val="calibri"/>
      <family val="2"/>
    </font>
    <font>
      <i/>
      <sz val="11"/>
      <name val="calibri"/>
      <family val="2"/>
    </font>
    <font>
      <b/>
      <sz val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</borders>
  <cellStyleXfs count="68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0" fontId="35" fillId="0" borderId="0" applyNumberFormat="0" applyFill="0" applyBorder="0" applyAlignment="0" applyProtection="0"/>
    <xf numFmtId="0" fontId="1" fillId="0" borderId="0"/>
  </cellStyleXfs>
  <cellXfs count="441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33" borderId="29" xfId="56" applyFont="1" applyFill="1" applyBorder="1"/>
    <xf numFmtId="0" fontId="33" fillId="32" borderId="0" xfId="0" applyFont="1" applyFill="1"/>
    <xf numFmtId="0" fontId="27" fillId="33" borderId="30" xfId="56" applyFont="1" applyFill="1" applyBorder="1"/>
    <xf numFmtId="0" fontId="33" fillId="33" borderId="28" xfId="0" applyFont="1" applyFill="1" applyBorder="1" applyAlignment="1">
      <alignment vertical="center"/>
    </xf>
    <xf numFmtId="0" fontId="33" fillId="33" borderId="33" xfId="0" applyFont="1" applyFill="1" applyBorder="1" applyAlignment="1">
      <alignment vertical="center"/>
    </xf>
    <xf numFmtId="0" fontId="33" fillId="32" borderId="0" xfId="0" applyFont="1" applyFill="1" applyAlignment="1">
      <alignment vertical="center"/>
    </xf>
    <xf numFmtId="0" fontId="34" fillId="32" borderId="0" xfId="0" applyFont="1" applyFill="1"/>
    <xf numFmtId="1" fontId="27" fillId="28" borderId="32" xfId="0" applyNumberFormat="1" applyFont="1" applyFill="1" applyBorder="1" applyAlignment="1">
      <alignment vertical="center"/>
    </xf>
    <xf numFmtId="0" fontId="35" fillId="32" borderId="0" xfId="66" applyFill="1"/>
    <xf numFmtId="0" fontId="36" fillId="32" borderId="0" xfId="66" applyFont="1" applyFill="1"/>
    <xf numFmtId="0" fontId="27" fillId="33" borderId="0" xfId="56" applyFont="1" applyFill="1" applyBorder="1"/>
    <xf numFmtId="164" fontId="27" fillId="33" borderId="28" xfId="0" applyNumberFormat="1" applyFont="1" applyFill="1" applyBorder="1"/>
    <xf numFmtId="164" fontId="27" fillId="33" borderId="29" xfId="0" applyNumberFormat="1" applyFont="1" applyFill="1" applyBorder="1"/>
    <xf numFmtId="0" fontId="27" fillId="32" borderId="0" xfId="0" applyFont="1" applyFill="1" applyAlignment="1">
      <alignment vertical="top"/>
    </xf>
    <xf numFmtId="0" fontId="27" fillId="34" borderId="0" xfId="0" applyFont="1" applyFill="1" applyBorder="1" applyAlignment="1">
      <alignment vertical="top"/>
    </xf>
    <xf numFmtId="0" fontId="33" fillId="33" borderId="30" xfId="0" applyFont="1" applyFill="1" applyBorder="1" applyAlignment="1">
      <alignment vertical="center"/>
    </xf>
    <xf numFmtId="0" fontId="33" fillId="33" borderId="35" xfId="0" applyFont="1" applyFill="1" applyBorder="1" applyAlignment="1">
      <alignment vertical="center"/>
    </xf>
    <xf numFmtId="0" fontId="27" fillId="33" borderId="28" xfId="56" applyFont="1" applyFill="1" applyBorder="1"/>
    <xf numFmtId="0" fontId="27" fillId="33" borderId="33" xfId="56" applyFont="1" applyFill="1" applyBorder="1"/>
    <xf numFmtId="0" fontId="27" fillId="33" borderId="31" xfId="56" applyFont="1" applyFill="1" applyBorder="1"/>
    <xf numFmtId="164" fontId="27" fillId="33" borderId="30" xfId="0" applyNumberFormat="1" applyFont="1" applyFill="1" applyBorder="1"/>
    <xf numFmtId="1" fontId="27" fillId="34" borderId="0" xfId="0" applyNumberFormat="1" applyFont="1" applyFill="1" applyBorder="1" applyAlignment="1">
      <alignment vertical="top"/>
    </xf>
    <xf numFmtId="164" fontId="27" fillId="33" borderId="33" xfId="56" applyNumberFormat="1" applyFont="1" applyFill="1" applyBorder="1"/>
    <xf numFmtId="164" fontId="27" fillId="33" borderId="0" xfId="56" applyNumberFormat="1" applyFont="1" applyFill="1" applyBorder="1"/>
    <xf numFmtId="164" fontId="27" fillId="33" borderId="31" xfId="56" applyNumberFormat="1" applyFont="1" applyFill="1" applyBorder="1"/>
    <xf numFmtId="0" fontId="27" fillId="32" borderId="0" xfId="0" applyFont="1" applyFill="1" applyBorder="1" applyAlignment="1">
      <alignment vertical="center"/>
    </xf>
    <xf numFmtId="0" fontId="27" fillId="34" borderId="0" xfId="56" applyFont="1" applyFill="1" applyBorder="1"/>
    <xf numFmtId="1" fontId="27" fillId="34" borderId="0" xfId="0" applyNumberFormat="1" applyFont="1" applyFill="1" applyBorder="1"/>
    <xf numFmtId="0" fontId="27" fillId="32" borderId="0" xfId="0" applyFont="1" applyFill="1" applyBorder="1"/>
    <xf numFmtId="0" fontId="27" fillId="32" borderId="0" xfId="0" applyFont="1" applyFill="1" applyBorder="1" applyAlignment="1">
      <alignment vertical="top"/>
    </xf>
    <xf numFmtId="0" fontId="2" fillId="34" borderId="0" xfId="0" applyFont="1" applyFill="1" applyBorder="1" applyAlignment="1">
      <alignment vertical="top"/>
    </xf>
    <xf numFmtId="0" fontId="27" fillId="33" borderId="32" xfId="56" applyFont="1" applyFill="1" applyBorder="1"/>
    <xf numFmtId="0" fontId="27" fillId="33" borderId="37" xfId="56" applyFont="1" applyFill="1" applyBorder="1"/>
    <xf numFmtId="164" fontId="27" fillId="33" borderId="37" xfId="56" applyNumberFormat="1" applyFont="1" applyFill="1" applyBorder="1"/>
    <xf numFmtId="1" fontId="27" fillId="28" borderId="28" xfId="0" applyNumberFormat="1" applyFont="1" applyFill="1" applyBorder="1" applyAlignment="1">
      <alignment vertical="center"/>
    </xf>
    <xf numFmtId="1" fontId="27" fillId="28" borderId="33" xfId="0" applyNumberFormat="1" applyFont="1" applyFill="1" applyBorder="1" applyAlignment="1">
      <alignment vertical="center"/>
    </xf>
    <xf numFmtId="1" fontId="27" fillId="28" borderId="34" xfId="0" applyNumberFormat="1" applyFont="1" applyFill="1" applyBorder="1" applyAlignment="1">
      <alignment vertical="center"/>
    </xf>
    <xf numFmtId="164" fontId="27" fillId="33" borderId="34" xfId="56" applyNumberFormat="1" applyFont="1" applyFill="1" applyBorder="1"/>
    <xf numFmtId="164" fontId="27" fillId="33" borderId="36" xfId="56" applyNumberFormat="1" applyFont="1" applyFill="1" applyBorder="1"/>
    <xf numFmtId="164" fontId="27" fillId="33" borderId="35" xfId="56" applyNumberFormat="1" applyFont="1" applyFill="1" applyBorder="1"/>
    <xf numFmtId="164" fontId="27" fillId="33" borderId="32" xfId="0" applyNumberFormat="1" applyFont="1" applyFill="1" applyBorder="1"/>
    <xf numFmtId="164" fontId="27" fillId="33" borderId="38" xfId="56" applyNumberFormat="1" applyFont="1" applyFill="1" applyBorder="1"/>
    <xf numFmtId="0" fontId="33" fillId="33" borderId="31" xfId="0" applyFont="1" applyFill="1" applyBorder="1" applyAlignment="1">
      <alignment vertical="center"/>
    </xf>
    <xf numFmtId="1" fontId="27" fillId="28" borderId="38" xfId="0" applyNumberFormat="1" applyFont="1" applyFill="1" applyBorder="1" applyAlignment="1">
      <alignment vertical="center"/>
    </xf>
    <xf numFmtId="164" fontId="27" fillId="32" borderId="0" xfId="0" applyNumberFormat="1" applyFont="1" applyFill="1"/>
    <xf numFmtId="0" fontId="27" fillId="32" borderId="28" xfId="0" applyFont="1" applyFill="1" applyBorder="1"/>
    <xf numFmtId="0" fontId="27" fillId="32" borderId="33" xfId="0" applyFont="1" applyFill="1" applyBorder="1"/>
    <xf numFmtId="164" fontId="27" fillId="32" borderId="33" xfId="0" applyNumberFormat="1" applyFont="1" applyFill="1" applyBorder="1"/>
    <xf numFmtId="164" fontId="27" fillId="32" borderId="34" xfId="0" applyNumberFormat="1" applyFont="1" applyFill="1" applyBorder="1"/>
    <xf numFmtId="0" fontId="27" fillId="32" borderId="29" xfId="0" applyFont="1" applyFill="1" applyBorder="1"/>
    <xf numFmtId="164" fontId="27" fillId="32" borderId="0" xfId="0" applyNumberFormat="1" applyFont="1" applyFill="1" applyBorder="1"/>
    <xf numFmtId="164" fontId="27" fillId="32" borderId="36" xfId="0" applyNumberFormat="1" applyFont="1" applyFill="1" applyBorder="1"/>
    <xf numFmtId="0" fontId="27" fillId="32" borderId="30" xfId="0" applyFont="1" applyFill="1" applyBorder="1"/>
    <xf numFmtId="0" fontId="27" fillId="32" borderId="31" xfId="0" applyFont="1" applyFill="1" applyBorder="1"/>
    <xf numFmtId="164" fontId="27" fillId="32" borderId="31" xfId="0" applyNumberFormat="1" applyFont="1" applyFill="1" applyBorder="1"/>
    <xf numFmtId="164" fontId="27" fillId="32" borderId="35" xfId="0" applyNumberFormat="1" applyFont="1" applyFill="1" applyBorder="1"/>
    <xf numFmtId="164" fontId="27" fillId="36" borderId="28" xfId="0" applyNumberFormat="1" applyFont="1" applyFill="1" applyBorder="1"/>
    <xf numFmtId="164" fontId="27" fillId="36" borderId="33" xfId="0" applyNumberFormat="1" applyFont="1" applyFill="1" applyBorder="1"/>
    <xf numFmtId="164" fontId="27" fillId="36" borderId="34" xfId="0" applyNumberFormat="1" applyFont="1" applyFill="1" applyBorder="1"/>
    <xf numFmtId="164" fontId="27" fillId="36" borderId="29" xfId="0" applyNumberFormat="1" applyFont="1" applyFill="1" applyBorder="1"/>
    <xf numFmtId="164" fontId="27" fillId="36" borderId="0" xfId="0" applyNumberFormat="1" applyFont="1" applyFill="1" applyBorder="1"/>
    <xf numFmtId="164" fontId="27" fillId="36" borderId="36" xfId="0" applyNumberFormat="1" applyFont="1" applyFill="1" applyBorder="1"/>
    <xf numFmtId="164" fontId="27" fillId="36" borderId="30" xfId="0" applyNumberFormat="1" applyFont="1" applyFill="1" applyBorder="1"/>
    <xf numFmtId="164" fontId="27" fillId="36" borderId="31" xfId="0" applyNumberFormat="1" applyFont="1" applyFill="1" applyBorder="1"/>
    <xf numFmtId="164" fontId="27" fillId="36" borderId="35" xfId="0" applyNumberFormat="1" applyFont="1" applyFill="1" applyBorder="1"/>
    <xf numFmtId="164" fontId="27" fillId="36" borderId="32" xfId="0" applyNumberFormat="1" applyFont="1" applyFill="1" applyBorder="1"/>
    <xf numFmtId="164" fontId="27" fillId="36" borderId="37" xfId="0" applyNumberFormat="1" applyFont="1" applyFill="1" applyBorder="1"/>
    <xf numFmtId="164" fontId="27" fillId="36" borderId="38" xfId="0" applyNumberFormat="1" applyFont="1" applyFill="1" applyBorder="1"/>
    <xf numFmtId="1" fontId="27" fillId="37" borderId="28" xfId="0" applyNumberFormat="1" applyFont="1" applyFill="1" applyBorder="1" applyAlignment="1">
      <alignment vertical="center"/>
    </xf>
    <xf numFmtId="0" fontId="27" fillId="37" borderId="33" xfId="0" applyFont="1" applyFill="1" applyBorder="1" applyAlignment="1">
      <alignment vertical="center"/>
    </xf>
    <xf numFmtId="0" fontId="27" fillId="37" borderId="34" xfId="0" applyFont="1" applyFill="1" applyBorder="1" applyAlignment="1">
      <alignment vertical="center"/>
    </xf>
    <xf numFmtId="0" fontId="2" fillId="32" borderId="0" xfId="67" applyFont="1" applyFill="1"/>
    <xf numFmtId="0" fontId="27" fillId="38" borderId="39" xfId="67" applyFont="1" applyFill="1" applyBorder="1"/>
    <xf numFmtId="0" fontId="27" fillId="33" borderId="40" xfId="67" applyFont="1" applyFill="1" applyBorder="1"/>
    <xf numFmtId="0" fontId="37" fillId="33" borderId="40" xfId="67" applyFont="1" applyFill="1" applyBorder="1"/>
    <xf numFmtId="0" fontId="27" fillId="33" borderId="41" xfId="67" applyFont="1" applyFill="1" applyBorder="1"/>
    <xf numFmtId="0" fontId="33" fillId="33" borderId="42" xfId="67" applyFont="1" applyFill="1" applyBorder="1"/>
    <xf numFmtId="0" fontId="27" fillId="38" borderId="43" xfId="67" applyFont="1" applyFill="1" applyBorder="1"/>
    <xf numFmtId="0" fontId="27" fillId="33" borderId="44" xfId="67" applyFont="1" applyFill="1" applyBorder="1"/>
    <xf numFmtId="0" fontId="27" fillId="38" borderId="0" xfId="67" applyFont="1" applyFill="1" applyBorder="1"/>
    <xf numFmtId="0" fontId="27" fillId="33" borderId="0" xfId="67" applyFont="1" applyFill="1" applyBorder="1"/>
    <xf numFmtId="0" fontId="37" fillId="33" borderId="0" xfId="67" applyFont="1" applyFill="1" applyBorder="1"/>
    <xf numFmtId="0" fontId="27" fillId="33" borderId="45" xfId="67" applyFont="1" applyFill="1" applyBorder="1"/>
    <xf numFmtId="0" fontId="33" fillId="33" borderId="46" xfId="67" applyFont="1" applyFill="1" applyBorder="1"/>
    <xf numFmtId="0" fontId="27" fillId="38" borderId="47" xfId="67" applyFont="1" applyFill="1" applyBorder="1"/>
    <xf numFmtId="0" fontId="27" fillId="35" borderId="0" xfId="67" applyFont="1" applyFill="1" applyBorder="1"/>
    <xf numFmtId="0" fontId="37" fillId="33" borderId="44" xfId="67" applyFont="1" applyFill="1" applyBorder="1"/>
    <xf numFmtId="0" fontId="37" fillId="38" borderId="0" xfId="67" applyFont="1" applyFill="1" applyBorder="1"/>
    <xf numFmtId="0" fontId="37" fillId="35" borderId="0" xfId="67" applyFont="1" applyFill="1" applyBorder="1"/>
    <xf numFmtId="0" fontId="34" fillId="35" borderId="0" xfId="67" applyFont="1" applyFill="1" applyBorder="1"/>
    <xf numFmtId="0" fontId="37" fillId="33" borderId="45" xfId="67" applyFont="1" applyFill="1" applyBorder="1"/>
    <xf numFmtId="0" fontId="27" fillId="36" borderId="48" xfId="67" applyFont="1" applyFill="1" applyBorder="1"/>
    <xf numFmtId="0" fontId="27" fillId="36" borderId="49" xfId="67" applyFont="1" applyFill="1" applyBorder="1"/>
    <xf numFmtId="0" fontId="34" fillId="33" borderId="0" xfId="67" applyFont="1" applyFill="1" applyBorder="1"/>
    <xf numFmtId="0" fontId="37" fillId="36" borderId="49" xfId="67" applyFont="1" applyFill="1" applyBorder="1"/>
    <xf numFmtId="0" fontId="34" fillId="36" borderId="49" xfId="67" applyFont="1" applyFill="1" applyBorder="1"/>
    <xf numFmtId="0" fontId="35" fillId="36" borderId="49" xfId="66" applyFill="1" applyBorder="1"/>
    <xf numFmtId="0" fontId="27" fillId="36" borderId="49" xfId="67" applyFont="1" applyFill="1" applyBorder="1" applyAlignment="1">
      <alignment vertical="center"/>
    </xf>
    <xf numFmtId="0" fontId="27" fillId="38" borderId="45" xfId="67" applyFont="1" applyFill="1" applyBorder="1"/>
    <xf numFmtId="0" fontId="27" fillId="39" borderId="50" xfId="67" applyFont="1" applyFill="1" applyBorder="1" applyAlignment="1">
      <alignment vertical="center"/>
    </xf>
    <xf numFmtId="0" fontId="33" fillId="33" borderId="39" xfId="67" applyFont="1" applyFill="1" applyBorder="1"/>
    <xf numFmtId="0" fontId="33" fillId="33" borderId="40" xfId="67" applyFont="1" applyFill="1" applyBorder="1"/>
    <xf numFmtId="0" fontId="38" fillId="33" borderId="40" xfId="67" applyFont="1" applyFill="1" applyBorder="1"/>
    <xf numFmtId="0" fontId="39" fillId="33" borderId="40" xfId="67" applyFont="1" applyFill="1" applyBorder="1"/>
    <xf numFmtId="0" fontId="33" fillId="33" borderId="41" xfId="67" applyFont="1" applyFill="1" applyBorder="1"/>
    <xf numFmtId="0" fontId="27" fillId="33" borderId="40" xfId="67" applyFont="1" applyFill="1" applyBorder="1" applyAlignment="1">
      <alignment wrapText="1"/>
    </xf>
    <xf numFmtId="0" fontId="27" fillId="38" borderId="41" xfId="67" applyFont="1" applyFill="1" applyBorder="1"/>
    <xf numFmtId="0" fontId="2" fillId="32" borderId="0" xfId="67" applyFont="1" applyFill="1" applyAlignment="1">
      <alignment horizontal="left" vertical="center"/>
    </xf>
    <xf numFmtId="0" fontId="33" fillId="33" borderId="51" xfId="67" applyFont="1" applyFill="1" applyBorder="1"/>
    <xf numFmtId="0" fontId="33" fillId="33" borderId="52" xfId="67" applyFont="1" applyFill="1" applyBorder="1"/>
    <xf numFmtId="0" fontId="33" fillId="33" borderId="53" xfId="67" applyFont="1" applyFill="1" applyBorder="1"/>
    <xf numFmtId="0" fontId="27" fillId="33" borderId="52" xfId="67" applyFont="1" applyFill="1" applyBorder="1" applyAlignment="1">
      <alignment wrapText="1"/>
    </xf>
    <xf numFmtId="0" fontId="27" fillId="28" borderId="53" xfId="67" applyFont="1" applyFill="1" applyBorder="1" applyAlignment="1">
      <alignment horizontal="left" vertical="center"/>
    </xf>
    <xf numFmtId="0" fontId="27" fillId="28" borderId="33" xfId="67" applyFont="1" applyFill="1" applyBorder="1" applyAlignment="1">
      <alignment vertical="center"/>
    </xf>
    <xf numFmtId="0" fontId="2" fillId="38" borderId="0" xfId="67" applyFont="1" applyFill="1" applyAlignment="1">
      <alignment horizontal="left" vertical="center"/>
    </xf>
    <xf numFmtId="1" fontId="27" fillId="28" borderId="0" xfId="0" applyNumberFormat="1" applyFont="1" applyFill="1" applyBorder="1" applyAlignment="1">
      <alignment vertical="center"/>
    </xf>
    <xf numFmtId="0" fontId="33" fillId="38" borderId="28" xfId="0" applyFont="1" applyFill="1" applyBorder="1" applyAlignment="1">
      <alignment vertical="center"/>
    </xf>
    <xf numFmtId="0" fontId="33" fillId="38" borderId="33" xfId="0" applyFont="1" applyFill="1" applyBorder="1" applyAlignment="1">
      <alignment vertical="center"/>
    </xf>
    <xf numFmtId="0" fontId="33" fillId="38" borderId="30" xfId="0" applyFont="1" applyFill="1" applyBorder="1" applyAlignment="1">
      <alignment vertical="center"/>
    </xf>
    <xf numFmtId="0" fontId="33" fillId="38" borderId="31" xfId="0" applyFont="1" applyFill="1" applyBorder="1" applyAlignment="1">
      <alignment vertical="center"/>
    </xf>
    <xf numFmtId="0" fontId="27" fillId="38" borderId="28" xfId="56" applyFont="1" applyFill="1" applyBorder="1"/>
    <xf numFmtId="0" fontId="27" fillId="38" borderId="33" xfId="56" applyFont="1" applyFill="1" applyBorder="1"/>
    <xf numFmtId="164" fontId="27" fillId="35" borderId="28" xfId="0" applyNumberFormat="1" applyFont="1" applyFill="1" applyBorder="1"/>
    <xf numFmtId="164" fontId="27" fillId="35" borderId="33" xfId="56" applyNumberFormat="1" applyFont="1" applyFill="1" applyBorder="1"/>
    <xf numFmtId="164" fontId="27" fillId="35" borderId="34" xfId="56" applyNumberFormat="1" applyFont="1" applyFill="1" applyBorder="1"/>
    <xf numFmtId="164" fontId="27" fillId="35" borderId="29" xfId="0" applyNumberFormat="1" applyFont="1" applyFill="1" applyBorder="1"/>
    <xf numFmtId="164" fontId="27" fillId="35" borderId="0" xfId="56" applyNumberFormat="1" applyFont="1" applyFill="1" applyBorder="1"/>
    <xf numFmtId="164" fontId="27" fillId="35" borderId="36" xfId="56" applyNumberFormat="1" applyFont="1" applyFill="1" applyBorder="1"/>
    <xf numFmtId="164" fontId="27" fillId="35" borderId="30" xfId="0" applyNumberFormat="1" applyFont="1" applyFill="1" applyBorder="1"/>
    <xf numFmtId="164" fontId="27" fillId="35" borderId="31" xfId="56" applyNumberFormat="1" applyFont="1" applyFill="1" applyBorder="1"/>
    <xf numFmtId="164" fontId="27" fillId="35" borderId="35" xfId="56" applyNumberFormat="1" applyFont="1" applyFill="1" applyBorder="1"/>
    <xf numFmtId="0" fontId="33" fillId="33" borderId="28" xfId="0" applyFont="1" applyFill="1" applyBorder="1" applyAlignment="1">
      <alignment horizontal="center" vertical="center"/>
    </xf>
    <xf numFmtId="0" fontId="33" fillId="33" borderId="33" xfId="0" applyFont="1" applyFill="1" applyBorder="1" applyAlignment="1">
      <alignment horizontal="center" vertical="center"/>
    </xf>
    <xf numFmtId="0" fontId="33" fillId="36" borderId="28" xfId="0" applyFont="1" applyFill="1" applyBorder="1" applyAlignment="1">
      <alignment horizontal="center" vertical="center"/>
    </xf>
    <xf numFmtId="0" fontId="33" fillId="36" borderId="33" xfId="0" applyFont="1" applyFill="1" applyBorder="1" applyAlignment="1">
      <alignment horizontal="center" vertical="center"/>
    </xf>
    <xf numFmtId="0" fontId="33" fillId="36" borderId="34" xfId="0" applyFont="1" applyFill="1" applyBorder="1" applyAlignment="1">
      <alignment horizontal="center" vertical="center"/>
    </xf>
    <xf numFmtId="0" fontId="27" fillId="32" borderId="0" xfId="0" applyFont="1" applyFill="1" applyBorder="1" applyAlignment="1">
      <alignment horizontal="center" vertical="top"/>
    </xf>
    <xf numFmtId="0" fontId="27" fillId="32" borderId="0" xfId="0" applyFont="1" applyFill="1" applyAlignment="1">
      <alignment horizontal="center" vertical="top"/>
    </xf>
    <xf numFmtId="0" fontId="33" fillId="33" borderId="30" xfId="0" applyFont="1" applyFill="1" applyBorder="1" applyAlignment="1">
      <alignment horizontal="center" vertical="center"/>
    </xf>
    <xf numFmtId="0" fontId="33" fillId="33" borderId="31" xfId="0" applyFont="1" applyFill="1" applyBorder="1" applyAlignment="1">
      <alignment horizontal="center" vertical="center"/>
    </xf>
    <xf numFmtId="0" fontId="33" fillId="33" borderId="35" xfId="0" applyFont="1" applyFill="1" applyBorder="1" applyAlignment="1">
      <alignment horizontal="center" vertical="center"/>
    </xf>
    <xf numFmtId="0" fontId="33" fillId="36" borderId="30" xfId="0" applyFont="1" applyFill="1" applyBorder="1" applyAlignment="1">
      <alignment horizontal="center" vertical="center"/>
    </xf>
    <xf numFmtId="0" fontId="33" fillId="36" borderId="31" xfId="0" applyFont="1" applyFill="1" applyBorder="1" applyAlignment="1">
      <alignment horizontal="center" vertical="center"/>
    </xf>
    <xf numFmtId="0" fontId="33" fillId="36" borderId="35" xfId="0" applyFont="1" applyFill="1" applyBorder="1" applyAlignment="1">
      <alignment horizontal="center" vertical="center"/>
    </xf>
    <xf numFmtId="0" fontId="33" fillId="32" borderId="0" xfId="0" applyFont="1" applyFill="1" applyAlignment="1">
      <alignment horizontal="center" vertical="center"/>
    </xf>
    <xf numFmtId="0" fontId="33" fillId="33" borderId="0" xfId="0" applyFont="1" applyFill="1" applyBorder="1" applyAlignment="1">
      <alignment horizontal="center" vertical="center"/>
    </xf>
    <xf numFmtId="1" fontId="2" fillId="33" borderId="28" xfId="0" applyNumberFormat="1" applyFont="1" applyFill="1" applyBorder="1"/>
    <xf numFmtId="1" fontId="2" fillId="33" borderId="33" xfId="56" applyNumberFormat="1" applyFont="1" applyFill="1" applyBorder="1"/>
    <xf numFmtId="1" fontId="2" fillId="33" borderId="34" xfId="56" applyNumberFormat="1" applyFont="1" applyFill="1" applyBorder="1"/>
    <xf numFmtId="1" fontId="2" fillId="33" borderId="29" xfId="0" applyNumberFormat="1" applyFont="1" applyFill="1" applyBorder="1"/>
    <xf numFmtId="1" fontId="2" fillId="33" borderId="0" xfId="56" applyNumberFormat="1" applyFont="1" applyFill="1" applyBorder="1"/>
    <xf numFmtId="1" fontId="2" fillId="33" borderId="36" xfId="56" applyNumberFormat="1" applyFont="1" applyFill="1" applyBorder="1"/>
    <xf numFmtId="0" fontId="27" fillId="33" borderId="0" xfId="0" applyFont="1" applyFill="1" applyBorder="1" applyAlignment="1">
      <alignment horizontal="right" vertical="center"/>
    </xf>
    <xf numFmtId="0" fontId="2" fillId="34" borderId="0" xfId="0" applyFont="1" applyFill="1" applyBorder="1" applyAlignment="1">
      <alignment horizontal="left" vertical="top"/>
    </xf>
    <xf numFmtId="0" fontId="27" fillId="38" borderId="47" xfId="67" quotePrefix="1" applyFont="1" applyFill="1" applyBorder="1"/>
    <xf numFmtId="0" fontId="38" fillId="33" borderId="46" xfId="67" applyFont="1" applyFill="1" applyBorder="1"/>
    <xf numFmtId="0" fontId="27" fillId="32" borderId="0" xfId="0" quotePrefix="1" applyFont="1" applyFill="1"/>
    <xf numFmtId="0" fontId="40" fillId="32" borderId="0" xfId="0" applyFont="1" applyFill="1"/>
    <xf numFmtId="0" fontId="27" fillId="41" borderId="0" xfId="0" applyFont="1" applyFill="1"/>
    <xf numFmtId="0" fontId="27" fillId="33" borderId="30" xfId="0" applyFont="1" applyFill="1" applyBorder="1"/>
    <xf numFmtId="0" fontId="27" fillId="33" borderId="31" xfId="0" applyFont="1" applyFill="1" applyBorder="1"/>
    <xf numFmtId="1" fontId="27" fillId="33" borderId="0" xfId="0" applyNumberFormat="1" applyFont="1" applyFill="1"/>
    <xf numFmtId="0" fontId="27" fillId="33" borderId="29" xfId="0" applyFont="1" applyFill="1" applyBorder="1"/>
    <xf numFmtId="0" fontId="27" fillId="33" borderId="0" xfId="0" applyFont="1" applyFill="1"/>
    <xf numFmtId="0" fontId="40" fillId="33" borderId="29" xfId="0" applyFont="1" applyFill="1" applyBorder="1"/>
    <xf numFmtId="0" fontId="41" fillId="32" borderId="0" xfId="0" applyFont="1" applyFill="1"/>
    <xf numFmtId="1" fontId="27" fillId="38" borderId="37" xfId="0" applyNumberFormat="1" applyFont="1" applyFill="1" applyBorder="1" applyAlignment="1">
      <alignment horizontal="left" vertical="center"/>
    </xf>
    <xf numFmtId="1" fontId="27" fillId="36" borderId="0" xfId="0" applyNumberFormat="1" applyFont="1" applyFill="1" applyBorder="1"/>
    <xf numFmtId="2" fontId="27" fillId="36" borderId="0" xfId="0" applyNumberFormat="1" applyFont="1" applyFill="1" applyBorder="1"/>
    <xf numFmtId="0" fontId="27" fillId="33" borderId="53" xfId="56" applyFont="1" applyFill="1" applyBorder="1"/>
    <xf numFmtId="0" fontId="27" fillId="33" borderId="52" xfId="56" applyFont="1" applyFill="1" applyBorder="1"/>
    <xf numFmtId="1" fontId="27" fillId="36" borderId="52" xfId="0" applyNumberFormat="1" applyFont="1" applyFill="1" applyBorder="1"/>
    <xf numFmtId="2" fontId="27" fillId="36" borderId="52" xfId="0" applyNumberFormat="1" applyFont="1" applyFill="1" applyBorder="1"/>
    <xf numFmtId="1" fontId="27" fillId="36" borderId="51" xfId="0" applyNumberFormat="1" applyFont="1" applyFill="1" applyBorder="1"/>
    <xf numFmtId="0" fontId="27" fillId="33" borderId="45" xfId="56" applyFont="1" applyFill="1" applyBorder="1"/>
    <xf numFmtId="1" fontId="27" fillId="36" borderId="44" xfId="0" applyNumberFormat="1" applyFont="1" applyFill="1" applyBorder="1"/>
    <xf numFmtId="0" fontId="27" fillId="33" borderId="41" xfId="56" applyFont="1" applyFill="1" applyBorder="1"/>
    <xf numFmtId="0" fontId="27" fillId="33" borderId="40" xfId="56" applyFont="1" applyFill="1" applyBorder="1"/>
    <xf numFmtId="1" fontId="27" fillId="36" borderId="40" xfId="0" applyNumberFormat="1" applyFont="1" applyFill="1" applyBorder="1"/>
    <xf numFmtId="2" fontId="27" fillId="36" borderId="40" xfId="0" applyNumberFormat="1" applyFont="1" applyFill="1" applyBorder="1"/>
    <xf numFmtId="1" fontId="27" fillId="36" borderId="39" xfId="0" applyNumberFormat="1" applyFont="1" applyFill="1" applyBorder="1"/>
    <xf numFmtId="1" fontId="33" fillId="36" borderId="39" xfId="0" applyNumberFormat="1" applyFont="1" applyFill="1" applyBorder="1"/>
    <xf numFmtId="0" fontId="27" fillId="33" borderId="64" xfId="56" applyFont="1" applyFill="1" applyBorder="1"/>
    <xf numFmtId="0" fontId="27" fillId="33" borderId="65" xfId="56" applyFont="1" applyFill="1" applyBorder="1"/>
    <xf numFmtId="1" fontId="27" fillId="36" borderId="65" xfId="0" applyNumberFormat="1" applyFont="1" applyFill="1" applyBorder="1"/>
    <xf numFmtId="2" fontId="27" fillId="36" borderId="65" xfId="0" applyNumberFormat="1" applyFont="1" applyFill="1" applyBorder="1"/>
    <xf numFmtId="1" fontId="27" fillId="36" borderId="66" xfId="0" applyNumberFormat="1" applyFont="1" applyFill="1" applyBorder="1"/>
    <xf numFmtId="0" fontId="42" fillId="36" borderId="53" xfId="0" applyFont="1" applyFill="1" applyBorder="1" applyAlignment="1">
      <alignment vertical="center"/>
    </xf>
    <xf numFmtId="0" fontId="42" fillId="36" borderId="52" xfId="0" applyFont="1" applyFill="1" applyBorder="1" applyAlignment="1">
      <alignment vertical="center"/>
    </xf>
    <xf numFmtId="0" fontId="42" fillId="36" borderId="51" xfId="0" applyFont="1" applyFill="1" applyBorder="1" applyAlignment="1">
      <alignment vertical="center"/>
    </xf>
    <xf numFmtId="0" fontId="27" fillId="36" borderId="64" xfId="0" applyFont="1" applyFill="1" applyBorder="1"/>
    <xf numFmtId="1" fontId="27" fillId="36" borderId="45" xfId="0" applyNumberFormat="1" applyFont="1" applyFill="1" applyBorder="1"/>
    <xf numFmtId="1" fontId="27" fillId="36" borderId="53" xfId="0" applyNumberFormat="1" applyFont="1" applyFill="1" applyBorder="1"/>
    <xf numFmtId="1" fontId="27" fillId="36" borderId="41" xfId="0" applyNumberFormat="1" applyFont="1" applyFill="1" applyBorder="1"/>
    <xf numFmtId="1" fontId="33" fillId="36" borderId="44" xfId="0" applyNumberFormat="1" applyFont="1" applyFill="1" applyBorder="1"/>
    <xf numFmtId="0" fontId="27" fillId="36" borderId="62" xfId="0" applyFont="1" applyFill="1" applyBorder="1"/>
    <xf numFmtId="0" fontId="27" fillId="36" borderId="63" xfId="0" applyFont="1" applyFill="1" applyBorder="1"/>
    <xf numFmtId="0" fontId="27" fillId="35" borderId="29" xfId="0" applyFont="1" applyFill="1" applyBorder="1"/>
    <xf numFmtId="0" fontId="27" fillId="32" borderId="57" xfId="0" applyFont="1" applyFill="1" applyBorder="1"/>
    <xf numFmtId="0" fontId="27" fillId="32" borderId="58" xfId="0" applyFont="1" applyFill="1" applyBorder="1"/>
    <xf numFmtId="164" fontId="27" fillId="32" borderId="59" xfId="0" applyNumberFormat="1" applyFont="1" applyFill="1" applyBorder="1"/>
    <xf numFmtId="164" fontId="27" fillId="32" borderId="61" xfId="0" applyNumberFormat="1" applyFont="1" applyFill="1" applyBorder="1"/>
    <xf numFmtId="164" fontId="27" fillId="32" borderId="54" xfId="0" applyNumberFormat="1" applyFont="1" applyFill="1" applyBorder="1"/>
    <xf numFmtId="164" fontId="27" fillId="32" borderId="55" xfId="0" applyNumberFormat="1" applyFont="1" applyFill="1" applyBorder="1"/>
    <xf numFmtId="164" fontId="27" fillId="32" borderId="56" xfId="0" applyNumberFormat="1" applyFont="1" applyFill="1" applyBorder="1"/>
    <xf numFmtId="0" fontId="27" fillId="32" borderId="59" xfId="0" applyFont="1" applyFill="1" applyBorder="1"/>
    <xf numFmtId="164" fontId="27" fillId="32" borderId="60" xfId="0" applyNumberFormat="1" applyFont="1" applyFill="1" applyBorder="1"/>
    <xf numFmtId="0" fontId="27" fillId="32" borderId="61" xfId="0" applyFont="1" applyFill="1" applyBorder="1"/>
    <xf numFmtId="0" fontId="2" fillId="38" borderId="28" xfId="67" applyFont="1" applyFill="1" applyBorder="1" applyAlignment="1">
      <alignment horizontal="left" vertical="center"/>
    </xf>
    <xf numFmtId="0" fontId="27" fillId="28" borderId="68" xfId="67" applyFont="1" applyFill="1" applyBorder="1" applyAlignment="1">
      <alignment horizontal="left" vertical="center"/>
    </xf>
    <xf numFmtId="0" fontId="33" fillId="33" borderId="68" xfId="67" applyFont="1" applyFill="1" applyBorder="1"/>
    <xf numFmtId="0" fontId="33" fillId="33" borderId="69" xfId="67" applyFont="1" applyFill="1" applyBorder="1"/>
    <xf numFmtId="0" fontId="27" fillId="38" borderId="70" xfId="67" applyFont="1" applyFill="1" applyBorder="1"/>
    <xf numFmtId="0" fontId="33" fillId="33" borderId="45" xfId="67" applyFont="1" applyFill="1" applyBorder="1"/>
    <xf numFmtId="0" fontId="33" fillId="33" borderId="0" xfId="67" applyFont="1" applyFill="1"/>
    <xf numFmtId="0" fontId="33" fillId="33" borderId="29" xfId="67" applyFont="1" applyFill="1" applyBorder="1"/>
    <xf numFmtId="0" fontId="33" fillId="33" borderId="36" xfId="67" applyFont="1" applyFill="1" applyBorder="1"/>
    <xf numFmtId="0" fontId="27" fillId="38" borderId="49" xfId="67" applyFont="1" applyFill="1" applyBorder="1"/>
    <xf numFmtId="1" fontId="27" fillId="38" borderId="54" xfId="67" applyNumberFormat="1" applyFont="1" applyFill="1" applyBorder="1"/>
    <xf numFmtId="1" fontId="27" fillId="33" borderId="55" xfId="67" applyNumberFormat="1" applyFont="1" applyFill="1" applyBorder="1"/>
    <xf numFmtId="1" fontId="27" fillId="38" borderId="71" xfId="67" applyNumberFormat="1" applyFont="1" applyFill="1" applyBorder="1"/>
    <xf numFmtId="1" fontId="27" fillId="33" borderId="72" xfId="67" applyNumberFormat="1" applyFont="1" applyFill="1" applyBorder="1"/>
    <xf numFmtId="1" fontId="27" fillId="38" borderId="55" xfId="67" applyNumberFormat="1" applyFont="1" applyFill="1" applyBorder="1"/>
    <xf numFmtId="1" fontId="27" fillId="33" borderId="57" xfId="67" applyNumberFormat="1" applyFont="1" applyFill="1" applyBorder="1"/>
    <xf numFmtId="1" fontId="27" fillId="38" borderId="0" xfId="67" applyNumberFormat="1" applyFont="1" applyFill="1"/>
    <xf numFmtId="1" fontId="27" fillId="33" borderId="0" xfId="67" applyNumberFormat="1" applyFont="1" applyFill="1"/>
    <xf numFmtId="1" fontId="27" fillId="41" borderId="0" xfId="67" applyNumberFormat="1" applyFont="1" applyFill="1"/>
    <xf numFmtId="1" fontId="27" fillId="33" borderId="29" xfId="67" applyNumberFormat="1" applyFont="1" applyFill="1" applyBorder="1"/>
    <xf numFmtId="1" fontId="27" fillId="33" borderId="36" xfId="67" applyNumberFormat="1" applyFont="1" applyFill="1" applyBorder="1"/>
    <xf numFmtId="1" fontId="27" fillId="42" borderId="57" xfId="67" applyNumberFormat="1" applyFont="1" applyFill="1" applyBorder="1"/>
    <xf numFmtId="1" fontId="27" fillId="42" borderId="0" xfId="67" applyNumberFormat="1" applyFont="1" applyFill="1"/>
    <xf numFmtId="1" fontId="27" fillId="43" borderId="0" xfId="67" applyNumberFormat="1" applyFont="1" applyFill="1"/>
    <xf numFmtId="1" fontId="27" fillId="42" borderId="29" xfId="67" applyNumberFormat="1" applyFont="1" applyFill="1" applyBorder="1"/>
    <xf numFmtId="1" fontId="27" fillId="42" borderId="36" xfId="67" applyNumberFormat="1" applyFont="1" applyFill="1" applyBorder="1"/>
    <xf numFmtId="1" fontId="27" fillId="35" borderId="0" xfId="67" applyNumberFormat="1" applyFont="1" applyFill="1"/>
    <xf numFmtId="1" fontId="27" fillId="35" borderId="57" xfId="67" applyNumberFormat="1" applyFont="1" applyFill="1" applyBorder="1"/>
    <xf numFmtId="1" fontId="1" fillId="35" borderId="0" xfId="67" applyNumberFormat="1" applyFill="1"/>
    <xf numFmtId="1" fontId="27" fillId="35" borderId="29" xfId="67" applyNumberFormat="1" applyFont="1" applyFill="1" applyBorder="1"/>
    <xf numFmtId="1" fontId="27" fillId="35" borderId="36" xfId="67" applyNumberFormat="1" applyFont="1" applyFill="1" applyBorder="1"/>
    <xf numFmtId="0" fontId="27" fillId="38" borderId="48" xfId="67" applyFont="1" applyFill="1" applyBorder="1"/>
    <xf numFmtId="0" fontId="33" fillId="33" borderId="30" xfId="67" applyFont="1" applyFill="1" applyBorder="1"/>
    <xf numFmtId="1" fontId="27" fillId="33" borderId="73" xfId="67" applyNumberFormat="1" applyFont="1" applyFill="1" applyBorder="1"/>
    <xf numFmtId="1" fontId="27" fillId="33" borderId="31" xfId="67" applyNumberFormat="1" applyFont="1" applyFill="1" applyBorder="1"/>
    <xf numFmtId="1" fontId="27" fillId="38" borderId="31" xfId="67" applyNumberFormat="1" applyFont="1" applyFill="1" applyBorder="1"/>
    <xf numFmtId="1" fontId="27" fillId="33" borderId="30" xfId="67" applyNumberFormat="1" applyFont="1" applyFill="1" applyBorder="1"/>
    <xf numFmtId="1" fontId="27" fillId="38" borderId="35" xfId="67" applyNumberFormat="1" applyFont="1" applyFill="1" applyBorder="1"/>
    <xf numFmtId="165" fontId="2" fillId="32" borderId="0" xfId="67" applyNumberFormat="1" applyFont="1" applyFill="1"/>
    <xf numFmtId="1" fontId="0" fillId="35" borderId="0" xfId="0" applyNumberFormat="1" applyFill="1"/>
    <xf numFmtId="1" fontId="27" fillId="33" borderId="0" xfId="67" applyNumberFormat="1" applyFont="1" applyFill="1" applyAlignment="1">
      <alignment wrapText="1"/>
    </xf>
    <xf numFmtId="0" fontId="27" fillId="34" borderId="0" xfId="0" applyFont="1" applyFill="1" applyAlignment="1">
      <alignment vertical="top" wrapText="1"/>
    </xf>
    <xf numFmtId="0" fontId="27" fillId="34" borderId="0" xfId="0" applyFont="1" applyFill="1"/>
    <xf numFmtId="1" fontId="27" fillId="33" borderId="29" xfId="0" applyNumberFormat="1" applyFont="1" applyFill="1" applyBorder="1"/>
    <xf numFmtId="1" fontId="27" fillId="33" borderId="0" xfId="0" applyNumberFormat="1" applyFont="1" applyFill="1" applyBorder="1"/>
    <xf numFmtId="1" fontId="27" fillId="33" borderId="36" xfId="0" applyNumberFormat="1" applyFont="1" applyFill="1" applyBorder="1"/>
    <xf numFmtId="1" fontId="27" fillId="44" borderId="29" xfId="0" applyNumberFormat="1" applyFont="1" applyFill="1" applyBorder="1"/>
    <xf numFmtId="1" fontId="27" fillId="44" borderId="0" xfId="0" applyNumberFormat="1" applyFont="1" applyFill="1" applyBorder="1"/>
    <xf numFmtId="1" fontId="27" fillId="44" borderId="36" xfId="0" applyNumberFormat="1" applyFont="1" applyFill="1" applyBorder="1"/>
    <xf numFmtId="0" fontId="27" fillId="33" borderId="0" xfId="0" applyFont="1" applyFill="1" applyBorder="1"/>
    <xf numFmtId="0" fontId="27" fillId="33" borderId="36" xfId="0" applyFont="1" applyFill="1" applyBorder="1"/>
    <xf numFmtId="0" fontId="27" fillId="33" borderId="35" xfId="0" applyFont="1" applyFill="1" applyBorder="1"/>
    <xf numFmtId="0" fontId="33" fillId="32" borderId="0" xfId="0" applyFont="1" applyFill="1" applyBorder="1" applyAlignment="1">
      <alignment vertical="center"/>
    </xf>
    <xf numFmtId="0" fontId="33" fillId="33" borderId="50" xfId="0" applyFont="1" applyFill="1" applyBorder="1" applyAlignment="1">
      <alignment horizontal="right" vertical="center" textRotation="90"/>
    </xf>
    <xf numFmtId="0" fontId="27" fillId="32" borderId="0" xfId="0" applyFont="1" applyFill="1" applyBorder="1" applyAlignment="1">
      <alignment horizontal="right" textRotation="90"/>
    </xf>
    <xf numFmtId="0" fontId="33" fillId="32" borderId="0" xfId="0" applyFont="1" applyFill="1" applyBorder="1" applyAlignment="1">
      <alignment horizontal="right" textRotation="90"/>
    </xf>
    <xf numFmtId="0" fontId="27" fillId="32" borderId="0" xfId="0" applyFont="1" applyFill="1" applyAlignment="1">
      <alignment horizontal="right" textRotation="90"/>
    </xf>
    <xf numFmtId="0" fontId="33" fillId="33" borderId="49" xfId="0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/>
    </xf>
    <xf numFmtId="0" fontId="33" fillId="32" borderId="0" xfId="0" applyFont="1" applyFill="1" applyAlignment="1">
      <alignment horizontal="right"/>
    </xf>
    <xf numFmtId="0" fontId="33" fillId="33" borderId="48" xfId="0" applyFont="1" applyFill="1" applyBorder="1" applyAlignment="1">
      <alignment horizontal="right" vertical="center"/>
    </xf>
    <xf numFmtId="0" fontId="43" fillId="33" borderId="0" xfId="0" applyNumberFormat="1" applyFont="1" applyFill="1" applyBorder="1" applyAlignment="1">
      <alignment horizontal="right" vertical="center" textRotation="90"/>
    </xf>
    <xf numFmtId="0" fontId="33" fillId="33" borderId="29" xfId="0" applyNumberFormat="1" applyFont="1" applyFill="1" applyBorder="1" applyAlignment="1">
      <alignment horizontal="right" vertical="center"/>
    </xf>
    <xf numFmtId="0" fontId="33" fillId="33" borderId="0" xfId="0" applyNumberFormat="1" applyFont="1" applyFill="1" applyBorder="1" applyAlignment="1">
      <alignment horizontal="right" vertical="center"/>
    </xf>
    <xf numFmtId="0" fontId="33" fillId="33" borderId="30" xfId="0" applyNumberFormat="1" applyFont="1" applyFill="1" applyBorder="1" applyAlignment="1">
      <alignment horizontal="right" vertical="center"/>
    </xf>
    <xf numFmtId="0" fontId="33" fillId="33" borderId="31" xfId="0" applyNumberFormat="1" applyFont="1" applyFill="1" applyBorder="1" applyAlignment="1">
      <alignment horizontal="right" vertical="center"/>
    </xf>
    <xf numFmtId="0" fontId="33" fillId="33" borderId="36" xfId="0" applyNumberFormat="1" applyFont="1" applyFill="1" applyBorder="1" applyAlignment="1">
      <alignment horizontal="right" vertical="center"/>
    </xf>
    <xf numFmtId="0" fontId="33" fillId="33" borderId="35" xfId="0" applyNumberFormat="1" applyFont="1" applyFill="1" applyBorder="1" applyAlignment="1">
      <alignment horizontal="right" vertical="center"/>
    </xf>
    <xf numFmtId="0" fontId="43" fillId="33" borderId="28" xfId="0" applyNumberFormat="1" applyFont="1" applyFill="1" applyBorder="1" applyAlignment="1">
      <alignment horizontal="right" vertical="center" textRotation="90"/>
    </xf>
    <xf numFmtId="0" fontId="43" fillId="33" borderId="33" xfId="0" applyNumberFormat="1" applyFont="1" applyFill="1" applyBorder="1" applyAlignment="1">
      <alignment horizontal="right" vertical="center" textRotation="90"/>
    </xf>
    <xf numFmtId="0" fontId="43" fillId="33" borderId="34" xfId="0" applyNumberFormat="1" applyFont="1" applyFill="1" applyBorder="1" applyAlignment="1">
      <alignment horizontal="right" vertical="center" textRotation="90"/>
    </xf>
    <xf numFmtId="0" fontId="33" fillId="28" borderId="28" xfId="0" applyFont="1" applyFill="1" applyBorder="1" applyAlignment="1">
      <alignment vertical="center"/>
    </xf>
    <xf numFmtId="0" fontId="43" fillId="33" borderId="29" xfId="0" applyNumberFormat="1" applyFont="1" applyFill="1" applyBorder="1" applyAlignment="1">
      <alignment horizontal="right" vertical="center" textRotation="90"/>
    </xf>
    <xf numFmtId="0" fontId="43" fillId="33" borderId="36" xfId="0" applyNumberFormat="1" applyFont="1" applyFill="1" applyBorder="1" applyAlignment="1">
      <alignment horizontal="right" vertical="center" textRotation="90"/>
    </xf>
    <xf numFmtId="1" fontId="27" fillId="36" borderId="33" xfId="0" applyNumberFormat="1" applyFont="1" applyFill="1" applyBorder="1"/>
    <xf numFmtId="1" fontId="27" fillId="36" borderId="31" xfId="0" applyNumberFormat="1" applyFont="1" applyFill="1" applyBorder="1"/>
    <xf numFmtId="1" fontId="27" fillId="36" borderId="37" xfId="0" applyNumberFormat="1" applyFont="1" applyFill="1" applyBorder="1"/>
    <xf numFmtId="0" fontId="33" fillId="33" borderId="0" xfId="0" applyFont="1" applyFill="1" applyBorder="1" applyAlignment="1">
      <alignment vertical="center"/>
    </xf>
    <xf numFmtId="0" fontId="27" fillId="36" borderId="29" xfId="56" applyFont="1" applyFill="1" applyBorder="1"/>
    <xf numFmtId="0" fontId="27" fillId="36" borderId="0" xfId="56" applyFont="1" applyFill="1" applyBorder="1"/>
    <xf numFmtId="0" fontId="27" fillId="36" borderId="30" xfId="56" applyFont="1" applyFill="1" applyBorder="1"/>
    <xf numFmtId="0" fontId="27" fillId="36" borderId="31" xfId="56" applyFont="1" applyFill="1" applyBorder="1"/>
    <xf numFmtId="0" fontId="27" fillId="36" borderId="32" xfId="56" applyFont="1" applyFill="1" applyBorder="1"/>
    <xf numFmtId="0" fontId="27" fillId="36" borderId="37" xfId="56" applyFont="1" applyFill="1" applyBorder="1"/>
    <xf numFmtId="0" fontId="2" fillId="40" borderId="54" xfId="0" applyFont="1" applyFill="1" applyBorder="1" applyAlignment="1">
      <alignment horizontal="left" vertical="top" wrapText="1"/>
    </xf>
    <xf numFmtId="0" fontId="2" fillId="40" borderId="55" xfId="0" applyFont="1" applyFill="1" applyBorder="1" applyAlignment="1">
      <alignment horizontal="left" vertical="top" wrapText="1"/>
    </xf>
    <xf numFmtId="0" fontId="2" fillId="40" borderId="56" xfId="0" applyFont="1" applyFill="1" applyBorder="1" applyAlignment="1">
      <alignment horizontal="left" vertical="top" wrapText="1"/>
    </xf>
    <xf numFmtId="0" fontId="2" fillId="40" borderId="57" xfId="0" applyFont="1" applyFill="1" applyBorder="1" applyAlignment="1">
      <alignment horizontal="left" vertical="top" wrapText="1"/>
    </xf>
    <xf numFmtId="0" fontId="2" fillId="40" borderId="0" xfId="0" applyFont="1" applyFill="1" applyBorder="1" applyAlignment="1">
      <alignment horizontal="left" vertical="top" wrapText="1"/>
    </xf>
    <xf numFmtId="0" fontId="2" fillId="40" borderId="58" xfId="0" applyFont="1" applyFill="1" applyBorder="1" applyAlignment="1">
      <alignment horizontal="left" vertical="top" wrapText="1"/>
    </xf>
    <xf numFmtId="0" fontId="2" fillId="40" borderId="59" xfId="0" applyFont="1" applyFill="1" applyBorder="1" applyAlignment="1">
      <alignment horizontal="left" vertical="top" wrapText="1"/>
    </xf>
    <xf numFmtId="0" fontId="2" fillId="40" borderId="60" xfId="0" applyFont="1" applyFill="1" applyBorder="1" applyAlignment="1">
      <alignment horizontal="left" vertical="top" wrapText="1"/>
    </xf>
    <xf numFmtId="0" fontId="2" fillId="40" borderId="61" xfId="0" applyFont="1" applyFill="1" applyBorder="1" applyAlignment="1">
      <alignment horizontal="left" vertical="top" wrapText="1"/>
    </xf>
    <xf numFmtId="1" fontId="33" fillId="28" borderId="32" xfId="0" applyNumberFormat="1" applyFont="1" applyFill="1" applyBorder="1" applyAlignment="1">
      <alignment horizontal="left" vertical="center"/>
    </xf>
    <xf numFmtId="1" fontId="33" fillId="28" borderId="37" xfId="0" applyNumberFormat="1" applyFont="1" applyFill="1" applyBorder="1" applyAlignment="1">
      <alignment horizontal="left" vertical="center"/>
    </xf>
    <xf numFmtId="1" fontId="33" fillId="28" borderId="38" xfId="0" applyNumberFormat="1" applyFont="1" applyFill="1" applyBorder="1" applyAlignment="1">
      <alignment horizontal="left" vertical="center"/>
    </xf>
    <xf numFmtId="1" fontId="27" fillId="38" borderId="32" xfId="0" applyNumberFormat="1" applyFont="1" applyFill="1" applyBorder="1" applyAlignment="1">
      <alignment horizontal="left" vertical="center"/>
    </xf>
    <xf numFmtId="1" fontId="27" fillId="38" borderId="37" xfId="0" applyNumberFormat="1" applyFont="1" applyFill="1" applyBorder="1" applyAlignment="1">
      <alignment horizontal="left" vertical="center"/>
    </xf>
    <xf numFmtId="1" fontId="27" fillId="38" borderId="38" xfId="0" applyNumberFormat="1" applyFont="1" applyFill="1" applyBorder="1" applyAlignment="1">
      <alignment horizontal="left" vertical="center"/>
    </xf>
    <xf numFmtId="0" fontId="27" fillId="32" borderId="54" xfId="0" applyFont="1" applyFill="1" applyBorder="1" applyAlignment="1">
      <alignment horizontal="center"/>
    </xf>
    <xf numFmtId="0" fontId="27" fillId="32" borderId="56" xfId="0" applyFont="1" applyFill="1" applyBorder="1" applyAlignment="1">
      <alignment horizontal="center"/>
    </xf>
    <xf numFmtId="164" fontId="27" fillId="32" borderId="54" xfId="0" applyNumberFormat="1" applyFont="1" applyFill="1" applyBorder="1" applyAlignment="1">
      <alignment horizontal="center" wrapText="1"/>
    </xf>
    <xf numFmtId="164" fontId="27" fillId="32" borderId="55" xfId="0" applyNumberFormat="1" applyFont="1" applyFill="1" applyBorder="1" applyAlignment="1">
      <alignment horizontal="center" wrapText="1"/>
    </xf>
    <xf numFmtId="164" fontId="27" fillId="32" borderId="56" xfId="0" applyNumberFormat="1" applyFont="1" applyFill="1" applyBorder="1" applyAlignment="1">
      <alignment horizontal="center" wrapText="1"/>
    </xf>
    <xf numFmtId="0" fontId="33" fillId="28" borderId="33" xfId="0" applyNumberFormat="1" applyFont="1" applyFill="1" applyBorder="1" applyAlignment="1">
      <alignment horizontal="left" vertical="center"/>
    </xf>
    <xf numFmtId="0" fontId="33" fillId="28" borderId="28" xfId="0" applyNumberFormat="1" applyFont="1" applyFill="1" applyBorder="1" applyAlignment="1">
      <alignment horizontal="left" vertical="center"/>
    </xf>
    <xf numFmtId="0" fontId="33" fillId="28" borderId="34" xfId="0" applyNumberFormat="1" applyFont="1" applyFill="1" applyBorder="1" applyAlignment="1">
      <alignment horizontal="left" vertical="center"/>
    </xf>
    <xf numFmtId="0" fontId="27" fillId="36" borderId="28" xfId="0" applyFont="1" applyFill="1" applyBorder="1" applyAlignment="1">
      <alignment horizontal="left" vertical="top" wrapText="1"/>
    </xf>
    <xf numFmtId="0" fontId="27" fillId="36" borderId="33" xfId="0" applyFont="1" applyFill="1" applyBorder="1" applyAlignment="1">
      <alignment horizontal="left" vertical="top" wrapText="1"/>
    </xf>
    <xf numFmtId="0" fontId="27" fillId="36" borderId="34" xfId="0" applyFont="1" applyFill="1" applyBorder="1" applyAlignment="1">
      <alignment horizontal="left" vertical="top" wrapText="1"/>
    </xf>
    <xf numFmtId="0" fontId="27" fillId="36" borderId="29" xfId="0" applyFont="1" applyFill="1" applyBorder="1" applyAlignment="1">
      <alignment horizontal="left" vertical="top" wrapText="1"/>
    </xf>
    <xf numFmtId="0" fontId="27" fillId="36" borderId="0" xfId="0" applyFont="1" applyFill="1" applyBorder="1" applyAlignment="1">
      <alignment horizontal="left" vertical="top" wrapText="1"/>
    </xf>
    <xf numFmtId="0" fontId="27" fillId="36" borderId="36" xfId="0" applyFont="1" applyFill="1" applyBorder="1" applyAlignment="1">
      <alignment horizontal="left" vertical="top" wrapText="1"/>
    </xf>
    <xf numFmtId="0" fontId="27" fillId="36" borderId="30" xfId="0" applyFont="1" applyFill="1" applyBorder="1" applyAlignment="1">
      <alignment horizontal="left" vertical="top" wrapText="1"/>
    </xf>
    <xf numFmtId="0" fontId="27" fillId="36" borderId="31" xfId="0" applyFont="1" applyFill="1" applyBorder="1" applyAlignment="1">
      <alignment horizontal="left" vertical="top" wrapText="1"/>
    </xf>
    <xf numFmtId="0" fontId="27" fillId="36" borderId="35" xfId="0" applyFont="1" applyFill="1" applyBorder="1" applyAlignment="1">
      <alignment horizontal="left" vertical="top" wrapText="1"/>
    </xf>
    <xf numFmtId="0" fontId="2" fillId="34" borderId="0" xfId="67" applyFont="1" applyFill="1" applyBorder="1" applyAlignment="1">
      <alignment horizontal="left" vertical="top" textRotation="180"/>
    </xf>
    <xf numFmtId="0" fontId="27" fillId="38" borderId="53" xfId="67" applyFont="1" applyFill="1" applyBorder="1" applyAlignment="1">
      <alignment horizontal="left" vertical="center"/>
    </xf>
    <xf numFmtId="0" fontId="27" fillId="38" borderId="52" xfId="67" applyFont="1" applyFill="1" applyBorder="1" applyAlignment="1">
      <alignment horizontal="left" vertical="center"/>
    </xf>
    <xf numFmtId="0" fontId="27" fillId="38" borderId="51" xfId="67" applyFont="1" applyFill="1" applyBorder="1" applyAlignment="1">
      <alignment horizontal="left" vertical="center"/>
    </xf>
    <xf numFmtId="0" fontId="27" fillId="38" borderId="64" xfId="67" applyFont="1" applyFill="1" applyBorder="1" applyAlignment="1">
      <alignment horizontal="left" vertical="center"/>
    </xf>
    <xf numFmtId="0" fontId="27" fillId="38" borderId="65" xfId="67" applyFont="1" applyFill="1" applyBorder="1" applyAlignment="1">
      <alignment horizontal="left" vertical="center"/>
    </xf>
    <xf numFmtId="0" fontId="27" fillId="38" borderId="66" xfId="67" applyFont="1" applyFill="1" applyBorder="1" applyAlignment="1">
      <alignment horizontal="left" vertical="center"/>
    </xf>
    <xf numFmtId="0" fontId="2" fillId="34" borderId="0" xfId="67" applyFont="1" applyFill="1" applyAlignment="1">
      <alignment horizontal="left" vertical="top" textRotation="180"/>
    </xf>
    <xf numFmtId="0" fontId="2" fillId="36" borderId="50" xfId="67" applyFont="1" applyFill="1" applyBorder="1" applyAlignment="1">
      <alignment horizontal="left" vertical="top" wrapText="1"/>
    </xf>
    <xf numFmtId="0" fontId="2" fillId="36" borderId="49" xfId="67" applyFont="1" applyFill="1" applyBorder="1" applyAlignment="1">
      <alignment horizontal="left" vertical="top" wrapText="1"/>
    </xf>
    <xf numFmtId="0" fontId="2" fillId="36" borderId="48" xfId="67" applyFont="1" applyFill="1" applyBorder="1" applyAlignment="1">
      <alignment horizontal="left" vertical="top" wrapText="1"/>
    </xf>
    <xf numFmtId="0" fontId="27" fillId="38" borderId="67" xfId="67" applyFont="1" applyFill="1" applyBorder="1" applyAlignment="1">
      <alignment horizontal="left" vertical="center"/>
    </xf>
    <xf numFmtId="0" fontId="27" fillId="38" borderId="33" xfId="67" applyFont="1" applyFill="1" applyBorder="1" applyAlignment="1">
      <alignment horizontal="left" vertical="center"/>
    </xf>
    <xf numFmtId="0" fontId="27" fillId="38" borderId="28" xfId="67" applyFont="1" applyFill="1" applyBorder="1" applyAlignment="1">
      <alignment horizontal="left" vertical="center"/>
    </xf>
    <xf numFmtId="0" fontId="27" fillId="38" borderId="34" xfId="67" applyFont="1" applyFill="1" applyBorder="1" applyAlignment="1">
      <alignment horizontal="left" vertical="center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</cellXfs>
  <cellStyles count="6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usgabe" xfId="53" builtinId="21" customBuiltin="1"/>
    <cellStyle name="Bad" xfId="54" xr:uid="{00000000-0005-0000-0000-000031000000}"/>
    <cellStyle name="Berechnung" xfId="44" builtinId="22" customBuiltin="1"/>
    <cellStyle name="Bold GHG Numbers (0.00)" xfId="43" xr:uid="{00000000-0005-0000-0000-000033000000}"/>
    <cellStyle name="Check Cell" xfId="65" xr:uid="{00000000-0005-0000-0000-000035000000}"/>
    <cellStyle name="Eingabe" xfId="48" builtinId="20" customBuiltin="1"/>
    <cellStyle name="Ergebnis" xfId="57" builtinId="25" customBuiltin="1"/>
    <cellStyle name="Erklärender Text" xfId="46" builtinId="53" customBuiltin="1"/>
    <cellStyle name="Euro" xfId="45" xr:uid="{00000000-0005-0000-0000-000039000000}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Link" xfId="66" builtinId="8"/>
    <cellStyle name="Linked Cell" xfId="63" xr:uid="{00000000-0005-0000-0000-000042000000}"/>
    <cellStyle name="Neutral" xfId="49" builtinId="28" customBuiltin="1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Standard" xfId="0" builtinId="0"/>
    <cellStyle name="Standard 2" xfId="55" xr:uid="{00000000-0005-0000-0000-00004D000000}"/>
    <cellStyle name="Standard 3" xfId="67" xr:uid="{0FD9B4DD-147A-4972-B413-36A039DD7FC1}"/>
    <cellStyle name="Standard_data" xfId="56" xr:uid="{00000000-0005-0000-0000-00004E000000}"/>
    <cellStyle name="Title" xfId="58" xr:uid="{00000000-0005-0000-0000-00004F000000}"/>
    <cellStyle name="Warnender Text" xfId="64" builtinId="11" customBuiltin="1"/>
  </cellStyles>
  <dxfs count="100">
    <dxf>
      <font>
        <color theme="4" tint="0.7999816888943144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EFF2F9"/>
      <color rgb="FF993300"/>
      <color rgb="FFBDD5ED"/>
      <color rgb="FF663300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capa0!$A$36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capa0!$C$36:$N$36</c:f>
              <c:numCache>
                <c:formatCode>0.0</c:formatCode>
                <c:ptCount val="12"/>
                <c:pt idx="0">
                  <c:v>0</c:v>
                </c:pt>
                <c:pt idx="1">
                  <c:v>5.9260000000000002</c:v>
                </c:pt>
                <c:pt idx="2">
                  <c:v>3.3330000000000002</c:v>
                </c:pt>
                <c:pt idx="3">
                  <c:v>4.04</c:v>
                </c:pt>
                <c:pt idx="4">
                  <c:v>0</c:v>
                </c:pt>
                <c:pt idx="5">
                  <c:v>63.13</c:v>
                </c:pt>
                <c:pt idx="6">
                  <c:v>9.23</c:v>
                </c:pt>
                <c:pt idx="7">
                  <c:v>10.792999999999999</c:v>
                </c:pt>
                <c:pt idx="8">
                  <c:v>0.48599999999999999</c:v>
                </c:pt>
                <c:pt idx="9">
                  <c:v>0</c:v>
                </c:pt>
                <c:pt idx="10">
                  <c:v>0</c:v>
                </c:pt>
                <c:pt idx="11">
                  <c:v>9.0760000000000005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3F5-8B89-17DF651507A2}"/>
            </c:ext>
          </c:extLst>
        </c:ser>
        <c:ser>
          <c:idx val="1"/>
          <c:order val="1"/>
          <c:tx>
            <c:strRef>
              <c:f>capa0!$A$37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capa0!$C$37:$N$37</c:f>
              <c:numCache>
                <c:formatCode>0.0</c:formatCode>
                <c:ptCount val="12"/>
                <c:pt idx="0">
                  <c:v>0.59799999999999998</c:v>
                </c:pt>
                <c:pt idx="1">
                  <c:v>0</c:v>
                </c:pt>
                <c:pt idx="2">
                  <c:v>0</c:v>
                </c:pt>
                <c:pt idx="3">
                  <c:v>9.1289999999999978</c:v>
                </c:pt>
                <c:pt idx="4">
                  <c:v>4.5490000000000004</c:v>
                </c:pt>
                <c:pt idx="5">
                  <c:v>2.996</c:v>
                </c:pt>
                <c:pt idx="6">
                  <c:v>15.45</c:v>
                </c:pt>
                <c:pt idx="7">
                  <c:v>47.683</c:v>
                </c:pt>
                <c:pt idx="8">
                  <c:v>4.6070000000000002</c:v>
                </c:pt>
                <c:pt idx="9">
                  <c:v>0</c:v>
                </c:pt>
                <c:pt idx="10">
                  <c:v>26.483000000000001</c:v>
                </c:pt>
                <c:pt idx="11">
                  <c:v>0.20400000000000001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7-43F5-8B89-17DF651507A2}"/>
            </c:ext>
          </c:extLst>
        </c:ser>
        <c:ser>
          <c:idx val="2"/>
          <c:order val="2"/>
          <c:tx>
            <c:strRef>
              <c:f>capa0!$A$38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capa0!$C$38:$N$38</c:f>
              <c:numCache>
                <c:formatCode>0.0</c:formatCode>
                <c:ptCount val="12"/>
                <c:pt idx="0">
                  <c:v>5.9619999999999997</c:v>
                </c:pt>
                <c:pt idx="1">
                  <c:v>7.0799999999999992</c:v>
                </c:pt>
                <c:pt idx="2">
                  <c:v>0.21000000000000002</c:v>
                </c:pt>
                <c:pt idx="3">
                  <c:v>1.6080000000000001</c:v>
                </c:pt>
                <c:pt idx="4">
                  <c:v>3.3160000000000003</c:v>
                </c:pt>
                <c:pt idx="5">
                  <c:v>18.810000000000002</c:v>
                </c:pt>
                <c:pt idx="6">
                  <c:v>31.48</c:v>
                </c:pt>
                <c:pt idx="7">
                  <c:v>37.088999999999999</c:v>
                </c:pt>
                <c:pt idx="8">
                  <c:v>19.297999999999998</c:v>
                </c:pt>
                <c:pt idx="9">
                  <c:v>0.44400000000000001</c:v>
                </c:pt>
                <c:pt idx="10">
                  <c:v>2.6180000000000003</c:v>
                </c:pt>
                <c:pt idx="11">
                  <c:v>4.6740000000000004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7-43F5-8B89-17DF651507A2}"/>
            </c:ext>
          </c:extLst>
        </c:ser>
        <c:ser>
          <c:idx val="3"/>
          <c:order val="3"/>
          <c:tx>
            <c:strRef>
              <c:f>capa0!$A$39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capa0!$C$39:$N$39</c:f>
              <c:numCache>
                <c:formatCode>0.0</c:formatCode>
                <c:ptCount val="12"/>
                <c:pt idx="0">
                  <c:v>14.116</c:v>
                </c:pt>
                <c:pt idx="1">
                  <c:v>1.4300000000000002</c:v>
                </c:pt>
                <c:pt idx="2">
                  <c:v>12.16</c:v>
                </c:pt>
                <c:pt idx="3">
                  <c:v>2.2589999999999999</c:v>
                </c:pt>
                <c:pt idx="4">
                  <c:v>8.0000000000000002E-3</c:v>
                </c:pt>
                <c:pt idx="5">
                  <c:v>23.750999999999998</c:v>
                </c:pt>
                <c:pt idx="6">
                  <c:v>3.92</c:v>
                </c:pt>
                <c:pt idx="7">
                  <c:v>10.172000000000001</c:v>
                </c:pt>
                <c:pt idx="8">
                  <c:v>3.7999999999999999E-2</c:v>
                </c:pt>
                <c:pt idx="9">
                  <c:v>30.766999999999999</c:v>
                </c:pt>
                <c:pt idx="10">
                  <c:v>2.3609999999999998</c:v>
                </c:pt>
                <c:pt idx="11">
                  <c:v>16.181000000000001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7-43F5-8B89-17DF651507A2}"/>
            </c:ext>
          </c:extLst>
        </c:ser>
        <c:ser>
          <c:idx val="4"/>
          <c:order val="4"/>
          <c:tx>
            <c:strRef>
              <c:f>capa0!$A$40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capa0!$C$40:$N$40</c:f>
              <c:numCache>
                <c:formatCode>0.0</c:formatCode>
                <c:ptCount val="12"/>
                <c:pt idx="0">
                  <c:v>3.7610000000000001</c:v>
                </c:pt>
                <c:pt idx="1">
                  <c:v>5.3789999999999996</c:v>
                </c:pt>
                <c:pt idx="2">
                  <c:v>1.454</c:v>
                </c:pt>
                <c:pt idx="3">
                  <c:v>2.3040000000000003</c:v>
                </c:pt>
                <c:pt idx="4">
                  <c:v>6.1000000000000005</c:v>
                </c:pt>
                <c:pt idx="5">
                  <c:v>18.533999999999999</c:v>
                </c:pt>
                <c:pt idx="6">
                  <c:v>26.5</c:v>
                </c:pt>
                <c:pt idx="7">
                  <c:v>89.551000000000002</c:v>
                </c:pt>
                <c:pt idx="8">
                  <c:v>6.1560000000000006</c:v>
                </c:pt>
                <c:pt idx="9">
                  <c:v>0.86899999999999999</c:v>
                </c:pt>
                <c:pt idx="10">
                  <c:v>5.883</c:v>
                </c:pt>
                <c:pt idx="11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7-43F5-8B89-17DF651507A2}"/>
            </c:ext>
          </c:extLst>
        </c:ser>
        <c:ser>
          <c:idx val="6"/>
          <c:order val="5"/>
          <c:tx>
            <c:strRef>
              <c:f>capa0!$A$41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capa0!$C$41:$N$41</c:f>
              <c:numCache>
                <c:formatCode>0.0</c:formatCode>
                <c:ptCount val="12"/>
                <c:pt idx="0">
                  <c:v>0.59499999999999997</c:v>
                </c:pt>
                <c:pt idx="1">
                  <c:v>0.82299999999999995</c:v>
                </c:pt>
                <c:pt idx="2">
                  <c:v>0.45800000000000002</c:v>
                </c:pt>
                <c:pt idx="3">
                  <c:v>0.85</c:v>
                </c:pt>
                <c:pt idx="4">
                  <c:v>1.554</c:v>
                </c:pt>
                <c:pt idx="5">
                  <c:v>3.6539999999999999</c:v>
                </c:pt>
                <c:pt idx="6">
                  <c:v>1.377</c:v>
                </c:pt>
                <c:pt idx="7">
                  <c:v>8.3859999999999992</c:v>
                </c:pt>
                <c:pt idx="8">
                  <c:v>1.1639999999999999</c:v>
                </c:pt>
                <c:pt idx="9">
                  <c:v>2E-3</c:v>
                </c:pt>
                <c:pt idx="10">
                  <c:v>0.93300000000000005</c:v>
                </c:pt>
                <c:pt idx="11">
                  <c:v>3.1459999999999999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7-43F5-8B89-17DF6515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capcity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capa0!$C$2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capa0!$C$3:$N$3</c:f>
              <c:strCache>
                <c:ptCount val="12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DNK</c:v>
                </c:pt>
                <c:pt idx="5">
                  <c:v>FRA</c:v>
                </c:pt>
                <c:pt idx="6">
                  <c:v>GBR</c:v>
                </c:pt>
                <c:pt idx="7">
                  <c:v>GER</c:v>
                </c:pt>
                <c:pt idx="8">
                  <c:v>NLD</c:v>
                </c:pt>
                <c:pt idx="9">
                  <c:v>NOR</c:v>
                </c:pt>
                <c:pt idx="10">
                  <c:v>POL</c:v>
                </c:pt>
                <c:pt idx="11">
                  <c:v>SWE</c:v>
                </c:pt>
              </c:strCache>
            </c:strRef>
          </c:cat>
          <c:val>
            <c:numRef>
              <c:f>capa0!$C$42:$N$42</c:f>
              <c:numCache>
                <c:formatCode>0</c:formatCode>
                <c:ptCount val="12"/>
                <c:pt idx="0">
                  <c:v>25.031999999999996</c:v>
                </c:pt>
                <c:pt idx="1">
                  <c:v>20.637999999999998</c:v>
                </c:pt>
                <c:pt idx="2">
                  <c:v>17.614999999999998</c:v>
                </c:pt>
                <c:pt idx="3">
                  <c:v>20.189999999999998</c:v>
                </c:pt>
                <c:pt idx="4">
                  <c:v>15.527000000000001</c:v>
                </c:pt>
                <c:pt idx="5">
                  <c:v>130.875</c:v>
                </c:pt>
                <c:pt idx="6">
                  <c:v>87.956999999999994</c:v>
                </c:pt>
                <c:pt idx="7">
                  <c:v>203.67400000000001</c:v>
                </c:pt>
                <c:pt idx="8">
                  <c:v>31.749000000000002</c:v>
                </c:pt>
                <c:pt idx="9">
                  <c:v>32.082000000000001</c:v>
                </c:pt>
                <c:pt idx="10">
                  <c:v>38.277999999999999</c:v>
                </c:pt>
                <c:pt idx="11">
                  <c:v>39.801000000000002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6B7-AC98-BE5735C0BA92}"/>
            </c:ext>
          </c:extLst>
        </c:ser>
        <c:ser>
          <c:idx val="1"/>
          <c:order val="1"/>
          <c:tx>
            <c:strRef>
              <c:f>capa0!$BA$2</c:f>
              <c:strCache>
                <c:ptCount val="1"/>
                <c:pt idx="0">
                  <c:v>TEC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capa0!$BA$42:$BL$42</c:f>
              <c:numCache>
                <c:formatCode>0</c:formatCode>
                <c:ptCount val="12"/>
                <c:pt idx="0">
                  <c:v>21.157999999999998</c:v>
                </c:pt>
                <c:pt idx="1">
                  <c:v>18.204000000000001</c:v>
                </c:pt>
                <c:pt idx="2">
                  <c:v>17.397950000000002</c:v>
                </c:pt>
                <c:pt idx="3">
                  <c:v>20.056999999999999</c:v>
                </c:pt>
                <c:pt idx="4">
                  <c:v>9.1604899999999994</c:v>
                </c:pt>
                <c:pt idx="5">
                  <c:v>110.35198</c:v>
                </c:pt>
                <c:pt idx="6">
                  <c:v>73.335999999999999</c:v>
                </c:pt>
                <c:pt idx="7">
                  <c:v>146.43462999999997</c:v>
                </c:pt>
                <c:pt idx="8">
                  <c:v>26.661000000000001</c:v>
                </c:pt>
                <c:pt idx="9">
                  <c:v>32.120499999999993</c:v>
                </c:pt>
                <c:pt idx="10">
                  <c:v>32.957000000000001</c:v>
                </c:pt>
                <c:pt idx="11">
                  <c:v>29.085999999999999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6B7-AC98-BE5735C0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00096"/>
        <c:axId val="657200752"/>
      </c:lineChart>
      <c:catAx>
        <c:axId val="6572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752"/>
        <c:crosses val="autoZero"/>
        <c:auto val="1"/>
        <c:lblAlgn val="ctr"/>
        <c:lblOffset val="100"/>
        <c:noMultiLvlLbl val="0"/>
      </c:catAx>
      <c:valAx>
        <c:axId val="657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0</xdr:rowOff>
    </xdr:from>
    <xdr:to>
      <xdr:col>14</xdr:col>
      <xdr:colOff>0</xdr:colOff>
      <xdr:row>61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7ABAA2-44D7-4481-B3C1-A0EC9527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0</xdr:colOff>
      <xdr:row>44</xdr:row>
      <xdr:rowOff>0</xdr:rowOff>
    </xdr:from>
    <xdr:to>
      <xdr:col>78</xdr:col>
      <xdr:colOff>0</xdr:colOff>
      <xdr:row>61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7824C70-05B3-4D61-8BC6-6FCFF4D1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c.europa.eu/eurostat/documents/38154/4956229/CHP-data-capacity-generation-2015.xlsx/5dc3a5be-b521-4bab-b75d-984e14a11946" TargetMode="External"/><Relationship Id="rId1" Type="http://schemas.openxmlformats.org/officeDocument/2006/relationships/hyperlink" Target="https://ec.europa.eu/eurostat/web/energy/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ntsoe.eu/Documents/TYNDP%20documents/TYNDP2018/Scenarios%20Data%20Sets/Input%20Data.xlsx" TargetMode="External"/><Relationship Id="rId1" Type="http://schemas.openxmlformats.org/officeDocument/2006/relationships/hyperlink" Target="https://tyndp.entsoe.eu/maps-dat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CA43"/>
  <sheetViews>
    <sheetView zoomScale="85" zoomScaleNormal="85" workbookViewId="0">
      <pane xSplit="2" ySplit="3" topLeftCell="BF4" activePane="bottomRight" state="frozen"/>
      <selection pane="topRight" activeCell="C1" sqref="C1"/>
      <selection pane="bottomLeft" activeCell="A6" sqref="A6"/>
      <selection pane="bottomRight" activeCell="C29" sqref="C29"/>
    </sheetView>
  </sheetViews>
  <sheetFormatPr baseColWidth="10" defaultColWidth="11.453125" defaultRowHeight="12.75" customHeight="1" x14ac:dyDescent="0.35"/>
  <cols>
    <col min="1" max="1" width="9.453125" style="74" customWidth="1"/>
    <col min="2" max="2" width="5.81640625" style="74" customWidth="1"/>
    <col min="3" max="11" width="6.1796875" style="74" customWidth="1"/>
    <col min="12" max="12" width="6.54296875" style="74" customWidth="1"/>
    <col min="13" max="38" width="6.1796875" style="74" customWidth="1"/>
    <col min="39" max="52" width="5.81640625" style="74" customWidth="1"/>
    <col min="53" max="66" width="5.453125" style="74" customWidth="1"/>
    <col min="67" max="67" width="6.453125" style="74" customWidth="1"/>
    <col min="68" max="118" width="5.453125" style="74" customWidth="1"/>
    <col min="119" max="16384" width="11.453125" style="74"/>
  </cols>
  <sheetData>
    <row r="1" spans="1:79" s="73" customFormat="1" ht="18.75" customHeight="1" x14ac:dyDescent="0.25">
      <c r="A1" s="82" t="s">
        <v>64</v>
      </c>
      <c r="B1" s="118" t="s">
        <v>59</v>
      </c>
      <c r="C1" s="376" t="s">
        <v>176</v>
      </c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8"/>
      <c r="O1" s="376" t="s">
        <v>177</v>
      </c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8"/>
      <c r="AA1" s="376" t="s">
        <v>178</v>
      </c>
      <c r="AB1" s="377"/>
      <c r="AC1" s="377"/>
      <c r="AD1" s="377"/>
      <c r="AE1" s="377"/>
      <c r="AF1" s="377"/>
      <c r="AG1" s="377"/>
      <c r="AH1" s="377"/>
      <c r="AI1" s="377"/>
      <c r="AJ1" s="377"/>
      <c r="AK1" s="377"/>
      <c r="AL1" s="378"/>
      <c r="AM1" s="110" t="s">
        <v>117</v>
      </c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43" t="s">
        <v>64</v>
      </c>
      <c r="AZ1" s="144" t="s">
        <v>59</v>
      </c>
      <c r="BA1" s="143" t="s">
        <v>51</v>
      </c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5"/>
      <c r="BM1" s="144"/>
      <c r="BN1" s="144"/>
      <c r="BO1" s="100"/>
    </row>
    <row r="2" spans="1:79" s="212" customFormat="1" ht="18" customHeight="1" x14ac:dyDescent="0.25">
      <c r="A2" s="206"/>
      <c r="B2" s="207"/>
      <c r="C2" s="206">
        <v>2016</v>
      </c>
      <c r="D2" s="207">
        <v>2016</v>
      </c>
      <c r="E2" s="207">
        <v>2016</v>
      </c>
      <c r="F2" s="207">
        <v>2016</v>
      </c>
      <c r="G2" s="207">
        <v>2016</v>
      </c>
      <c r="H2" s="207">
        <v>2016</v>
      </c>
      <c r="I2" s="207">
        <v>2016</v>
      </c>
      <c r="J2" s="207">
        <v>2016</v>
      </c>
      <c r="K2" s="207">
        <v>2016</v>
      </c>
      <c r="L2" s="207">
        <v>2016</v>
      </c>
      <c r="M2" s="207">
        <v>2016</v>
      </c>
      <c r="N2" s="207">
        <v>2016</v>
      </c>
      <c r="O2" s="206">
        <v>2017</v>
      </c>
      <c r="P2" s="207">
        <v>2017</v>
      </c>
      <c r="Q2" s="207">
        <v>2017</v>
      </c>
      <c r="R2" s="207">
        <v>2017</v>
      </c>
      <c r="S2" s="207">
        <v>2017</v>
      </c>
      <c r="T2" s="207">
        <v>2017</v>
      </c>
      <c r="U2" s="207">
        <v>2017</v>
      </c>
      <c r="V2" s="207">
        <v>2017</v>
      </c>
      <c r="W2" s="207">
        <v>2017</v>
      </c>
      <c r="X2" s="207">
        <v>2017</v>
      </c>
      <c r="Y2" s="207">
        <v>2017</v>
      </c>
      <c r="Z2" s="207">
        <v>2017</v>
      </c>
      <c r="AA2" s="206">
        <v>2018</v>
      </c>
      <c r="AB2" s="207">
        <f>AA2</f>
        <v>2018</v>
      </c>
      <c r="AC2" s="207">
        <f t="shared" ref="AC2:AL2" si="0">AB2</f>
        <v>2018</v>
      </c>
      <c r="AD2" s="207">
        <f t="shared" si="0"/>
        <v>2018</v>
      </c>
      <c r="AE2" s="207">
        <f t="shared" si="0"/>
        <v>2018</v>
      </c>
      <c r="AF2" s="207">
        <f t="shared" si="0"/>
        <v>2018</v>
      </c>
      <c r="AG2" s="207">
        <f t="shared" si="0"/>
        <v>2018</v>
      </c>
      <c r="AH2" s="207">
        <f t="shared" si="0"/>
        <v>2018</v>
      </c>
      <c r="AI2" s="207">
        <f t="shared" si="0"/>
        <v>2018</v>
      </c>
      <c r="AJ2" s="207">
        <f t="shared" si="0"/>
        <v>2018</v>
      </c>
      <c r="AK2" s="207">
        <f t="shared" si="0"/>
        <v>2018</v>
      </c>
      <c r="AL2" s="207">
        <f t="shared" si="0"/>
        <v>2018</v>
      </c>
      <c r="AM2" s="206" t="s">
        <v>115</v>
      </c>
      <c r="AN2" s="207" t="s">
        <v>115</v>
      </c>
      <c r="AO2" s="207" t="s">
        <v>115</v>
      </c>
      <c r="AP2" s="207" t="s">
        <v>115</v>
      </c>
      <c r="AQ2" s="207" t="s">
        <v>115</v>
      </c>
      <c r="AR2" s="207" t="s">
        <v>115</v>
      </c>
      <c r="AS2" s="207" t="s">
        <v>115</v>
      </c>
      <c r="AT2" s="207" t="s">
        <v>115</v>
      </c>
      <c r="AU2" s="207" t="s">
        <v>115</v>
      </c>
      <c r="AV2" s="207" t="s">
        <v>115</v>
      </c>
      <c r="AW2" s="207" t="s">
        <v>115</v>
      </c>
      <c r="AX2" s="207" t="s">
        <v>115</v>
      </c>
      <c r="AY2" s="208"/>
      <c r="AZ2" s="209"/>
      <c r="BA2" s="208" t="s">
        <v>60</v>
      </c>
      <c r="BB2" s="209" t="s">
        <v>60</v>
      </c>
      <c r="BC2" s="209" t="s">
        <v>60</v>
      </c>
      <c r="BD2" s="209" t="s">
        <v>60</v>
      </c>
      <c r="BE2" s="209" t="s">
        <v>60</v>
      </c>
      <c r="BF2" s="209" t="s">
        <v>60</v>
      </c>
      <c r="BG2" s="209" t="s">
        <v>60</v>
      </c>
      <c r="BH2" s="209" t="s">
        <v>60</v>
      </c>
      <c r="BI2" s="209" t="s">
        <v>60</v>
      </c>
      <c r="BJ2" s="209" t="s">
        <v>60</v>
      </c>
      <c r="BK2" s="209" t="s">
        <v>60</v>
      </c>
      <c r="BL2" s="210" t="s">
        <v>60</v>
      </c>
      <c r="BM2" s="209" t="s">
        <v>60</v>
      </c>
      <c r="BN2" s="209" t="s">
        <v>60</v>
      </c>
      <c r="BO2" s="211"/>
    </row>
    <row r="3" spans="1:79" s="219" customFormat="1" ht="17.25" customHeight="1" x14ac:dyDescent="0.25">
      <c r="A3" s="213"/>
      <c r="B3" s="214"/>
      <c r="C3" s="213" t="s">
        <v>43</v>
      </c>
      <c r="D3" s="214" t="s">
        <v>30</v>
      </c>
      <c r="E3" s="214" t="s">
        <v>41</v>
      </c>
      <c r="F3" s="214" t="s">
        <v>44</v>
      </c>
      <c r="G3" s="214" t="s">
        <v>49</v>
      </c>
      <c r="H3" s="214" t="s">
        <v>31</v>
      </c>
      <c r="I3" s="214" t="s">
        <v>34</v>
      </c>
      <c r="J3" s="214" t="s">
        <v>1</v>
      </c>
      <c r="K3" s="214" t="s">
        <v>29</v>
      </c>
      <c r="L3" s="214" t="s">
        <v>32</v>
      </c>
      <c r="M3" s="214" t="s">
        <v>28</v>
      </c>
      <c r="N3" s="215" t="s">
        <v>11</v>
      </c>
      <c r="O3" s="213" t="s">
        <v>43</v>
      </c>
      <c r="P3" s="214" t="s">
        <v>30</v>
      </c>
      <c r="Q3" s="214" t="s">
        <v>41</v>
      </c>
      <c r="R3" s="214" t="s">
        <v>44</v>
      </c>
      <c r="S3" s="214" t="s">
        <v>49</v>
      </c>
      <c r="T3" s="214" t="s">
        <v>31</v>
      </c>
      <c r="U3" s="214" t="s">
        <v>34</v>
      </c>
      <c r="V3" s="214" t="s">
        <v>1</v>
      </c>
      <c r="W3" s="214" t="s">
        <v>29</v>
      </c>
      <c r="X3" s="214" t="s">
        <v>32</v>
      </c>
      <c r="Y3" s="214" t="s">
        <v>28</v>
      </c>
      <c r="Z3" s="215" t="s">
        <v>11</v>
      </c>
      <c r="AA3" s="213" t="s">
        <v>43</v>
      </c>
      <c r="AB3" s="214" t="s">
        <v>30</v>
      </c>
      <c r="AC3" s="214" t="s">
        <v>41</v>
      </c>
      <c r="AD3" s="214" t="s">
        <v>44</v>
      </c>
      <c r="AE3" s="214" t="s">
        <v>49</v>
      </c>
      <c r="AF3" s="214" t="s">
        <v>31</v>
      </c>
      <c r="AG3" s="214" t="s">
        <v>34</v>
      </c>
      <c r="AH3" s="214" t="s">
        <v>1</v>
      </c>
      <c r="AI3" s="214" t="s">
        <v>29</v>
      </c>
      <c r="AJ3" s="214" t="s">
        <v>32</v>
      </c>
      <c r="AK3" s="214" t="s">
        <v>28</v>
      </c>
      <c r="AL3" s="215" t="s">
        <v>11</v>
      </c>
      <c r="AM3" s="213" t="s">
        <v>43</v>
      </c>
      <c r="AN3" s="214" t="s">
        <v>30</v>
      </c>
      <c r="AO3" s="214" t="s">
        <v>41</v>
      </c>
      <c r="AP3" s="214" t="s">
        <v>44</v>
      </c>
      <c r="AQ3" s="214" t="s">
        <v>49</v>
      </c>
      <c r="AR3" s="214" t="s">
        <v>31</v>
      </c>
      <c r="AS3" s="214" t="s">
        <v>34</v>
      </c>
      <c r="AT3" s="214" t="s">
        <v>1</v>
      </c>
      <c r="AU3" s="214" t="s">
        <v>29</v>
      </c>
      <c r="AV3" s="214" t="s">
        <v>32</v>
      </c>
      <c r="AW3" s="214" t="s">
        <v>28</v>
      </c>
      <c r="AX3" s="215" t="s">
        <v>11</v>
      </c>
      <c r="AY3" s="216"/>
      <c r="AZ3" s="217"/>
      <c r="BA3" s="216" t="s">
        <v>43</v>
      </c>
      <c r="BB3" s="217" t="s">
        <v>30</v>
      </c>
      <c r="BC3" s="217" t="s">
        <v>41</v>
      </c>
      <c r="BD3" s="217" t="s">
        <v>44</v>
      </c>
      <c r="BE3" s="217" t="s">
        <v>49</v>
      </c>
      <c r="BF3" s="217" t="s">
        <v>31</v>
      </c>
      <c r="BG3" s="217" t="s">
        <v>34</v>
      </c>
      <c r="BH3" s="217" t="s">
        <v>1</v>
      </c>
      <c r="BI3" s="217" t="s">
        <v>29</v>
      </c>
      <c r="BJ3" s="217" t="s">
        <v>32</v>
      </c>
      <c r="BK3" s="217" t="s">
        <v>28</v>
      </c>
      <c r="BL3" s="218" t="s">
        <v>11</v>
      </c>
      <c r="BM3" s="217" t="s">
        <v>40</v>
      </c>
      <c r="BN3" s="217" t="s">
        <v>42</v>
      </c>
      <c r="BO3" s="228" t="s">
        <v>45</v>
      </c>
    </row>
    <row r="4" spans="1:79" ht="12.75" customHeight="1" x14ac:dyDescent="0.35">
      <c r="A4" s="92"/>
      <c r="B4" s="93"/>
      <c r="C4" s="86">
        <v>0</v>
      </c>
      <c r="D4" s="97">
        <v>5.9260000000000002</v>
      </c>
      <c r="E4" s="97">
        <v>3.3330000000000002</v>
      </c>
      <c r="F4" s="97">
        <v>4.04</v>
      </c>
      <c r="G4" s="97">
        <v>0</v>
      </c>
      <c r="H4" s="97">
        <v>63.13</v>
      </c>
      <c r="I4" s="97">
        <v>9.23</v>
      </c>
      <c r="J4" s="97">
        <v>10.792999999999999</v>
      </c>
      <c r="K4" s="97">
        <v>0.48599999999999999</v>
      </c>
      <c r="L4" s="97">
        <v>0</v>
      </c>
      <c r="M4" s="97">
        <v>0</v>
      </c>
      <c r="N4" s="112">
        <v>9.0760000000000005</v>
      </c>
      <c r="O4" s="97">
        <v>0</v>
      </c>
      <c r="P4" s="97">
        <v>5.9189999999999996</v>
      </c>
      <c r="Q4" s="97">
        <v>3.3330000000000002</v>
      </c>
      <c r="R4" s="97">
        <v>4.04</v>
      </c>
      <c r="S4" s="97">
        <v>0</v>
      </c>
      <c r="T4" s="97">
        <v>63.13</v>
      </c>
      <c r="U4" s="97">
        <v>9.2479999999999993</v>
      </c>
      <c r="V4" s="97">
        <v>9.516</v>
      </c>
      <c r="W4" s="97">
        <v>0.48599999999999999</v>
      </c>
      <c r="X4" s="97">
        <v>0</v>
      </c>
      <c r="Y4" s="97">
        <v>0</v>
      </c>
      <c r="Z4" s="97">
        <v>8.5860000000000003</v>
      </c>
      <c r="AA4" s="97">
        <v>0</v>
      </c>
      <c r="AB4" s="97">
        <v>5.9189999999999996</v>
      </c>
      <c r="AC4" s="97">
        <f>Q4</f>
        <v>3.3330000000000002</v>
      </c>
      <c r="AD4" s="97">
        <v>4.04</v>
      </c>
      <c r="AE4" s="97">
        <v>0</v>
      </c>
      <c r="AF4" s="97">
        <v>63.13</v>
      </c>
      <c r="AG4" s="97">
        <v>9.16</v>
      </c>
      <c r="AH4" s="97">
        <v>9.5090000000000003</v>
      </c>
      <c r="AI4" s="97">
        <v>0.48599999999999999</v>
      </c>
      <c r="AJ4" s="97">
        <v>0</v>
      </c>
      <c r="AK4" s="97">
        <v>0</v>
      </c>
      <c r="AL4" s="97">
        <v>8.6140000000000008</v>
      </c>
      <c r="AM4" s="86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112"/>
      <c r="AY4" s="131" t="s">
        <v>36</v>
      </c>
      <c r="AZ4" s="357">
        <v>1</v>
      </c>
      <c r="BA4" s="131">
        <v>0</v>
      </c>
      <c r="BB4" s="132">
        <v>5.9</v>
      </c>
      <c r="BC4" s="132">
        <v>3.3330000000000002</v>
      </c>
      <c r="BD4" s="132">
        <v>4.04</v>
      </c>
      <c r="BE4" s="132">
        <v>0</v>
      </c>
      <c r="BF4" s="132">
        <v>63.13</v>
      </c>
      <c r="BG4" s="132">
        <v>9.2479999999999993</v>
      </c>
      <c r="BH4" s="132">
        <v>9.516</v>
      </c>
      <c r="BI4" s="132">
        <v>0.48599999999999999</v>
      </c>
      <c r="BJ4" s="132">
        <v>0</v>
      </c>
      <c r="BK4" s="132">
        <v>0</v>
      </c>
      <c r="BL4" s="133">
        <v>8.5860000000000003</v>
      </c>
      <c r="BM4" s="132">
        <v>7.1172899999999997</v>
      </c>
      <c r="BN4" s="132">
        <v>0</v>
      </c>
      <c r="BO4" s="105"/>
      <c r="BQ4" s="367" t="s">
        <v>183</v>
      </c>
      <c r="BR4" s="368"/>
      <c r="BS4" s="368"/>
      <c r="BT4" s="368"/>
      <c r="BU4" s="368"/>
      <c r="BV4" s="368"/>
      <c r="BW4" s="368"/>
      <c r="BX4" s="368"/>
      <c r="BY4" s="368"/>
      <c r="BZ4" s="368"/>
      <c r="CA4" s="369"/>
    </row>
    <row r="5" spans="1:79" ht="12.75" customHeight="1" x14ac:dyDescent="0.35">
      <c r="A5" s="92"/>
      <c r="B5" s="93"/>
      <c r="C5" s="86">
        <v>0</v>
      </c>
      <c r="D5" s="97">
        <v>0</v>
      </c>
      <c r="E5" s="97">
        <v>0</v>
      </c>
      <c r="F5" s="97">
        <v>2.4009999999999998</v>
      </c>
      <c r="G5" s="97">
        <v>0</v>
      </c>
      <c r="H5" s="97">
        <v>0</v>
      </c>
      <c r="I5" s="97">
        <v>0</v>
      </c>
      <c r="J5" s="97">
        <v>2.2490000000000001</v>
      </c>
      <c r="K5" s="97">
        <v>0</v>
      </c>
      <c r="L5" s="97">
        <v>0</v>
      </c>
      <c r="M5" s="97">
        <v>0</v>
      </c>
      <c r="N5" s="112">
        <v>0</v>
      </c>
      <c r="O5" s="97">
        <v>0</v>
      </c>
      <c r="P5" s="97">
        <v>0</v>
      </c>
      <c r="Q5" s="97">
        <v>0</v>
      </c>
      <c r="R5" s="97">
        <v>2.589</v>
      </c>
      <c r="S5" s="97">
        <v>0</v>
      </c>
      <c r="T5" s="97">
        <v>0</v>
      </c>
      <c r="U5" s="97">
        <v>0</v>
      </c>
      <c r="V5" s="97">
        <v>2.331</v>
      </c>
      <c r="W5" s="97">
        <v>0</v>
      </c>
      <c r="X5" s="97">
        <v>0</v>
      </c>
      <c r="Y5" s="97">
        <v>0</v>
      </c>
      <c r="Z5" s="97">
        <v>0</v>
      </c>
      <c r="AA5" s="97">
        <v>0</v>
      </c>
      <c r="AB5" s="97">
        <v>0</v>
      </c>
      <c r="AC5" s="97">
        <f t="shared" ref="AC5:AC23" si="1">Q5</f>
        <v>0</v>
      </c>
      <c r="AD5" s="97">
        <v>2.5750000000000002</v>
      </c>
      <c r="AE5" s="97">
        <v>0</v>
      </c>
      <c r="AF5" s="97">
        <v>0</v>
      </c>
      <c r="AG5" s="97">
        <v>0</v>
      </c>
      <c r="AH5" s="97">
        <v>2.1859999999999999</v>
      </c>
      <c r="AI5" s="97">
        <v>0</v>
      </c>
      <c r="AJ5" s="97">
        <v>0</v>
      </c>
      <c r="AK5" s="97">
        <v>0</v>
      </c>
      <c r="AL5" s="97">
        <v>0</v>
      </c>
      <c r="AM5" s="86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112"/>
      <c r="AY5" s="131" t="s">
        <v>37</v>
      </c>
      <c r="AZ5" s="357">
        <v>1</v>
      </c>
      <c r="BA5" s="131">
        <v>0</v>
      </c>
      <c r="BB5" s="132">
        <v>0</v>
      </c>
      <c r="BC5" s="132">
        <v>0</v>
      </c>
      <c r="BD5" s="132">
        <v>8.4920000000000009</v>
      </c>
      <c r="BE5" s="132">
        <v>0</v>
      </c>
      <c r="BF5" s="132">
        <v>0</v>
      </c>
      <c r="BG5" s="132">
        <v>0</v>
      </c>
      <c r="BH5" s="132">
        <v>21.109560000000002</v>
      </c>
      <c r="BI5" s="132">
        <v>0</v>
      </c>
      <c r="BJ5" s="132">
        <v>0</v>
      </c>
      <c r="BK5" s="132">
        <v>8.59</v>
      </c>
      <c r="BL5" s="133">
        <v>0</v>
      </c>
      <c r="BM5" s="132">
        <v>1.0557699999999999</v>
      </c>
      <c r="BN5" s="132">
        <v>0</v>
      </c>
      <c r="BO5" s="105"/>
      <c r="BP5" s="76"/>
      <c r="BQ5" s="370"/>
      <c r="BR5" s="371"/>
      <c r="BS5" s="371"/>
      <c r="BT5" s="371"/>
      <c r="BU5" s="371"/>
      <c r="BV5" s="371"/>
      <c r="BW5" s="371"/>
      <c r="BX5" s="371"/>
      <c r="BY5" s="371"/>
      <c r="BZ5" s="371"/>
      <c r="CA5" s="372"/>
    </row>
    <row r="6" spans="1:79" ht="12.75" customHeight="1" x14ac:dyDescent="0.35">
      <c r="A6" s="75"/>
      <c r="B6" s="85"/>
      <c r="C6" s="87">
        <v>0</v>
      </c>
      <c r="D6" s="98">
        <v>0</v>
      </c>
      <c r="E6" s="98">
        <v>0</v>
      </c>
      <c r="F6" s="98">
        <v>3.1269999999999998</v>
      </c>
      <c r="G6" s="98">
        <v>0</v>
      </c>
      <c r="H6" s="98">
        <v>0</v>
      </c>
      <c r="I6" s="98">
        <v>0</v>
      </c>
      <c r="J6" s="98">
        <v>7.7290000000000001</v>
      </c>
      <c r="K6" s="98">
        <v>0</v>
      </c>
      <c r="L6" s="98">
        <v>0</v>
      </c>
      <c r="M6" s="98">
        <v>6.8780000000000001</v>
      </c>
      <c r="N6" s="113">
        <v>0</v>
      </c>
      <c r="O6" s="98">
        <v>0</v>
      </c>
      <c r="P6" s="98">
        <v>0</v>
      </c>
      <c r="Q6" s="98">
        <v>0</v>
      </c>
      <c r="R6" s="98">
        <v>3.3149999999999999</v>
      </c>
      <c r="S6" s="98">
        <v>0</v>
      </c>
      <c r="T6" s="98">
        <v>0</v>
      </c>
      <c r="U6" s="98">
        <v>0</v>
      </c>
      <c r="V6" s="98">
        <v>7.8109999999999999</v>
      </c>
      <c r="W6" s="98">
        <v>0</v>
      </c>
      <c r="X6" s="98">
        <v>0</v>
      </c>
      <c r="Y6" s="98">
        <v>6.8890000000000002</v>
      </c>
      <c r="Z6" s="98">
        <v>0</v>
      </c>
      <c r="AA6" s="98">
        <v>0</v>
      </c>
      <c r="AB6" s="98">
        <v>0</v>
      </c>
      <c r="AC6" s="98">
        <f t="shared" si="1"/>
        <v>0</v>
      </c>
      <c r="AD6" s="98">
        <v>3.3010000000000002</v>
      </c>
      <c r="AE6" s="98">
        <v>0</v>
      </c>
      <c r="AF6" s="98">
        <v>0</v>
      </c>
      <c r="AG6" s="98">
        <v>0</v>
      </c>
      <c r="AH6" s="98">
        <v>7.5380000000000003</v>
      </c>
      <c r="AI6" s="98">
        <v>0</v>
      </c>
      <c r="AJ6" s="98">
        <v>0</v>
      </c>
      <c r="AK6" s="98">
        <v>6.4560000000000004</v>
      </c>
      <c r="AL6" s="98">
        <v>0</v>
      </c>
      <c r="AM6" s="87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113"/>
      <c r="AY6" s="134" t="s">
        <v>37</v>
      </c>
      <c r="AZ6" s="242">
        <v>2</v>
      </c>
      <c r="BA6" s="134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6"/>
      <c r="BM6" s="135"/>
      <c r="BN6" s="135"/>
      <c r="BO6" s="105"/>
      <c r="BP6" s="231"/>
      <c r="BQ6" s="370"/>
      <c r="BR6" s="371"/>
      <c r="BS6" s="371"/>
      <c r="BT6" s="371"/>
      <c r="BU6" s="371"/>
      <c r="BV6" s="371"/>
      <c r="BW6" s="371"/>
      <c r="BX6" s="371"/>
      <c r="BY6" s="371"/>
      <c r="BZ6" s="371"/>
      <c r="CA6" s="372"/>
    </row>
    <row r="7" spans="1:79" ht="12.75" customHeight="1" x14ac:dyDescent="0.35">
      <c r="A7" s="75"/>
      <c r="B7" s="85"/>
      <c r="C7" s="87">
        <v>0</v>
      </c>
      <c r="D7" s="98">
        <v>0</v>
      </c>
      <c r="E7" s="98">
        <v>0</v>
      </c>
      <c r="F7" s="98">
        <v>2.4009999999999998</v>
      </c>
      <c r="G7" s="98">
        <v>0</v>
      </c>
      <c r="H7" s="98">
        <v>0</v>
      </c>
      <c r="I7" s="98">
        <v>0</v>
      </c>
      <c r="J7" s="98">
        <v>10.885999999999999</v>
      </c>
      <c r="K7" s="98">
        <v>0</v>
      </c>
      <c r="L7" s="98">
        <v>0</v>
      </c>
      <c r="M7" s="98">
        <v>1.698</v>
      </c>
      <c r="N7" s="113">
        <v>0</v>
      </c>
      <c r="O7" s="98">
        <v>0</v>
      </c>
      <c r="P7" s="98">
        <v>0</v>
      </c>
      <c r="Q7" s="98">
        <v>0</v>
      </c>
      <c r="R7" s="98">
        <v>2.589</v>
      </c>
      <c r="S7" s="98">
        <v>0</v>
      </c>
      <c r="T7" s="98">
        <v>0</v>
      </c>
      <c r="U7" s="98">
        <v>0</v>
      </c>
      <c r="V7" s="98">
        <v>10.968</v>
      </c>
      <c r="W7" s="98">
        <v>0</v>
      </c>
      <c r="X7" s="98">
        <v>0</v>
      </c>
      <c r="Y7" s="98">
        <v>1.7010000000000001</v>
      </c>
      <c r="Z7" s="98">
        <v>0</v>
      </c>
      <c r="AA7" s="98">
        <v>0</v>
      </c>
      <c r="AB7" s="98">
        <v>0</v>
      </c>
      <c r="AC7" s="98">
        <f t="shared" si="1"/>
        <v>0</v>
      </c>
      <c r="AD7" s="98">
        <v>2.5750000000000002</v>
      </c>
      <c r="AE7" s="98">
        <v>0</v>
      </c>
      <c r="AF7" s="98">
        <v>0</v>
      </c>
      <c r="AG7" s="98">
        <v>0</v>
      </c>
      <c r="AH7" s="98">
        <v>10.621</v>
      </c>
      <c r="AI7" s="98">
        <v>0</v>
      </c>
      <c r="AJ7" s="98">
        <v>0</v>
      </c>
      <c r="AK7" s="98">
        <v>1.593</v>
      </c>
      <c r="AL7" s="98">
        <v>0</v>
      </c>
      <c r="AM7" s="87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113"/>
      <c r="AY7" s="134" t="s">
        <v>37</v>
      </c>
      <c r="AZ7" s="242">
        <v>3</v>
      </c>
      <c r="BA7" s="134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6"/>
      <c r="BM7" s="135"/>
      <c r="BN7" s="135"/>
      <c r="BO7" s="105"/>
      <c r="BQ7" s="370"/>
      <c r="BR7" s="371"/>
      <c r="BS7" s="371"/>
      <c r="BT7" s="371"/>
      <c r="BU7" s="371"/>
      <c r="BV7" s="371"/>
      <c r="BW7" s="371"/>
      <c r="BX7" s="371"/>
      <c r="BY7" s="371"/>
      <c r="BZ7" s="371"/>
      <c r="CA7" s="372"/>
    </row>
    <row r="8" spans="1:79" ht="12.75" customHeight="1" x14ac:dyDescent="0.35">
      <c r="A8" s="92"/>
      <c r="B8" s="93"/>
      <c r="C8" s="86">
        <v>0</v>
      </c>
      <c r="D8" s="97">
        <v>0</v>
      </c>
      <c r="E8" s="97">
        <v>0</v>
      </c>
      <c r="F8" s="97">
        <v>0.224</v>
      </c>
      <c r="G8" s="97">
        <v>0.65100000000000002</v>
      </c>
      <c r="H8" s="97">
        <v>0.60199999999999998</v>
      </c>
      <c r="I8" s="97">
        <v>0.32500000000000001</v>
      </c>
      <c r="J8" s="97">
        <v>4.5149999999999997</v>
      </c>
      <c r="K8" s="97">
        <v>3.3010000000000002</v>
      </c>
      <c r="L8" s="97">
        <v>0</v>
      </c>
      <c r="M8" s="97">
        <v>7.77</v>
      </c>
      <c r="N8" s="112">
        <v>6.8000000000000005E-2</v>
      </c>
      <c r="O8" s="97">
        <v>0</v>
      </c>
      <c r="P8" s="97">
        <v>0</v>
      </c>
      <c r="Q8" s="97">
        <v>0</v>
      </c>
      <c r="R8" s="97">
        <v>0.224</v>
      </c>
      <c r="S8" s="97">
        <v>0.56799999999999995</v>
      </c>
      <c r="T8" s="97">
        <v>0.60199999999999998</v>
      </c>
      <c r="U8" s="97">
        <v>0</v>
      </c>
      <c r="V8" s="97">
        <v>3.8460000000000001</v>
      </c>
      <c r="W8" s="97">
        <v>3.3090000000000002</v>
      </c>
      <c r="X8" s="97">
        <v>0</v>
      </c>
      <c r="Y8" s="97">
        <v>7.8550000000000004</v>
      </c>
      <c r="Z8" s="97">
        <v>6.8000000000000005E-2</v>
      </c>
      <c r="AA8" s="97">
        <v>0</v>
      </c>
      <c r="AB8" s="97">
        <v>0</v>
      </c>
      <c r="AC8" s="97">
        <f t="shared" si="1"/>
        <v>0</v>
      </c>
      <c r="AD8" s="97">
        <v>0.224</v>
      </c>
      <c r="AE8" s="97">
        <v>0.35299999999999998</v>
      </c>
      <c r="AF8" s="97">
        <v>0.60199999999999998</v>
      </c>
      <c r="AG8" s="97">
        <v>0</v>
      </c>
      <c r="AH8" s="97">
        <v>3.431</v>
      </c>
      <c r="AI8" s="97">
        <v>3.3090000000000002</v>
      </c>
      <c r="AJ8" s="97">
        <v>0</v>
      </c>
      <c r="AK8" s="97">
        <v>8.1989999999999998</v>
      </c>
      <c r="AL8" s="97">
        <v>6.8000000000000005E-2</v>
      </c>
      <c r="AM8" s="86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112"/>
      <c r="AY8" s="131" t="s">
        <v>38</v>
      </c>
      <c r="AZ8" s="357">
        <v>1</v>
      </c>
      <c r="BA8" s="131">
        <v>0.59799999999999998</v>
      </c>
      <c r="BB8" s="132">
        <v>0</v>
      </c>
      <c r="BC8" s="132">
        <v>0</v>
      </c>
      <c r="BD8" s="132">
        <v>1.2</v>
      </c>
      <c r="BE8" s="132">
        <v>4.2999000000000001</v>
      </c>
      <c r="BF8" s="132">
        <v>2.9969999999999999</v>
      </c>
      <c r="BG8" s="132">
        <v>14.145</v>
      </c>
      <c r="BH8" s="132">
        <v>24.645109999999999</v>
      </c>
      <c r="BI8" s="132">
        <v>4.6310000000000002</v>
      </c>
      <c r="BJ8" s="132">
        <v>0</v>
      </c>
      <c r="BK8" s="132">
        <v>18.161000000000001</v>
      </c>
      <c r="BL8" s="133">
        <v>0.20499999999999999</v>
      </c>
      <c r="BM8" s="132">
        <v>8.9484999999999992</v>
      </c>
      <c r="BN8" s="132">
        <v>7.3540000000000001</v>
      </c>
      <c r="BO8" s="105"/>
      <c r="BQ8" s="370"/>
      <c r="BR8" s="371"/>
      <c r="BS8" s="371"/>
      <c r="BT8" s="371"/>
      <c r="BU8" s="371"/>
      <c r="BV8" s="371"/>
      <c r="BW8" s="371"/>
      <c r="BX8" s="371"/>
      <c r="BY8" s="371"/>
      <c r="BZ8" s="371"/>
      <c r="CA8" s="372"/>
    </row>
    <row r="9" spans="1:79" ht="12.75" customHeight="1" x14ac:dyDescent="0.35">
      <c r="A9" s="75"/>
      <c r="B9" s="85"/>
      <c r="C9" s="87">
        <v>0.48399999999999999</v>
      </c>
      <c r="D9" s="98">
        <v>0</v>
      </c>
      <c r="E9" s="98">
        <v>0</v>
      </c>
      <c r="F9" s="98">
        <v>4.2999999999999997E-2</v>
      </c>
      <c r="G9" s="98">
        <v>2.073</v>
      </c>
      <c r="H9" s="98">
        <v>1.792</v>
      </c>
      <c r="I9" s="98">
        <v>0.88500000000000001</v>
      </c>
      <c r="J9" s="98">
        <v>13.536</v>
      </c>
      <c r="K9" s="98">
        <v>0.65300000000000002</v>
      </c>
      <c r="L9" s="98">
        <v>0</v>
      </c>
      <c r="M9" s="98">
        <v>5.9889999999999999</v>
      </c>
      <c r="N9" s="113">
        <v>6.8000000000000005E-2</v>
      </c>
      <c r="O9" s="98">
        <v>0.48399999999999999</v>
      </c>
      <c r="P9" s="98">
        <v>0</v>
      </c>
      <c r="Q9" s="98">
        <v>0</v>
      </c>
      <c r="R9" s="98">
        <v>4.2999999999999997E-2</v>
      </c>
      <c r="S9" s="98">
        <v>1.99</v>
      </c>
      <c r="T9" s="98">
        <v>1.792</v>
      </c>
      <c r="U9" s="98">
        <v>0.54700000000000004</v>
      </c>
      <c r="V9" s="98">
        <v>12.754</v>
      </c>
      <c r="W9" s="98">
        <v>0.66100000000000003</v>
      </c>
      <c r="X9" s="98">
        <v>0</v>
      </c>
      <c r="Y9" s="98">
        <v>6.0739999999999998</v>
      </c>
      <c r="Z9" s="98">
        <v>6.8000000000000005E-2</v>
      </c>
      <c r="AA9" s="98">
        <v>0.48399999999999999</v>
      </c>
      <c r="AB9" s="98">
        <v>0</v>
      </c>
      <c r="AC9" s="98">
        <f t="shared" si="1"/>
        <v>0</v>
      </c>
      <c r="AD9" s="98">
        <v>4.2999999999999997E-2</v>
      </c>
      <c r="AE9" s="98">
        <v>1.7749999999999999</v>
      </c>
      <c r="AF9" s="98">
        <v>1.792</v>
      </c>
      <c r="AG9" s="98">
        <v>0.42</v>
      </c>
      <c r="AH9" s="98">
        <v>11.379</v>
      </c>
      <c r="AI9" s="98">
        <v>0.66100000000000003</v>
      </c>
      <c r="AJ9" s="98">
        <v>0</v>
      </c>
      <c r="AK9" s="98">
        <v>6.4180000000000001</v>
      </c>
      <c r="AL9" s="98">
        <v>6.8000000000000005E-2</v>
      </c>
      <c r="AM9" s="87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113"/>
      <c r="AY9" s="134" t="s">
        <v>38</v>
      </c>
      <c r="AZ9" s="242">
        <v>2</v>
      </c>
      <c r="BA9" s="134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6"/>
      <c r="BM9" s="135"/>
      <c r="BN9" s="135"/>
      <c r="BO9" s="105"/>
      <c r="BQ9" s="370"/>
      <c r="BR9" s="371"/>
      <c r="BS9" s="371"/>
      <c r="BT9" s="371"/>
      <c r="BU9" s="371"/>
      <c r="BV9" s="371"/>
      <c r="BW9" s="371"/>
      <c r="BX9" s="371"/>
      <c r="BY9" s="371"/>
      <c r="BZ9" s="371"/>
      <c r="CA9" s="372"/>
    </row>
    <row r="10" spans="1:79" ht="12.75" customHeight="1" x14ac:dyDescent="0.35">
      <c r="A10" s="77"/>
      <c r="B10" s="94"/>
      <c r="C10" s="95">
        <v>0.114</v>
      </c>
      <c r="D10" s="99">
        <v>0</v>
      </c>
      <c r="E10" s="99">
        <v>0</v>
      </c>
      <c r="F10" s="99">
        <v>0.93300000000000005</v>
      </c>
      <c r="G10" s="99">
        <v>1.825</v>
      </c>
      <c r="H10" s="99">
        <v>0.60199999999999998</v>
      </c>
      <c r="I10" s="99">
        <v>14.24</v>
      </c>
      <c r="J10" s="99">
        <v>8.7680000000000007</v>
      </c>
      <c r="K10" s="99">
        <v>0.65300000000000002</v>
      </c>
      <c r="L10" s="99">
        <v>0</v>
      </c>
      <c r="M10" s="99">
        <v>4.1479999999999997</v>
      </c>
      <c r="N10" s="114">
        <v>6.8000000000000005E-2</v>
      </c>
      <c r="O10" s="99">
        <v>0.114</v>
      </c>
      <c r="P10" s="99">
        <v>0</v>
      </c>
      <c r="Q10" s="99">
        <v>0</v>
      </c>
      <c r="R10" s="99">
        <v>0.93300000000000005</v>
      </c>
      <c r="S10" s="99">
        <v>1.742</v>
      </c>
      <c r="T10" s="99">
        <v>0.60199999999999998</v>
      </c>
      <c r="U10" s="99">
        <v>13.598000000000001</v>
      </c>
      <c r="V10" s="99">
        <v>8.0449999999999999</v>
      </c>
      <c r="W10" s="99">
        <v>0.66100000000000003</v>
      </c>
      <c r="X10" s="99">
        <v>0</v>
      </c>
      <c r="Y10" s="99">
        <v>4.2329999999999997</v>
      </c>
      <c r="Z10" s="99">
        <v>6.8000000000000005E-2</v>
      </c>
      <c r="AA10" s="99">
        <v>0.114</v>
      </c>
      <c r="AB10" s="99">
        <v>0</v>
      </c>
      <c r="AC10" s="99">
        <f t="shared" si="1"/>
        <v>0</v>
      </c>
      <c r="AD10" s="99">
        <v>0.93300000000000005</v>
      </c>
      <c r="AE10" s="99">
        <v>1.5269999999999999</v>
      </c>
      <c r="AF10" s="99">
        <v>0.60199999999999998</v>
      </c>
      <c r="AG10" s="99">
        <v>10.44</v>
      </c>
      <c r="AH10" s="99">
        <v>7.1779999999999999</v>
      </c>
      <c r="AI10" s="99">
        <v>0.66100000000000003</v>
      </c>
      <c r="AJ10" s="99">
        <v>0</v>
      </c>
      <c r="AK10" s="99">
        <v>4.577</v>
      </c>
      <c r="AL10" s="99">
        <v>6.8000000000000005E-2</v>
      </c>
      <c r="AM10" s="95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14"/>
      <c r="AY10" s="137" t="s">
        <v>38</v>
      </c>
      <c r="AZ10" s="358">
        <v>3</v>
      </c>
      <c r="BA10" s="137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9"/>
      <c r="BM10" s="138"/>
      <c r="BN10" s="138"/>
      <c r="BO10" s="105"/>
      <c r="BQ10" s="370"/>
      <c r="BR10" s="371"/>
      <c r="BS10" s="371"/>
      <c r="BT10" s="371"/>
      <c r="BU10" s="371"/>
      <c r="BV10" s="371"/>
      <c r="BW10" s="371"/>
      <c r="BX10" s="371"/>
      <c r="BY10" s="371"/>
      <c r="BZ10" s="371"/>
      <c r="CA10" s="372"/>
    </row>
    <row r="11" spans="1:79" ht="12.75" customHeight="1" x14ac:dyDescent="0.35">
      <c r="A11" s="75" t="s">
        <v>39</v>
      </c>
      <c r="B11" s="85">
        <v>1</v>
      </c>
      <c r="C11" s="87">
        <v>2.8620000000000001</v>
      </c>
      <c r="D11" s="98">
        <v>1.18</v>
      </c>
      <c r="E11" s="98">
        <v>3.5000000000000003E-2</v>
      </c>
      <c r="F11" s="98">
        <v>0.26800000000000002</v>
      </c>
      <c r="G11" s="98">
        <v>0.53600000000000003</v>
      </c>
      <c r="H11" s="98">
        <v>6.35</v>
      </c>
      <c r="I11" s="98">
        <v>14.101000000000001</v>
      </c>
      <c r="J11" s="98">
        <v>8.9870000000000001</v>
      </c>
      <c r="K11" s="98">
        <v>5.0979999999999999</v>
      </c>
      <c r="L11" s="98">
        <v>7.3999999999999996E-2</v>
      </c>
      <c r="M11" s="98">
        <v>0.40500000000000003</v>
      </c>
      <c r="N11" s="113">
        <v>0.77900000000000003</v>
      </c>
      <c r="O11" s="98">
        <v>2.8620000000000001</v>
      </c>
      <c r="P11" s="98">
        <v>1.206</v>
      </c>
      <c r="Q11" s="98">
        <v>3.5000000000000003E-2</v>
      </c>
      <c r="R11" s="98">
        <v>0.28399999999999997</v>
      </c>
      <c r="S11" s="98">
        <v>0.53500000000000003</v>
      </c>
      <c r="T11" s="98">
        <v>5.8869999999999996</v>
      </c>
      <c r="U11" s="98">
        <v>14.334</v>
      </c>
      <c r="V11" s="98">
        <v>9.19</v>
      </c>
      <c r="W11" s="98">
        <v>4.9539999999999997</v>
      </c>
      <c r="X11" s="98">
        <v>7.4999999999999997E-2</v>
      </c>
      <c r="Y11" s="98">
        <v>0.495</v>
      </c>
      <c r="Z11" s="98">
        <v>0.68500000000000005</v>
      </c>
      <c r="AA11" s="98">
        <v>2.8639999999999999</v>
      </c>
      <c r="AB11" s="98">
        <v>1.28</v>
      </c>
      <c r="AC11" s="98">
        <f t="shared" si="1"/>
        <v>3.5000000000000003E-2</v>
      </c>
      <c r="AD11" s="98">
        <v>0.28399999999999997</v>
      </c>
      <c r="AE11" s="98">
        <v>0.46300000000000002</v>
      </c>
      <c r="AF11" s="98">
        <v>5.8140000000000001</v>
      </c>
      <c r="AG11" s="98">
        <v>13.912000000000001</v>
      </c>
      <c r="AH11" s="98">
        <v>8.4410000000000007</v>
      </c>
      <c r="AI11" s="98">
        <v>4.4770000000000003</v>
      </c>
      <c r="AJ11" s="98">
        <v>0.09</v>
      </c>
      <c r="AK11" s="98">
        <v>0.53700000000000003</v>
      </c>
      <c r="AL11" s="98">
        <v>0.68500000000000005</v>
      </c>
      <c r="AM11" s="87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113"/>
      <c r="AY11" s="134" t="s">
        <v>39</v>
      </c>
      <c r="AZ11" s="242">
        <v>1</v>
      </c>
      <c r="BA11" s="134">
        <v>4.8410000000000002</v>
      </c>
      <c r="BB11" s="135">
        <v>6.2939999999999996</v>
      </c>
      <c r="BC11" s="135">
        <v>0</v>
      </c>
      <c r="BD11" s="135">
        <v>1.226</v>
      </c>
      <c r="BE11" s="135">
        <v>2.2617699999999998</v>
      </c>
      <c r="BF11" s="135">
        <v>4.1584699999999986</v>
      </c>
      <c r="BG11" s="135">
        <v>25.367999999999999</v>
      </c>
      <c r="BH11" s="135">
        <v>26.045290000000001</v>
      </c>
      <c r="BI11" s="135">
        <v>18.067</v>
      </c>
      <c r="BJ11" s="135">
        <v>0.4476</v>
      </c>
      <c r="BK11" s="135">
        <v>2.3769999999999998</v>
      </c>
      <c r="BL11" s="136">
        <v>0.84899999999999998</v>
      </c>
      <c r="BM11" s="135">
        <v>31.642040000000001</v>
      </c>
      <c r="BN11" s="135">
        <v>44.283000000000001</v>
      </c>
      <c r="BO11" s="105"/>
      <c r="BQ11" s="370"/>
      <c r="BR11" s="371"/>
      <c r="BS11" s="371"/>
      <c r="BT11" s="371"/>
      <c r="BU11" s="371"/>
      <c r="BV11" s="371"/>
      <c r="BW11" s="371"/>
      <c r="BX11" s="371"/>
      <c r="BY11" s="371"/>
      <c r="BZ11" s="371"/>
      <c r="CA11" s="372"/>
    </row>
    <row r="12" spans="1:79" ht="12.75" customHeight="1" x14ac:dyDescent="0.35">
      <c r="A12" s="75" t="s">
        <v>39</v>
      </c>
      <c r="B12" s="85">
        <v>2</v>
      </c>
      <c r="C12" s="87">
        <v>0.49199999999999999</v>
      </c>
      <c r="D12" s="98">
        <v>1.18</v>
      </c>
      <c r="E12" s="98">
        <v>3.5000000000000003E-2</v>
      </c>
      <c r="F12" s="98">
        <v>0.26800000000000002</v>
      </c>
      <c r="G12" s="98">
        <v>0.63600000000000001</v>
      </c>
      <c r="H12" s="98">
        <v>2.492</v>
      </c>
      <c r="I12" s="98">
        <v>14.585000000000001</v>
      </c>
      <c r="J12" s="98">
        <v>8.4619999999999997</v>
      </c>
      <c r="K12" s="98">
        <v>2.84</v>
      </c>
      <c r="L12" s="98">
        <v>7.3999999999999996E-2</v>
      </c>
      <c r="M12" s="98">
        <v>0.40500000000000003</v>
      </c>
      <c r="N12" s="113">
        <v>0.77900000000000003</v>
      </c>
      <c r="O12" s="98">
        <v>0.49199999999999999</v>
      </c>
      <c r="P12" s="98">
        <v>1.206</v>
      </c>
      <c r="Q12" s="98">
        <v>3.5000000000000003E-2</v>
      </c>
      <c r="R12" s="98">
        <v>0.28399999999999997</v>
      </c>
      <c r="S12" s="98">
        <v>0.63500000000000001</v>
      </c>
      <c r="T12" s="98">
        <v>2.0289999999999999</v>
      </c>
      <c r="U12" s="98">
        <v>14.824999999999999</v>
      </c>
      <c r="V12" s="98">
        <v>8.6649999999999991</v>
      </c>
      <c r="W12" s="98">
        <v>2.6960000000000002</v>
      </c>
      <c r="X12" s="98">
        <v>7.4999999999999997E-2</v>
      </c>
      <c r="Y12" s="98">
        <v>0.495</v>
      </c>
      <c r="Z12" s="98">
        <v>0.68500000000000005</v>
      </c>
      <c r="AA12" s="98">
        <v>0.495</v>
      </c>
      <c r="AB12" s="98">
        <v>1.28</v>
      </c>
      <c r="AC12" s="98">
        <f t="shared" si="1"/>
        <v>3.5000000000000003E-2</v>
      </c>
      <c r="AD12" s="98">
        <v>0.28399999999999997</v>
      </c>
      <c r="AE12" s="98">
        <v>0.56299999999999994</v>
      </c>
      <c r="AF12" s="98">
        <v>1.956</v>
      </c>
      <c r="AG12" s="98">
        <v>14.388999999999999</v>
      </c>
      <c r="AH12" s="98">
        <v>7.9160000000000004</v>
      </c>
      <c r="AI12" s="98">
        <v>2.2189999999999999</v>
      </c>
      <c r="AJ12" s="98">
        <v>0.09</v>
      </c>
      <c r="AK12" s="98">
        <v>0.53700000000000003</v>
      </c>
      <c r="AL12" s="98">
        <v>0.68500000000000005</v>
      </c>
      <c r="AM12" s="87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113"/>
      <c r="AY12" s="134" t="s">
        <v>39</v>
      </c>
      <c r="AZ12" s="242">
        <v>2</v>
      </c>
      <c r="BA12" s="134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6"/>
      <c r="BM12" s="135"/>
      <c r="BN12" s="135"/>
      <c r="BO12" s="105"/>
      <c r="BQ12" s="370"/>
      <c r="BR12" s="371"/>
      <c r="BS12" s="371"/>
      <c r="BT12" s="371"/>
      <c r="BU12" s="371"/>
      <c r="BV12" s="371"/>
      <c r="BW12" s="371"/>
      <c r="BX12" s="371"/>
      <c r="BY12" s="371"/>
      <c r="BZ12" s="371"/>
      <c r="CA12" s="372"/>
    </row>
    <row r="13" spans="1:79" ht="12.75" customHeight="1" x14ac:dyDescent="0.35">
      <c r="A13" s="77" t="s">
        <v>39</v>
      </c>
      <c r="B13" s="94">
        <v>3</v>
      </c>
      <c r="C13" s="95">
        <v>0.64</v>
      </c>
      <c r="D13" s="99">
        <v>1.18</v>
      </c>
      <c r="E13" s="99">
        <v>3.5000000000000003E-2</v>
      </c>
      <c r="F13" s="99">
        <v>0.26800000000000002</v>
      </c>
      <c r="G13" s="99">
        <v>0.53600000000000003</v>
      </c>
      <c r="H13" s="99">
        <v>2.492</v>
      </c>
      <c r="I13" s="99">
        <v>2.2229999999999999</v>
      </c>
      <c r="J13" s="99">
        <v>8.8580000000000005</v>
      </c>
      <c r="K13" s="99">
        <v>2.84</v>
      </c>
      <c r="L13" s="99">
        <v>7.3999999999999996E-2</v>
      </c>
      <c r="M13" s="99">
        <v>0.59299999999999997</v>
      </c>
      <c r="N13" s="114">
        <v>0.77900000000000003</v>
      </c>
      <c r="O13" s="99">
        <v>0.64</v>
      </c>
      <c r="P13" s="99">
        <v>1.206</v>
      </c>
      <c r="Q13" s="99">
        <v>3.5000000000000003E-2</v>
      </c>
      <c r="R13" s="99">
        <v>0.28399999999999997</v>
      </c>
      <c r="S13" s="99">
        <v>0.53500000000000003</v>
      </c>
      <c r="T13" s="99">
        <v>2.0289999999999999</v>
      </c>
      <c r="U13" s="99">
        <v>2.2589999999999999</v>
      </c>
      <c r="V13" s="99">
        <v>9.0609999999999999</v>
      </c>
      <c r="W13" s="99">
        <v>2.6960000000000002</v>
      </c>
      <c r="X13" s="99">
        <v>7.4999999999999997E-2</v>
      </c>
      <c r="Y13" s="99">
        <v>0.68300000000000005</v>
      </c>
      <c r="Z13" s="99">
        <v>0.68500000000000005</v>
      </c>
      <c r="AA13" s="99">
        <v>0.64300000000000002</v>
      </c>
      <c r="AB13" s="99">
        <v>1.28</v>
      </c>
      <c r="AC13" s="99">
        <f t="shared" si="1"/>
        <v>3.5000000000000003E-2</v>
      </c>
      <c r="AD13" s="99">
        <v>0.28399999999999997</v>
      </c>
      <c r="AE13" s="99">
        <v>0.46300000000000002</v>
      </c>
      <c r="AF13" s="99">
        <v>1.956</v>
      </c>
      <c r="AG13" s="99">
        <v>2.1930000000000001</v>
      </c>
      <c r="AH13" s="99">
        <v>8.3119999999999994</v>
      </c>
      <c r="AI13" s="99">
        <v>2.2189999999999999</v>
      </c>
      <c r="AJ13" s="99">
        <v>0.09</v>
      </c>
      <c r="AK13" s="99">
        <v>0.72499999999999998</v>
      </c>
      <c r="AL13" s="99">
        <v>0.68500000000000005</v>
      </c>
      <c r="AM13" s="95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114"/>
      <c r="AY13" s="137" t="s">
        <v>39</v>
      </c>
      <c r="AZ13" s="358">
        <v>3</v>
      </c>
      <c r="BA13" s="137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9"/>
      <c r="BM13" s="138"/>
      <c r="BN13" s="138"/>
      <c r="BO13" s="105"/>
      <c r="BQ13" s="370"/>
      <c r="BR13" s="371"/>
      <c r="BS13" s="371"/>
      <c r="BT13" s="371"/>
      <c r="BU13" s="371"/>
      <c r="BV13" s="371"/>
      <c r="BW13" s="371"/>
      <c r="BX13" s="371"/>
      <c r="BY13" s="371"/>
      <c r="BZ13" s="371"/>
      <c r="CA13" s="372"/>
    </row>
    <row r="14" spans="1:79" ht="12.75" customHeight="1" x14ac:dyDescent="0.35">
      <c r="A14" s="75" t="s">
        <v>35</v>
      </c>
      <c r="B14" s="85">
        <v>1</v>
      </c>
      <c r="C14" s="87">
        <v>0.62</v>
      </c>
      <c r="D14" s="98">
        <v>1.18</v>
      </c>
      <c r="E14" s="98">
        <v>3.5000000000000003E-2</v>
      </c>
      <c r="F14" s="98">
        <v>0.26800000000000002</v>
      </c>
      <c r="G14" s="98">
        <v>0.53600000000000003</v>
      </c>
      <c r="H14" s="98">
        <v>2.492</v>
      </c>
      <c r="I14" s="98">
        <v>0</v>
      </c>
      <c r="J14" s="98">
        <v>3.6840000000000002</v>
      </c>
      <c r="K14" s="98">
        <v>2.84</v>
      </c>
      <c r="L14" s="98">
        <v>7.3999999999999996E-2</v>
      </c>
      <c r="M14" s="98">
        <v>0.40500000000000003</v>
      </c>
      <c r="N14" s="113">
        <v>0.77900000000000003</v>
      </c>
      <c r="O14" s="98">
        <v>0.62</v>
      </c>
      <c r="P14" s="98">
        <v>1.206</v>
      </c>
      <c r="Q14" s="98">
        <v>3.5000000000000003E-2</v>
      </c>
      <c r="R14" s="98">
        <v>0.28399999999999997</v>
      </c>
      <c r="S14" s="98">
        <v>0.53500000000000003</v>
      </c>
      <c r="T14" s="98">
        <v>2.0289999999999999</v>
      </c>
      <c r="U14" s="98">
        <v>0</v>
      </c>
      <c r="V14" s="98">
        <v>3.887</v>
      </c>
      <c r="W14" s="98">
        <v>2.6960000000000002</v>
      </c>
      <c r="X14" s="98">
        <v>7.4999999999999997E-2</v>
      </c>
      <c r="Y14" s="98">
        <v>0.495</v>
      </c>
      <c r="Z14" s="98">
        <v>0.68500000000000005</v>
      </c>
      <c r="AA14" s="98">
        <v>0.623</v>
      </c>
      <c r="AB14" s="98">
        <v>1.28</v>
      </c>
      <c r="AC14" s="98">
        <f t="shared" si="1"/>
        <v>3.5000000000000003E-2</v>
      </c>
      <c r="AD14" s="98">
        <v>0.28399999999999997</v>
      </c>
      <c r="AE14" s="98">
        <v>0.46300000000000002</v>
      </c>
      <c r="AF14" s="98">
        <v>1.956</v>
      </c>
      <c r="AG14" s="98">
        <v>0</v>
      </c>
      <c r="AH14" s="98">
        <v>3.1379999999999999</v>
      </c>
      <c r="AI14" s="98">
        <v>2.2189999999999999</v>
      </c>
      <c r="AJ14" s="98">
        <v>0.09</v>
      </c>
      <c r="AK14" s="98">
        <v>0.53700000000000003</v>
      </c>
      <c r="AL14" s="98">
        <v>0.68500000000000005</v>
      </c>
      <c r="AM14" s="87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113"/>
      <c r="AY14" s="134" t="s">
        <v>35</v>
      </c>
      <c r="AZ14" s="242">
        <v>1</v>
      </c>
      <c r="BA14" s="134"/>
      <c r="BB14" s="135">
        <v>0.39400000000000002</v>
      </c>
      <c r="BC14" s="135"/>
      <c r="BD14" s="135"/>
      <c r="BE14" s="135"/>
      <c r="BF14" s="135">
        <v>7.774</v>
      </c>
      <c r="BG14" s="135">
        <v>5.7560000000000002</v>
      </c>
      <c r="BH14" s="135">
        <v>5.569</v>
      </c>
      <c r="BI14" s="135">
        <v>0.36599999999999999</v>
      </c>
      <c r="BJ14" s="135"/>
      <c r="BK14" s="135"/>
      <c r="BL14" s="136"/>
      <c r="BM14" s="135"/>
      <c r="BN14" s="135"/>
      <c r="BO14" s="105"/>
      <c r="BQ14" s="370"/>
      <c r="BR14" s="371"/>
      <c r="BS14" s="371"/>
      <c r="BT14" s="371"/>
      <c r="BU14" s="371"/>
      <c r="BV14" s="371"/>
      <c r="BW14" s="371"/>
      <c r="BX14" s="371"/>
      <c r="BY14" s="371"/>
      <c r="BZ14" s="371"/>
      <c r="CA14" s="372"/>
    </row>
    <row r="15" spans="1:79" ht="12.75" customHeight="1" x14ac:dyDescent="0.35">
      <c r="A15" s="75" t="s">
        <v>35</v>
      </c>
      <c r="B15" s="85">
        <v>2</v>
      </c>
      <c r="C15" s="87">
        <v>1.0740000000000001</v>
      </c>
      <c r="D15" s="98">
        <v>1.18</v>
      </c>
      <c r="E15" s="98">
        <v>3.5000000000000003E-2</v>
      </c>
      <c r="F15" s="98">
        <v>0.26800000000000002</v>
      </c>
      <c r="G15" s="98">
        <v>0.53600000000000003</v>
      </c>
      <c r="H15" s="98">
        <v>2.492</v>
      </c>
      <c r="I15" s="98">
        <v>0.57099999999999995</v>
      </c>
      <c r="J15" s="98">
        <v>3.2349999999999999</v>
      </c>
      <c r="K15" s="98">
        <v>2.84</v>
      </c>
      <c r="L15" s="98">
        <v>7.3999999999999996E-2</v>
      </c>
      <c r="M15" s="98">
        <v>0.40500000000000003</v>
      </c>
      <c r="N15" s="113">
        <v>0.77900000000000003</v>
      </c>
      <c r="O15" s="98">
        <v>1.0740000000000001</v>
      </c>
      <c r="P15" s="98">
        <v>1.206</v>
      </c>
      <c r="Q15" s="98">
        <v>3.5000000000000003E-2</v>
      </c>
      <c r="R15" s="98">
        <v>0.28399999999999997</v>
      </c>
      <c r="S15" s="98">
        <v>0.53500000000000003</v>
      </c>
      <c r="T15" s="98">
        <v>2.0289999999999999</v>
      </c>
      <c r="U15" s="98">
        <v>0.57999999999999996</v>
      </c>
      <c r="V15" s="98">
        <v>3.4380000000000002</v>
      </c>
      <c r="W15" s="98">
        <v>2.6960000000000002</v>
      </c>
      <c r="X15" s="98">
        <v>7.4999999999999997E-2</v>
      </c>
      <c r="Y15" s="98">
        <v>0.495</v>
      </c>
      <c r="Z15" s="98">
        <v>0.68500000000000005</v>
      </c>
      <c r="AA15" s="98">
        <v>1.0760000000000001</v>
      </c>
      <c r="AB15" s="98">
        <v>1.28</v>
      </c>
      <c r="AC15" s="98">
        <f t="shared" si="1"/>
        <v>3.5000000000000003E-2</v>
      </c>
      <c r="AD15" s="98">
        <v>0.28399999999999997</v>
      </c>
      <c r="AE15" s="98">
        <v>0.46300000000000002</v>
      </c>
      <c r="AF15" s="98">
        <v>1.956</v>
      </c>
      <c r="AG15" s="98">
        <v>0.56299999999999994</v>
      </c>
      <c r="AH15" s="98">
        <v>2.6890000000000001</v>
      </c>
      <c r="AI15" s="98">
        <v>2.2189999999999999</v>
      </c>
      <c r="AJ15" s="98">
        <v>0.09</v>
      </c>
      <c r="AK15" s="98">
        <v>0.53700000000000003</v>
      </c>
      <c r="AL15" s="98">
        <v>0.68500000000000005</v>
      </c>
      <c r="AM15" s="87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113"/>
      <c r="AY15" s="134" t="s">
        <v>35</v>
      </c>
      <c r="AZ15" s="242">
        <v>2</v>
      </c>
      <c r="BA15" s="134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6"/>
      <c r="BM15" s="135"/>
      <c r="BN15" s="135"/>
      <c r="BO15" s="105"/>
      <c r="BQ15" s="370"/>
      <c r="BR15" s="371"/>
      <c r="BS15" s="371"/>
      <c r="BT15" s="371"/>
      <c r="BU15" s="371"/>
      <c r="BV15" s="371"/>
      <c r="BW15" s="371"/>
      <c r="BX15" s="371"/>
      <c r="BY15" s="371"/>
      <c r="BZ15" s="371"/>
      <c r="CA15" s="372"/>
    </row>
    <row r="16" spans="1:79" ht="12.75" customHeight="1" x14ac:dyDescent="0.35">
      <c r="A16" s="75" t="s">
        <v>35</v>
      </c>
      <c r="B16" s="85">
        <v>3</v>
      </c>
      <c r="C16" s="87">
        <v>0.27400000000000002</v>
      </c>
      <c r="D16" s="98">
        <v>1.18</v>
      </c>
      <c r="E16" s="98">
        <v>3.5000000000000003E-2</v>
      </c>
      <c r="F16" s="98">
        <v>0.26800000000000002</v>
      </c>
      <c r="G16" s="98">
        <v>0.53600000000000003</v>
      </c>
      <c r="H16" s="98">
        <v>2.492</v>
      </c>
      <c r="I16" s="98">
        <v>0</v>
      </c>
      <c r="J16" s="98">
        <v>3.863</v>
      </c>
      <c r="K16" s="98">
        <v>2.84</v>
      </c>
      <c r="L16" s="98">
        <v>7.3999999999999996E-2</v>
      </c>
      <c r="M16" s="98">
        <v>0.40500000000000003</v>
      </c>
      <c r="N16" s="113">
        <v>0.77900000000000003</v>
      </c>
      <c r="O16" s="98">
        <v>0.27400000000000002</v>
      </c>
      <c r="P16" s="98">
        <v>1.206</v>
      </c>
      <c r="Q16" s="98">
        <v>3.5000000000000003E-2</v>
      </c>
      <c r="R16" s="98">
        <v>0.28399999999999997</v>
      </c>
      <c r="S16" s="98">
        <v>0.53500000000000003</v>
      </c>
      <c r="T16" s="98">
        <v>2.0289999999999999</v>
      </c>
      <c r="U16" s="98">
        <v>0</v>
      </c>
      <c r="V16" s="98">
        <v>4.0659999999999998</v>
      </c>
      <c r="W16" s="98">
        <v>2.6960000000000002</v>
      </c>
      <c r="X16" s="98">
        <v>7.4999999999999997E-2</v>
      </c>
      <c r="Y16" s="98">
        <v>0.495</v>
      </c>
      <c r="Z16" s="98">
        <v>0.68500000000000005</v>
      </c>
      <c r="AA16" s="98">
        <v>0.27600000000000002</v>
      </c>
      <c r="AB16" s="98">
        <v>1.28</v>
      </c>
      <c r="AC16" s="98">
        <f t="shared" si="1"/>
        <v>3.5000000000000003E-2</v>
      </c>
      <c r="AD16" s="98">
        <v>0.28399999999999997</v>
      </c>
      <c r="AE16" s="98">
        <v>0.46300000000000002</v>
      </c>
      <c r="AF16" s="98">
        <v>1.956</v>
      </c>
      <c r="AG16" s="98">
        <v>0</v>
      </c>
      <c r="AH16" s="98">
        <v>3.3170000000000002</v>
      </c>
      <c r="AI16" s="98">
        <v>2.2189999999999999</v>
      </c>
      <c r="AJ16" s="98">
        <v>0.09</v>
      </c>
      <c r="AK16" s="98">
        <v>0.53700000000000003</v>
      </c>
      <c r="AL16" s="98">
        <v>0.68500000000000005</v>
      </c>
      <c r="AM16" s="87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113"/>
      <c r="AY16" s="134" t="s">
        <v>35</v>
      </c>
      <c r="AZ16" s="242">
        <v>3</v>
      </c>
      <c r="BA16" s="134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6"/>
      <c r="BM16" s="135"/>
      <c r="BN16" s="135"/>
      <c r="BO16" s="105"/>
      <c r="BQ16" s="370"/>
      <c r="BR16" s="371"/>
      <c r="BS16" s="371"/>
      <c r="BT16" s="371"/>
      <c r="BU16" s="371"/>
      <c r="BV16" s="371"/>
      <c r="BW16" s="371"/>
      <c r="BX16" s="371"/>
      <c r="BY16" s="371"/>
      <c r="BZ16" s="371"/>
      <c r="CA16" s="372"/>
    </row>
    <row r="17" spans="1:79" ht="12.75" customHeight="1" x14ac:dyDescent="0.35">
      <c r="A17" s="92" t="s">
        <v>46</v>
      </c>
      <c r="B17" s="93">
        <v>1</v>
      </c>
      <c r="C17" s="197">
        <v>8.4239999999999995</v>
      </c>
      <c r="D17" s="198">
        <v>0</v>
      </c>
      <c r="E17" s="198">
        <v>8.1560000000000006</v>
      </c>
      <c r="F17" s="198">
        <v>0.753</v>
      </c>
      <c r="G17" s="198">
        <v>0</v>
      </c>
      <c r="H17" s="198">
        <v>2.4550000000000001</v>
      </c>
      <c r="I17" s="198">
        <v>3.92</v>
      </c>
      <c r="J17" s="198">
        <v>0.248</v>
      </c>
      <c r="K17" s="198">
        <v>0</v>
      </c>
      <c r="L17" s="198">
        <v>30.766999999999999</v>
      </c>
      <c r="M17" s="198">
        <v>0.55300000000000005</v>
      </c>
      <c r="N17" s="199">
        <v>16.181000000000001</v>
      </c>
      <c r="O17" s="198">
        <v>8.4239999999999995</v>
      </c>
      <c r="P17" s="198">
        <v>0</v>
      </c>
      <c r="Q17" s="198">
        <v>8.1519999999999992</v>
      </c>
      <c r="R17" s="198">
        <v>0.753</v>
      </c>
      <c r="S17" s="198">
        <v>0</v>
      </c>
      <c r="T17" s="198">
        <v>2.4550000000000001</v>
      </c>
      <c r="U17" s="198">
        <v>2.8290000000000002</v>
      </c>
      <c r="V17" s="198">
        <v>0.20399999999999999</v>
      </c>
      <c r="W17" s="198">
        <v>0</v>
      </c>
      <c r="X17" s="198">
        <v>31.66</v>
      </c>
      <c r="Y17" s="198">
        <v>0.55500000000000005</v>
      </c>
      <c r="Z17" s="198">
        <v>16.300999999999998</v>
      </c>
      <c r="AA17" s="198">
        <v>8.4359999999999999</v>
      </c>
      <c r="AB17" s="198">
        <v>0</v>
      </c>
      <c r="AC17" s="198">
        <f t="shared" si="1"/>
        <v>8.1519999999999992</v>
      </c>
      <c r="AD17" s="198">
        <v>0.753</v>
      </c>
      <c r="AE17" s="198">
        <v>0</v>
      </c>
      <c r="AF17" s="198">
        <v>2.4550000000000001</v>
      </c>
      <c r="AG17" s="198">
        <v>2.83</v>
      </c>
      <c r="AH17" s="198">
        <v>0.20399999999999999</v>
      </c>
      <c r="AI17" s="198">
        <v>0</v>
      </c>
      <c r="AJ17" s="198">
        <v>26.773</v>
      </c>
      <c r="AK17" s="198">
        <v>0.55500000000000005</v>
      </c>
      <c r="AL17" s="198">
        <v>16.63</v>
      </c>
      <c r="AM17" s="86">
        <f t="shared" ref="AM17:AX18" si="2">C17</f>
        <v>8.4239999999999995</v>
      </c>
      <c r="AN17" s="97">
        <f t="shared" si="2"/>
        <v>0</v>
      </c>
      <c r="AO17" s="97">
        <f t="shared" si="2"/>
        <v>8.1560000000000006</v>
      </c>
      <c r="AP17" s="97">
        <f t="shared" si="2"/>
        <v>0.753</v>
      </c>
      <c r="AQ17" s="97">
        <f t="shared" si="2"/>
        <v>0</v>
      </c>
      <c r="AR17" s="97">
        <f t="shared" si="2"/>
        <v>2.4550000000000001</v>
      </c>
      <c r="AS17" s="97">
        <f t="shared" si="2"/>
        <v>3.92</v>
      </c>
      <c r="AT17" s="97">
        <f t="shared" si="2"/>
        <v>0.248</v>
      </c>
      <c r="AU17" s="97">
        <f t="shared" si="2"/>
        <v>0</v>
      </c>
      <c r="AV17" s="97">
        <f t="shared" si="2"/>
        <v>30.766999999999999</v>
      </c>
      <c r="AW17" s="97">
        <f t="shared" si="2"/>
        <v>0.55300000000000005</v>
      </c>
      <c r="AX17" s="112">
        <f t="shared" si="2"/>
        <v>16.181000000000001</v>
      </c>
      <c r="AY17" s="131" t="s">
        <v>46</v>
      </c>
      <c r="AZ17" s="357">
        <v>1</v>
      </c>
      <c r="BA17" s="131">
        <v>8.4239999999999995</v>
      </c>
      <c r="BB17" s="132">
        <v>0</v>
      </c>
      <c r="BC17" s="132">
        <v>8.1517499999999998</v>
      </c>
      <c r="BD17" s="132">
        <v>0.753</v>
      </c>
      <c r="BE17" s="132">
        <v>0</v>
      </c>
      <c r="BF17" s="132">
        <v>2.4550000000000001</v>
      </c>
      <c r="BG17" s="132">
        <v>2.8290000000000002</v>
      </c>
      <c r="BH17" s="132">
        <v>0.20449999999999999</v>
      </c>
      <c r="BI17" s="132">
        <v>0</v>
      </c>
      <c r="BJ17" s="132">
        <v>31.66</v>
      </c>
      <c r="BK17" s="132">
        <v>0.55500000000000005</v>
      </c>
      <c r="BL17" s="133">
        <v>16.300999999999998</v>
      </c>
      <c r="BM17" s="132">
        <v>15.106949999999999</v>
      </c>
      <c r="BN17" s="132">
        <v>9.2810000000000006</v>
      </c>
      <c r="BO17" s="105"/>
      <c r="BQ17" s="370"/>
      <c r="BR17" s="371"/>
      <c r="BS17" s="371"/>
      <c r="BT17" s="371"/>
      <c r="BU17" s="371"/>
      <c r="BV17" s="371"/>
      <c r="BW17" s="371"/>
      <c r="BX17" s="371"/>
      <c r="BY17" s="371"/>
      <c r="BZ17" s="371"/>
      <c r="CA17" s="372"/>
    </row>
    <row r="18" spans="1:79" ht="12.75" customHeight="1" x14ac:dyDescent="0.35">
      <c r="A18" s="75" t="s">
        <v>47</v>
      </c>
      <c r="B18" s="85">
        <v>1</v>
      </c>
      <c r="C18" s="200">
        <v>5.6920000000000002</v>
      </c>
      <c r="D18" s="201">
        <v>0.122</v>
      </c>
      <c r="E18" s="201">
        <v>4.0039999999999996</v>
      </c>
      <c r="F18" s="201">
        <v>0.33400000000000002</v>
      </c>
      <c r="G18" s="201">
        <v>8.0000000000000002E-3</v>
      </c>
      <c r="H18" s="201">
        <v>21.295999999999999</v>
      </c>
      <c r="I18" s="201">
        <v>0</v>
      </c>
      <c r="J18" s="201">
        <v>3.5910000000000002</v>
      </c>
      <c r="K18" s="201">
        <v>3.7999999999999999E-2</v>
      </c>
      <c r="L18" s="201">
        <v>0</v>
      </c>
      <c r="M18" s="201">
        <v>0.41399999999999998</v>
      </c>
      <c r="N18" s="202">
        <v>0</v>
      </c>
      <c r="O18" s="201">
        <v>5.6920000000000002</v>
      </c>
      <c r="P18" s="201">
        <v>0.122</v>
      </c>
      <c r="Q18" s="201">
        <v>4.0529999999999999</v>
      </c>
      <c r="R18" s="201">
        <v>0.33400000000000002</v>
      </c>
      <c r="S18" s="201">
        <v>6.0000000000000001E-3</v>
      </c>
      <c r="T18" s="201">
        <v>21.338000000000001</v>
      </c>
      <c r="U18" s="201">
        <v>0.99199999999999999</v>
      </c>
      <c r="V18" s="201">
        <v>3.653</v>
      </c>
      <c r="W18" s="201">
        <v>3.7999999999999999E-2</v>
      </c>
      <c r="X18" s="201">
        <v>0</v>
      </c>
      <c r="Y18" s="201">
        <v>0.41599999999999998</v>
      </c>
      <c r="Z18" s="201">
        <v>0</v>
      </c>
      <c r="AA18" s="201">
        <v>5.7140000000000004</v>
      </c>
      <c r="AB18" s="201">
        <v>0.125</v>
      </c>
      <c r="AC18" s="201">
        <f t="shared" si="1"/>
        <v>4.0529999999999999</v>
      </c>
      <c r="AD18" s="201">
        <v>0.33400000000000002</v>
      </c>
      <c r="AE18" s="201">
        <v>7.0000000000000001E-3</v>
      </c>
      <c r="AF18" s="201">
        <v>21.332000000000001</v>
      </c>
      <c r="AG18" s="201">
        <v>0.96299999999999997</v>
      </c>
      <c r="AH18" s="201">
        <v>3.8639999999999999</v>
      </c>
      <c r="AI18" s="201">
        <v>3.7999999999999999E-2</v>
      </c>
      <c r="AJ18" s="201">
        <v>5.8010000000000002</v>
      </c>
      <c r="AK18" s="201">
        <v>0.40200000000000002</v>
      </c>
      <c r="AL18" s="201">
        <v>0</v>
      </c>
      <c r="AM18" s="87">
        <f t="shared" si="2"/>
        <v>5.6920000000000002</v>
      </c>
      <c r="AN18" s="98">
        <f t="shared" si="2"/>
        <v>0.122</v>
      </c>
      <c r="AO18" s="98">
        <f t="shared" si="2"/>
        <v>4.0039999999999996</v>
      </c>
      <c r="AP18" s="98">
        <f t="shared" si="2"/>
        <v>0.33400000000000002</v>
      </c>
      <c r="AQ18" s="98">
        <f t="shared" si="2"/>
        <v>8.0000000000000002E-3</v>
      </c>
      <c r="AR18" s="98">
        <f t="shared" si="2"/>
        <v>21.295999999999999</v>
      </c>
      <c r="AS18" s="98">
        <f t="shared" si="2"/>
        <v>0</v>
      </c>
      <c r="AT18" s="98">
        <f t="shared" si="2"/>
        <v>3.5910000000000002</v>
      </c>
      <c r="AU18" s="98">
        <f t="shared" si="2"/>
        <v>3.7999999999999999E-2</v>
      </c>
      <c r="AV18" s="98">
        <f t="shared" si="2"/>
        <v>0</v>
      </c>
      <c r="AW18" s="98">
        <f t="shared" si="2"/>
        <v>0.41399999999999998</v>
      </c>
      <c r="AX18" s="113">
        <f t="shared" si="2"/>
        <v>0</v>
      </c>
      <c r="AY18" s="134" t="s">
        <v>47</v>
      </c>
      <c r="AZ18" s="242">
        <v>1</v>
      </c>
      <c r="BA18" s="134">
        <v>5.6920000000000002</v>
      </c>
      <c r="BB18" s="135">
        <v>0.122</v>
      </c>
      <c r="BC18" s="135">
        <v>4.0531999999999995</v>
      </c>
      <c r="BD18" s="135">
        <v>0.33400000000000002</v>
      </c>
      <c r="BE18" s="135">
        <v>6.28E-3</v>
      </c>
      <c r="BF18" s="135">
        <v>21.098479999999999</v>
      </c>
      <c r="BG18" s="135">
        <v>0.99199999999999999</v>
      </c>
      <c r="BH18" s="135">
        <v>3.6527500000000002</v>
      </c>
      <c r="BI18" s="135">
        <v>3.7999999999999999E-2</v>
      </c>
      <c r="BJ18" s="135">
        <v>0</v>
      </c>
      <c r="BK18" s="135">
        <v>0.41599999999999998</v>
      </c>
      <c r="BL18" s="136">
        <v>0</v>
      </c>
      <c r="BM18" s="135">
        <v>1.92296</v>
      </c>
      <c r="BN18" s="135">
        <v>12.590999999999999</v>
      </c>
      <c r="BO18" s="105"/>
      <c r="BQ18" s="370"/>
      <c r="BR18" s="371"/>
      <c r="BS18" s="371"/>
      <c r="BT18" s="371"/>
      <c r="BU18" s="371"/>
      <c r="BV18" s="371"/>
      <c r="BW18" s="371"/>
      <c r="BX18" s="371"/>
      <c r="BY18" s="371"/>
      <c r="BZ18" s="371"/>
      <c r="CA18" s="372"/>
    </row>
    <row r="19" spans="1:79" ht="12.75" customHeight="1" x14ac:dyDescent="0.35">
      <c r="A19" s="77" t="s">
        <v>48</v>
      </c>
      <c r="B19" s="94">
        <v>1</v>
      </c>
      <c r="C19" s="203">
        <v>0</v>
      </c>
      <c r="D19" s="204">
        <v>1.3080000000000001</v>
      </c>
      <c r="E19" s="204">
        <v>0</v>
      </c>
      <c r="F19" s="204">
        <v>1.1719999999999999</v>
      </c>
      <c r="G19" s="204">
        <v>0</v>
      </c>
      <c r="H19" s="204">
        <v>0</v>
      </c>
      <c r="I19" s="204">
        <v>0</v>
      </c>
      <c r="J19" s="204">
        <v>6.3330000000000002</v>
      </c>
      <c r="K19" s="204">
        <v>0</v>
      </c>
      <c r="L19" s="204">
        <v>0</v>
      </c>
      <c r="M19" s="204">
        <v>1.3939999999999999</v>
      </c>
      <c r="N19" s="205">
        <v>0</v>
      </c>
      <c r="O19" s="204">
        <v>0</v>
      </c>
      <c r="P19" s="204">
        <v>1.3080000000000001</v>
      </c>
      <c r="Q19" s="204">
        <v>0</v>
      </c>
      <c r="R19" s="204">
        <v>1.1719999999999999</v>
      </c>
      <c r="S19" s="204">
        <v>0</v>
      </c>
      <c r="T19" s="204">
        <v>0</v>
      </c>
      <c r="U19" s="204">
        <v>0</v>
      </c>
      <c r="V19" s="204">
        <v>6.3550000000000004</v>
      </c>
      <c r="W19" s="204">
        <v>0</v>
      </c>
      <c r="X19" s="204">
        <v>0</v>
      </c>
      <c r="Y19" s="204">
        <v>1.3979999999999999</v>
      </c>
      <c r="Z19" s="204">
        <v>0</v>
      </c>
      <c r="AA19" s="204">
        <v>0</v>
      </c>
      <c r="AB19" s="204">
        <v>1.3080000000000001</v>
      </c>
      <c r="AC19" s="204">
        <f t="shared" si="1"/>
        <v>0</v>
      </c>
      <c r="AD19" s="204">
        <v>1.1719999999999999</v>
      </c>
      <c r="AE19" s="204">
        <v>0</v>
      </c>
      <c r="AF19" s="204">
        <v>0</v>
      </c>
      <c r="AG19" s="204">
        <v>0</v>
      </c>
      <c r="AH19" s="204">
        <v>6.1779999999999999</v>
      </c>
      <c r="AI19" s="204">
        <v>0</v>
      </c>
      <c r="AJ19" s="204">
        <v>0</v>
      </c>
      <c r="AK19" s="204">
        <v>1.3979999999999999</v>
      </c>
      <c r="AL19" s="204">
        <v>0</v>
      </c>
      <c r="AM19" s="95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114"/>
      <c r="AY19" s="137" t="s">
        <v>48</v>
      </c>
      <c r="AZ19" s="358">
        <v>1</v>
      </c>
      <c r="BA19" s="137">
        <v>0</v>
      </c>
      <c r="BB19" s="138">
        <v>1.3080000000000001</v>
      </c>
      <c r="BC19" s="138">
        <v>0</v>
      </c>
      <c r="BD19" s="138">
        <v>1.1719999999999999</v>
      </c>
      <c r="BE19" s="138">
        <v>0</v>
      </c>
      <c r="BF19" s="138">
        <v>0</v>
      </c>
      <c r="BG19" s="138">
        <v>0</v>
      </c>
      <c r="BH19" s="138">
        <v>6.3552400000000002</v>
      </c>
      <c r="BI19" s="138">
        <v>0</v>
      </c>
      <c r="BJ19" s="138">
        <v>0</v>
      </c>
      <c r="BK19" s="138">
        <v>1.3979999999999999</v>
      </c>
      <c r="BL19" s="139">
        <v>0</v>
      </c>
      <c r="BM19" s="138">
        <v>3.3288899999999999</v>
      </c>
      <c r="BN19" s="138">
        <v>4.7530000000000001</v>
      </c>
      <c r="BO19" s="105"/>
      <c r="BQ19" s="370"/>
      <c r="BR19" s="371"/>
      <c r="BS19" s="371"/>
      <c r="BT19" s="371"/>
      <c r="BU19" s="371"/>
      <c r="BV19" s="371"/>
      <c r="BW19" s="371"/>
      <c r="BX19" s="371"/>
      <c r="BY19" s="371"/>
      <c r="BZ19" s="371"/>
      <c r="CA19" s="372"/>
    </row>
    <row r="20" spans="1:79" ht="12.75" customHeight="1" x14ac:dyDescent="0.35">
      <c r="A20" s="75" t="s">
        <v>57</v>
      </c>
      <c r="B20" s="85">
        <v>1</v>
      </c>
      <c r="C20" s="87">
        <v>2.73</v>
      </c>
      <c r="D20" s="98">
        <v>1.58</v>
      </c>
      <c r="E20" s="98">
        <v>0.06</v>
      </c>
      <c r="F20" s="98">
        <v>0.27700000000000002</v>
      </c>
      <c r="G20" s="98">
        <v>3.9780000000000002</v>
      </c>
      <c r="H20" s="98">
        <v>11.762</v>
      </c>
      <c r="I20" s="98">
        <v>10</v>
      </c>
      <c r="J20" s="98">
        <v>45.404000000000003</v>
      </c>
      <c r="K20" s="98">
        <v>3.4790000000000001</v>
      </c>
      <c r="L20" s="98">
        <v>0.86899999999999999</v>
      </c>
      <c r="M20" s="98">
        <v>5.6970000000000001</v>
      </c>
      <c r="N20" s="113">
        <v>6.52</v>
      </c>
      <c r="O20" s="98">
        <v>2.73</v>
      </c>
      <c r="P20" s="98">
        <v>1.929</v>
      </c>
      <c r="Q20" s="98">
        <v>7.4999999999999997E-2</v>
      </c>
      <c r="R20" s="98">
        <v>0.308</v>
      </c>
      <c r="S20" s="98">
        <v>4.2329999999999997</v>
      </c>
      <c r="T20" s="98">
        <v>13.55</v>
      </c>
      <c r="U20" s="98">
        <v>12.95</v>
      </c>
      <c r="V20" s="98">
        <v>50.256</v>
      </c>
      <c r="W20" s="98">
        <v>3.6749999999999998</v>
      </c>
      <c r="X20" s="98">
        <v>1.083</v>
      </c>
      <c r="Y20" s="98">
        <v>5.6520000000000001</v>
      </c>
      <c r="Z20" s="98">
        <v>6.6909999999999998</v>
      </c>
      <c r="AA20" s="98">
        <v>2.887</v>
      </c>
      <c r="AB20" s="98">
        <v>2.0680000000000001</v>
      </c>
      <c r="AC20" s="98">
        <f t="shared" si="1"/>
        <v>7.4999999999999997E-2</v>
      </c>
      <c r="AD20" s="98">
        <v>0.316</v>
      </c>
      <c r="AE20" s="98">
        <v>4.423</v>
      </c>
      <c r="AF20" s="98">
        <v>15.084</v>
      </c>
      <c r="AG20" s="98">
        <v>7.4039999999999999</v>
      </c>
      <c r="AH20" s="98">
        <v>52.320999999999998</v>
      </c>
      <c r="AI20" s="98">
        <v>3.669</v>
      </c>
      <c r="AJ20" s="98">
        <v>1.7490000000000001</v>
      </c>
      <c r="AK20" s="98">
        <v>5.6079999999999997</v>
      </c>
      <c r="AL20" s="98">
        <v>7.2050000000000001</v>
      </c>
      <c r="AM20" s="87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113"/>
      <c r="AY20" s="134" t="s">
        <v>57</v>
      </c>
      <c r="AZ20" s="242">
        <v>1</v>
      </c>
      <c r="BA20" s="134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6"/>
      <c r="BM20" s="135"/>
      <c r="BN20" s="135"/>
      <c r="BO20" s="105" t="s">
        <v>57</v>
      </c>
      <c r="BQ20" s="370"/>
      <c r="BR20" s="371"/>
      <c r="BS20" s="371"/>
      <c r="BT20" s="371"/>
      <c r="BU20" s="371"/>
      <c r="BV20" s="371"/>
      <c r="BW20" s="371"/>
      <c r="BX20" s="371"/>
      <c r="BY20" s="371"/>
      <c r="BZ20" s="371"/>
      <c r="CA20" s="372"/>
    </row>
    <row r="21" spans="1:79" ht="12.75" customHeight="1" x14ac:dyDescent="0.35">
      <c r="A21" s="75" t="s">
        <v>58</v>
      </c>
      <c r="B21" s="85">
        <v>1</v>
      </c>
      <c r="C21" s="87">
        <v>0</v>
      </c>
      <c r="D21" s="98">
        <v>0.71199999999999997</v>
      </c>
      <c r="E21" s="98">
        <v>0</v>
      </c>
      <c r="F21" s="98">
        <v>0</v>
      </c>
      <c r="G21" s="98">
        <v>1.2709999999999999</v>
      </c>
      <c r="H21" s="98">
        <v>0</v>
      </c>
      <c r="I21" s="98">
        <v>5</v>
      </c>
      <c r="J21" s="98">
        <v>4.1260000000000003</v>
      </c>
      <c r="K21" s="98">
        <v>0.63800000000000001</v>
      </c>
      <c r="L21" s="98">
        <v>0</v>
      </c>
      <c r="M21" s="98">
        <v>0</v>
      </c>
      <c r="N21" s="113">
        <v>0</v>
      </c>
      <c r="O21" s="98">
        <v>0</v>
      </c>
      <c r="P21" s="98">
        <v>0.878</v>
      </c>
      <c r="Q21" s="98">
        <v>0</v>
      </c>
      <c r="R21" s="98">
        <v>0</v>
      </c>
      <c r="S21" s="98">
        <v>1.264</v>
      </c>
      <c r="T21" s="98">
        <v>0</v>
      </c>
      <c r="U21" s="98">
        <v>5.4</v>
      </c>
      <c r="V21" s="98">
        <v>5.4050000000000002</v>
      </c>
      <c r="W21" s="98">
        <v>0.95699999999999996</v>
      </c>
      <c r="X21" s="98">
        <v>0</v>
      </c>
      <c r="Y21" s="98">
        <v>0</v>
      </c>
      <c r="Z21" s="98">
        <v>0</v>
      </c>
      <c r="AA21" s="98">
        <v>0</v>
      </c>
      <c r="AB21" s="98">
        <v>1.179</v>
      </c>
      <c r="AC21" s="98">
        <f t="shared" si="1"/>
        <v>0</v>
      </c>
      <c r="AD21" s="98">
        <v>0</v>
      </c>
      <c r="AE21" s="98">
        <v>1.7010000000000001</v>
      </c>
      <c r="AF21" s="98">
        <v>0</v>
      </c>
      <c r="AG21" s="98">
        <v>6.61</v>
      </c>
      <c r="AH21" s="98">
        <v>6.3929999999999998</v>
      </c>
      <c r="AI21" s="98">
        <v>0.95699999999999996</v>
      </c>
      <c r="AJ21" s="98">
        <v>0</v>
      </c>
      <c r="AK21" s="98">
        <v>0</v>
      </c>
      <c r="AL21" s="98">
        <v>0</v>
      </c>
      <c r="AM21" s="87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113"/>
      <c r="AY21" s="134" t="s">
        <v>58</v>
      </c>
      <c r="AZ21" s="242">
        <v>1</v>
      </c>
      <c r="BA21" s="134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6"/>
      <c r="BM21" s="135"/>
      <c r="BN21" s="135"/>
      <c r="BO21" s="105" t="s">
        <v>58</v>
      </c>
      <c r="BQ21" s="373"/>
      <c r="BR21" s="374"/>
      <c r="BS21" s="374"/>
      <c r="BT21" s="374"/>
      <c r="BU21" s="374"/>
      <c r="BV21" s="374"/>
      <c r="BW21" s="374"/>
      <c r="BX21" s="374"/>
      <c r="BY21" s="374"/>
      <c r="BZ21" s="374"/>
      <c r="CA21" s="375"/>
    </row>
    <row r="22" spans="1:79" ht="12.75" customHeight="1" x14ac:dyDescent="0.35">
      <c r="A22" s="75" t="s">
        <v>5</v>
      </c>
      <c r="B22" s="85">
        <v>1</v>
      </c>
      <c r="C22" s="87">
        <v>1.0309999999999999</v>
      </c>
      <c r="D22" s="98">
        <v>3.0870000000000002</v>
      </c>
      <c r="E22" s="98">
        <v>1.3939999999999999</v>
      </c>
      <c r="F22" s="98">
        <v>2.0270000000000001</v>
      </c>
      <c r="G22" s="98">
        <v>0.85099999999999998</v>
      </c>
      <c r="H22" s="98">
        <v>6.7720000000000002</v>
      </c>
      <c r="I22" s="98">
        <v>11.5</v>
      </c>
      <c r="J22" s="98">
        <v>40.021000000000001</v>
      </c>
      <c r="K22" s="98">
        <v>2.0390000000000001</v>
      </c>
      <c r="L22" s="98">
        <v>0</v>
      </c>
      <c r="M22" s="98">
        <v>0.186</v>
      </c>
      <c r="N22" s="113">
        <v>0</v>
      </c>
      <c r="O22" s="98">
        <v>1.0309999999999999</v>
      </c>
      <c r="P22" s="98">
        <v>3.38</v>
      </c>
      <c r="Q22" s="98">
        <v>1.6639999999999999</v>
      </c>
      <c r="R22" s="98">
        <v>2.04</v>
      </c>
      <c r="S22" s="98">
        <v>0.90800000000000003</v>
      </c>
      <c r="T22" s="98">
        <v>7.6539999999999999</v>
      </c>
      <c r="U22" s="98">
        <v>12.9</v>
      </c>
      <c r="V22" s="98">
        <v>42.091000000000001</v>
      </c>
      <c r="W22" s="98">
        <v>2.5840000000000001</v>
      </c>
      <c r="X22" s="98">
        <v>6.0000000000000001E-3</v>
      </c>
      <c r="Y22" s="98">
        <v>0.28499999999999998</v>
      </c>
      <c r="Z22" s="98">
        <v>0</v>
      </c>
      <c r="AA22" s="98">
        <v>1.1930000000000001</v>
      </c>
      <c r="AB22" s="98">
        <v>3.581</v>
      </c>
      <c r="AC22" s="98">
        <f t="shared" si="1"/>
        <v>1.6639999999999999</v>
      </c>
      <c r="AD22" s="98">
        <v>2.0489999999999999</v>
      </c>
      <c r="AE22" s="98">
        <v>1</v>
      </c>
      <c r="AF22" s="98">
        <v>8.5259999999999998</v>
      </c>
      <c r="AG22" s="98">
        <v>0</v>
      </c>
      <c r="AH22" s="98">
        <v>44.360999999999997</v>
      </c>
      <c r="AI22" s="98">
        <v>3.9369999999999998</v>
      </c>
      <c r="AJ22" s="98">
        <v>4.4999999999999998E-2</v>
      </c>
      <c r="AK22" s="98">
        <v>0.39900000000000002</v>
      </c>
      <c r="AL22" s="98">
        <v>0</v>
      </c>
      <c r="AM22" s="87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113"/>
      <c r="AY22" s="134" t="s">
        <v>5</v>
      </c>
      <c r="AZ22" s="242">
        <v>1</v>
      </c>
      <c r="BA22" s="134">
        <v>1.0309999999999999</v>
      </c>
      <c r="BB22" s="135">
        <v>3.38</v>
      </c>
      <c r="BC22" s="135">
        <v>1.6639999999999999</v>
      </c>
      <c r="BD22" s="135">
        <v>2.04</v>
      </c>
      <c r="BE22" s="135">
        <v>0.90764</v>
      </c>
      <c r="BF22" s="135">
        <v>7.6538599999999999</v>
      </c>
      <c r="BG22" s="135">
        <v>12.9</v>
      </c>
      <c r="BH22" s="135">
        <v>42.090789999999998</v>
      </c>
      <c r="BI22" s="135">
        <v>2.5840000000000001</v>
      </c>
      <c r="BJ22" s="135">
        <v>5.9000000000000007E-3</v>
      </c>
      <c r="BK22" s="135">
        <v>0.28499999999999998</v>
      </c>
      <c r="BL22" s="136">
        <v>0</v>
      </c>
      <c r="BM22" s="135">
        <v>4.6880800000000002</v>
      </c>
      <c r="BN22" s="135">
        <v>19.661999999999999</v>
      </c>
      <c r="BO22" s="105"/>
    </row>
    <row r="23" spans="1:79" ht="12.75" customHeight="1" x14ac:dyDescent="0.35">
      <c r="A23" s="106" t="s">
        <v>50</v>
      </c>
      <c r="B23" s="107">
        <v>1</v>
      </c>
      <c r="C23" s="115">
        <v>0.59499999999999997</v>
      </c>
      <c r="D23" s="108">
        <v>0.82299999999999995</v>
      </c>
      <c r="E23" s="108">
        <v>0.45800000000000002</v>
      </c>
      <c r="F23" s="108">
        <v>0.85</v>
      </c>
      <c r="G23" s="108">
        <v>1.554</v>
      </c>
      <c r="H23" s="108">
        <v>3.6539999999999999</v>
      </c>
      <c r="I23" s="108">
        <v>1.377</v>
      </c>
      <c r="J23" s="108">
        <v>8.3859999999999992</v>
      </c>
      <c r="K23" s="108">
        <v>1.1639999999999999</v>
      </c>
      <c r="L23" s="108">
        <v>2E-3</v>
      </c>
      <c r="M23" s="108">
        <v>0.93300000000000005</v>
      </c>
      <c r="N23" s="116">
        <v>3.1459999999999999</v>
      </c>
      <c r="O23" s="108">
        <v>0.59499999999999997</v>
      </c>
      <c r="P23" s="108">
        <v>0.80600000000000005</v>
      </c>
      <c r="Q23" s="108">
        <v>0.40699999999999997</v>
      </c>
      <c r="R23" s="108">
        <v>0.8</v>
      </c>
      <c r="S23" s="108">
        <v>2.0550000000000002</v>
      </c>
      <c r="T23" s="108">
        <v>3.68</v>
      </c>
      <c r="U23" s="108">
        <v>2.0990000000000002</v>
      </c>
      <c r="V23" s="108">
        <v>8.6739999999999995</v>
      </c>
      <c r="W23" s="108">
        <v>1.1719999999999999</v>
      </c>
      <c r="X23" s="108">
        <v>0.06</v>
      </c>
      <c r="Y23" s="108">
        <v>1.175</v>
      </c>
      <c r="Z23" s="108">
        <v>3.145</v>
      </c>
      <c r="AA23" s="108">
        <v>0.60899999999999999</v>
      </c>
      <c r="AB23" s="108">
        <v>0.81100000000000005</v>
      </c>
      <c r="AC23" s="108">
        <f t="shared" si="1"/>
        <v>0.40699999999999997</v>
      </c>
      <c r="AD23" s="108">
        <v>0.8</v>
      </c>
      <c r="AE23" s="108">
        <v>2.3889999999999998</v>
      </c>
      <c r="AF23" s="108">
        <v>3.754</v>
      </c>
      <c r="AG23" s="108">
        <v>2.0219999999999998</v>
      </c>
      <c r="AH23" s="108">
        <v>8.6120000000000001</v>
      </c>
      <c r="AI23" s="108">
        <v>1.2430000000000001</v>
      </c>
      <c r="AJ23" s="108">
        <v>0.112</v>
      </c>
      <c r="AK23" s="108">
        <v>0.86399999999999999</v>
      </c>
      <c r="AL23" s="108">
        <v>3.145</v>
      </c>
      <c r="AM23" s="115">
        <v>0.39200000000000002</v>
      </c>
      <c r="AN23" s="108">
        <v>1.1779999999999999</v>
      </c>
      <c r="AO23" s="108">
        <v>0.28999999999999998</v>
      </c>
      <c r="AP23" s="108">
        <v>0.83</v>
      </c>
      <c r="AQ23" s="108">
        <v>2.6179999999999999</v>
      </c>
      <c r="AR23" s="108">
        <v>0.9</v>
      </c>
      <c r="AS23" s="108">
        <v>2.7330000000000001</v>
      </c>
      <c r="AT23" s="108">
        <v>6.532</v>
      </c>
      <c r="AU23" s="108">
        <v>0.39700000000000002</v>
      </c>
      <c r="AV23" s="108">
        <v>0</v>
      </c>
      <c r="AW23" s="108">
        <v>0.76800000000000002</v>
      </c>
      <c r="AX23" s="116">
        <v>4.1500000000000004</v>
      </c>
      <c r="AY23" s="140" t="s">
        <v>50</v>
      </c>
      <c r="AZ23" s="359">
        <v>1</v>
      </c>
      <c r="BA23" s="140">
        <v>0.57199999999999995</v>
      </c>
      <c r="BB23" s="141">
        <v>0.80600000000000005</v>
      </c>
      <c r="BC23" s="141">
        <v>0.19600000000000001</v>
      </c>
      <c r="BD23" s="141">
        <v>0.8</v>
      </c>
      <c r="BE23" s="141">
        <v>1.6849000000000001</v>
      </c>
      <c r="BF23" s="141">
        <v>1.08517</v>
      </c>
      <c r="BG23" s="141">
        <v>2.0979999999999999</v>
      </c>
      <c r="BH23" s="141">
        <v>7.2463899999999999</v>
      </c>
      <c r="BI23" s="141">
        <v>0.48899999999999999</v>
      </c>
      <c r="BJ23" s="141">
        <v>7.0000000000000001E-3</v>
      </c>
      <c r="BK23" s="141">
        <v>1.175</v>
      </c>
      <c r="BL23" s="142">
        <v>3.145</v>
      </c>
      <c r="BM23" s="141">
        <v>0.85441999999999996</v>
      </c>
      <c r="BN23" s="141">
        <v>2.9620000000000002</v>
      </c>
      <c r="BO23" s="105"/>
    </row>
    <row r="24" spans="1:79" ht="12.75" customHeight="1" x14ac:dyDescent="0.35">
      <c r="A24" s="74" t="s">
        <v>146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</row>
    <row r="25" spans="1:79" ht="12.75" customHeight="1" x14ac:dyDescent="0.3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</row>
    <row r="26" spans="1:79" ht="12.75" customHeight="1" x14ac:dyDescent="0.35">
      <c r="A26" s="82" t="s">
        <v>123</v>
      </c>
      <c r="B26" s="118"/>
      <c r="C26" s="109" t="s">
        <v>182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1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 t="s">
        <v>117</v>
      </c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1"/>
      <c r="AY26" s="190"/>
      <c r="AZ26" s="190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</row>
    <row r="27" spans="1:79" ht="12.75" customHeight="1" x14ac:dyDescent="0.35">
      <c r="A27" s="206"/>
      <c r="B27" s="207"/>
      <c r="C27" s="206">
        <v>2016</v>
      </c>
      <c r="D27" s="207">
        <v>2016</v>
      </c>
      <c r="E27" s="207">
        <v>2016</v>
      </c>
      <c r="F27" s="207">
        <v>2016</v>
      </c>
      <c r="G27" s="207">
        <v>2016</v>
      </c>
      <c r="H27" s="207">
        <v>2016</v>
      </c>
      <c r="I27" s="207">
        <v>2016</v>
      </c>
      <c r="J27" s="207">
        <v>2016</v>
      </c>
      <c r="K27" s="207">
        <v>2016</v>
      </c>
      <c r="L27" s="207">
        <v>2016</v>
      </c>
      <c r="M27" s="207">
        <v>2016</v>
      </c>
      <c r="N27" s="207">
        <v>2016</v>
      </c>
      <c r="O27" s="206">
        <v>2017</v>
      </c>
      <c r="P27" s="207">
        <v>2017</v>
      </c>
      <c r="Q27" s="207">
        <v>2017</v>
      </c>
      <c r="R27" s="207">
        <v>2017</v>
      </c>
      <c r="S27" s="207">
        <v>2017</v>
      </c>
      <c r="T27" s="207">
        <v>2017</v>
      </c>
      <c r="U27" s="207">
        <v>2017</v>
      </c>
      <c r="V27" s="207">
        <v>2017</v>
      </c>
      <c r="W27" s="207">
        <v>2017</v>
      </c>
      <c r="X27" s="207">
        <v>2017</v>
      </c>
      <c r="Y27" s="207">
        <v>2017</v>
      </c>
      <c r="Z27" s="207">
        <v>2017</v>
      </c>
      <c r="AA27" s="206">
        <v>2018</v>
      </c>
      <c r="AB27" s="207">
        <f>AA27</f>
        <v>2018</v>
      </c>
      <c r="AC27" s="207">
        <f t="shared" ref="AC27:AL27" si="3">AB27</f>
        <v>2018</v>
      </c>
      <c r="AD27" s="207">
        <f t="shared" si="3"/>
        <v>2018</v>
      </c>
      <c r="AE27" s="207">
        <f t="shared" si="3"/>
        <v>2018</v>
      </c>
      <c r="AF27" s="207">
        <f t="shared" si="3"/>
        <v>2018</v>
      </c>
      <c r="AG27" s="207">
        <f t="shared" si="3"/>
        <v>2018</v>
      </c>
      <c r="AH27" s="207">
        <f t="shared" si="3"/>
        <v>2018</v>
      </c>
      <c r="AI27" s="207">
        <f t="shared" si="3"/>
        <v>2018</v>
      </c>
      <c r="AJ27" s="207">
        <f t="shared" si="3"/>
        <v>2018</v>
      </c>
      <c r="AK27" s="207">
        <f t="shared" si="3"/>
        <v>2018</v>
      </c>
      <c r="AL27" s="207">
        <f t="shared" si="3"/>
        <v>2018</v>
      </c>
      <c r="AM27" s="206" t="s">
        <v>115</v>
      </c>
      <c r="AN27" s="207" t="s">
        <v>115</v>
      </c>
      <c r="AO27" s="207" t="s">
        <v>115</v>
      </c>
      <c r="AP27" s="207" t="s">
        <v>115</v>
      </c>
      <c r="AQ27" s="207" t="s">
        <v>115</v>
      </c>
      <c r="AR27" s="207" t="s">
        <v>115</v>
      </c>
      <c r="AS27" s="207" t="s">
        <v>115</v>
      </c>
      <c r="AT27" s="207" t="s">
        <v>115</v>
      </c>
      <c r="AU27" s="207" t="s">
        <v>115</v>
      </c>
      <c r="AV27" s="207" t="s">
        <v>115</v>
      </c>
      <c r="AW27" s="207" t="s">
        <v>115</v>
      </c>
      <c r="AX27" s="207" t="s">
        <v>115</v>
      </c>
      <c r="AY27" s="220"/>
      <c r="AZ27" s="220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</row>
    <row r="28" spans="1:79" ht="12.75" customHeight="1" x14ac:dyDescent="0.35">
      <c r="A28" s="213"/>
      <c r="B28" s="214"/>
      <c r="C28" s="213" t="s">
        <v>43</v>
      </c>
      <c r="D28" s="214" t="s">
        <v>30</v>
      </c>
      <c r="E28" s="214" t="s">
        <v>41</v>
      </c>
      <c r="F28" s="214" t="s">
        <v>44</v>
      </c>
      <c r="G28" s="214" t="s">
        <v>49</v>
      </c>
      <c r="H28" s="214" t="s">
        <v>31</v>
      </c>
      <c r="I28" s="214" t="s">
        <v>34</v>
      </c>
      <c r="J28" s="214" t="s">
        <v>1</v>
      </c>
      <c r="K28" s="214" t="s">
        <v>29</v>
      </c>
      <c r="L28" s="214" t="s">
        <v>32</v>
      </c>
      <c r="M28" s="214" t="s">
        <v>28</v>
      </c>
      <c r="N28" s="215" t="s">
        <v>11</v>
      </c>
      <c r="O28" s="213" t="s">
        <v>43</v>
      </c>
      <c r="P28" s="214" t="s">
        <v>30</v>
      </c>
      <c r="Q28" s="214" t="s">
        <v>41</v>
      </c>
      <c r="R28" s="214" t="s">
        <v>44</v>
      </c>
      <c r="S28" s="214" t="s">
        <v>49</v>
      </c>
      <c r="T28" s="214" t="s">
        <v>31</v>
      </c>
      <c r="U28" s="214" t="s">
        <v>34</v>
      </c>
      <c r="V28" s="214" t="s">
        <v>1</v>
      </c>
      <c r="W28" s="214" t="s">
        <v>29</v>
      </c>
      <c r="X28" s="214" t="s">
        <v>32</v>
      </c>
      <c r="Y28" s="214" t="s">
        <v>28</v>
      </c>
      <c r="Z28" s="215" t="s">
        <v>11</v>
      </c>
      <c r="AA28" s="213" t="s">
        <v>43</v>
      </c>
      <c r="AB28" s="214" t="s">
        <v>30</v>
      </c>
      <c r="AC28" s="214" t="s">
        <v>41</v>
      </c>
      <c r="AD28" s="214" t="s">
        <v>44</v>
      </c>
      <c r="AE28" s="214" t="s">
        <v>49</v>
      </c>
      <c r="AF28" s="214" t="s">
        <v>31</v>
      </c>
      <c r="AG28" s="214" t="s">
        <v>34</v>
      </c>
      <c r="AH28" s="214" t="s">
        <v>1</v>
      </c>
      <c r="AI28" s="214" t="s">
        <v>29</v>
      </c>
      <c r="AJ28" s="214" t="s">
        <v>32</v>
      </c>
      <c r="AK28" s="214" t="s">
        <v>28</v>
      </c>
      <c r="AL28" s="215" t="s">
        <v>11</v>
      </c>
      <c r="AM28" s="213" t="s">
        <v>43</v>
      </c>
      <c r="AN28" s="214" t="s">
        <v>30</v>
      </c>
      <c r="AO28" s="214" t="s">
        <v>41</v>
      </c>
      <c r="AP28" s="214" t="s">
        <v>44</v>
      </c>
      <c r="AQ28" s="214" t="s">
        <v>49</v>
      </c>
      <c r="AR28" s="214" t="s">
        <v>31</v>
      </c>
      <c r="AS28" s="214" t="s">
        <v>34</v>
      </c>
      <c r="AT28" s="214" t="s">
        <v>1</v>
      </c>
      <c r="AU28" s="214" t="s">
        <v>29</v>
      </c>
      <c r="AV28" s="214" t="s">
        <v>32</v>
      </c>
      <c r="AW28" s="214" t="s">
        <v>28</v>
      </c>
      <c r="AX28" s="215" t="s">
        <v>11</v>
      </c>
      <c r="AY28" s="220"/>
      <c r="AZ28" s="220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</row>
    <row r="29" spans="1:79" ht="12.75" customHeight="1" x14ac:dyDescent="0.35">
      <c r="A29" s="220"/>
      <c r="B29" s="227" t="s">
        <v>120</v>
      </c>
      <c r="C29" s="221">
        <f t="shared" ref="C29" si="4">2500*C17</f>
        <v>21060</v>
      </c>
      <c r="D29" s="222">
        <f t="shared" ref="D29:AL29" si="5">2500*D17</f>
        <v>0</v>
      </c>
      <c r="E29" s="222">
        <f t="shared" si="5"/>
        <v>20390</v>
      </c>
      <c r="F29" s="222">
        <f t="shared" si="5"/>
        <v>1882.5</v>
      </c>
      <c r="G29" s="222">
        <f t="shared" si="5"/>
        <v>0</v>
      </c>
      <c r="H29" s="222">
        <f t="shared" si="5"/>
        <v>6137.5</v>
      </c>
      <c r="I29" s="222">
        <f t="shared" si="5"/>
        <v>9800</v>
      </c>
      <c r="J29" s="222">
        <f t="shared" si="5"/>
        <v>620</v>
      </c>
      <c r="K29" s="222">
        <f t="shared" si="5"/>
        <v>0</v>
      </c>
      <c r="L29" s="222">
        <f t="shared" si="5"/>
        <v>76917.5</v>
      </c>
      <c r="M29" s="222">
        <f t="shared" si="5"/>
        <v>1382.5000000000002</v>
      </c>
      <c r="N29" s="223">
        <f t="shared" si="5"/>
        <v>40452.5</v>
      </c>
      <c r="O29" s="222">
        <f t="shared" si="5"/>
        <v>21060</v>
      </c>
      <c r="P29" s="222">
        <f t="shared" si="5"/>
        <v>0</v>
      </c>
      <c r="Q29" s="222">
        <f t="shared" si="5"/>
        <v>20379.999999999996</v>
      </c>
      <c r="R29" s="222">
        <f t="shared" si="5"/>
        <v>1882.5</v>
      </c>
      <c r="S29" s="222">
        <f t="shared" si="5"/>
        <v>0</v>
      </c>
      <c r="T29" s="222">
        <f t="shared" si="5"/>
        <v>6137.5</v>
      </c>
      <c r="U29" s="222">
        <f t="shared" si="5"/>
        <v>7072.5</v>
      </c>
      <c r="V29" s="222">
        <f t="shared" si="5"/>
        <v>509.99999999999994</v>
      </c>
      <c r="W29" s="222">
        <f t="shared" si="5"/>
        <v>0</v>
      </c>
      <c r="X29" s="222">
        <f t="shared" si="5"/>
        <v>79150</v>
      </c>
      <c r="Y29" s="222">
        <f t="shared" si="5"/>
        <v>1387.5000000000002</v>
      </c>
      <c r="Z29" s="222">
        <f t="shared" si="5"/>
        <v>40752.499999999993</v>
      </c>
      <c r="AA29" s="222">
        <f t="shared" si="5"/>
        <v>21090</v>
      </c>
      <c r="AB29" s="222">
        <f t="shared" si="5"/>
        <v>0</v>
      </c>
      <c r="AC29" s="222">
        <f t="shared" si="5"/>
        <v>20379.999999999996</v>
      </c>
      <c r="AD29" s="222">
        <f t="shared" si="5"/>
        <v>1882.5</v>
      </c>
      <c r="AE29" s="222">
        <f t="shared" si="5"/>
        <v>0</v>
      </c>
      <c r="AF29" s="222">
        <f t="shared" si="5"/>
        <v>6137.5</v>
      </c>
      <c r="AG29" s="222">
        <f t="shared" si="5"/>
        <v>7075</v>
      </c>
      <c r="AH29" s="222">
        <f t="shared" si="5"/>
        <v>509.99999999999994</v>
      </c>
      <c r="AI29" s="222">
        <f t="shared" si="5"/>
        <v>0</v>
      </c>
      <c r="AJ29" s="222">
        <f t="shared" si="5"/>
        <v>66932.5</v>
      </c>
      <c r="AK29" s="222">
        <f t="shared" si="5"/>
        <v>1387.5000000000002</v>
      </c>
      <c r="AL29" s="222">
        <f t="shared" si="5"/>
        <v>41575</v>
      </c>
      <c r="AM29" s="221">
        <f t="shared" ref="AM29:AX29" si="6">2500*AM17</f>
        <v>21060</v>
      </c>
      <c r="AN29" s="222">
        <f t="shared" si="6"/>
        <v>0</v>
      </c>
      <c r="AO29" s="222">
        <f t="shared" si="6"/>
        <v>20390</v>
      </c>
      <c r="AP29" s="222">
        <f t="shared" si="6"/>
        <v>1882.5</v>
      </c>
      <c r="AQ29" s="222">
        <f t="shared" si="6"/>
        <v>0</v>
      </c>
      <c r="AR29" s="222">
        <f t="shared" si="6"/>
        <v>6137.5</v>
      </c>
      <c r="AS29" s="222">
        <f t="shared" si="6"/>
        <v>9800</v>
      </c>
      <c r="AT29" s="222">
        <f t="shared" si="6"/>
        <v>620</v>
      </c>
      <c r="AU29" s="222">
        <f t="shared" si="6"/>
        <v>0</v>
      </c>
      <c r="AV29" s="222">
        <f t="shared" si="6"/>
        <v>76917.5</v>
      </c>
      <c r="AW29" s="222">
        <f t="shared" si="6"/>
        <v>1382.5000000000002</v>
      </c>
      <c r="AX29" s="223">
        <f t="shared" si="6"/>
        <v>40452.5</v>
      </c>
      <c r="AY29" s="225"/>
      <c r="AZ29" s="225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</row>
    <row r="30" spans="1:79" ht="12.75" customHeight="1" x14ac:dyDescent="0.35">
      <c r="A30" s="220"/>
      <c r="B30" s="227" t="s">
        <v>121</v>
      </c>
      <c r="C30" s="224">
        <f t="shared" ref="C30" si="7">0.7*C29</f>
        <v>14741.999999999998</v>
      </c>
      <c r="D30" s="225">
        <f t="shared" ref="D30:AL30" si="8">0.7*D29</f>
        <v>0</v>
      </c>
      <c r="E30" s="225">
        <f t="shared" si="8"/>
        <v>14273</v>
      </c>
      <c r="F30" s="225">
        <f t="shared" si="8"/>
        <v>1317.75</v>
      </c>
      <c r="G30" s="225">
        <f t="shared" si="8"/>
        <v>0</v>
      </c>
      <c r="H30" s="225">
        <f t="shared" si="8"/>
        <v>4296.25</v>
      </c>
      <c r="I30" s="225">
        <f t="shared" si="8"/>
        <v>6860</v>
      </c>
      <c r="J30" s="225">
        <f t="shared" si="8"/>
        <v>434</v>
      </c>
      <c r="K30" s="225">
        <f t="shared" si="8"/>
        <v>0</v>
      </c>
      <c r="L30" s="225">
        <f t="shared" si="8"/>
        <v>53842.25</v>
      </c>
      <c r="M30" s="225">
        <f t="shared" si="8"/>
        <v>967.75000000000011</v>
      </c>
      <c r="N30" s="226">
        <f t="shared" si="8"/>
        <v>28316.75</v>
      </c>
      <c r="O30" s="225">
        <f t="shared" si="8"/>
        <v>14741.999999999998</v>
      </c>
      <c r="P30" s="225">
        <f t="shared" si="8"/>
        <v>0</v>
      </c>
      <c r="Q30" s="225">
        <f t="shared" si="8"/>
        <v>14265.999999999996</v>
      </c>
      <c r="R30" s="225">
        <f t="shared" si="8"/>
        <v>1317.75</v>
      </c>
      <c r="S30" s="225">
        <f t="shared" si="8"/>
        <v>0</v>
      </c>
      <c r="T30" s="225">
        <f t="shared" si="8"/>
        <v>4296.25</v>
      </c>
      <c r="U30" s="225">
        <f t="shared" si="8"/>
        <v>4950.75</v>
      </c>
      <c r="V30" s="225">
        <f t="shared" si="8"/>
        <v>356.99999999999994</v>
      </c>
      <c r="W30" s="225">
        <f t="shared" si="8"/>
        <v>0</v>
      </c>
      <c r="X30" s="225">
        <f t="shared" si="8"/>
        <v>55405</v>
      </c>
      <c r="Y30" s="225">
        <f t="shared" si="8"/>
        <v>971.25000000000011</v>
      </c>
      <c r="Z30" s="225">
        <f t="shared" si="8"/>
        <v>28526.749999999993</v>
      </c>
      <c r="AA30" s="225">
        <f t="shared" si="8"/>
        <v>14762.999999999998</v>
      </c>
      <c r="AB30" s="225">
        <f t="shared" si="8"/>
        <v>0</v>
      </c>
      <c r="AC30" s="225">
        <f t="shared" si="8"/>
        <v>14265.999999999996</v>
      </c>
      <c r="AD30" s="225">
        <f t="shared" si="8"/>
        <v>1317.75</v>
      </c>
      <c r="AE30" s="225">
        <f t="shared" si="8"/>
        <v>0</v>
      </c>
      <c r="AF30" s="225">
        <f t="shared" si="8"/>
        <v>4296.25</v>
      </c>
      <c r="AG30" s="225">
        <f t="shared" si="8"/>
        <v>4952.5</v>
      </c>
      <c r="AH30" s="225">
        <f t="shared" si="8"/>
        <v>356.99999999999994</v>
      </c>
      <c r="AI30" s="225">
        <f t="shared" si="8"/>
        <v>0</v>
      </c>
      <c r="AJ30" s="225">
        <f t="shared" si="8"/>
        <v>46852.75</v>
      </c>
      <c r="AK30" s="225">
        <f t="shared" si="8"/>
        <v>971.25000000000011</v>
      </c>
      <c r="AL30" s="225">
        <f t="shared" si="8"/>
        <v>29102.499999999996</v>
      </c>
      <c r="AM30" s="224">
        <f t="shared" ref="AM30:AX30" si="9">0.7*AM29</f>
        <v>14741.999999999998</v>
      </c>
      <c r="AN30" s="225">
        <f t="shared" si="9"/>
        <v>0</v>
      </c>
      <c r="AO30" s="225">
        <f t="shared" si="9"/>
        <v>14273</v>
      </c>
      <c r="AP30" s="225">
        <f t="shared" si="9"/>
        <v>1317.75</v>
      </c>
      <c r="AQ30" s="225">
        <f t="shared" si="9"/>
        <v>0</v>
      </c>
      <c r="AR30" s="225">
        <f t="shared" si="9"/>
        <v>4296.25</v>
      </c>
      <c r="AS30" s="225">
        <f t="shared" si="9"/>
        <v>6860</v>
      </c>
      <c r="AT30" s="225">
        <f t="shared" si="9"/>
        <v>434</v>
      </c>
      <c r="AU30" s="225">
        <f t="shared" si="9"/>
        <v>0</v>
      </c>
      <c r="AV30" s="225">
        <f t="shared" si="9"/>
        <v>53842.25</v>
      </c>
      <c r="AW30" s="225">
        <f t="shared" si="9"/>
        <v>967.75000000000011</v>
      </c>
      <c r="AX30" s="226">
        <f t="shared" si="9"/>
        <v>28316.75</v>
      </c>
      <c r="AY30" s="225"/>
      <c r="AZ30" s="225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1:79" ht="12.75" customHeight="1" x14ac:dyDescent="0.35">
      <c r="A31" s="220"/>
      <c r="B31" s="227" t="s">
        <v>122</v>
      </c>
      <c r="C31" s="224">
        <f t="shared" ref="C31" si="10">C30</f>
        <v>14741.999999999998</v>
      </c>
      <c r="D31" s="225">
        <f t="shared" ref="D31:AL31" si="11">D30</f>
        <v>0</v>
      </c>
      <c r="E31" s="225">
        <f t="shared" si="11"/>
        <v>14273</v>
      </c>
      <c r="F31" s="225">
        <f t="shared" si="11"/>
        <v>1317.75</v>
      </c>
      <c r="G31" s="225">
        <f t="shared" si="11"/>
        <v>0</v>
      </c>
      <c r="H31" s="225">
        <f t="shared" si="11"/>
        <v>4296.25</v>
      </c>
      <c r="I31" s="225">
        <f t="shared" si="11"/>
        <v>6860</v>
      </c>
      <c r="J31" s="225">
        <f t="shared" si="11"/>
        <v>434</v>
      </c>
      <c r="K31" s="225">
        <f t="shared" si="11"/>
        <v>0</v>
      </c>
      <c r="L31" s="225">
        <f t="shared" si="11"/>
        <v>53842.25</v>
      </c>
      <c r="M31" s="225">
        <f t="shared" si="11"/>
        <v>967.75000000000011</v>
      </c>
      <c r="N31" s="226">
        <f t="shared" si="11"/>
        <v>28316.75</v>
      </c>
      <c r="O31" s="225">
        <f t="shared" si="11"/>
        <v>14741.999999999998</v>
      </c>
      <c r="P31" s="225">
        <f t="shared" si="11"/>
        <v>0</v>
      </c>
      <c r="Q31" s="225">
        <f t="shared" si="11"/>
        <v>14265.999999999996</v>
      </c>
      <c r="R31" s="225">
        <f t="shared" si="11"/>
        <v>1317.75</v>
      </c>
      <c r="S31" s="225">
        <f t="shared" si="11"/>
        <v>0</v>
      </c>
      <c r="T31" s="225">
        <f t="shared" si="11"/>
        <v>4296.25</v>
      </c>
      <c r="U31" s="225">
        <f t="shared" si="11"/>
        <v>4950.75</v>
      </c>
      <c r="V31" s="225">
        <f t="shared" si="11"/>
        <v>356.99999999999994</v>
      </c>
      <c r="W31" s="225">
        <f t="shared" si="11"/>
        <v>0</v>
      </c>
      <c r="X31" s="225">
        <f t="shared" si="11"/>
        <v>55405</v>
      </c>
      <c r="Y31" s="225">
        <f t="shared" si="11"/>
        <v>971.25000000000011</v>
      </c>
      <c r="Z31" s="225">
        <f t="shared" si="11"/>
        <v>28526.749999999993</v>
      </c>
      <c r="AA31" s="225">
        <f t="shared" si="11"/>
        <v>14762.999999999998</v>
      </c>
      <c r="AB31" s="225">
        <f t="shared" si="11"/>
        <v>0</v>
      </c>
      <c r="AC31" s="225">
        <f t="shared" si="11"/>
        <v>14265.999999999996</v>
      </c>
      <c r="AD31" s="225">
        <f t="shared" si="11"/>
        <v>1317.75</v>
      </c>
      <c r="AE31" s="225">
        <f t="shared" si="11"/>
        <v>0</v>
      </c>
      <c r="AF31" s="225">
        <f t="shared" si="11"/>
        <v>4296.25</v>
      </c>
      <c r="AG31" s="225">
        <f t="shared" si="11"/>
        <v>4952.5</v>
      </c>
      <c r="AH31" s="225">
        <f t="shared" si="11"/>
        <v>356.99999999999994</v>
      </c>
      <c r="AI31" s="225">
        <f t="shared" si="11"/>
        <v>0</v>
      </c>
      <c r="AJ31" s="225">
        <f t="shared" si="11"/>
        <v>46852.75</v>
      </c>
      <c r="AK31" s="225">
        <f t="shared" si="11"/>
        <v>971.25000000000011</v>
      </c>
      <c r="AL31" s="225">
        <f t="shared" si="11"/>
        <v>29102.499999999996</v>
      </c>
      <c r="AM31" s="224">
        <f>AM30</f>
        <v>14741.999999999998</v>
      </c>
      <c r="AN31" s="225">
        <f t="shared" ref="AN31:AX31" si="12">AN30</f>
        <v>0</v>
      </c>
      <c r="AO31" s="225">
        <f t="shared" si="12"/>
        <v>14273</v>
      </c>
      <c r="AP31" s="225">
        <f t="shared" si="12"/>
        <v>1317.75</v>
      </c>
      <c r="AQ31" s="225">
        <f t="shared" si="12"/>
        <v>0</v>
      </c>
      <c r="AR31" s="225">
        <f t="shared" si="12"/>
        <v>4296.25</v>
      </c>
      <c r="AS31" s="225">
        <f t="shared" si="12"/>
        <v>6860</v>
      </c>
      <c r="AT31" s="225">
        <f t="shared" si="12"/>
        <v>434</v>
      </c>
      <c r="AU31" s="225">
        <f t="shared" si="12"/>
        <v>0</v>
      </c>
      <c r="AV31" s="225">
        <f t="shared" si="12"/>
        <v>53842.25</v>
      </c>
      <c r="AW31" s="225">
        <f t="shared" si="12"/>
        <v>967.75000000000011</v>
      </c>
      <c r="AX31" s="226">
        <f t="shared" si="12"/>
        <v>28316.75</v>
      </c>
      <c r="AY31" s="225"/>
      <c r="AZ31" s="225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1:79" ht="12.75" customHeight="1" x14ac:dyDescent="0.35">
      <c r="A32" s="220"/>
      <c r="B32" s="227" t="s">
        <v>48</v>
      </c>
      <c r="C32" s="224">
        <f t="shared" ref="C32" si="13">8*C19</f>
        <v>0</v>
      </c>
      <c r="D32" s="225">
        <f t="shared" ref="D32:AX32" si="14">8*D19</f>
        <v>10.464</v>
      </c>
      <c r="E32" s="225">
        <f t="shared" si="14"/>
        <v>0</v>
      </c>
      <c r="F32" s="225">
        <f t="shared" si="14"/>
        <v>9.3759999999999994</v>
      </c>
      <c r="G32" s="225">
        <f t="shared" si="14"/>
        <v>0</v>
      </c>
      <c r="H32" s="225">
        <f t="shared" si="14"/>
        <v>0</v>
      </c>
      <c r="I32" s="225">
        <f t="shared" si="14"/>
        <v>0</v>
      </c>
      <c r="J32" s="225">
        <f t="shared" si="14"/>
        <v>50.664000000000001</v>
      </c>
      <c r="K32" s="225">
        <f t="shared" si="14"/>
        <v>0</v>
      </c>
      <c r="L32" s="225">
        <f t="shared" si="14"/>
        <v>0</v>
      </c>
      <c r="M32" s="225">
        <f t="shared" si="14"/>
        <v>11.151999999999999</v>
      </c>
      <c r="N32" s="226">
        <f t="shared" si="14"/>
        <v>0</v>
      </c>
      <c r="O32" s="225">
        <f t="shared" si="14"/>
        <v>0</v>
      </c>
      <c r="P32" s="225">
        <f t="shared" si="14"/>
        <v>10.464</v>
      </c>
      <c r="Q32" s="225">
        <f t="shared" si="14"/>
        <v>0</v>
      </c>
      <c r="R32" s="225">
        <f t="shared" si="14"/>
        <v>9.3759999999999994</v>
      </c>
      <c r="S32" s="225">
        <f t="shared" si="14"/>
        <v>0</v>
      </c>
      <c r="T32" s="225">
        <f t="shared" si="14"/>
        <v>0</v>
      </c>
      <c r="U32" s="225">
        <f t="shared" si="14"/>
        <v>0</v>
      </c>
      <c r="V32" s="225">
        <f t="shared" si="14"/>
        <v>50.84</v>
      </c>
      <c r="W32" s="225">
        <f t="shared" si="14"/>
        <v>0</v>
      </c>
      <c r="X32" s="225">
        <f t="shared" si="14"/>
        <v>0</v>
      </c>
      <c r="Y32" s="225">
        <f t="shared" si="14"/>
        <v>11.183999999999999</v>
      </c>
      <c r="Z32" s="225">
        <f t="shared" si="14"/>
        <v>0</v>
      </c>
      <c r="AA32" s="225">
        <f t="shared" si="14"/>
        <v>0</v>
      </c>
      <c r="AB32" s="225">
        <f t="shared" si="14"/>
        <v>10.464</v>
      </c>
      <c r="AC32" s="225">
        <f t="shared" si="14"/>
        <v>0</v>
      </c>
      <c r="AD32" s="225">
        <f t="shared" si="14"/>
        <v>9.3759999999999994</v>
      </c>
      <c r="AE32" s="225">
        <f t="shared" si="14"/>
        <v>0</v>
      </c>
      <c r="AF32" s="225">
        <f t="shared" si="14"/>
        <v>0</v>
      </c>
      <c r="AG32" s="225">
        <f t="shared" si="14"/>
        <v>0</v>
      </c>
      <c r="AH32" s="225">
        <f t="shared" si="14"/>
        <v>49.423999999999999</v>
      </c>
      <c r="AI32" s="225">
        <f t="shared" si="14"/>
        <v>0</v>
      </c>
      <c r="AJ32" s="225">
        <f t="shared" si="14"/>
        <v>0</v>
      </c>
      <c r="AK32" s="225">
        <f t="shared" si="14"/>
        <v>11.183999999999999</v>
      </c>
      <c r="AL32" s="225">
        <f t="shared" si="14"/>
        <v>0</v>
      </c>
      <c r="AM32" s="224">
        <f t="shared" si="14"/>
        <v>0</v>
      </c>
      <c r="AN32" s="225">
        <f t="shared" si="14"/>
        <v>0</v>
      </c>
      <c r="AO32" s="225">
        <f t="shared" si="14"/>
        <v>0</v>
      </c>
      <c r="AP32" s="225">
        <f t="shared" si="14"/>
        <v>0</v>
      </c>
      <c r="AQ32" s="225">
        <f t="shared" si="14"/>
        <v>0</v>
      </c>
      <c r="AR32" s="225">
        <f t="shared" si="14"/>
        <v>0</v>
      </c>
      <c r="AS32" s="225">
        <f t="shared" si="14"/>
        <v>0</v>
      </c>
      <c r="AT32" s="225">
        <f t="shared" si="14"/>
        <v>0</v>
      </c>
      <c r="AU32" s="225">
        <f t="shared" si="14"/>
        <v>0</v>
      </c>
      <c r="AV32" s="225">
        <f t="shared" si="14"/>
        <v>0</v>
      </c>
      <c r="AW32" s="225">
        <f t="shared" si="14"/>
        <v>0</v>
      </c>
      <c r="AX32" s="226">
        <f t="shared" si="14"/>
        <v>0</v>
      </c>
      <c r="AY32" s="225"/>
      <c r="AZ32" s="225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</row>
    <row r="33" spans="1:78" ht="12.75" customHeight="1" x14ac:dyDescent="0.35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76" t="s">
        <v>63</v>
      </c>
    </row>
    <row r="34" spans="1:78" ht="12.75" customHeight="1" x14ac:dyDescent="0.35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76"/>
    </row>
    <row r="35" spans="1:78" ht="12.75" customHeight="1" x14ac:dyDescent="0.35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O35" s="76" t="s">
        <v>43</v>
      </c>
      <c r="BP35" s="76" t="s">
        <v>30</v>
      </c>
      <c r="BQ35" s="76" t="s">
        <v>41</v>
      </c>
      <c r="BR35" s="76" t="s">
        <v>44</v>
      </c>
      <c r="BS35" s="76" t="s">
        <v>49</v>
      </c>
      <c r="BT35" s="76" t="s">
        <v>31</v>
      </c>
      <c r="BU35" s="76" t="s">
        <v>34</v>
      </c>
      <c r="BV35" s="76" t="s">
        <v>1</v>
      </c>
      <c r="BW35" s="76" t="s">
        <v>29</v>
      </c>
      <c r="BX35" s="76" t="s">
        <v>32</v>
      </c>
      <c r="BY35" s="76" t="s">
        <v>28</v>
      </c>
      <c r="BZ35" s="76" t="s">
        <v>11</v>
      </c>
    </row>
    <row r="36" spans="1:78" ht="12.75" customHeight="1" x14ac:dyDescent="0.35">
      <c r="A36" s="120" t="s">
        <v>36</v>
      </c>
      <c r="B36" s="121"/>
      <c r="C36" s="122">
        <f t="shared" ref="C36:N36" si="15">C4</f>
        <v>0</v>
      </c>
      <c r="D36" s="122">
        <f t="shared" si="15"/>
        <v>5.9260000000000002</v>
      </c>
      <c r="E36" s="122">
        <f t="shared" si="15"/>
        <v>3.3330000000000002</v>
      </c>
      <c r="F36" s="122">
        <f t="shared" si="15"/>
        <v>4.04</v>
      </c>
      <c r="G36" s="122">
        <f t="shared" si="15"/>
        <v>0</v>
      </c>
      <c r="H36" s="122">
        <f t="shared" si="15"/>
        <v>63.13</v>
      </c>
      <c r="I36" s="122">
        <f t="shared" si="15"/>
        <v>9.23</v>
      </c>
      <c r="J36" s="122">
        <f t="shared" si="15"/>
        <v>10.792999999999999</v>
      </c>
      <c r="K36" s="122">
        <f t="shared" si="15"/>
        <v>0.48599999999999999</v>
      </c>
      <c r="L36" s="122">
        <f t="shared" si="15"/>
        <v>0</v>
      </c>
      <c r="M36" s="122">
        <f t="shared" si="15"/>
        <v>0</v>
      </c>
      <c r="N36" s="122">
        <f t="shared" si="15"/>
        <v>9.0760000000000005</v>
      </c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>
        <f t="shared" ref="BA36:BN36" si="16">BA4</f>
        <v>0</v>
      </c>
      <c r="BB36" s="122">
        <f t="shared" si="16"/>
        <v>5.9</v>
      </c>
      <c r="BC36" s="122">
        <f t="shared" si="16"/>
        <v>3.3330000000000002</v>
      </c>
      <c r="BD36" s="122">
        <f t="shared" si="16"/>
        <v>4.04</v>
      </c>
      <c r="BE36" s="122">
        <f t="shared" si="16"/>
        <v>0</v>
      </c>
      <c r="BF36" s="122">
        <f t="shared" si="16"/>
        <v>63.13</v>
      </c>
      <c r="BG36" s="122">
        <f t="shared" si="16"/>
        <v>9.2479999999999993</v>
      </c>
      <c r="BH36" s="122">
        <f t="shared" si="16"/>
        <v>9.516</v>
      </c>
      <c r="BI36" s="122">
        <f t="shared" si="16"/>
        <v>0.48599999999999999</v>
      </c>
      <c r="BJ36" s="122">
        <f t="shared" si="16"/>
        <v>0</v>
      </c>
      <c r="BK36" s="122">
        <f t="shared" si="16"/>
        <v>0</v>
      </c>
      <c r="BL36" s="122">
        <f t="shared" si="16"/>
        <v>8.5860000000000003</v>
      </c>
      <c r="BM36" s="122">
        <f t="shared" si="16"/>
        <v>7.1172899999999997</v>
      </c>
      <c r="BN36" s="122">
        <f t="shared" si="16"/>
        <v>0</v>
      </c>
      <c r="BO36" s="122">
        <f t="shared" ref="BO36:BZ43" si="17">C36-BA36</f>
        <v>0</v>
      </c>
      <c r="BP36" s="122">
        <f t="shared" si="17"/>
        <v>2.5999999999999801E-2</v>
      </c>
      <c r="BQ36" s="122">
        <f t="shared" si="17"/>
        <v>0</v>
      </c>
      <c r="BR36" s="122">
        <f t="shared" si="17"/>
        <v>0</v>
      </c>
      <c r="BS36" s="122">
        <f t="shared" si="17"/>
        <v>0</v>
      </c>
      <c r="BT36" s="122">
        <f t="shared" si="17"/>
        <v>0</v>
      </c>
      <c r="BU36" s="122">
        <f t="shared" si="17"/>
        <v>-1.7999999999998906E-2</v>
      </c>
      <c r="BV36" s="122">
        <f t="shared" si="17"/>
        <v>1.2769999999999992</v>
      </c>
      <c r="BW36" s="122">
        <f t="shared" si="17"/>
        <v>0</v>
      </c>
      <c r="BX36" s="122">
        <f t="shared" si="17"/>
        <v>0</v>
      </c>
      <c r="BY36" s="122">
        <f t="shared" si="17"/>
        <v>0</v>
      </c>
      <c r="BZ36" s="123">
        <f t="shared" si="17"/>
        <v>0.49000000000000021</v>
      </c>
    </row>
    <row r="37" spans="1:78" ht="12.75" customHeight="1" x14ac:dyDescent="0.35">
      <c r="A37" s="124" t="s">
        <v>61</v>
      </c>
      <c r="B37" s="103"/>
      <c r="C37" s="125">
        <f t="shared" ref="C37:N37" si="18">SUM(C5:C10)</f>
        <v>0.59799999999999998</v>
      </c>
      <c r="D37" s="125">
        <f t="shared" si="18"/>
        <v>0</v>
      </c>
      <c r="E37" s="125">
        <f t="shared" si="18"/>
        <v>0</v>
      </c>
      <c r="F37" s="125">
        <f t="shared" si="18"/>
        <v>9.1289999999999978</v>
      </c>
      <c r="G37" s="125">
        <f t="shared" si="18"/>
        <v>4.5490000000000004</v>
      </c>
      <c r="H37" s="125">
        <f t="shared" si="18"/>
        <v>2.996</v>
      </c>
      <c r="I37" s="125">
        <f t="shared" si="18"/>
        <v>15.45</v>
      </c>
      <c r="J37" s="125">
        <f t="shared" si="18"/>
        <v>47.683</v>
      </c>
      <c r="K37" s="125">
        <f t="shared" si="18"/>
        <v>4.6070000000000002</v>
      </c>
      <c r="L37" s="125">
        <f t="shared" si="18"/>
        <v>0</v>
      </c>
      <c r="M37" s="125">
        <f t="shared" si="18"/>
        <v>26.483000000000001</v>
      </c>
      <c r="N37" s="125">
        <f t="shared" si="18"/>
        <v>0.20400000000000001</v>
      </c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>
        <f t="shared" ref="BA37:BN37" si="19">SUM(BA5:BA10)</f>
        <v>0.59799999999999998</v>
      </c>
      <c r="BB37" s="125">
        <f t="shared" si="19"/>
        <v>0</v>
      </c>
      <c r="BC37" s="125">
        <f t="shared" si="19"/>
        <v>0</v>
      </c>
      <c r="BD37" s="125">
        <f t="shared" si="19"/>
        <v>9.6920000000000002</v>
      </c>
      <c r="BE37" s="125">
        <f t="shared" si="19"/>
        <v>4.2999000000000001</v>
      </c>
      <c r="BF37" s="125">
        <f t="shared" si="19"/>
        <v>2.9969999999999999</v>
      </c>
      <c r="BG37" s="125">
        <f t="shared" si="19"/>
        <v>14.145</v>
      </c>
      <c r="BH37" s="125">
        <f t="shared" si="19"/>
        <v>45.754670000000004</v>
      </c>
      <c r="BI37" s="125">
        <f t="shared" si="19"/>
        <v>4.6310000000000002</v>
      </c>
      <c r="BJ37" s="125">
        <f t="shared" si="19"/>
        <v>0</v>
      </c>
      <c r="BK37" s="125">
        <f t="shared" si="19"/>
        <v>26.751000000000001</v>
      </c>
      <c r="BL37" s="125">
        <f t="shared" si="19"/>
        <v>0.20499999999999999</v>
      </c>
      <c r="BM37" s="125">
        <f t="shared" si="19"/>
        <v>10.004269999999998</v>
      </c>
      <c r="BN37" s="125">
        <f t="shared" si="19"/>
        <v>7.3540000000000001</v>
      </c>
      <c r="BO37" s="125">
        <f t="shared" si="17"/>
        <v>0</v>
      </c>
      <c r="BP37" s="125">
        <f t="shared" si="17"/>
        <v>0</v>
      </c>
      <c r="BQ37" s="125">
        <f t="shared" si="17"/>
        <v>0</v>
      </c>
      <c r="BR37" s="125">
        <f t="shared" si="17"/>
        <v>-0.56300000000000239</v>
      </c>
      <c r="BS37" s="125">
        <f t="shared" si="17"/>
        <v>0.24910000000000032</v>
      </c>
      <c r="BT37" s="125">
        <f t="shared" si="17"/>
        <v>-9.9999999999988987E-4</v>
      </c>
      <c r="BU37" s="125">
        <f t="shared" si="17"/>
        <v>1.3049999999999997</v>
      </c>
      <c r="BV37" s="125">
        <f t="shared" si="17"/>
        <v>1.9283299999999954</v>
      </c>
      <c r="BW37" s="125">
        <f t="shared" si="17"/>
        <v>-2.4000000000000021E-2</v>
      </c>
      <c r="BX37" s="125">
        <f t="shared" si="17"/>
        <v>0</v>
      </c>
      <c r="BY37" s="125">
        <f t="shared" si="17"/>
        <v>-0.26800000000000068</v>
      </c>
      <c r="BZ37" s="126">
        <f t="shared" si="17"/>
        <v>-9.9999999999997313E-4</v>
      </c>
    </row>
    <row r="38" spans="1:78" ht="12.75" customHeight="1" x14ac:dyDescent="0.35">
      <c r="A38" s="127" t="s">
        <v>22</v>
      </c>
      <c r="B38" s="128"/>
      <c r="C38" s="129">
        <f t="shared" ref="C38:N38" si="20">SUM(C11:C16)</f>
        <v>5.9619999999999997</v>
      </c>
      <c r="D38" s="129">
        <f t="shared" si="20"/>
        <v>7.0799999999999992</v>
      </c>
      <c r="E38" s="129">
        <f t="shared" si="20"/>
        <v>0.21000000000000002</v>
      </c>
      <c r="F38" s="129">
        <f t="shared" si="20"/>
        <v>1.6080000000000001</v>
      </c>
      <c r="G38" s="129">
        <f t="shared" si="20"/>
        <v>3.3160000000000003</v>
      </c>
      <c r="H38" s="129">
        <f t="shared" si="20"/>
        <v>18.810000000000002</v>
      </c>
      <c r="I38" s="129">
        <f t="shared" si="20"/>
        <v>31.48</v>
      </c>
      <c r="J38" s="129">
        <f t="shared" si="20"/>
        <v>37.088999999999999</v>
      </c>
      <c r="K38" s="129">
        <f t="shared" si="20"/>
        <v>19.297999999999998</v>
      </c>
      <c r="L38" s="129">
        <f t="shared" si="20"/>
        <v>0.44400000000000001</v>
      </c>
      <c r="M38" s="129">
        <f t="shared" si="20"/>
        <v>2.6180000000000003</v>
      </c>
      <c r="N38" s="129">
        <f t="shared" si="20"/>
        <v>4.6740000000000004</v>
      </c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>
        <f t="shared" ref="BA38:BN38" si="21">SUM(BA11:BA16)</f>
        <v>4.8410000000000002</v>
      </c>
      <c r="BB38" s="129">
        <f t="shared" si="21"/>
        <v>6.6879999999999997</v>
      </c>
      <c r="BC38" s="129">
        <f t="shared" si="21"/>
        <v>0</v>
      </c>
      <c r="BD38" s="129">
        <f t="shared" si="21"/>
        <v>1.226</v>
      </c>
      <c r="BE38" s="129">
        <f t="shared" si="21"/>
        <v>2.2617699999999998</v>
      </c>
      <c r="BF38" s="129">
        <f t="shared" si="21"/>
        <v>11.932469999999999</v>
      </c>
      <c r="BG38" s="129">
        <f t="shared" si="21"/>
        <v>31.123999999999999</v>
      </c>
      <c r="BH38" s="129">
        <f t="shared" si="21"/>
        <v>31.61429</v>
      </c>
      <c r="BI38" s="129">
        <f t="shared" si="21"/>
        <v>18.433</v>
      </c>
      <c r="BJ38" s="129">
        <f t="shared" si="21"/>
        <v>0.4476</v>
      </c>
      <c r="BK38" s="129">
        <f t="shared" si="21"/>
        <v>2.3769999999999998</v>
      </c>
      <c r="BL38" s="129">
        <f t="shared" si="21"/>
        <v>0.84899999999999998</v>
      </c>
      <c r="BM38" s="129">
        <f t="shared" si="21"/>
        <v>31.642040000000001</v>
      </c>
      <c r="BN38" s="129">
        <f t="shared" si="21"/>
        <v>44.283000000000001</v>
      </c>
      <c r="BO38" s="129">
        <f t="shared" si="17"/>
        <v>1.1209999999999996</v>
      </c>
      <c r="BP38" s="129">
        <f t="shared" si="17"/>
        <v>0.39199999999999946</v>
      </c>
      <c r="BQ38" s="129">
        <f t="shared" si="17"/>
        <v>0.21000000000000002</v>
      </c>
      <c r="BR38" s="129">
        <f t="shared" si="17"/>
        <v>0.38200000000000012</v>
      </c>
      <c r="BS38" s="129">
        <f t="shared" si="17"/>
        <v>1.0542300000000004</v>
      </c>
      <c r="BT38" s="129">
        <f t="shared" si="17"/>
        <v>6.8775300000000037</v>
      </c>
      <c r="BU38" s="129">
        <f t="shared" si="17"/>
        <v>0.35600000000000165</v>
      </c>
      <c r="BV38" s="129">
        <f t="shared" si="17"/>
        <v>5.4747099999999982</v>
      </c>
      <c r="BW38" s="129">
        <f t="shared" si="17"/>
        <v>0.86499999999999844</v>
      </c>
      <c r="BX38" s="129">
        <f t="shared" si="17"/>
        <v>-3.5999999999999921E-3</v>
      </c>
      <c r="BY38" s="129">
        <f t="shared" si="17"/>
        <v>0.24100000000000055</v>
      </c>
      <c r="BZ38" s="130">
        <f t="shared" si="17"/>
        <v>3.8250000000000002</v>
      </c>
    </row>
    <row r="39" spans="1:78" ht="12.75" customHeight="1" x14ac:dyDescent="0.35">
      <c r="A39" s="74" t="s">
        <v>62</v>
      </c>
      <c r="C39" s="119">
        <f t="shared" ref="C39:N39" si="22">SUM(C17:C19)</f>
        <v>14.116</v>
      </c>
      <c r="D39" s="119">
        <f t="shared" si="22"/>
        <v>1.4300000000000002</v>
      </c>
      <c r="E39" s="119">
        <f t="shared" si="22"/>
        <v>12.16</v>
      </c>
      <c r="F39" s="119">
        <f t="shared" si="22"/>
        <v>2.2589999999999999</v>
      </c>
      <c r="G39" s="119">
        <f t="shared" si="22"/>
        <v>8.0000000000000002E-3</v>
      </c>
      <c r="H39" s="119">
        <f t="shared" si="22"/>
        <v>23.750999999999998</v>
      </c>
      <c r="I39" s="119">
        <f t="shared" si="22"/>
        <v>3.92</v>
      </c>
      <c r="J39" s="119">
        <f t="shared" si="22"/>
        <v>10.172000000000001</v>
      </c>
      <c r="K39" s="119">
        <f t="shared" si="22"/>
        <v>3.7999999999999999E-2</v>
      </c>
      <c r="L39" s="119">
        <f t="shared" si="22"/>
        <v>30.766999999999999</v>
      </c>
      <c r="M39" s="119">
        <f t="shared" si="22"/>
        <v>2.3609999999999998</v>
      </c>
      <c r="N39" s="119">
        <f t="shared" si="22"/>
        <v>16.181000000000001</v>
      </c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>
        <f t="shared" ref="BA39:BN39" si="23">SUM(BA17:BA19)</f>
        <v>14.116</v>
      </c>
      <c r="BB39" s="119">
        <f t="shared" si="23"/>
        <v>1.4300000000000002</v>
      </c>
      <c r="BC39" s="119">
        <f t="shared" si="23"/>
        <v>12.20495</v>
      </c>
      <c r="BD39" s="119">
        <f t="shared" si="23"/>
        <v>2.2589999999999999</v>
      </c>
      <c r="BE39" s="119">
        <f t="shared" si="23"/>
        <v>6.28E-3</v>
      </c>
      <c r="BF39" s="119">
        <f t="shared" si="23"/>
        <v>23.55348</v>
      </c>
      <c r="BG39" s="119">
        <f t="shared" si="23"/>
        <v>3.8210000000000002</v>
      </c>
      <c r="BH39" s="119">
        <f t="shared" si="23"/>
        <v>10.212490000000001</v>
      </c>
      <c r="BI39" s="119">
        <f t="shared" si="23"/>
        <v>3.7999999999999999E-2</v>
      </c>
      <c r="BJ39" s="119">
        <f t="shared" si="23"/>
        <v>31.66</v>
      </c>
      <c r="BK39" s="119">
        <f t="shared" si="23"/>
        <v>2.3689999999999998</v>
      </c>
      <c r="BL39" s="119">
        <f t="shared" si="23"/>
        <v>16.300999999999998</v>
      </c>
      <c r="BM39" s="119">
        <f t="shared" si="23"/>
        <v>20.358800000000002</v>
      </c>
      <c r="BN39" s="119">
        <f t="shared" si="23"/>
        <v>26.625</v>
      </c>
      <c r="BO39" s="119">
        <f t="shared" si="17"/>
        <v>0</v>
      </c>
      <c r="BP39" s="119">
        <f t="shared" si="17"/>
        <v>0</v>
      </c>
      <c r="BQ39" s="119">
        <f t="shared" si="17"/>
        <v>-4.4950000000000045E-2</v>
      </c>
      <c r="BR39" s="119">
        <f t="shared" si="17"/>
        <v>0</v>
      </c>
      <c r="BS39" s="119">
        <f t="shared" si="17"/>
        <v>1.7200000000000002E-3</v>
      </c>
      <c r="BT39" s="119">
        <f t="shared" si="17"/>
        <v>0.19751999999999725</v>
      </c>
      <c r="BU39" s="119">
        <f t="shared" si="17"/>
        <v>9.8999999999999755E-2</v>
      </c>
      <c r="BV39" s="119">
        <f t="shared" si="17"/>
        <v>-4.0490000000000137E-2</v>
      </c>
      <c r="BW39" s="119">
        <f t="shared" si="17"/>
        <v>0</v>
      </c>
      <c r="BX39" s="119">
        <f t="shared" si="17"/>
        <v>-0.89300000000000068</v>
      </c>
      <c r="BY39" s="119">
        <f t="shared" si="17"/>
        <v>-8.0000000000000071E-3</v>
      </c>
      <c r="BZ39" s="119">
        <f t="shared" si="17"/>
        <v>-0.11999999999999744</v>
      </c>
    </row>
    <row r="40" spans="1:78" ht="12.75" customHeight="1" x14ac:dyDescent="0.35">
      <c r="A40" s="120" t="s">
        <v>130</v>
      </c>
      <c r="B40" s="121"/>
      <c r="C40" s="122">
        <f t="shared" ref="C40:N40" si="24">SUM(C20:C22)</f>
        <v>3.7610000000000001</v>
      </c>
      <c r="D40" s="122">
        <f t="shared" si="24"/>
        <v>5.3789999999999996</v>
      </c>
      <c r="E40" s="122">
        <f t="shared" si="24"/>
        <v>1.454</v>
      </c>
      <c r="F40" s="122">
        <f t="shared" si="24"/>
        <v>2.3040000000000003</v>
      </c>
      <c r="G40" s="122">
        <f t="shared" si="24"/>
        <v>6.1000000000000005</v>
      </c>
      <c r="H40" s="122">
        <f t="shared" si="24"/>
        <v>18.533999999999999</v>
      </c>
      <c r="I40" s="122">
        <f t="shared" si="24"/>
        <v>26.5</v>
      </c>
      <c r="J40" s="122">
        <f t="shared" si="24"/>
        <v>89.551000000000002</v>
      </c>
      <c r="K40" s="122">
        <f t="shared" si="24"/>
        <v>6.1560000000000006</v>
      </c>
      <c r="L40" s="122">
        <f t="shared" si="24"/>
        <v>0.86899999999999999</v>
      </c>
      <c r="M40" s="122">
        <f t="shared" si="24"/>
        <v>5.883</v>
      </c>
      <c r="N40" s="122">
        <f t="shared" si="24"/>
        <v>6.52</v>
      </c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>
        <f t="shared" ref="BA40:BN40" si="25">SUM(BA20:BA21)</f>
        <v>0</v>
      </c>
      <c r="BB40" s="122">
        <f t="shared" si="25"/>
        <v>0</v>
      </c>
      <c r="BC40" s="122">
        <f t="shared" si="25"/>
        <v>0</v>
      </c>
      <c r="BD40" s="122">
        <f t="shared" si="25"/>
        <v>0</v>
      </c>
      <c r="BE40" s="122">
        <f t="shared" si="25"/>
        <v>0</v>
      </c>
      <c r="BF40" s="122">
        <f t="shared" si="25"/>
        <v>0</v>
      </c>
      <c r="BG40" s="122">
        <f t="shared" si="25"/>
        <v>0</v>
      </c>
      <c r="BH40" s="122">
        <f t="shared" si="25"/>
        <v>0</v>
      </c>
      <c r="BI40" s="122">
        <f t="shared" si="25"/>
        <v>0</v>
      </c>
      <c r="BJ40" s="122">
        <f t="shared" si="25"/>
        <v>0</v>
      </c>
      <c r="BK40" s="122">
        <f t="shared" si="25"/>
        <v>0</v>
      </c>
      <c r="BL40" s="122">
        <f t="shared" si="25"/>
        <v>0</v>
      </c>
      <c r="BM40" s="122">
        <f t="shared" si="25"/>
        <v>0</v>
      </c>
      <c r="BN40" s="122">
        <f t="shared" si="25"/>
        <v>0</v>
      </c>
      <c r="BO40" s="122">
        <f t="shared" si="17"/>
        <v>3.7610000000000001</v>
      </c>
      <c r="BP40" s="122">
        <f t="shared" si="17"/>
        <v>5.3789999999999996</v>
      </c>
      <c r="BQ40" s="122">
        <f t="shared" si="17"/>
        <v>1.454</v>
      </c>
      <c r="BR40" s="122">
        <f t="shared" si="17"/>
        <v>2.3040000000000003</v>
      </c>
      <c r="BS40" s="122">
        <f t="shared" si="17"/>
        <v>6.1000000000000005</v>
      </c>
      <c r="BT40" s="122">
        <f t="shared" si="17"/>
        <v>18.533999999999999</v>
      </c>
      <c r="BU40" s="122">
        <f t="shared" si="17"/>
        <v>26.5</v>
      </c>
      <c r="BV40" s="122">
        <f t="shared" si="17"/>
        <v>89.551000000000002</v>
      </c>
      <c r="BW40" s="122">
        <f t="shared" si="17"/>
        <v>6.1560000000000006</v>
      </c>
      <c r="BX40" s="122">
        <f t="shared" si="17"/>
        <v>0.86899999999999999</v>
      </c>
      <c r="BY40" s="122">
        <f t="shared" si="17"/>
        <v>5.883</v>
      </c>
      <c r="BZ40" s="123">
        <f t="shared" si="17"/>
        <v>6.52</v>
      </c>
    </row>
    <row r="41" spans="1:78" ht="12.75" customHeight="1" x14ac:dyDescent="0.35">
      <c r="A41" s="127" t="s">
        <v>50</v>
      </c>
      <c r="B41" s="128"/>
      <c r="C41" s="129">
        <f t="shared" ref="C41:N41" si="26">C23</f>
        <v>0.59499999999999997</v>
      </c>
      <c r="D41" s="129">
        <f t="shared" si="26"/>
        <v>0.82299999999999995</v>
      </c>
      <c r="E41" s="129">
        <f t="shared" si="26"/>
        <v>0.45800000000000002</v>
      </c>
      <c r="F41" s="129">
        <f t="shared" si="26"/>
        <v>0.85</v>
      </c>
      <c r="G41" s="129">
        <f t="shared" si="26"/>
        <v>1.554</v>
      </c>
      <c r="H41" s="129">
        <f t="shared" si="26"/>
        <v>3.6539999999999999</v>
      </c>
      <c r="I41" s="129">
        <f t="shared" si="26"/>
        <v>1.377</v>
      </c>
      <c r="J41" s="129">
        <f t="shared" si="26"/>
        <v>8.3859999999999992</v>
      </c>
      <c r="K41" s="129">
        <f t="shared" si="26"/>
        <v>1.1639999999999999</v>
      </c>
      <c r="L41" s="129">
        <f t="shared" si="26"/>
        <v>2E-3</v>
      </c>
      <c r="M41" s="129">
        <f t="shared" si="26"/>
        <v>0.93300000000000005</v>
      </c>
      <c r="N41" s="129">
        <f t="shared" si="26"/>
        <v>3.1459999999999999</v>
      </c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>
        <f t="shared" ref="BA41:BN41" si="27">BA23</f>
        <v>0.57199999999999995</v>
      </c>
      <c r="BB41" s="129">
        <f t="shared" si="27"/>
        <v>0.80600000000000005</v>
      </c>
      <c r="BC41" s="129">
        <f t="shared" si="27"/>
        <v>0.19600000000000001</v>
      </c>
      <c r="BD41" s="129">
        <f t="shared" si="27"/>
        <v>0.8</v>
      </c>
      <c r="BE41" s="129">
        <f t="shared" si="27"/>
        <v>1.6849000000000001</v>
      </c>
      <c r="BF41" s="129">
        <f t="shared" si="27"/>
        <v>1.08517</v>
      </c>
      <c r="BG41" s="129">
        <f t="shared" si="27"/>
        <v>2.0979999999999999</v>
      </c>
      <c r="BH41" s="129">
        <f t="shared" si="27"/>
        <v>7.2463899999999999</v>
      </c>
      <c r="BI41" s="129">
        <f t="shared" si="27"/>
        <v>0.48899999999999999</v>
      </c>
      <c r="BJ41" s="129">
        <f t="shared" si="27"/>
        <v>7.0000000000000001E-3</v>
      </c>
      <c r="BK41" s="129">
        <f t="shared" si="27"/>
        <v>1.175</v>
      </c>
      <c r="BL41" s="129">
        <f t="shared" si="27"/>
        <v>3.145</v>
      </c>
      <c r="BM41" s="129">
        <f t="shared" si="27"/>
        <v>0.85441999999999996</v>
      </c>
      <c r="BN41" s="129">
        <f t="shared" si="27"/>
        <v>2.9620000000000002</v>
      </c>
      <c r="BO41" s="129">
        <f t="shared" si="17"/>
        <v>2.300000000000002E-2</v>
      </c>
      <c r="BP41" s="129">
        <f t="shared" si="17"/>
        <v>1.6999999999999904E-2</v>
      </c>
      <c r="BQ41" s="129">
        <f t="shared" si="17"/>
        <v>0.26200000000000001</v>
      </c>
      <c r="BR41" s="129">
        <f t="shared" si="17"/>
        <v>4.9999999999999933E-2</v>
      </c>
      <c r="BS41" s="129">
        <f t="shared" si="17"/>
        <v>-0.13090000000000002</v>
      </c>
      <c r="BT41" s="129">
        <f t="shared" si="17"/>
        <v>2.5688300000000002</v>
      </c>
      <c r="BU41" s="129">
        <f t="shared" si="17"/>
        <v>-0.72099999999999986</v>
      </c>
      <c r="BV41" s="129">
        <f t="shared" si="17"/>
        <v>1.1396099999999993</v>
      </c>
      <c r="BW41" s="129">
        <f t="shared" si="17"/>
        <v>0.67499999999999993</v>
      </c>
      <c r="BX41" s="129">
        <f t="shared" si="17"/>
        <v>-5.0000000000000001E-3</v>
      </c>
      <c r="BY41" s="129">
        <f t="shared" si="17"/>
        <v>-0.24199999999999999</v>
      </c>
      <c r="BZ41" s="130">
        <f t="shared" si="17"/>
        <v>9.9999999999988987E-4</v>
      </c>
    </row>
    <row r="42" spans="1:78" ht="18" customHeight="1" x14ac:dyDescent="0.35">
      <c r="A42" s="101" t="s">
        <v>0</v>
      </c>
      <c r="B42" s="101"/>
      <c r="C42" s="102">
        <f t="shared" ref="C42:N42" si="28">SUM(C36:C41)</f>
        <v>25.031999999999996</v>
      </c>
      <c r="D42" s="102">
        <f t="shared" si="28"/>
        <v>20.637999999999998</v>
      </c>
      <c r="E42" s="102">
        <f t="shared" si="28"/>
        <v>17.614999999999998</v>
      </c>
      <c r="F42" s="102">
        <f t="shared" si="28"/>
        <v>20.189999999999998</v>
      </c>
      <c r="G42" s="102">
        <f t="shared" si="28"/>
        <v>15.527000000000001</v>
      </c>
      <c r="H42" s="102">
        <f t="shared" si="28"/>
        <v>130.875</v>
      </c>
      <c r="I42" s="102">
        <f t="shared" si="28"/>
        <v>87.956999999999994</v>
      </c>
      <c r="J42" s="102">
        <f t="shared" si="28"/>
        <v>203.67400000000001</v>
      </c>
      <c r="K42" s="102">
        <f t="shared" si="28"/>
        <v>31.749000000000002</v>
      </c>
      <c r="L42" s="102">
        <f t="shared" si="28"/>
        <v>32.082000000000001</v>
      </c>
      <c r="M42" s="102">
        <f t="shared" si="28"/>
        <v>38.277999999999999</v>
      </c>
      <c r="N42" s="102">
        <f t="shared" si="28"/>
        <v>39.801000000000002</v>
      </c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>
        <f t="shared" ref="BA42:BN42" si="29">SUM(BA4:BA23)</f>
        <v>21.157999999999998</v>
      </c>
      <c r="BB42" s="102">
        <f t="shared" si="29"/>
        <v>18.204000000000001</v>
      </c>
      <c r="BC42" s="102">
        <f t="shared" si="29"/>
        <v>17.397950000000002</v>
      </c>
      <c r="BD42" s="102">
        <f t="shared" si="29"/>
        <v>20.056999999999999</v>
      </c>
      <c r="BE42" s="102">
        <f t="shared" si="29"/>
        <v>9.1604899999999994</v>
      </c>
      <c r="BF42" s="102">
        <f t="shared" si="29"/>
        <v>110.35198</v>
      </c>
      <c r="BG42" s="102">
        <f t="shared" si="29"/>
        <v>73.335999999999999</v>
      </c>
      <c r="BH42" s="102">
        <f t="shared" si="29"/>
        <v>146.43462999999997</v>
      </c>
      <c r="BI42" s="102">
        <f t="shared" si="29"/>
        <v>26.661000000000001</v>
      </c>
      <c r="BJ42" s="102">
        <f t="shared" si="29"/>
        <v>32.120499999999993</v>
      </c>
      <c r="BK42" s="102">
        <f t="shared" si="29"/>
        <v>32.957000000000001</v>
      </c>
      <c r="BL42" s="102">
        <f t="shared" si="29"/>
        <v>29.085999999999999</v>
      </c>
      <c r="BM42" s="102">
        <f t="shared" si="29"/>
        <v>74.664900000000003</v>
      </c>
      <c r="BN42" s="102">
        <f t="shared" si="29"/>
        <v>100.88600000000001</v>
      </c>
      <c r="BO42" s="119">
        <f t="shared" si="17"/>
        <v>3.8739999999999988</v>
      </c>
      <c r="BP42" s="119">
        <f t="shared" si="17"/>
        <v>2.4339999999999975</v>
      </c>
      <c r="BQ42" s="119">
        <f t="shared" si="17"/>
        <v>0.21704999999999686</v>
      </c>
      <c r="BR42" s="119">
        <f t="shared" si="17"/>
        <v>0.13299999999999912</v>
      </c>
      <c r="BS42" s="119">
        <f t="shared" si="17"/>
        <v>6.3665100000000017</v>
      </c>
      <c r="BT42" s="119">
        <f t="shared" si="17"/>
        <v>20.523020000000002</v>
      </c>
      <c r="BU42" s="119">
        <f t="shared" si="17"/>
        <v>14.620999999999995</v>
      </c>
      <c r="BV42" s="119">
        <f t="shared" si="17"/>
        <v>57.239370000000036</v>
      </c>
      <c r="BW42" s="119">
        <f t="shared" si="17"/>
        <v>5.088000000000001</v>
      </c>
      <c r="BX42" s="119">
        <f t="shared" si="17"/>
        <v>-3.8499999999991985E-2</v>
      </c>
      <c r="BY42" s="119">
        <f t="shared" si="17"/>
        <v>5.320999999999998</v>
      </c>
      <c r="BZ42" s="119">
        <f t="shared" si="17"/>
        <v>10.715000000000003</v>
      </c>
    </row>
    <row r="43" spans="1:78" s="88" customFormat="1" ht="18" customHeight="1" x14ac:dyDescent="0.35">
      <c r="A43" s="89" t="s">
        <v>119</v>
      </c>
      <c r="B43" s="89"/>
      <c r="C43" s="96">
        <f t="shared" ref="C43:N43" si="30">(C42-C40-C18)*0.8</f>
        <v>12.463199999999999</v>
      </c>
      <c r="D43" s="96">
        <f t="shared" si="30"/>
        <v>12.1096</v>
      </c>
      <c r="E43" s="96">
        <f t="shared" si="30"/>
        <v>9.7256</v>
      </c>
      <c r="F43" s="96">
        <f t="shared" si="30"/>
        <v>14.041599999999997</v>
      </c>
      <c r="G43" s="96">
        <f t="shared" si="30"/>
        <v>7.5352000000000006</v>
      </c>
      <c r="H43" s="96">
        <f t="shared" si="30"/>
        <v>72.836000000000013</v>
      </c>
      <c r="I43" s="96">
        <f t="shared" si="30"/>
        <v>49.165599999999998</v>
      </c>
      <c r="J43" s="96">
        <f t="shared" si="30"/>
        <v>88.425600000000017</v>
      </c>
      <c r="K43" s="96">
        <f t="shared" si="30"/>
        <v>20.444000000000003</v>
      </c>
      <c r="L43" s="96">
        <f t="shared" si="30"/>
        <v>24.970400000000001</v>
      </c>
      <c r="M43" s="96">
        <f t="shared" si="30"/>
        <v>25.584799999999998</v>
      </c>
      <c r="N43" s="96">
        <f t="shared" si="30"/>
        <v>26.624800000000008</v>
      </c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>
        <f t="shared" ref="BA43:BB43" si="31">BA42*0.8</f>
        <v>16.926399999999997</v>
      </c>
      <c r="BB43" s="96">
        <f t="shared" si="31"/>
        <v>14.563200000000002</v>
      </c>
      <c r="BC43" s="96">
        <f t="shared" ref="BC43" si="32">BC42*0.8</f>
        <v>13.918360000000002</v>
      </c>
      <c r="BD43" s="96">
        <f t="shared" ref="BD43" si="33">BD42*0.8</f>
        <v>16.0456</v>
      </c>
      <c r="BE43" s="96">
        <f t="shared" ref="BE43" si="34">BE42*0.8</f>
        <v>7.328392</v>
      </c>
      <c r="BF43" s="96">
        <f t="shared" ref="BF43" si="35">BF42*0.8</f>
        <v>88.281584000000009</v>
      </c>
      <c r="BG43" s="96">
        <f t="shared" ref="BG43" si="36">BG42*0.8</f>
        <v>58.668800000000005</v>
      </c>
      <c r="BH43" s="96">
        <f t="shared" ref="BH43" si="37">BH42*0.8</f>
        <v>117.14770399999998</v>
      </c>
      <c r="BI43" s="96">
        <f t="shared" ref="BI43" si="38">BI42*0.8</f>
        <v>21.328800000000001</v>
      </c>
      <c r="BJ43" s="96">
        <f t="shared" ref="BJ43" si="39">BJ42*0.8</f>
        <v>25.696399999999997</v>
      </c>
      <c r="BK43" s="96">
        <f t="shared" ref="BK43" si="40">BK42*0.8</f>
        <v>26.365600000000001</v>
      </c>
      <c r="BL43" s="96">
        <f t="shared" ref="BL43" si="41">BL42*0.8</f>
        <v>23.268799999999999</v>
      </c>
      <c r="BM43" s="96">
        <f t="shared" ref="BM43" si="42">BM42*0.8</f>
        <v>59.731920000000002</v>
      </c>
      <c r="BN43" s="96">
        <f t="shared" ref="BN43" si="43">BN42*0.8</f>
        <v>80.708800000000011</v>
      </c>
      <c r="BO43" s="119">
        <f t="shared" si="17"/>
        <v>-4.4631999999999987</v>
      </c>
      <c r="BP43" s="119">
        <f t="shared" si="17"/>
        <v>-2.4536000000000016</v>
      </c>
      <c r="BQ43" s="119">
        <f t="shared" si="17"/>
        <v>-4.1927600000000016</v>
      </c>
      <c r="BR43" s="119">
        <f t="shared" si="17"/>
        <v>-2.0040000000000031</v>
      </c>
      <c r="BS43" s="119">
        <f t="shared" si="17"/>
        <v>0.20680800000000055</v>
      </c>
      <c r="BT43" s="119">
        <f t="shared" si="17"/>
        <v>-15.445583999999997</v>
      </c>
      <c r="BU43" s="119">
        <f t="shared" si="17"/>
        <v>-9.5032000000000068</v>
      </c>
      <c r="BV43" s="119">
        <f t="shared" si="17"/>
        <v>-28.722103999999959</v>
      </c>
      <c r="BW43" s="119">
        <f t="shared" si="17"/>
        <v>-0.88479999999999848</v>
      </c>
      <c r="BX43" s="119">
        <f t="shared" si="17"/>
        <v>-0.72599999999999554</v>
      </c>
      <c r="BY43" s="119">
        <f t="shared" si="17"/>
        <v>-0.78080000000000283</v>
      </c>
      <c r="BZ43" s="119">
        <f t="shared" si="17"/>
        <v>3.3560000000000088</v>
      </c>
    </row>
  </sheetData>
  <mergeCells count="4">
    <mergeCell ref="BQ4:CA21"/>
    <mergeCell ref="C1:N1"/>
    <mergeCell ref="O1:Z1"/>
    <mergeCell ref="AA1:AL1"/>
  </mergeCells>
  <phoneticPr fontId="26" type="noConversion"/>
  <conditionalFormatting sqref="BO36:BZ41">
    <cfRule type="cellIs" dxfId="99" priority="13" operator="lessThan">
      <formula>-1</formula>
    </cfRule>
    <cfRule type="cellIs" dxfId="98" priority="14" operator="greaterThan">
      <formula>1</formula>
    </cfRule>
  </conditionalFormatting>
  <conditionalFormatting sqref="C4:AX23 C29:AL32">
    <cfRule type="cellIs" dxfId="0" priority="12" operator="equal">
      <formula>0</formula>
    </cfRule>
  </conditionalFormatting>
  <conditionalFormatting sqref="AM29:AZ30">
    <cfRule type="cellIs" dxfId="97" priority="10" operator="equal">
      <formula>0</formula>
    </cfRule>
  </conditionalFormatting>
  <conditionalFormatting sqref="AM32:AZ32">
    <cfRule type="cellIs" dxfId="96" priority="8" operator="equal">
      <formula>0</formula>
    </cfRule>
  </conditionalFormatting>
  <conditionalFormatting sqref="C31:AZ31">
    <cfRule type="cellIs" dxfId="95" priority="7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E310-70E5-47D0-8D39-ADEA857C5083}">
  <sheetPr>
    <tabColor indexed="51"/>
  </sheetPr>
  <dimension ref="A1:BM45"/>
  <sheetViews>
    <sheetView tabSelected="1" zoomScale="90" zoomScaleNormal="90" workbookViewId="0">
      <pane xSplit="2" ySplit="3" topLeftCell="AY4" activePane="bottomRight" state="frozen"/>
      <selection pane="topRight" activeCell="C1" sqref="C1"/>
      <selection pane="bottomLeft" activeCell="A6" sqref="A6"/>
      <selection pane="bottomRight" activeCell="BC5" sqref="BC5"/>
    </sheetView>
  </sheetViews>
  <sheetFormatPr baseColWidth="10" defaultColWidth="11.453125" defaultRowHeight="12.75" customHeight="1" x14ac:dyDescent="0.35"/>
  <cols>
    <col min="1" max="1" width="9.453125" style="74" customWidth="1"/>
    <col min="2" max="52" width="5.81640625" style="74" customWidth="1"/>
    <col min="53" max="54" width="6.453125" style="74" customWidth="1"/>
    <col min="55" max="103" width="5.453125" style="74" customWidth="1"/>
    <col min="104" max="16384" width="11.453125" style="74"/>
  </cols>
  <sheetData>
    <row r="1" spans="1:55" s="73" customFormat="1" ht="18.75" customHeight="1" x14ac:dyDescent="0.25">
      <c r="A1" s="82" t="s">
        <v>64</v>
      </c>
      <c r="B1" s="118" t="s">
        <v>59</v>
      </c>
      <c r="C1" s="379" t="s">
        <v>118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379" t="s">
        <v>116</v>
      </c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1"/>
      <c r="AY1" s="143" t="s">
        <v>64</v>
      </c>
      <c r="AZ1" s="144" t="s">
        <v>59</v>
      </c>
      <c r="BA1" s="100"/>
      <c r="BB1" s="100"/>
    </row>
    <row r="2" spans="1:55" s="88" customFormat="1" ht="18" customHeight="1" x14ac:dyDescent="0.25">
      <c r="A2" s="78"/>
      <c r="B2" s="79"/>
      <c r="C2" s="78">
        <v>2016</v>
      </c>
      <c r="D2" s="79">
        <v>2016</v>
      </c>
      <c r="E2" s="79">
        <v>2016</v>
      </c>
      <c r="F2" s="79">
        <v>2016</v>
      </c>
      <c r="G2" s="79">
        <v>2016</v>
      </c>
      <c r="H2" s="79">
        <v>2016</v>
      </c>
      <c r="I2" s="79">
        <v>2016</v>
      </c>
      <c r="J2" s="79">
        <v>2016</v>
      </c>
      <c r="K2" s="79">
        <v>2016</v>
      </c>
      <c r="L2" s="79">
        <v>2016</v>
      </c>
      <c r="M2" s="79">
        <v>2016</v>
      </c>
      <c r="N2" s="79">
        <v>2016</v>
      </c>
      <c r="O2" s="206">
        <v>2025</v>
      </c>
      <c r="P2" s="207">
        <v>2025</v>
      </c>
      <c r="Q2" s="207">
        <v>2025</v>
      </c>
      <c r="R2" s="207">
        <v>2025</v>
      </c>
      <c r="S2" s="207">
        <v>2025</v>
      </c>
      <c r="T2" s="207">
        <v>2025</v>
      </c>
      <c r="U2" s="207">
        <v>2025</v>
      </c>
      <c r="V2" s="207">
        <v>2025</v>
      </c>
      <c r="W2" s="207">
        <v>2025</v>
      </c>
      <c r="X2" s="207">
        <v>2025</v>
      </c>
      <c r="Y2" s="207">
        <v>2025</v>
      </c>
      <c r="Z2" s="207">
        <v>2025</v>
      </c>
      <c r="AA2" s="206">
        <v>2030</v>
      </c>
      <c r="AB2" s="207">
        <v>2030</v>
      </c>
      <c r="AC2" s="207">
        <v>2030</v>
      </c>
      <c r="AD2" s="207">
        <v>2030</v>
      </c>
      <c r="AE2" s="207">
        <v>2030</v>
      </c>
      <c r="AF2" s="207">
        <v>2030</v>
      </c>
      <c r="AG2" s="207">
        <v>2030</v>
      </c>
      <c r="AH2" s="207">
        <v>2030</v>
      </c>
      <c r="AI2" s="207">
        <v>2030</v>
      </c>
      <c r="AJ2" s="207">
        <v>2030</v>
      </c>
      <c r="AK2" s="207">
        <v>2030</v>
      </c>
      <c r="AL2" s="207">
        <v>2030</v>
      </c>
      <c r="AM2" s="206" t="s">
        <v>115</v>
      </c>
      <c r="AN2" s="207" t="s">
        <v>115</v>
      </c>
      <c r="AO2" s="207" t="s">
        <v>115</v>
      </c>
      <c r="AP2" s="207" t="s">
        <v>115</v>
      </c>
      <c r="AQ2" s="207" t="s">
        <v>115</v>
      </c>
      <c r="AR2" s="207" t="s">
        <v>115</v>
      </c>
      <c r="AS2" s="207" t="s">
        <v>115</v>
      </c>
      <c r="AT2" s="207" t="s">
        <v>115</v>
      </c>
      <c r="AU2" s="207" t="s">
        <v>115</v>
      </c>
      <c r="AV2" s="207" t="s">
        <v>115</v>
      </c>
      <c r="AW2" s="207" t="s">
        <v>115</v>
      </c>
      <c r="AX2" s="207" t="s">
        <v>115</v>
      </c>
      <c r="AY2" s="208"/>
      <c r="AZ2" s="209"/>
      <c r="BA2" s="104" t="s">
        <v>133</v>
      </c>
      <c r="BB2" s="104"/>
    </row>
    <row r="3" spans="1:55" s="80" customFormat="1" ht="17.25" customHeight="1" x14ac:dyDescent="0.25">
      <c r="A3" s="90"/>
      <c r="B3" s="117"/>
      <c r="C3" s="90" t="s">
        <v>43</v>
      </c>
      <c r="D3" s="117" t="s">
        <v>30</v>
      </c>
      <c r="E3" s="117" t="s">
        <v>41</v>
      </c>
      <c r="F3" s="117" t="s">
        <v>44</v>
      </c>
      <c r="G3" s="117" t="s">
        <v>49</v>
      </c>
      <c r="H3" s="117" t="s">
        <v>31</v>
      </c>
      <c r="I3" s="117" t="s">
        <v>34</v>
      </c>
      <c r="J3" s="117" t="s">
        <v>1</v>
      </c>
      <c r="K3" s="117" t="s">
        <v>29</v>
      </c>
      <c r="L3" s="117" t="s">
        <v>32</v>
      </c>
      <c r="M3" s="117" t="s">
        <v>28</v>
      </c>
      <c r="N3" s="91" t="s">
        <v>11</v>
      </c>
      <c r="O3" s="213" t="s">
        <v>43</v>
      </c>
      <c r="P3" s="214" t="s">
        <v>30</v>
      </c>
      <c r="Q3" s="214" t="s">
        <v>41</v>
      </c>
      <c r="R3" s="214" t="s">
        <v>44</v>
      </c>
      <c r="S3" s="214" t="s">
        <v>49</v>
      </c>
      <c r="T3" s="214" t="s">
        <v>31</v>
      </c>
      <c r="U3" s="214" t="s">
        <v>34</v>
      </c>
      <c r="V3" s="214" t="s">
        <v>1</v>
      </c>
      <c r="W3" s="214" t="s">
        <v>29</v>
      </c>
      <c r="X3" s="214" t="s">
        <v>32</v>
      </c>
      <c r="Y3" s="214" t="s">
        <v>28</v>
      </c>
      <c r="Z3" s="215" t="s">
        <v>11</v>
      </c>
      <c r="AA3" s="213" t="s">
        <v>43</v>
      </c>
      <c r="AB3" s="214" t="s">
        <v>30</v>
      </c>
      <c r="AC3" s="214" t="s">
        <v>41</v>
      </c>
      <c r="AD3" s="214" t="s">
        <v>44</v>
      </c>
      <c r="AE3" s="214" t="s">
        <v>49</v>
      </c>
      <c r="AF3" s="214" t="s">
        <v>31</v>
      </c>
      <c r="AG3" s="214" t="s">
        <v>34</v>
      </c>
      <c r="AH3" s="214" t="s">
        <v>1</v>
      </c>
      <c r="AI3" s="214" t="s">
        <v>29</v>
      </c>
      <c r="AJ3" s="214" t="s">
        <v>32</v>
      </c>
      <c r="AK3" s="214" t="s">
        <v>28</v>
      </c>
      <c r="AL3" s="215" t="s">
        <v>11</v>
      </c>
      <c r="AM3" s="213" t="s">
        <v>43</v>
      </c>
      <c r="AN3" s="214" t="s">
        <v>30</v>
      </c>
      <c r="AO3" s="214" t="s">
        <v>41</v>
      </c>
      <c r="AP3" s="214" t="s">
        <v>44</v>
      </c>
      <c r="AQ3" s="214" t="s">
        <v>49</v>
      </c>
      <c r="AR3" s="214" t="s">
        <v>31</v>
      </c>
      <c r="AS3" s="214" t="s">
        <v>34</v>
      </c>
      <c r="AT3" s="214" t="s">
        <v>1</v>
      </c>
      <c r="AU3" s="214" t="s">
        <v>29</v>
      </c>
      <c r="AV3" s="214" t="s">
        <v>32</v>
      </c>
      <c r="AW3" s="214" t="s">
        <v>28</v>
      </c>
      <c r="AX3" s="215" t="s">
        <v>11</v>
      </c>
      <c r="AY3" s="216"/>
      <c r="AZ3" s="217"/>
      <c r="BA3" s="80" t="s">
        <v>1</v>
      </c>
    </row>
    <row r="4" spans="1:55" ht="12.75" customHeight="1" x14ac:dyDescent="0.35">
      <c r="A4" s="92"/>
      <c r="B4" s="93"/>
      <c r="C4" s="86">
        <v>0</v>
      </c>
      <c r="D4" s="97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0.11899999999999999</v>
      </c>
      <c r="K4" s="97">
        <v>0</v>
      </c>
      <c r="L4" s="97">
        <v>0</v>
      </c>
      <c r="M4" s="97">
        <v>0</v>
      </c>
      <c r="N4" s="112">
        <v>0</v>
      </c>
      <c r="O4" s="86"/>
      <c r="P4" s="97"/>
      <c r="Q4" s="97"/>
      <c r="R4" s="97"/>
      <c r="S4" s="97"/>
      <c r="T4" s="97"/>
      <c r="U4" s="97"/>
      <c r="V4" s="97">
        <v>0.11899999999999999</v>
      </c>
      <c r="W4" s="97"/>
      <c r="X4" s="97"/>
      <c r="Y4" s="97"/>
      <c r="Z4" s="112"/>
      <c r="AA4" s="86"/>
      <c r="AB4" s="97"/>
      <c r="AC4" s="97"/>
      <c r="AD4" s="97"/>
      <c r="AE4" s="97"/>
      <c r="AF4" s="97"/>
      <c r="AG4" s="97"/>
      <c r="AH4" s="97">
        <v>0.11899999999999999</v>
      </c>
      <c r="AI4" s="97"/>
      <c r="AJ4" s="97"/>
      <c r="AK4" s="97"/>
      <c r="AL4" s="112"/>
      <c r="AM4" s="86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112"/>
      <c r="AY4" s="131" t="s">
        <v>37</v>
      </c>
      <c r="AZ4" s="357">
        <v>1</v>
      </c>
      <c r="BA4" s="119">
        <f>gene0!$F$15/chp0!$J$21*chp0!J4</f>
        <v>0</v>
      </c>
      <c r="BC4" s="76" t="s">
        <v>52</v>
      </c>
    </row>
    <row r="5" spans="1:55" ht="12.75" customHeight="1" x14ac:dyDescent="0.35">
      <c r="A5" s="75"/>
      <c r="B5" s="85"/>
      <c r="C5" s="87">
        <v>0</v>
      </c>
      <c r="D5" s="98">
        <v>0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7.7789999999999999</v>
      </c>
      <c r="K5" s="98">
        <v>0</v>
      </c>
      <c r="L5" s="98">
        <v>0</v>
      </c>
      <c r="M5" s="98">
        <v>0</v>
      </c>
      <c r="N5" s="113">
        <v>0</v>
      </c>
      <c r="O5" s="87"/>
      <c r="P5" s="98"/>
      <c r="Q5" s="98"/>
      <c r="R5" s="98"/>
      <c r="S5" s="98"/>
      <c r="T5" s="98"/>
      <c r="U5" s="98"/>
      <c r="V5" s="98">
        <v>7.7789999999999999</v>
      </c>
      <c r="W5" s="98"/>
      <c r="X5" s="98"/>
      <c r="Y5" s="98"/>
      <c r="Z5" s="113"/>
      <c r="AA5" s="87"/>
      <c r="AB5" s="98"/>
      <c r="AC5" s="98"/>
      <c r="AD5" s="98"/>
      <c r="AE5" s="98"/>
      <c r="AF5" s="98"/>
      <c r="AG5" s="98"/>
      <c r="AH5" s="98">
        <v>6.415</v>
      </c>
      <c r="AI5" s="98"/>
      <c r="AJ5" s="98"/>
      <c r="AK5" s="98"/>
      <c r="AL5" s="113"/>
      <c r="AM5" s="87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113"/>
      <c r="AY5" s="134" t="s">
        <v>37</v>
      </c>
      <c r="AZ5" s="242">
        <v>2</v>
      </c>
      <c r="BA5" s="119">
        <f>gene0!$F$15/chp0!$J$21*chp0!J5</f>
        <v>0</v>
      </c>
      <c r="BB5" s="105"/>
      <c r="BC5" s="84" t="s">
        <v>54</v>
      </c>
    </row>
    <row r="6" spans="1:55" ht="12.75" customHeight="1" x14ac:dyDescent="0.35">
      <c r="A6" s="75"/>
      <c r="B6" s="85"/>
      <c r="C6" s="87">
        <v>0</v>
      </c>
      <c r="D6" s="98">
        <v>0</v>
      </c>
      <c r="E6" s="98">
        <v>0</v>
      </c>
      <c r="F6" s="98">
        <v>4.3</v>
      </c>
      <c r="G6" s="98">
        <v>0</v>
      </c>
      <c r="H6" s="98">
        <v>0</v>
      </c>
      <c r="I6" s="98">
        <v>0</v>
      </c>
      <c r="J6" s="98">
        <v>4.5359999999999996</v>
      </c>
      <c r="K6" s="98">
        <v>0</v>
      </c>
      <c r="L6" s="98">
        <v>0</v>
      </c>
      <c r="M6" s="98">
        <v>0</v>
      </c>
      <c r="N6" s="113">
        <v>0</v>
      </c>
      <c r="O6" s="87"/>
      <c r="P6" s="98"/>
      <c r="Q6" s="98"/>
      <c r="R6" s="98">
        <v>1.133</v>
      </c>
      <c r="S6" s="98"/>
      <c r="T6" s="98"/>
      <c r="U6" s="98"/>
      <c r="V6" s="98">
        <v>0.246</v>
      </c>
      <c r="W6" s="98"/>
      <c r="X6" s="98"/>
      <c r="Y6" s="98">
        <v>0</v>
      </c>
      <c r="Z6" s="113"/>
      <c r="AA6" s="87"/>
      <c r="AB6" s="98"/>
      <c r="AC6" s="98"/>
      <c r="AD6" s="98">
        <v>1.0820000000000001</v>
      </c>
      <c r="AE6" s="98"/>
      <c r="AF6" s="98"/>
      <c r="AG6" s="98"/>
      <c r="AH6" s="98">
        <v>0</v>
      </c>
      <c r="AI6" s="98"/>
      <c r="AJ6" s="98"/>
      <c r="AK6" s="98">
        <v>0</v>
      </c>
      <c r="AL6" s="113"/>
      <c r="AM6" s="87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113"/>
      <c r="AY6" s="134" t="s">
        <v>37</v>
      </c>
      <c r="AZ6" s="242">
        <v>3</v>
      </c>
      <c r="BA6" s="119">
        <f>gene0!$F$15/chp0!$J$21*chp0!J6</f>
        <v>0</v>
      </c>
      <c r="BB6" s="105"/>
      <c r="BC6" s="74" t="s">
        <v>53</v>
      </c>
    </row>
    <row r="7" spans="1:55" ht="12.75" customHeight="1" x14ac:dyDescent="0.35">
      <c r="A7" s="92"/>
      <c r="B7" s="93"/>
      <c r="C7" s="86">
        <v>0</v>
      </c>
      <c r="D7" s="97"/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5.1340000000000003</v>
      </c>
      <c r="K7" s="97">
        <v>0</v>
      </c>
      <c r="L7" s="97">
        <v>0</v>
      </c>
      <c r="M7" s="97">
        <v>0</v>
      </c>
      <c r="N7" s="112">
        <v>0</v>
      </c>
      <c r="O7" s="86"/>
      <c r="P7" s="97"/>
      <c r="Q7" s="97"/>
      <c r="R7" s="97"/>
      <c r="S7" s="97"/>
      <c r="T7" s="97"/>
      <c r="U7" s="97"/>
      <c r="V7" s="97">
        <v>5.1340000000000003</v>
      </c>
      <c r="W7" s="97"/>
      <c r="X7" s="97"/>
      <c r="Y7" s="97"/>
      <c r="Z7" s="112"/>
      <c r="AA7" s="86"/>
      <c r="AB7" s="97"/>
      <c r="AC7" s="97"/>
      <c r="AD7" s="97"/>
      <c r="AE7" s="97"/>
      <c r="AF7" s="97"/>
      <c r="AG7" s="97"/>
      <c r="AH7" s="97">
        <v>5.1340000000000003</v>
      </c>
      <c r="AI7" s="97"/>
      <c r="AJ7" s="97"/>
      <c r="AK7" s="97"/>
      <c r="AL7" s="112"/>
      <c r="AM7" s="86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112"/>
      <c r="AY7" s="131" t="s">
        <v>38</v>
      </c>
      <c r="AZ7" s="357">
        <v>1</v>
      </c>
      <c r="BA7" s="119">
        <f>gene0!$F$15/chp0!$J$21*chp0!J7</f>
        <v>0</v>
      </c>
      <c r="BB7" s="105"/>
      <c r="BC7" s="83" t="s">
        <v>55</v>
      </c>
    </row>
    <row r="8" spans="1:55" ht="12.75" customHeight="1" x14ac:dyDescent="0.35">
      <c r="A8" s="75"/>
      <c r="B8" s="85"/>
      <c r="C8" s="87">
        <v>0.41399999999999998</v>
      </c>
      <c r="D8" s="98"/>
      <c r="E8" s="98">
        <v>0</v>
      </c>
      <c r="F8" s="98">
        <v>0</v>
      </c>
      <c r="G8" s="98">
        <v>0</v>
      </c>
      <c r="H8" s="98">
        <v>0.47599999999999998</v>
      </c>
      <c r="I8" s="98">
        <v>0</v>
      </c>
      <c r="J8" s="98">
        <v>8.5820000000000007</v>
      </c>
      <c r="K8" s="98">
        <v>0</v>
      </c>
      <c r="L8" s="98">
        <v>0</v>
      </c>
      <c r="M8" s="98">
        <v>0</v>
      </c>
      <c r="N8" s="113">
        <v>0</v>
      </c>
      <c r="O8" s="87">
        <v>0.40400000000000003</v>
      </c>
      <c r="P8" s="98"/>
      <c r="Q8" s="98"/>
      <c r="R8" s="98"/>
      <c r="S8" s="98"/>
      <c r="T8" s="98">
        <v>0.47599999999999998</v>
      </c>
      <c r="U8" s="98"/>
      <c r="V8" s="98">
        <v>7.7729999999999997</v>
      </c>
      <c r="W8" s="98"/>
      <c r="X8" s="98"/>
      <c r="Y8" s="98"/>
      <c r="Z8" s="113"/>
      <c r="AA8" s="87">
        <v>0.40400000000000003</v>
      </c>
      <c r="AB8" s="98"/>
      <c r="AC8" s="98"/>
      <c r="AD8" s="98"/>
      <c r="AE8" s="98"/>
      <c r="AF8" s="98">
        <v>5.5E-2</v>
      </c>
      <c r="AG8" s="98"/>
      <c r="AH8" s="98">
        <v>6.226</v>
      </c>
      <c r="AI8" s="98"/>
      <c r="AJ8" s="98"/>
      <c r="AK8" s="98"/>
      <c r="AL8" s="113"/>
      <c r="AM8" s="8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113"/>
      <c r="AY8" s="134" t="s">
        <v>38</v>
      </c>
      <c r="AZ8" s="242">
        <v>2</v>
      </c>
      <c r="BA8" s="119">
        <f>gene0!$F$15/chp0!$J$21*chp0!J8</f>
        <v>0</v>
      </c>
      <c r="BB8" s="105"/>
      <c r="BC8" s="74" t="s">
        <v>150</v>
      </c>
    </row>
    <row r="9" spans="1:55" ht="12.75" customHeight="1" x14ac:dyDescent="0.35">
      <c r="A9" s="77"/>
      <c r="B9" s="94"/>
      <c r="C9" s="95">
        <v>5.5E-2</v>
      </c>
      <c r="D9" s="99"/>
      <c r="E9" s="99">
        <v>0</v>
      </c>
      <c r="F9" s="99">
        <v>0</v>
      </c>
      <c r="G9" s="99">
        <v>3.4</v>
      </c>
      <c r="H9" s="99">
        <v>0.72399999999999998</v>
      </c>
      <c r="I9" s="99">
        <v>0.5</v>
      </c>
      <c r="J9" s="99">
        <v>3.1880000000000002</v>
      </c>
      <c r="K9" s="99">
        <v>0.6</v>
      </c>
      <c r="L9" s="99">
        <v>0</v>
      </c>
      <c r="M9" s="99">
        <v>7.6</v>
      </c>
      <c r="N9" s="114">
        <v>0</v>
      </c>
      <c r="O9" s="95">
        <v>0</v>
      </c>
      <c r="P9" s="99"/>
      <c r="Q9" s="99"/>
      <c r="R9" s="99">
        <v>0</v>
      </c>
      <c r="S9" s="99">
        <v>1.9079999999999999</v>
      </c>
      <c r="T9" s="99">
        <v>0.69</v>
      </c>
      <c r="U9" s="99">
        <v>0.06</v>
      </c>
      <c r="V9" s="99">
        <v>0</v>
      </c>
      <c r="W9" s="99">
        <v>0.6</v>
      </c>
      <c r="X9" s="99"/>
      <c r="Y9" s="99">
        <v>2.2639999999999998</v>
      </c>
      <c r="Z9" s="114">
        <v>0</v>
      </c>
      <c r="AA9" s="95">
        <v>0</v>
      </c>
      <c r="AB9" s="99"/>
      <c r="AC9" s="99"/>
      <c r="AD9" s="99">
        <v>0</v>
      </c>
      <c r="AE9" s="99">
        <v>0.94099999999999995</v>
      </c>
      <c r="AF9" s="99">
        <v>0</v>
      </c>
      <c r="AG9" s="99">
        <v>2.1000000000000001E-2</v>
      </c>
      <c r="AH9" s="99">
        <v>0</v>
      </c>
      <c r="AI9" s="99">
        <v>0.6</v>
      </c>
      <c r="AJ9" s="99"/>
      <c r="AK9" s="99">
        <v>1.623</v>
      </c>
      <c r="AL9" s="114">
        <v>0</v>
      </c>
      <c r="AM9" s="95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114"/>
      <c r="AY9" s="137" t="s">
        <v>38</v>
      </c>
      <c r="AZ9" s="358">
        <v>3</v>
      </c>
      <c r="BA9" s="119">
        <f>gene0!$F$15/chp0!$J$21*chp0!J9</f>
        <v>0</v>
      </c>
      <c r="BB9" s="105"/>
      <c r="BC9" s="74" t="s">
        <v>56</v>
      </c>
    </row>
    <row r="10" spans="1:55" ht="12.75" customHeight="1" x14ac:dyDescent="0.35">
      <c r="A10" s="75" t="s">
        <v>39</v>
      </c>
      <c r="B10" s="85">
        <v>1</v>
      </c>
      <c r="C10" s="87">
        <v>2.5880000000000001</v>
      </c>
      <c r="D10" s="98">
        <v>0.25</v>
      </c>
      <c r="E10" s="98">
        <v>0</v>
      </c>
      <c r="F10" s="98">
        <v>0.05</v>
      </c>
      <c r="G10" s="98">
        <v>0.55000000000000004</v>
      </c>
      <c r="H10" s="98">
        <v>0.15</v>
      </c>
      <c r="I10" s="98">
        <v>1.8</v>
      </c>
      <c r="J10" s="98">
        <v>4.875</v>
      </c>
      <c r="K10" s="98">
        <v>2.15</v>
      </c>
      <c r="L10" s="98">
        <v>0</v>
      </c>
      <c r="M10" s="98">
        <v>0.35</v>
      </c>
      <c r="N10" s="113">
        <v>0.35</v>
      </c>
      <c r="O10" s="87">
        <v>2.0129999999999999</v>
      </c>
      <c r="P10" s="98">
        <v>0.25</v>
      </c>
      <c r="Q10" s="98">
        <v>0</v>
      </c>
      <c r="R10" s="98">
        <v>0.05</v>
      </c>
      <c r="S10" s="98">
        <v>0.13600000000000001</v>
      </c>
      <c r="T10" s="98">
        <v>0.14499999999999999</v>
      </c>
      <c r="U10" s="98">
        <v>1.8</v>
      </c>
      <c r="V10" s="98">
        <v>4.58</v>
      </c>
      <c r="W10" s="98">
        <v>2.15</v>
      </c>
      <c r="X10" s="98">
        <v>0</v>
      </c>
      <c r="Y10" s="98">
        <v>0.35</v>
      </c>
      <c r="Z10" s="113">
        <v>0.35</v>
      </c>
      <c r="AA10" s="87">
        <v>1.986</v>
      </c>
      <c r="AB10" s="98">
        <v>0.19700000000000001</v>
      </c>
      <c r="AC10" s="98">
        <v>0</v>
      </c>
      <c r="AD10" s="98">
        <v>0.05</v>
      </c>
      <c r="AE10" s="98">
        <v>0</v>
      </c>
      <c r="AF10" s="98">
        <v>0.13900000000000001</v>
      </c>
      <c r="AG10" s="98">
        <v>1.8</v>
      </c>
      <c r="AH10" s="98">
        <v>3.86</v>
      </c>
      <c r="AI10" s="98">
        <v>1.611</v>
      </c>
      <c r="AJ10" s="98">
        <v>0</v>
      </c>
      <c r="AK10" s="98">
        <v>0.35</v>
      </c>
      <c r="AL10" s="113">
        <v>0.35</v>
      </c>
      <c r="AM10" s="87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113"/>
      <c r="AY10" s="134" t="s">
        <v>39</v>
      </c>
      <c r="AZ10" s="242">
        <v>1</v>
      </c>
      <c r="BA10" s="119">
        <f>gene0!$F$15/chp0!$J$21*chp0!J10</f>
        <v>0</v>
      </c>
      <c r="BB10" s="105"/>
    </row>
    <row r="11" spans="1:55" ht="12.75" customHeight="1" x14ac:dyDescent="0.35">
      <c r="A11" s="75" t="s">
        <v>39</v>
      </c>
      <c r="B11" s="85">
        <v>2</v>
      </c>
      <c r="C11" s="87">
        <v>0.219</v>
      </c>
      <c r="D11" s="98">
        <v>0.25</v>
      </c>
      <c r="E11" s="98">
        <v>0</v>
      </c>
      <c r="F11" s="98">
        <v>0.05</v>
      </c>
      <c r="G11" s="98">
        <v>0.55000000000000004</v>
      </c>
      <c r="H11" s="98">
        <v>0.15</v>
      </c>
      <c r="I11" s="98">
        <v>1.8</v>
      </c>
      <c r="J11" s="98">
        <v>3.879</v>
      </c>
      <c r="K11" s="98">
        <v>2.15</v>
      </c>
      <c r="L11" s="98">
        <v>0</v>
      </c>
      <c r="M11" s="98">
        <v>0.35</v>
      </c>
      <c r="N11" s="113">
        <v>0.35</v>
      </c>
      <c r="O11" s="87">
        <v>0</v>
      </c>
      <c r="P11" s="98">
        <v>5.3999999999999999E-2</v>
      </c>
      <c r="Q11" s="98">
        <v>0</v>
      </c>
      <c r="R11" s="98">
        <v>3.9E-2</v>
      </c>
      <c r="S11" s="98">
        <v>0</v>
      </c>
      <c r="T11" s="98">
        <v>0</v>
      </c>
      <c r="U11" s="98">
        <v>1.468</v>
      </c>
      <c r="V11" s="98">
        <v>0</v>
      </c>
      <c r="W11" s="98">
        <v>0.30499999999999999</v>
      </c>
      <c r="X11" s="98">
        <v>0</v>
      </c>
      <c r="Y11" s="98">
        <v>8.5999999999999993E-2</v>
      </c>
      <c r="Z11" s="113">
        <v>1.9E-2</v>
      </c>
      <c r="AA11" s="87">
        <v>0</v>
      </c>
      <c r="AB11" s="98">
        <v>0</v>
      </c>
      <c r="AC11" s="98">
        <v>0</v>
      </c>
      <c r="AD11" s="98">
        <v>0.03</v>
      </c>
      <c r="AE11" s="98">
        <v>0</v>
      </c>
      <c r="AF11" s="98">
        <v>0</v>
      </c>
      <c r="AG11" s="98">
        <v>5.2999999999999999E-2</v>
      </c>
      <c r="AH11" s="98">
        <v>0</v>
      </c>
      <c r="AI11" s="98">
        <v>0</v>
      </c>
      <c r="AJ11" s="98">
        <v>0</v>
      </c>
      <c r="AK11" s="98">
        <v>2.5999999999999999E-2</v>
      </c>
      <c r="AL11" s="113">
        <v>1.9E-2</v>
      </c>
      <c r="AM11" s="87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113"/>
      <c r="AY11" s="134" t="s">
        <v>39</v>
      </c>
      <c r="AZ11" s="242">
        <v>2</v>
      </c>
      <c r="BA11" s="119">
        <f>gene0!$F$15/chp0!$J$21*chp0!J11</f>
        <v>0</v>
      </c>
      <c r="BB11" s="105"/>
    </row>
    <row r="12" spans="1:55" ht="12.75" customHeight="1" x14ac:dyDescent="0.35">
      <c r="A12" s="77" t="s">
        <v>39</v>
      </c>
      <c r="B12" s="94">
        <v>3</v>
      </c>
      <c r="C12" s="95">
        <v>0.36699999999999999</v>
      </c>
      <c r="D12" s="99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1.819</v>
      </c>
      <c r="K12" s="99">
        <v>0</v>
      </c>
      <c r="L12" s="99">
        <v>0</v>
      </c>
      <c r="M12" s="99">
        <v>0</v>
      </c>
      <c r="N12" s="114">
        <v>0</v>
      </c>
      <c r="O12" s="95">
        <v>0</v>
      </c>
      <c r="P12" s="99"/>
      <c r="Q12" s="99"/>
      <c r="R12" s="99"/>
      <c r="S12" s="99"/>
      <c r="T12" s="99"/>
      <c r="U12" s="99"/>
      <c r="V12" s="99">
        <v>0</v>
      </c>
      <c r="W12" s="99"/>
      <c r="X12" s="99"/>
      <c r="Y12" s="99"/>
      <c r="Z12" s="114"/>
      <c r="AA12" s="95">
        <v>0</v>
      </c>
      <c r="AB12" s="99"/>
      <c r="AC12" s="99"/>
      <c r="AD12" s="99"/>
      <c r="AE12" s="99"/>
      <c r="AF12" s="99"/>
      <c r="AG12" s="99"/>
      <c r="AH12" s="99">
        <v>0</v>
      </c>
      <c r="AI12" s="99"/>
      <c r="AJ12" s="99"/>
      <c r="AK12" s="99"/>
      <c r="AL12" s="114"/>
      <c r="AM12" s="95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114"/>
      <c r="AY12" s="137" t="s">
        <v>39</v>
      </c>
      <c r="AZ12" s="358">
        <v>3</v>
      </c>
      <c r="BA12" s="119">
        <f>gene0!$F$15/chp0!$J$21*chp0!J12</f>
        <v>0</v>
      </c>
      <c r="BB12" s="105"/>
    </row>
    <row r="13" spans="1:55" ht="12.75" customHeight="1" x14ac:dyDescent="0.35">
      <c r="A13" s="75" t="s">
        <v>35</v>
      </c>
      <c r="B13" s="85">
        <v>1</v>
      </c>
      <c r="C13" s="87">
        <v>0.34699999999999998</v>
      </c>
      <c r="D13" s="98">
        <v>0.24399999999999999</v>
      </c>
      <c r="E13" s="98">
        <v>0</v>
      </c>
      <c r="F13" s="98">
        <v>0</v>
      </c>
      <c r="G13" s="98">
        <v>3.4000000000000002E-2</v>
      </c>
      <c r="H13" s="98">
        <v>0.13400000000000001</v>
      </c>
      <c r="I13" s="98">
        <v>0.23300000000000001</v>
      </c>
      <c r="J13" s="98">
        <v>0.17699999999999999</v>
      </c>
      <c r="K13" s="98">
        <v>0.45</v>
      </c>
      <c r="L13" s="98">
        <v>0</v>
      </c>
      <c r="M13" s="98">
        <v>0</v>
      </c>
      <c r="N13" s="113">
        <v>1.4999999999999999E-2</v>
      </c>
      <c r="O13" s="87">
        <v>0.16</v>
      </c>
      <c r="P13" s="98">
        <v>0.24399999999999999</v>
      </c>
      <c r="Q13" s="98">
        <v>0</v>
      </c>
      <c r="R13" s="98">
        <v>0</v>
      </c>
      <c r="S13" s="98">
        <v>3.4000000000000002E-2</v>
      </c>
      <c r="T13" s="98">
        <v>0.13400000000000001</v>
      </c>
      <c r="U13" s="98">
        <v>0.23300000000000001</v>
      </c>
      <c r="V13" s="98">
        <v>0.17699999999999999</v>
      </c>
      <c r="W13" s="98">
        <v>0.39800000000000002</v>
      </c>
      <c r="X13" s="98">
        <v>0</v>
      </c>
      <c r="Y13" s="98">
        <v>0</v>
      </c>
      <c r="Z13" s="113">
        <v>1.4999999999999999E-2</v>
      </c>
      <c r="AA13" s="87">
        <v>7.0999999999999994E-2</v>
      </c>
      <c r="AB13" s="98">
        <v>0.24399999999999999</v>
      </c>
      <c r="AC13" s="98">
        <v>0</v>
      </c>
      <c r="AD13" s="98">
        <v>0</v>
      </c>
      <c r="AE13" s="98">
        <v>3.4000000000000002E-2</v>
      </c>
      <c r="AF13" s="98">
        <v>0.13400000000000001</v>
      </c>
      <c r="AG13" s="98">
        <v>0.189</v>
      </c>
      <c r="AH13" s="98">
        <v>0.17699999999999999</v>
      </c>
      <c r="AI13" s="98">
        <v>0.34100000000000003</v>
      </c>
      <c r="AJ13" s="98">
        <v>0</v>
      </c>
      <c r="AK13" s="98">
        <v>0</v>
      </c>
      <c r="AL13" s="113">
        <v>1.4999999999999999E-2</v>
      </c>
      <c r="AM13" s="87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113"/>
      <c r="AY13" s="134" t="s">
        <v>35</v>
      </c>
      <c r="AZ13" s="242">
        <v>1</v>
      </c>
      <c r="BA13" s="119">
        <f>gene0!$F$15/chp0!$J$21*chp0!J13</f>
        <v>0</v>
      </c>
      <c r="BB13" s="105"/>
    </row>
    <row r="14" spans="1:55" ht="12.75" customHeight="1" x14ac:dyDescent="0.35">
      <c r="A14" s="75" t="s">
        <v>35</v>
      </c>
      <c r="B14" s="85">
        <v>2</v>
      </c>
      <c r="C14" s="87">
        <v>0.8</v>
      </c>
      <c r="D14" s="98">
        <v>0.24399999999999999</v>
      </c>
      <c r="E14" s="98">
        <v>0</v>
      </c>
      <c r="F14" s="98">
        <v>0</v>
      </c>
      <c r="G14" s="98">
        <v>3.4000000000000002E-2</v>
      </c>
      <c r="H14" s="98">
        <v>0.13400000000000001</v>
      </c>
      <c r="I14" s="98">
        <v>0.23300000000000001</v>
      </c>
      <c r="J14" s="98">
        <v>0.17899999999999999</v>
      </c>
      <c r="K14" s="98">
        <v>0.45</v>
      </c>
      <c r="L14" s="98">
        <v>0</v>
      </c>
      <c r="M14" s="98">
        <v>0</v>
      </c>
      <c r="N14" s="113">
        <v>1.4999999999999999E-2</v>
      </c>
      <c r="O14" s="87">
        <v>0</v>
      </c>
      <c r="P14" s="98">
        <v>0.24399999999999999</v>
      </c>
      <c r="Q14" s="98">
        <v>0</v>
      </c>
      <c r="R14" s="98">
        <v>0</v>
      </c>
      <c r="S14" s="98">
        <v>3.4000000000000002E-2</v>
      </c>
      <c r="T14" s="98">
        <v>0.13400000000000001</v>
      </c>
      <c r="U14" s="98">
        <v>4.8000000000000001E-2</v>
      </c>
      <c r="V14" s="98">
        <v>0.17899999999999999</v>
      </c>
      <c r="W14" s="98">
        <v>0</v>
      </c>
      <c r="X14" s="98">
        <v>0</v>
      </c>
      <c r="Y14" s="98">
        <v>0</v>
      </c>
      <c r="Z14" s="113">
        <v>1.4999999999999999E-2</v>
      </c>
      <c r="AA14" s="87">
        <v>0</v>
      </c>
      <c r="AB14" s="98">
        <v>0.19600000000000001</v>
      </c>
      <c r="AC14" s="98">
        <v>0</v>
      </c>
      <c r="AD14" s="98">
        <v>0</v>
      </c>
      <c r="AE14" s="98">
        <v>3.4000000000000002E-2</v>
      </c>
      <c r="AF14" s="98">
        <v>0.13400000000000001</v>
      </c>
      <c r="AG14" s="98">
        <v>0</v>
      </c>
      <c r="AH14" s="98">
        <v>0.17899999999999999</v>
      </c>
      <c r="AI14" s="98">
        <v>0</v>
      </c>
      <c r="AJ14" s="98">
        <v>0</v>
      </c>
      <c r="AK14" s="98">
        <v>0</v>
      </c>
      <c r="AL14" s="113">
        <v>1.4E-2</v>
      </c>
      <c r="AM14" s="87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113"/>
      <c r="AY14" s="134" t="s">
        <v>35</v>
      </c>
      <c r="AZ14" s="242">
        <v>2</v>
      </c>
      <c r="BA14" s="119">
        <f>gene0!$F$15/chp0!$J$21*chp0!J14</f>
        <v>0</v>
      </c>
      <c r="BB14" s="105"/>
    </row>
    <row r="15" spans="1:55" ht="12.75" customHeight="1" x14ac:dyDescent="0.35">
      <c r="A15" s="75" t="s">
        <v>35</v>
      </c>
      <c r="B15" s="85">
        <v>3</v>
      </c>
      <c r="C15" s="87">
        <v>0</v>
      </c>
      <c r="D15" s="98">
        <v>0.113</v>
      </c>
      <c r="E15" s="98">
        <v>0</v>
      </c>
      <c r="F15" s="98">
        <v>0</v>
      </c>
      <c r="G15" s="98">
        <v>0.23200000000000001</v>
      </c>
      <c r="H15" s="98">
        <v>1.633</v>
      </c>
      <c r="I15" s="98">
        <v>0.13400000000000001</v>
      </c>
      <c r="J15" s="98">
        <v>0.16900000000000001</v>
      </c>
      <c r="K15" s="98">
        <v>0</v>
      </c>
      <c r="L15" s="98">
        <v>0</v>
      </c>
      <c r="M15" s="98">
        <v>0</v>
      </c>
      <c r="N15" s="113">
        <v>0.67</v>
      </c>
      <c r="O15" s="87">
        <v>0</v>
      </c>
      <c r="P15" s="98">
        <v>0.113</v>
      </c>
      <c r="Q15" s="98"/>
      <c r="R15" s="98"/>
      <c r="S15" s="98">
        <v>0.161</v>
      </c>
      <c r="T15" s="98">
        <v>0.46300000000000002</v>
      </c>
      <c r="U15" s="98">
        <v>0</v>
      </c>
      <c r="V15" s="98">
        <v>7.5999999999999998E-2</v>
      </c>
      <c r="W15" s="98"/>
      <c r="X15" s="98"/>
      <c r="Y15" s="98">
        <v>0</v>
      </c>
      <c r="Z15" s="113">
        <v>0.02</v>
      </c>
      <c r="AA15" s="87">
        <v>0</v>
      </c>
      <c r="AB15" s="98">
        <v>0</v>
      </c>
      <c r="AC15" s="98"/>
      <c r="AD15" s="98"/>
      <c r="AE15" s="98">
        <v>1.9E-2</v>
      </c>
      <c r="AF15" s="98">
        <v>0.19500000000000001</v>
      </c>
      <c r="AG15" s="98">
        <v>0</v>
      </c>
      <c r="AH15" s="98">
        <v>4.4999999999999998E-2</v>
      </c>
      <c r="AI15" s="98"/>
      <c r="AJ15" s="98"/>
      <c r="AK15" s="98">
        <v>0</v>
      </c>
      <c r="AL15" s="113">
        <v>0</v>
      </c>
      <c r="AM15" s="87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113"/>
      <c r="AY15" s="134" t="s">
        <v>35</v>
      </c>
      <c r="AZ15" s="242">
        <v>3</v>
      </c>
      <c r="BA15" s="119">
        <f>gene0!$F$15/chp0!$J$21*chp0!J15</f>
        <v>0</v>
      </c>
      <c r="BB15" s="105"/>
    </row>
    <row r="16" spans="1:55" ht="12.75" customHeight="1" x14ac:dyDescent="0.35">
      <c r="A16" s="105" t="s">
        <v>45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119"/>
    </row>
    <row r="17" spans="1:65" ht="12.75" customHeight="1" x14ac:dyDescent="0.3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76"/>
      <c r="BB17" s="76"/>
    </row>
    <row r="18" spans="1:65" ht="12.75" customHeight="1" x14ac:dyDescent="0.35"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</row>
    <row r="19" spans="1:65" ht="12.75" customHeight="1" x14ac:dyDescent="0.35">
      <c r="A19" s="191"/>
      <c r="B19" s="192"/>
      <c r="C19" s="78">
        <v>2016</v>
      </c>
      <c r="D19" s="79">
        <v>2016</v>
      </c>
      <c r="E19" s="79">
        <v>2016</v>
      </c>
      <c r="F19" s="79">
        <v>2016</v>
      </c>
      <c r="G19" s="79">
        <v>2016</v>
      </c>
      <c r="H19" s="79">
        <v>2016</v>
      </c>
      <c r="I19" s="79">
        <v>2016</v>
      </c>
      <c r="J19" s="79">
        <v>2016</v>
      </c>
      <c r="K19" s="79">
        <v>2016</v>
      </c>
      <c r="L19" s="79">
        <v>2016</v>
      </c>
      <c r="M19" s="79">
        <v>2016</v>
      </c>
      <c r="N19" s="79">
        <v>2016</v>
      </c>
      <c r="O19" s="206">
        <v>2025</v>
      </c>
      <c r="P19" s="207">
        <v>2025</v>
      </c>
      <c r="Q19" s="207">
        <v>2025</v>
      </c>
      <c r="R19" s="207">
        <v>2025</v>
      </c>
      <c r="S19" s="207">
        <v>2025</v>
      </c>
      <c r="T19" s="207">
        <v>2025</v>
      </c>
      <c r="U19" s="207">
        <v>2025</v>
      </c>
      <c r="V19" s="207">
        <v>2025</v>
      </c>
      <c r="W19" s="207">
        <v>2025</v>
      </c>
      <c r="X19" s="207">
        <v>2025</v>
      </c>
      <c r="Y19" s="207">
        <v>2025</v>
      </c>
      <c r="Z19" s="207">
        <v>2025</v>
      </c>
      <c r="AA19" s="206">
        <v>2030</v>
      </c>
      <c r="AB19" s="207">
        <v>2030</v>
      </c>
      <c r="AC19" s="207">
        <v>2030</v>
      </c>
      <c r="AD19" s="207">
        <v>2030</v>
      </c>
      <c r="AE19" s="207">
        <v>2030</v>
      </c>
      <c r="AF19" s="207">
        <v>2030</v>
      </c>
      <c r="AG19" s="207">
        <v>2030</v>
      </c>
      <c r="AH19" s="207">
        <v>2030</v>
      </c>
      <c r="AI19" s="207">
        <v>2030</v>
      </c>
      <c r="AJ19" s="207">
        <v>2030</v>
      </c>
      <c r="AK19" s="207">
        <v>2030</v>
      </c>
      <c r="AL19" s="207">
        <v>2030</v>
      </c>
      <c r="AM19" s="78" t="s">
        <v>115</v>
      </c>
      <c r="AN19" s="79" t="s">
        <v>115</v>
      </c>
      <c r="AO19" s="79" t="s">
        <v>115</v>
      </c>
      <c r="AP19" s="79" t="s">
        <v>115</v>
      </c>
      <c r="AQ19" s="79" t="s">
        <v>115</v>
      </c>
      <c r="AR19" s="79" t="s">
        <v>115</v>
      </c>
      <c r="AS19" s="79" t="s">
        <v>115</v>
      </c>
      <c r="AT19" s="79" t="s">
        <v>115</v>
      </c>
      <c r="AU19" s="79" t="s">
        <v>115</v>
      </c>
      <c r="AV19" s="79" t="s">
        <v>115</v>
      </c>
      <c r="AW19" s="79" t="s">
        <v>115</v>
      </c>
      <c r="AX19" s="79" t="s">
        <v>115</v>
      </c>
      <c r="AY19" s="360"/>
      <c r="AZ19" s="360"/>
    </row>
    <row r="20" spans="1:65" ht="12.75" customHeight="1" x14ac:dyDescent="0.35">
      <c r="A20" s="193"/>
      <c r="B20" s="194"/>
      <c r="C20" s="90" t="s">
        <v>43</v>
      </c>
      <c r="D20" s="117" t="s">
        <v>30</v>
      </c>
      <c r="E20" s="117" t="s">
        <v>41</v>
      </c>
      <c r="F20" s="117" t="s">
        <v>44</v>
      </c>
      <c r="G20" s="117" t="s">
        <v>49</v>
      </c>
      <c r="H20" s="117" t="s">
        <v>31</v>
      </c>
      <c r="I20" s="117" t="s">
        <v>34</v>
      </c>
      <c r="J20" s="117" t="s">
        <v>1</v>
      </c>
      <c r="K20" s="117" t="s">
        <v>29</v>
      </c>
      <c r="L20" s="117" t="s">
        <v>32</v>
      </c>
      <c r="M20" s="117" t="s">
        <v>28</v>
      </c>
      <c r="N20" s="91" t="s">
        <v>11</v>
      </c>
      <c r="O20" s="213" t="s">
        <v>43</v>
      </c>
      <c r="P20" s="214" t="s">
        <v>30</v>
      </c>
      <c r="Q20" s="214" t="s">
        <v>41</v>
      </c>
      <c r="R20" s="214" t="s">
        <v>44</v>
      </c>
      <c r="S20" s="214" t="s">
        <v>49</v>
      </c>
      <c r="T20" s="214" t="s">
        <v>31</v>
      </c>
      <c r="U20" s="214" t="s">
        <v>34</v>
      </c>
      <c r="V20" s="214" t="s">
        <v>1</v>
      </c>
      <c r="W20" s="214" t="s">
        <v>29</v>
      </c>
      <c r="X20" s="214" t="s">
        <v>32</v>
      </c>
      <c r="Y20" s="214" t="s">
        <v>28</v>
      </c>
      <c r="Z20" s="215" t="s">
        <v>11</v>
      </c>
      <c r="AA20" s="213" t="s">
        <v>43</v>
      </c>
      <c r="AB20" s="214" t="s">
        <v>30</v>
      </c>
      <c r="AC20" s="214" t="s">
        <v>41</v>
      </c>
      <c r="AD20" s="214" t="s">
        <v>44</v>
      </c>
      <c r="AE20" s="214" t="s">
        <v>49</v>
      </c>
      <c r="AF20" s="214" t="s">
        <v>31</v>
      </c>
      <c r="AG20" s="214" t="s">
        <v>34</v>
      </c>
      <c r="AH20" s="214" t="s">
        <v>1</v>
      </c>
      <c r="AI20" s="214" t="s">
        <v>29</v>
      </c>
      <c r="AJ20" s="214" t="s">
        <v>32</v>
      </c>
      <c r="AK20" s="214" t="s">
        <v>28</v>
      </c>
      <c r="AL20" s="215" t="s">
        <v>11</v>
      </c>
      <c r="AM20" s="90" t="s">
        <v>43</v>
      </c>
      <c r="AN20" s="117" t="s">
        <v>30</v>
      </c>
      <c r="AO20" s="117" t="s">
        <v>41</v>
      </c>
      <c r="AP20" s="117" t="s">
        <v>44</v>
      </c>
      <c r="AQ20" s="117" t="s">
        <v>49</v>
      </c>
      <c r="AR20" s="117" t="s">
        <v>31</v>
      </c>
      <c r="AS20" s="117" t="s">
        <v>34</v>
      </c>
      <c r="AT20" s="117" t="s">
        <v>1</v>
      </c>
      <c r="AU20" s="117" t="s">
        <v>29</v>
      </c>
      <c r="AV20" s="117" t="s">
        <v>32</v>
      </c>
      <c r="AW20" s="117" t="s">
        <v>28</v>
      </c>
      <c r="AX20" s="91" t="s">
        <v>11</v>
      </c>
      <c r="AY20" s="360"/>
      <c r="AZ20" s="360"/>
    </row>
    <row r="21" spans="1:65" ht="12.75" customHeight="1" x14ac:dyDescent="0.35">
      <c r="A21" s="195" t="s">
        <v>149</v>
      </c>
      <c r="B21" s="196"/>
      <c r="C21" s="86">
        <f>SUM(C4:C15)</f>
        <v>4.79</v>
      </c>
      <c r="D21" s="97">
        <f t="shared" ref="D21:N21" si="0">SUM(D4:D15)</f>
        <v>1.101</v>
      </c>
      <c r="E21" s="97">
        <f t="shared" si="0"/>
        <v>0</v>
      </c>
      <c r="F21" s="97">
        <f t="shared" si="0"/>
        <v>4.3999999999999995</v>
      </c>
      <c r="G21" s="97">
        <f t="shared" si="0"/>
        <v>4.8</v>
      </c>
      <c r="H21" s="97">
        <f t="shared" si="0"/>
        <v>3.4009999999999998</v>
      </c>
      <c r="I21" s="97">
        <f t="shared" si="0"/>
        <v>4.6999999999999993</v>
      </c>
      <c r="J21" s="97">
        <f t="shared" si="0"/>
        <v>40.435999999999993</v>
      </c>
      <c r="K21" s="97">
        <f t="shared" si="0"/>
        <v>5.8000000000000007</v>
      </c>
      <c r="L21" s="97">
        <f t="shared" si="0"/>
        <v>0</v>
      </c>
      <c r="M21" s="97">
        <f t="shared" si="0"/>
        <v>8.2999999999999989</v>
      </c>
      <c r="N21" s="112">
        <f t="shared" si="0"/>
        <v>1.4</v>
      </c>
      <c r="O21" s="97">
        <f>C21</f>
        <v>4.79</v>
      </c>
      <c r="P21" s="97">
        <f t="shared" ref="P21:AL21" si="1">D21</f>
        <v>1.101</v>
      </c>
      <c r="Q21" s="97">
        <f t="shared" si="1"/>
        <v>0</v>
      </c>
      <c r="R21" s="97">
        <f t="shared" si="1"/>
        <v>4.3999999999999995</v>
      </c>
      <c r="S21" s="97">
        <f t="shared" si="1"/>
        <v>4.8</v>
      </c>
      <c r="T21" s="97">
        <f t="shared" si="1"/>
        <v>3.4009999999999998</v>
      </c>
      <c r="U21" s="97">
        <f t="shared" si="1"/>
        <v>4.6999999999999993</v>
      </c>
      <c r="V21" s="97">
        <f t="shared" si="1"/>
        <v>40.435999999999993</v>
      </c>
      <c r="W21" s="97">
        <f t="shared" si="1"/>
        <v>5.8000000000000007</v>
      </c>
      <c r="X21" s="97">
        <f t="shared" si="1"/>
        <v>0</v>
      </c>
      <c r="Y21" s="97">
        <f t="shared" si="1"/>
        <v>8.2999999999999989</v>
      </c>
      <c r="Z21" s="112">
        <f t="shared" si="1"/>
        <v>1.4</v>
      </c>
      <c r="AA21" s="97">
        <f t="shared" si="1"/>
        <v>4.79</v>
      </c>
      <c r="AB21" s="97">
        <f t="shared" si="1"/>
        <v>1.101</v>
      </c>
      <c r="AC21" s="97">
        <f t="shared" si="1"/>
        <v>0</v>
      </c>
      <c r="AD21" s="97">
        <f t="shared" si="1"/>
        <v>4.3999999999999995</v>
      </c>
      <c r="AE21" s="97">
        <f t="shared" si="1"/>
        <v>4.8</v>
      </c>
      <c r="AF21" s="97">
        <f t="shared" si="1"/>
        <v>3.4009999999999998</v>
      </c>
      <c r="AG21" s="97">
        <f t="shared" si="1"/>
        <v>4.6999999999999993</v>
      </c>
      <c r="AH21" s="97">
        <f t="shared" si="1"/>
        <v>40.435999999999993</v>
      </c>
      <c r="AI21" s="97">
        <f t="shared" si="1"/>
        <v>5.8000000000000007</v>
      </c>
      <c r="AJ21" s="97">
        <f t="shared" si="1"/>
        <v>0</v>
      </c>
      <c r="AK21" s="97">
        <f t="shared" si="1"/>
        <v>8.2999999999999989</v>
      </c>
      <c r="AL21" s="97">
        <f t="shared" si="1"/>
        <v>1.4</v>
      </c>
      <c r="AM21" s="86">
        <f>C21</f>
        <v>4.79</v>
      </c>
      <c r="AN21" s="97">
        <f t="shared" ref="AN21:AX21" si="2">D21</f>
        <v>1.101</v>
      </c>
      <c r="AO21" s="97">
        <f t="shared" si="2"/>
        <v>0</v>
      </c>
      <c r="AP21" s="97">
        <f t="shared" si="2"/>
        <v>4.3999999999999995</v>
      </c>
      <c r="AQ21" s="97">
        <f t="shared" si="2"/>
        <v>4.8</v>
      </c>
      <c r="AR21" s="97">
        <f t="shared" si="2"/>
        <v>3.4009999999999998</v>
      </c>
      <c r="AS21" s="97">
        <f t="shared" si="2"/>
        <v>4.6999999999999993</v>
      </c>
      <c r="AT21" s="97">
        <f t="shared" si="2"/>
        <v>40.435999999999993</v>
      </c>
      <c r="AU21" s="97">
        <f t="shared" si="2"/>
        <v>5.8000000000000007</v>
      </c>
      <c r="AV21" s="97">
        <f t="shared" si="2"/>
        <v>0</v>
      </c>
      <c r="AW21" s="97">
        <f t="shared" si="2"/>
        <v>8.2999999999999989</v>
      </c>
      <c r="AX21" s="112">
        <f t="shared" si="2"/>
        <v>1.4</v>
      </c>
      <c r="AY21" s="98"/>
      <c r="AZ21" s="98"/>
    </row>
    <row r="26" spans="1:65" ht="12.75" customHeight="1" x14ac:dyDescent="0.35">
      <c r="C26" s="233" t="s">
        <v>129</v>
      </c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</row>
    <row r="27" spans="1:65" ht="12.75" customHeight="1" x14ac:dyDescent="0.35">
      <c r="A27" s="74" t="s">
        <v>37</v>
      </c>
      <c r="B27" s="74">
        <v>1</v>
      </c>
      <c r="C27" s="119">
        <f>capa0!C5-chp0!C4</f>
        <v>0</v>
      </c>
      <c r="D27" s="119">
        <f>capa0!D5-chp0!D4</f>
        <v>0</v>
      </c>
      <c r="E27" s="119">
        <f>capa0!E5-chp0!E4</f>
        <v>0</v>
      </c>
      <c r="F27" s="119">
        <f>capa0!F5-chp0!F4</f>
        <v>2.4009999999999998</v>
      </c>
      <c r="G27" s="119">
        <f>capa0!G5-chp0!G4</f>
        <v>0</v>
      </c>
      <c r="H27" s="119">
        <f>capa0!H5-chp0!H4</f>
        <v>0</v>
      </c>
      <c r="I27" s="119">
        <f>capa0!I5-chp0!I4</f>
        <v>0</v>
      </c>
      <c r="J27" s="119">
        <f>capa0!J5-chp0!J4</f>
        <v>2.13</v>
      </c>
      <c r="K27" s="119">
        <f>capa0!K5-chp0!K4</f>
        <v>0</v>
      </c>
      <c r="L27" s="119">
        <f>capa0!L5-chp0!L4</f>
        <v>0</v>
      </c>
      <c r="M27" s="119">
        <f>capa0!M5-chp0!M4</f>
        <v>0</v>
      </c>
      <c r="N27" s="119">
        <f>capa0!N5-chp0!N4</f>
        <v>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</row>
    <row r="28" spans="1:65" ht="12.75" customHeight="1" x14ac:dyDescent="0.35">
      <c r="A28" s="74" t="s">
        <v>37</v>
      </c>
      <c r="B28" s="74">
        <v>2</v>
      </c>
      <c r="C28" s="119">
        <f>capa0!C6-chp0!C5</f>
        <v>0</v>
      </c>
      <c r="D28" s="119">
        <f>capa0!D6-chp0!D5</f>
        <v>0</v>
      </c>
      <c r="E28" s="119">
        <f>capa0!E6-chp0!E5</f>
        <v>0</v>
      </c>
      <c r="F28" s="119">
        <f>capa0!F6-chp0!F5</f>
        <v>3.1269999999999998</v>
      </c>
      <c r="G28" s="119">
        <f>capa0!G6-chp0!G5</f>
        <v>0</v>
      </c>
      <c r="H28" s="119">
        <f>capa0!H6-chp0!H5</f>
        <v>0</v>
      </c>
      <c r="I28" s="119">
        <f>capa0!I6-chp0!I5</f>
        <v>0</v>
      </c>
      <c r="J28" s="119">
        <f>capa0!J6-chp0!J5</f>
        <v>-4.9999999999999822E-2</v>
      </c>
      <c r="K28" s="119">
        <f>capa0!K6-chp0!K5</f>
        <v>0</v>
      </c>
      <c r="L28" s="119">
        <f>capa0!L6-chp0!L5</f>
        <v>0</v>
      </c>
      <c r="M28" s="119">
        <f>capa0!M6-chp0!M5</f>
        <v>6.8780000000000001</v>
      </c>
      <c r="N28" s="119">
        <f>capa0!N6-chp0!N5</f>
        <v>0</v>
      </c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</row>
    <row r="29" spans="1:65" ht="12.75" customHeight="1" x14ac:dyDescent="0.35">
      <c r="A29" s="74" t="s">
        <v>37</v>
      </c>
      <c r="B29" s="74">
        <v>3</v>
      </c>
      <c r="C29" s="119">
        <f>capa0!C7-chp0!C6</f>
        <v>0</v>
      </c>
      <c r="D29" s="119">
        <f>capa0!D7-chp0!D6</f>
        <v>0</v>
      </c>
      <c r="E29" s="119">
        <f>capa0!E7-chp0!E6</f>
        <v>0</v>
      </c>
      <c r="F29" s="119">
        <f>capa0!F7-chp0!F6</f>
        <v>-1.899</v>
      </c>
      <c r="G29" s="119">
        <f>capa0!G7-chp0!G6</f>
        <v>0</v>
      </c>
      <c r="H29" s="119">
        <f>capa0!H7-chp0!H6</f>
        <v>0</v>
      </c>
      <c r="I29" s="119">
        <f>capa0!I7-chp0!I6</f>
        <v>0</v>
      </c>
      <c r="J29" s="119">
        <f>capa0!J7-chp0!J6</f>
        <v>6.35</v>
      </c>
      <c r="K29" s="119">
        <f>capa0!K7-chp0!K6</f>
        <v>0</v>
      </c>
      <c r="L29" s="119">
        <f>capa0!L7-chp0!L6</f>
        <v>0</v>
      </c>
      <c r="M29" s="119">
        <f>capa0!M7-chp0!M6</f>
        <v>1.698</v>
      </c>
      <c r="N29" s="119">
        <f>capa0!N7-chp0!N6</f>
        <v>0</v>
      </c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</row>
    <row r="30" spans="1:65" ht="12.75" customHeight="1" x14ac:dyDescent="0.35">
      <c r="A30" s="74" t="s">
        <v>38</v>
      </c>
      <c r="B30" s="74">
        <v>1</v>
      </c>
      <c r="C30" s="119">
        <f>capa0!C8-chp0!C7</f>
        <v>0</v>
      </c>
      <c r="D30" s="119">
        <f>capa0!D8-chp0!D7</f>
        <v>0</v>
      </c>
      <c r="E30" s="119">
        <f>capa0!E8-chp0!E7</f>
        <v>0</v>
      </c>
      <c r="F30" s="119">
        <f>capa0!F8-chp0!F7</f>
        <v>0.224</v>
      </c>
      <c r="G30" s="119">
        <f>capa0!G8-chp0!G7</f>
        <v>0.65100000000000002</v>
      </c>
      <c r="H30" s="119">
        <f>capa0!H8-chp0!H7</f>
        <v>0.60199999999999998</v>
      </c>
      <c r="I30" s="119">
        <f>capa0!I8-chp0!I7</f>
        <v>0.32500000000000001</v>
      </c>
      <c r="J30" s="119">
        <f>capa0!J8-chp0!J7</f>
        <v>-0.61900000000000066</v>
      </c>
      <c r="K30" s="119">
        <f>capa0!K8-chp0!K7</f>
        <v>3.3010000000000002</v>
      </c>
      <c r="L30" s="119">
        <f>capa0!L8-chp0!L7</f>
        <v>0</v>
      </c>
      <c r="M30" s="119">
        <f>capa0!M8-chp0!M7</f>
        <v>7.77</v>
      </c>
      <c r="N30" s="119">
        <f>capa0!N8-chp0!N7</f>
        <v>6.8000000000000005E-2</v>
      </c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</row>
    <row r="31" spans="1:65" ht="12.75" customHeight="1" x14ac:dyDescent="0.35">
      <c r="A31" s="74" t="s">
        <v>38</v>
      </c>
      <c r="B31" s="74">
        <v>2</v>
      </c>
      <c r="C31" s="119">
        <f>capa0!C9-chp0!C8</f>
        <v>7.0000000000000007E-2</v>
      </c>
      <c r="D31" s="119">
        <f>capa0!D9-chp0!D8</f>
        <v>0</v>
      </c>
      <c r="E31" s="119">
        <f>capa0!E9-chp0!E8</f>
        <v>0</v>
      </c>
      <c r="F31" s="119">
        <f>capa0!F9-chp0!F8</f>
        <v>4.2999999999999997E-2</v>
      </c>
      <c r="G31" s="119">
        <f>capa0!G9-chp0!G8</f>
        <v>2.073</v>
      </c>
      <c r="H31" s="119">
        <f>capa0!H9-chp0!H8</f>
        <v>1.3160000000000001</v>
      </c>
      <c r="I31" s="119">
        <f>capa0!I9-chp0!I8</f>
        <v>0.88500000000000001</v>
      </c>
      <c r="J31" s="119">
        <f>capa0!J9-chp0!J8</f>
        <v>4.9539999999999988</v>
      </c>
      <c r="K31" s="119">
        <f>capa0!K9-chp0!K8</f>
        <v>0.65300000000000002</v>
      </c>
      <c r="L31" s="119">
        <f>capa0!L9-chp0!L8</f>
        <v>0</v>
      </c>
      <c r="M31" s="119">
        <f>capa0!M9-chp0!M8</f>
        <v>5.9889999999999999</v>
      </c>
      <c r="N31" s="119">
        <f>capa0!N9-chp0!N8</f>
        <v>6.8000000000000005E-2</v>
      </c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</row>
    <row r="32" spans="1:65" ht="12.75" customHeight="1" x14ac:dyDescent="0.35">
      <c r="A32" s="74" t="s">
        <v>38</v>
      </c>
      <c r="B32" s="74">
        <v>3</v>
      </c>
      <c r="C32" s="119">
        <f>capa0!C10-chp0!C9</f>
        <v>5.9000000000000004E-2</v>
      </c>
      <c r="D32" s="119">
        <f>capa0!D10-chp0!D9</f>
        <v>0</v>
      </c>
      <c r="E32" s="119">
        <f>capa0!E10-chp0!E9</f>
        <v>0</v>
      </c>
      <c r="F32" s="119">
        <f>capa0!F10-chp0!F9</f>
        <v>0.93300000000000005</v>
      </c>
      <c r="G32" s="119">
        <f>capa0!G10-chp0!G9</f>
        <v>-1.575</v>
      </c>
      <c r="H32" s="119">
        <f>capa0!H10-chp0!H9</f>
        <v>-0.122</v>
      </c>
      <c r="I32" s="119">
        <f>capa0!I10-chp0!I9</f>
        <v>13.74</v>
      </c>
      <c r="J32" s="119">
        <f>capa0!J10-chp0!J9</f>
        <v>5.58</v>
      </c>
      <c r="K32" s="119">
        <f>capa0!K10-chp0!K9</f>
        <v>5.3000000000000047E-2</v>
      </c>
      <c r="L32" s="119">
        <f>capa0!L10-chp0!L9</f>
        <v>0</v>
      </c>
      <c r="M32" s="119">
        <f>capa0!M10-chp0!M9</f>
        <v>-3.452</v>
      </c>
      <c r="N32" s="119">
        <f>capa0!N10-chp0!N9</f>
        <v>6.8000000000000005E-2</v>
      </c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</row>
    <row r="33" spans="1:38" ht="12.75" customHeight="1" x14ac:dyDescent="0.35">
      <c r="A33" s="74" t="s">
        <v>39</v>
      </c>
      <c r="B33" s="74">
        <v>1</v>
      </c>
      <c r="C33" s="119">
        <f>capa0!C11-chp0!C10</f>
        <v>0.27400000000000002</v>
      </c>
      <c r="D33" s="119">
        <f>capa0!D11-chp0!D10</f>
        <v>0.92999999999999994</v>
      </c>
      <c r="E33" s="119">
        <f>capa0!E11-chp0!E10</f>
        <v>3.5000000000000003E-2</v>
      </c>
      <c r="F33" s="119">
        <f>capa0!F11-chp0!F10</f>
        <v>0.21800000000000003</v>
      </c>
      <c r="G33" s="119">
        <f>capa0!G11-chp0!G10</f>
        <v>-1.4000000000000012E-2</v>
      </c>
      <c r="H33" s="119">
        <f>capa0!H11-chp0!H10</f>
        <v>6.1999999999999993</v>
      </c>
      <c r="I33" s="119">
        <f>capa0!I11-chp0!I10</f>
        <v>12.301</v>
      </c>
      <c r="J33" s="119">
        <f>capa0!J11-chp0!J10</f>
        <v>4.1120000000000001</v>
      </c>
      <c r="K33" s="119">
        <f>capa0!K11-chp0!K10</f>
        <v>2.948</v>
      </c>
      <c r="L33" s="119">
        <f>capa0!L11-chp0!L10</f>
        <v>7.3999999999999996E-2</v>
      </c>
      <c r="M33" s="119">
        <f>capa0!M11-chp0!M10</f>
        <v>5.5000000000000049E-2</v>
      </c>
      <c r="N33" s="119">
        <f>capa0!N11-chp0!N10</f>
        <v>0.42900000000000005</v>
      </c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</row>
    <row r="34" spans="1:38" ht="12.75" customHeight="1" x14ac:dyDescent="0.35">
      <c r="A34" s="74" t="s">
        <v>39</v>
      </c>
      <c r="B34" s="74">
        <v>2</v>
      </c>
      <c r="C34" s="119">
        <f>capa0!C12-chp0!C11</f>
        <v>0.27300000000000002</v>
      </c>
      <c r="D34" s="119">
        <f>capa0!D12-chp0!D11</f>
        <v>0.92999999999999994</v>
      </c>
      <c r="E34" s="119">
        <f>capa0!E12-chp0!E11</f>
        <v>3.5000000000000003E-2</v>
      </c>
      <c r="F34" s="119">
        <f>capa0!F12-chp0!F11</f>
        <v>0.21800000000000003</v>
      </c>
      <c r="G34" s="119">
        <f>capa0!G12-chp0!G11</f>
        <v>8.5999999999999965E-2</v>
      </c>
      <c r="H34" s="119">
        <f>capa0!H12-chp0!H11</f>
        <v>2.3420000000000001</v>
      </c>
      <c r="I34" s="119">
        <f>capa0!I12-chp0!I11</f>
        <v>12.785</v>
      </c>
      <c r="J34" s="119">
        <f>capa0!J12-chp0!J11</f>
        <v>4.5830000000000002</v>
      </c>
      <c r="K34" s="119">
        <f>capa0!K12-chp0!K11</f>
        <v>0.69</v>
      </c>
      <c r="L34" s="119">
        <f>capa0!L12-chp0!L11</f>
        <v>7.3999999999999996E-2</v>
      </c>
      <c r="M34" s="119">
        <f>capa0!M12-chp0!M11</f>
        <v>5.5000000000000049E-2</v>
      </c>
      <c r="N34" s="119">
        <f>capa0!N12-chp0!N11</f>
        <v>0.42900000000000005</v>
      </c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</row>
    <row r="35" spans="1:38" ht="12.75" customHeight="1" x14ac:dyDescent="0.35">
      <c r="A35" s="74" t="s">
        <v>39</v>
      </c>
      <c r="B35" s="74">
        <v>3</v>
      </c>
      <c r="C35" s="119">
        <f>capa0!C13-chp0!C12</f>
        <v>0.27300000000000002</v>
      </c>
      <c r="D35" s="119">
        <f>capa0!D13-chp0!D12</f>
        <v>1.18</v>
      </c>
      <c r="E35" s="119">
        <f>capa0!E13-chp0!E12</f>
        <v>3.5000000000000003E-2</v>
      </c>
      <c r="F35" s="119">
        <f>capa0!F13-chp0!F12</f>
        <v>0.26800000000000002</v>
      </c>
      <c r="G35" s="119">
        <f>capa0!G13-chp0!G12</f>
        <v>0.53600000000000003</v>
      </c>
      <c r="H35" s="119">
        <f>capa0!H13-chp0!H12</f>
        <v>2.492</v>
      </c>
      <c r="I35" s="119">
        <f>capa0!I13-chp0!I12</f>
        <v>2.2229999999999999</v>
      </c>
      <c r="J35" s="119">
        <f>capa0!J13-chp0!J12</f>
        <v>7.0390000000000006</v>
      </c>
      <c r="K35" s="119">
        <f>capa0!K13-chp0!K12</f>
        <v>2.84</v>
      </c>
      <c r="L35" s="119">
        <f>capa0!L13-chp0!L12</f>
        <v>7.3999999999999996E-2</v>
      </c>
      <c r="M35" s="119">
        <f>capa0!M13-chp0!M12</f>
        <v>0.59299999999999997</v>
      </c>
      <c r="N35" s="119">
        <f>capa0!N13-chp0!N12</f>
        <v>0.77900000000000003</v>
      </c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</row>
    <row r="36" spans="1:38" ht="12.75" customHeight="1" x14ac:dyDescent="0.35">
      <c r="A36" s="74" t="s">
        <v>35</v>
      </c>
      <c r="B36" s="74">
        <v>1</v>
      </c>
      <c r="C36" s="119">
        <f>capa0!C14-chp0!C13</f>
        <v>0.27300000000000002</v>
      </c>
      <c r="D36" s="119">
        <f>capa0!D14-chp0!D13</f>
        <v>0.93599999999999994</v>
      </c>
      <c r="E36" s="119">
        <f>capa0!E14-chp0!E13</f>
        <v>3.5000000000000003E-2</v>
      </c>
      <c r="F36" s="119">
        <f>capa0!F14-chp0!F13</f>
        <v>0.26800000000000002</v>
      </c>
      <c r="G36" s="119">
        <f>capa0!G14-chp0!G13</f>
        <v>0.502</v>
      </c>
      <c r="H36" s="119">
        <f>capa0!H14-chp0!H13</f>
        <v>2.3580000000000001</v>
      </c>
      <c r="I36" s="119">
        <f>capa0!I14-chp0!I13</f>
        <v>-0.23300000000000001</v>
      </c>
      <c r="J36" s="119">
        <f>capa0!J14-chp0!J13</f>
        <v>3.5070000000000001</v>
      </c>
      <c r="K36" s="119">
        <f>capa0!K14-chp0!K13</f>
        <v>2.3899999999999997</v>
      </c>
      <c r="L36" s="119">
        <f>capa0!L14-chp0!L13</f>
        <v>7.3999999999999996E-2</v>
      </c>
      <c r="M36" s="119">
        <f>capa0!M14-chp0!M13</f>
        <v>0.40500000000000003</v>
      </c>
      <c r="N36" s="119">
        <f>capa0!N14-chp0!N13</f>
        <v>0.76400000000000001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</row>
    <row r="37" spans="1:38" ht="12.75" customHeight="1" x14ac:dyDescent="0.35">
      <c r="A37" s="74" t="s">
        <v>35</v>
      </c>
      <c r="B37" s="74">
        <v>2</v>
      </c>
      <c r="C37" s="119">
        <f>capa0!C15-chp0!C14</f>
        <v>0.27400000000000002</v>
      </c>
      <c r="D37" s="119">
        <f>capa0!D15-chp0!D14</f>
        <v>0.93599999999999994</v>
      </c>
      <c r="E37" s="119">
        <f>capa0!E15-chp0!E14</f>
        <v>3.5000000000000003E-2</v>
      </c>
      <c r="F37" s="119">
        <f>capa0!F15-chp0!F14</f>
        <v>0.26800000000000002</v>
      </c>
      <c r="G37" s="119">
        <f>capa0!G15-chp0!G14</f>
        <v>0.502</v>
      </c>
      <c r="H37" s="119">
        <f>capa0!H15-chp0!H14</f>
        <v>2.3580000000000001</v>
      </c>
      <c r="I37" s="119">
        <f>capa0!I15-chp0!I14</f>
        <v>0.33799999999999997</v>
      </c>
      <c r="J37" s="119">
        <f>capa0!J15-chp0!J14</f>
        <v>3.056</v>
      </c>
      <c r="K37" s="119">
        <f>capa0!K15-chp0!K14</f>
        <v>2.3899999999999997</v>
      </c>
      <c r="L37" s="119">
        <f>capa0!L15-chp0!L14</f>
        <v>7.3999999999999996E-2</v>
      </c>
      <c r="M37" s="119">
        <f>capa0!M15-chp0!M14</f>
        <v>0.40500000000000003</v>
      </c>
      <c r="N37" s="119">
        <f>capa0!N15-chp0!N14</f>
        <v>0.76400000000000001</v>
      </c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</row>
    <row r="38" spans="1:38" ht="12.75" customHeight="1" x14ac:dyDescent="0.35">
      <c r="A38" s="74" t="s">
        <v>35</v>
      </c>
      <c r="B38" s="74">
        <v>3</v>
      </c>
      <c r="C38" s="119">
        <f>capa0!C16-chp0!C15</f>
        <v>0.27400000000000002</v>
      </c>
      <c r="D38" s="119">
        <f>capa0!D16-chp0!D15</f>
        <v>1.0669999999999999</v>
      </c>
      <c r="E38" s="119">
        <f>capa0!E16-chp0!E15</f>
        <v>3.5000000000000003E-2</v>
      </c>
      <c r="F38" s="119">
        <f>capa0!F16-chp0!F15</f>
        <v>0.26800000000000002</v>
      </c>
      <c r="G38" s="119">
        <f>capa0!G16-chp0!G15</f>
        <v>0.30400000000000005</v>
      </c>
      <c r="H38" s="119">
        <f>capa0!H16-chp0!H15</f>
        <v>0.85899999999999999</v>
      </c>
      <c r="I38" s="119">
        <f>capa0!I16-chp0!I15</f>
        <v>-0.13400000000000001</v>
      </c>
      <c r="J38" s="119">
        <f>capa0!J16-chp0!J15</f>
        <v>3.694</v>
      </c>
      <c r="K38" s="119">
        <f>capa0!K16-chp0!K15</f>
        <v>2.84</v>
      </c>
      <c r="L38" s="119">
        <f>capa0!L16-chp0!L15</f>
        <v>7.3999999999999996E-2</v>
      </c>
      <c r="M38" s="119">
        <f>capa0!M16-chp0!M15</f>
        <v>0.40500000000000003</v>
      </c>
      <c r="N38" s="119">
        <f>capa0!N16-chp0!N15</f>
        <v>0.10899999999999999</v>
      </c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</row>
    <row r="39" spans="1:38" ht="12.75" customHeight="1" x14ac:dyDescent="0.3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</row>
    <row r="40" spans="1:38" ht="30.75" customHeight="1" x14ac:dyDescent="0.35">
      <c r="C40" s="119"/>
      <c r="D40" s="119"/>
      <c r="E40" s="119"/>
      <c r="F40" s="119"/>
      <c r="G40" s="119"/>
      <c r="H40" s="119"/>
      <c r="I40" s="384" t="s">
        <v>148</v>
      </c>
      <c r="J40" s="385"/>
      <c r="K40" s="385"/>
      <c r="L40" s="385"/>
      <c r="M40" s="386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</row>
    <row r="41" spans="1:38" ht="14.5" x14ac:dyDescent="0.35">
      <c r="C41" s="119"/>
      <c r="D41" s="119"/>
      <c r="E41" s="119"/>
      <c r="F41" s="119"/>
      <c r="G41" s="119"/>
      <c r="I41" s="273"/>
      <c r="J41" s="103"/>
      <c r="K41" s="382" t="s">
        <v>145</v>
      </c>
      <c r="L41" s="383"/>
      <c r="M41" s="274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</row>
    <row r="42" spans="1:38" ht="12.75" customHeight="1" x14ac:dyDescent="0.35">
      <c r="H42" s="119"/>
      <c r="I42" s="277"/>
      <c r="J42" s="278" t="s">
        <v>143</v>
      </c>
      <c r="K42" s="277" t="s">
        <v>141</v>
      </c>
      <c r="L42" s="279" t="s">
        <v>142</v>
      </c>
      <c r="M42" s="279" t="s">
        <v>144</v>
      </c>
    </row>
    <row r="43" spans="1:38" ht="12.75" customHeight="1" x14ac:dyDescent="0.35">
      <c r="I43" s="273" t="s">
        <v>139</v>
      </c>
      <c r="J43" s="125">
        <f>SUM(J4:J9)</f>
        <v>29.337999999999997</v>
      </c>
      <c r="K43" s="273">
        <f>65*66/1000</f>
        <v>4.29</v>
      </c>
      <c r="L43" s="274">
        <f>44*26/1000</f>
        <v>1.1439999999999999</v>
      </c>
      <c r="M43" s="274">
        <f>K43/(K43+L43)</f>
        <v>0.78947368421052633</v>
      </c>
    </row>
    <row r="44" spans="1:38" ht="12.75" customHeight="1" x14ac:dyDescent="0.35">
      <c r="I44" s="273" t="s">
        <v>140</v>
      </c>
      <c r="J44" s="125">
        <f>SUM(J10:J12)</f>
        <v>10.573</v>
      </c>
      <c r="K44" s="273">
        <f>19*160/1000</f>
        <v>3.04</v>
      </c>
      <c r="L44" s="274">
        <f>25*96/1000</f>
        <v>2.4</v>
      </c>
      <c r="M44" s="274">
        <f t="shared" ref="M44:M45" si="3">K44/(K44+L44)</f>
        <v>0.55882352941176472</v>
      </c>
    </row>
    <row r="45" spans="1:38" ht="12.75" customHeight="1" x14ac:dyDescent="0.35">
      <c r="I45" s="280" t="s">
        <v>143</v>
      </c>
      <c r="J45" s="281">
        <f>SUM(J43:J44)</f>
        <v>39.911000000000001</v>
      </c>
      <c r="K45" s="275">
        <f>SUM(K43:K44)</f>
        <v>7.33</v>
      </c>
      <c r="L45" s="276">
        <f>SUM(L43:L44)</f>
        <v>3.5439999999999996</v>
      </c>
      <c r="M45" s="282">
        <f t="shared" si="3"/>
        <v>0.67408497333088113</v>
      </c>
    </row>
  </sheetData>
  <mergeCells count="4">
    <mergeCell ref="C1:N1"/>
    <mergeCell ref="AM1:AX1"/>
    <mergeCell ref="K41:L41"/>
    <mergeCell ref="I40:M40"/>
  </mergeCells>
  <conditionalFormatting sqref="C4:AL15">
    <cfRule type="cellIs" dxfId="94" priority="7" operator="equal">
      <formula>0</formula>
    </cfRule>
  </conditionalFormatting>
  <conditionalFormatting sqref="AM4:AZ15">
    <cfRule type="cellIs" dxfId="93" priority="4" operator="equal">
      <formula>0</formula>
    </cfRule>
  </conditionalFormatting>
  <conditionalFormatting sqref="C21:AL21">
    <cfRule type="cellIs" dxfId="92" priority="3" operator="equal">
      <formula>0</formula>
    </cfRule>
  </conditionalFormatting>
  <conditionalFormatting sqref="AM21:AZ21">
    <cfRule type="cellIs" dxfId="91" priority="2" operator="equal">
      <formula>0</formula>
    </cfRule>
  </conditionalFormatting>
  <conditionalFormatting sqref="C27:AL38 O26:AL26">
    <cfRule type="cellIs" dxfId="90" priority="1" operator="lessThan">
      <formula>0</formula>
    </cfRule>
  </conditionalFormatting>
  <hyperlinks>
    <hyperlink ref="BC5" r:id="rId1" xr:uid="{63C98C90-7258-4C9E-A4C4-E566898632F1}"/>
    <hyperlink ref="BC7" r:id="rId2" xr:uid="{D1BDDDCB-5005-409C-97A4-68D07A9DF512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599-FF5B-4373-BF9A-7D75978BBE15}">
  <sheetPr>
    <tabColor indexed="51"/>
  </sheetPr>
  <dimension ref="A1:GJ41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7"/>
    </sheetView>
  </sheetViews>
  <sheetFormatPr baseColWidth="10" defaultColWidth="11.453125" defaultRowHeight="12.75" customHeight="1" x14ac:dyDescent="0.35"/>
  <cols>
    <col min="1" max="1" width="12.453125" style="74" customWidth="1"/>
    <col min="2" max="14" width="5.81640625" style="74" customWidth="1"/>
    <col min="15" max="93" width="5.453125" style="74" customWidth="1"/>
    <col min="94" max="108" width="6.453125" style="74" customWidth="1"/>
    <col min="109" max="149" width="5.453125" style="74" customWidth="1"/>
    <col min="150" max="16384" width="11.453125" style="74"/>
  </cols>
  <sheetData>
    <row r="1" spans="1:192" s="80" customFormat="1" ht="17.25" customHeight="1" x14ac:dyDescent="0.35">
      <c r="A1" s="354" t="s">
        <v>64</v>
      </c>
      <c r="B1" s="388" t="s">
        <v>168</v>
      </c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9"/>
      <c r="O1" s="388" t="s">
        <v>164</v>
      </c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8" t="s">
        <v>165</v>
      </c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7"/>
      <c r="AN1" s="389"/>
      <c r="AO1" s="387" t="s">
        <v>169</v>
      </c>
      <c r="AP1" s="387"/>
      <c r="AQ1" s="387"/>
      <c r="AR1" s="387"/>
      <c r="AS1" s="387"/>
      <c r="AT1" s="387"/>
      <c r="AU1" s="387"/>
      <c r="AV1" s="387"/>
      <c r="AW1" s="387"/>
      <c r="AX1" s="387"/>
      <c r="AY1" s="387"/>
      <c r="AZ1" s="387"/>
      <c r="BA1" s="387"/>
      <c r="BB1" s="388" t="s">
        <v>170</v>
      </c>
      <c r="BC1" s="387"/>
      <c r="BD1" s="387"/>
      <c r="BE1" s="387"/>
      <c r="BF1" s="387"/>
      <c r="BG1" s="387"/>
      <c r="BH1" s="387"/>
      <c r="BI1" s="387"/>
      <c r="BJ1" s="387"/>
      <c r="BK1" s="387"/>
      <c r="BL1" s="387"/>
      <c r="BM1" s="387"/>
      <c r="BN1" s="389"/>
      <c r="BO1" s="387" t="s">
        <v>171</v>
      </c>
      <c r="BP1" s="387"/>
      <c r="BQ1" s="387"/>
      <c r="BR1" s="387"/>
      <c r="BS1" s="387"/>
      <c r="BT1" s="387"/>
      <c r="BU1" s="387"/>
      <c r="BV1" s="387"/>
      <c r="BW1" s="387"/>
      <c r="BX1" s="387"/>
      <c r="BY1" s="387"/>
      <c r="BZ1" s="387"/>
      <c r="CA1" s="387"/>
      <c r="CB1" s="388" t="s">
        <v>115</v>
      </c>
      <c r="CC1" s="387"/>
      <c r="CD1" s="387"/>
      <c r="CE1" s="387"/>
      <c r="CF1" s="387"/>
      <c r="CG1" s="387"/>
      <c r="CH1" s="387"/>
      <c r="CI1" s="387"/>
      <c r="CJ1" s="387"/>
      <c r="CK1" s="387"/>
      <c r="CL1" s="387"/>
      <c r="CM1" s="387"/>
      <c r="CN1" s="389"/>
      <c r="CO1" s="335"/>
      <c r="CP1" s="335"/>
      <c r="CQ1" s="335"/>
      <c r="CR1" s="335"/>
      <c r="CS1" s="335"/>
      <c r="CT1" s="335"/>
      <c r="CU1" s="335"/>
      <c r="CV1" s="335"/>
      <c r="CW1" s="335"/>
      <c r="CX1" s="335"/>
      <c r="CY1" s="335"/>
      <c r="CZ1" s="335"/>
      <c r="DA1" s="335"/>
      <c r="DB1" s="335"/>
      <c r="DC1" s="335"/>
      <c r="DD1" s="335"/>
      <c r="DE1" s="103"/>
      <c r="DF1" s="103"/>
      <c r="DG1" s="103"/>
      <c r="DH1" s="103"/>
      <c r="DI1" s="103"/>
      <c r="DJ1" s="103"/>
      <c r="DK1" s="335"/>
      <c r="DL1" s="335"/>
      <c r="DM1" s="335"/>
      <c r="DN1" s="335"/>
      <c r="DO1" s="335"/>
      <c r="DP1" s="335"/>
      <c r="DQ1" s="335"/>
      <c r="DR1" s="335"/>
      <c r="DS1" s="335"/>
      <c r="DT1" s="335"/>
      <c r="DU1" s="335"/>
      <c r="DV1" s="335"/>
      <c r="DW1" s="335"/>
      <c r="DX1" s="335"/>
      <c r="DY1" s="335"/>
      <c r="DZ1" s="335"/>
      <c r="EA1" s="335"/>
      <c r="EB1" s="335"/>
      <c r="EC1" s="335"/>
      <c r="ED1" s="335"/>
      <c r="EE1" s="335"/>
      <c r="EF1" s="335"/>
      <c r="EG1" s="335"/>
      <c r="EH1" s="335"/>
      <c r="EI1" s="335"/>
      <c r="EJ1" s="335"/>
      <c r="EK1" s="335"/>
      <c r="EL1" s="335"/>
      <c r="EM1" s="335"/>
      <c r="EN1" s="335"/>
      <c r="EO1" s="335"/>
      <c r="EP1" s="335"/>
      <c r="EQ1" s="335"/>
      <c r="ER1" s="335"/>
      <c r="ES1" s="335"/>
      <c r="ET1" s="335"/>
      <c r="EU1" s="335"/>
      <c r="EV1" s="335"/>
      <c r="EW1" s="335"/>
      <c r="EX1" s="335"/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  <c r="FK1" s="335"/>
      <c r="FL1" s="335"/>
      <c r="FM1" s="335"/>
      <c r="FN1" s="335"/>
      <c r="FO1" s="335"/>
      <c r="FP1" s="335"/>
      <c r="FQ1" s="335"/>
      <c r="FR1" s="335"/>
      <c r="FS1" s="335"/>
      <c r="FT1" s="335"/>
      <c r="FU1" s="335"/>
      <c r="FV1" s="335"/>
      <c r="FW1" s="335"/>
      <c r="FX1" s="335"/>
      <c r="FY1" s="335"/>
      <c r="FZ1" s="335"/>
      <c r="GA1" s="335"/>
      <c r="GB1" s="335"/>
      <c r="GC1" s="335"/>
      <c r="GD1" s="335"/>
      <c r="GE1" s="335"/>
      <c r="GF1" s="335"/>
      <c r="GG1" s="335"/>
      <c r="GH1" s="335"/>
      <c r="GI1" s="335"/>
      <c r="GJ1" s="335"/>
    </row>
    <row r="2" spans="1:192" s="339" customFormat="1" ht="33.5" x14ac:dyDescent="0.25">
      <c r="A2" s="336"/>
      <c r="B2" s="351" t="s">
        <v>166</v>
      </c>
      <c r="C2" s="352" t="s">
        <v>166</v>
      </c>
      <c r="D2" s="352" t="s">
        <v>166</v>
      </c>
      <c r="E2" s="352" t="s">
        <v>166</v>
      </c>
      <c r="F2" s="352" t="s">
        <v>166</v>
      </c>
      <c r="G2" s="352" t="s">
        <v>166</v>
      </c>
      <c r="H2" s="352" t="s">
        <v>166</v>
      </c>
      <c r="I2" s="352" t="s">
        <v>166</v>
      </c>
      <c r="J2" s="352" t="s">
        <v>166</v>
      </c>
      <c r="K2" s="352" t="s">
        <v>166</v>
      </c>
      <c r="L2" s="352" t="s">
        <v>166</v>
      </c>
      <c r="M2" s="352" t="s">
        <v>166</v>
      </c>
      <c r="N2" s="353" t="s">
        <v>166</v>
      </c>
      <c r="O2" s="344" t="s">
        <v>166</v>
      </c>
      <c r="P2" s="344" t="s">
        <v>166</v>
      </c>
      <c r="Q2" s="344" t="s">
        <v>166</v>
      </c>
      <c r="R2" s="344" t="s">
        <v>166</v>
      </c>
      <c r="S2" s="344" t="s">
        <v>166</v>
      </c>
      <c r="T2" s="344" t="s">
        <v>166</v>
      </c>
      <c r="U2" s="344" t="s">
        <v>166</v>
      </c>
      <c r="V2" s="344" t="s">
        <v>166</v>
      </c>
      <c r="W2" s="344" t="s">
        <v>166</v>
      </c>
      <c r="X2" s="344" t="s">
        <v>166</v>
      </c>
      <c r="Y2" s="344" t="s">
        <v>166</v>
      </c>
      <c r="Z2" s="344" t="s">
        <v>166</v>
      </c>
      <c r="AA2" s="344" t="s">
        <v>166</v>
      </c>
      <c r="AB2" s="355" t="s">
        <v>166</v>
      </c>
      <c r="AC2" s="344" t="s">
        <v>166</v>
      </c>
      <c r="AD2" s="344" t="s">
        <v>166</v>
      </c>
      <c r="AE2" s="344" t="s">
        <v>166</v>
      </c>
      <c r="AF2" s="344" t="s">
        <v>166</v>
      </c>
      <c r="AG2" s="344" t="s">
        <v>166</v>
      </c>
      <c r="AH2" s="344" t="s">
        <v>166</v>
      </c>
      <c r="AI2" s="344" t="s">
        <v>166</v>
      </c>
      <c r="AJ2" s="344" t="s">
        <v>166</v>
      </c>
      <c r="AK2" s="344" t="s">
        <v>166</v>
      </c>
      <c r="AL2" s="344" t="s">
        <v>166</v>
      </c>
      <c r="AM2" s="344" t="s">
        <v>166</v>
      </c>
      <c r="AN2" s="356" t="s">
        <v>166</v>
      </c>
      <c r="AO2" s="344" t="s">
        <v>166</v>
      </c>
      <c r="AP2" s="344" t="s">
        <v>166</v>
      </c>
      <c r="AQ2" s="344" t="s">
        <v>166</v>
      </c>
      <c r="AR2" s="344" t="s">
        <v>166</v>
      </c>
      <c r="AS2" s="344" t="s">
        <v>166</v>
      </c>
      <c r="AT2" s="344" t="s">
        <v>166</v>
      </c>
      <c r="AU2" s="344" t="s">
        <v>166</v>
      </c>
      <c r="AV2" s="344" t="s">
        <v>166</v>
      </c>
      <c r="AW2" s="344" t="s">
        <v>166</v>
      </c>
      <c r="AX2" s="344" t="s">
        <v>166</v>
      </c>
      <c r="AY2" s="344" t="s">
        <v>166</v>
      </c>
      <c r="AZ2" s="344" t="s">
        <v>166</v>
      </c>
      <c r="BA2" s="344" t="s">
        <v>166</v>
      </c>
      <c r="BB2" s="355" t="s">
        <v>166</v>
      </c>
      <c r="BC2" s="344" t="s">
        <v>166</v>
      </c>
      <c r="BD2" s="344" t="s">
        <v>166</v>
      </c>
      <c r="BE2" s="344" t="s">
        <v>166</v>
      </c>
      <c r="BF2" s="344" t="s">
        <v>166</v>
      </c>
      <c r="BG2" s="344" t="s">
        <v>166</v>
      </c>
      <c r="BH2" s="344" t="s">
        <v>166</v>
      </c>
      <c r="BI2" s="344" t="s">
        <v>166</v>
      </c>
      <c r="BJ2" s="344" t="s">
        <v>166</v>
      </c>
      <c r="BK2" s="344" t="s">
        <v>166</v>
      </c>
      <c r="BL2" s="344" t="s">
        <v>166</v>
      </c>
      <c r="BM2" s="344" t="s">
        <v>166</v>
      </c>
      <c r="BN2" s="356" t="s">
        <v>166</v>
      </c>
      <c r="BO2" s="344" t="s">
        <v>166</v>
      </c>
      <c r="BP2" s="344" t="s">
        <v>166</v>
      </c>
      <c r="BQ2" s="344" t="s">
        <v>166</v>
      </c>
      <c r="BR2" s="344" t="s">
        <v>166</v>
      </c>
      <c r="BS2" s="344" t="s">
        <v>166</v>
      </c>
      <c r="BT2" s="344" t="s">
        <v>166</v>
      </c>
      <c r="BU2" s="344" t="s">
        <v>166</v>
      </c>
      <c r="BV2" s="344" t="s">
        <v>166</v>
      </c>
      <c r="BW2" s="344" t="s">
        <v>166</v>
      </c>
      <c r="BX2" s="344" t="s">
        <v>166</v>
      </c>
      <c r="BY2" s="344" t="s">
        <v>166</v>
      </c>
      <c r="BZ2" s="344" t="s">
        <v>166</v>
      </c>
      <c r="CA2" s="344" t="s">
        <v>166</v>
      </c>
      <c r="CB2" s="355" t="s">
        <v>166</v>
      </c>
      <c r="CC2" s="344" t="s">
        <v>166</v>
      </c>
      <c r="CD2" s="344" t="s">
        <v>166</v>
      </c>
      <c r="CE2" s="344" t="s">
        <v>166</v>
      </c>
      <c r="CF2" s="344" t="s">
        <v>166</v>
      </c>
      <c r="CG2" s="344" t="s">
        <v>166</v>
      </c>
      <c r="CH2" s="344" t="s">
        <v>166</v>
      </c>
      <c r="CI2" s="344" t="s">
        <v>166</v>
      </c>
      <c r="CJ2" s="344" t="s">
        <v>166</v>
      </c>
      <c r="CK2" s="344" t="s">
        <v>166</v>
      </c>
      <c r="CL2" s="344" t="s">
        <v>166</v>
      </c>
      <c r="CM2" s="344" t="s">
        <v>166</v>
      </c>
      <c r="CN2" s="356" t="s">
        <v>166</v>
      </c>
      <c r="CO2" s="337"/>
      <c r="CP2" s="337"/>
      <c r="CQ2" s="338"/>
      <c r="CR2" s="337"/>
      <c r="CS2" s="337"/>
      <c r="CT2" s="337"/>
      <c r="CU2" s="337"/>
      <c r="CV2" s="337"/>
      <c r="CW2" s="337"/>
      <c r="CX2" s="337"/>
      <c r="CY2" s="337"/>
      <c r="CZ2" s="337"/>
      <c r="DA2" s="337"/>
      <c r="DB2" s="337"/>
      <c r="DC2" s="337"/>
      <c r="DD2" s="337"/>
      <c r="DE2" s="337"/>
      <c r="DF2" s="337"/>
      <c r="DG2" s="337"/>
      <c r="DH2" s="337"/>
      <c r="DI2" s="337"/>
      <c r="DJ2" s="337"/>
      <c r="DK2" s="337"/>
      <c r="DL2" s="337"/>
      <c r="DM2" s="337"/>
      <c r="DN2" s="337"/>
      <c r="DO2" s="337"/>
      <c r="DP2" s="337"/>
      <c r="DQ2" s="337"/>
      <c r="DR2" s="337"/>
      <c r="DS2" s="337"/>
      <c r="DT2" s="337"/>
      <c r="DU2" s="337"/>
      <c r="DV2" s="337"/>
      <c r="DW2" s="337"/>
      <c r="DX2" s="337"/>
      <c r="DY2" s="337"/>
      <c r="DZ2" s="337"/>
      <c r="EA2" s="337"/>
      <c r="EB2" s="337"/>
      <c r="EC2" s="337"/>
      <c r="ED2" s="337"/>
      <c r="EE2" s="337"/>
      <c r="EF2" s="337"/>
      <c r="EG2" s="337"/>
      <c r="EH2" s="337"/>
      <c r="EI2" s="337"/>
      <c r="EJ2" s="337"/>
      <c r="EK2" s="337"/>
      <c r="EL2" s="337"/>
      <c r="EM2" s="337"/>
      <c r="EN2" s="337"/>
      <c r="EO2" s="337"/>
      <c r="EP2" s="337"/>
      <c r="EQ2" s="337"/>
      <c r="ER2" s="337"/>
      <c r="ES2" s="337"/>
      <c r="ET2" s="337"/>
      <c r="EU2" s="337"/>
      <c r="EV2" s="337"/>
      <c r="EW2" s="337"/>
      <c r="EX2" s="337"/>
      <c r="EY2" s="337"/>
      <c r="EZ2" s="337"/>
      <c r="FA2" s="337"/>
      <c r="FB2" s="337"/>
      <c r="FC2" s="337"/>
      <c r="FD2" s="337"/>
      <c r="FE2" s="337"/>
      <c r="FF2" s="337"/>
      <c r="FG2" s="337"/>
      <c r="FH2" s="337"/>
      <c r="FI2" s="337"/>
      <c r="FJ2" s="337"/>
      <c r="FK2" s="337"/>
      <c r="FL2" s="337"/>
      <c r="FM2" s="337"/>
      <c r="FN2" s="337"/>
      <c r="FO2" s="337"/>
      <c r="FP2" s="337"/>
      <c r="FQ2" s="337"/>
      <c r="FR2" s="337"/>
      <c r="FS2" s="337"/>
      <c r="FT2" s="337"/>
      <c r="FU2" s="337"/>
      <c r="FV2" s="337"/>
      <c r="FW2" s="337"/>
      <c r="FX2" s="337"/>
      <c r="FY2" s="337"/>
      <c r="FZ2" s="337"/>
      <c r="GA2" s="337"/>
      <c r="GB2" s="337"/>
      <c r="GC2" s="337"/>
      <c r="GD2" s="337"/>
      <c r="GE2" s="337"/>
      <c r="GF2" s="337"/>
      <c r="GG2" s="337"/>
      <c r="GH2" s="337"/>
      <c r="GI2" s="337"/>
      <c r="GJ2" s="337"/>
    </row>
    <row r="3" spans="1:192" s="341" customFormat="1" ht="12.75" customHeight="1" x14ac:dyDescent="0.35">
      <c r="A3" s="340"/>
      <c r="B3" s="345">
        <v>2013</v>
      </c>
      <c r="C3" s="346">
        <f>B3</f>
        <v>2013</v>
      </c>
      <c r="D3" s="346">
        <f t="shared" ref="D3:I3" si="0">C3</f>
        <v>2013</v>
      </c>
      <c r="E3" s="346">
        <f t="shared" si="0"/>
        <v>2013</v>
      </c>
      <c r="F3" s="346">
        <f t="shared" si="0"/>
        <v>2013</v>
      </c>
      <c r="G3" s="346">
        <f t="shared" si="0"/>
        <v>2013</v>
      </c>
      <c r="H3" s="346">
        <f t="shared" si="0"/>
        <v>2013</v>
      </c>
      <c r="I3" s="346">
        <f t="shared" si="0"/>
        <v>2013</v>
      </c>
      <c r="J3" s="346">
        <v>2013</v>
      </c>
      <c r="K3" s="346">
        <f t="shared" ref="K3" si="1">I3</f>
        <v>2013</v>
      </c>
      <c r="L3" s="346">
        <f t="shared" ref="L3:N3" si="2">K3</f>
        <v>2013</v>
      </c>
      <c r="M3" s="346">
        <f t="shared" si="2"/>
        <v>2013</v>
      </c>
      <c r="N3" s="349">
        <f t="shared" si="2"/>
        <v>2013</v>
      </c>
      <c r="O3" s="346">
        <v>2014</v>
      </c>
      <c r="P3" s="346">
        <f>O3</f>
        <v>2014</v>
      </c>
      <c r="Q3" s="346">
        <f t="shared" ref="Q3:AA3" si="3">P3</f>
        <v>2014</v>
      </c>
      <c r="R3" s="346">
        <f t="shared" si="3"/>
        <v>2014</v>
      </c>
      <c r="S3" s="346">
        <f t="shared" si="3"/>
        <v>2014</v>
      </c>
      <c r="T3" s="346">
        <f t="shared" si="3"/>
        <v>2014</v>
      </c>
      <c r="U3" s="346">
        <f t="shared" si="3"/>
        <v>2014</v>
      </c>
      <c r="V3" s="346">
        <f t="shared" si="3"/>
        <v>2014</v>
      </c>
      <c r="W3" s="346">
        <f t="shared" si="3"/>
        <v>2014</v>
      </c>
      <c r="X3" s="346">
        <f>V3</f>
        <v>2014</v>
      </c>
      <c r="Y3" s="346">
        <f t="shared" si="3"/>
        <v>2014</v>
      </c>
      <c r="Z3" s="346">
        <f t="shared" si="3"/>
        <v>2014</v>
      </c>
      <c r="AA3" s="346">
        <f t="shared" si="3"/>
        <v>2014</v>
      </c>
      <c r="AB3" s="345">
        <v>2015</v>
      </c>
      <c r="AC3" s="346">
        <v>2015</v>
      </c>
      <c r="AD3" s="346">
        <v>2015</v>
      </c>
      <c r="AE3" s="346">
        <v>2015</v>
      </c>
      <c r="AF3" s="346">
        <v>2015</v>
      </c>
      <c r="AG3" s="346">
        <v>2015</v>
      </c>
      <c r="AH3" s="346">
        <v>2015</v>
      </c>
      <c r="AI3" s="346">
        <v>2015</v>
      </c>
      <c r="AJ3" s="346">
        <v>2015</v>
      </c>
      <c r="AK3" s="346">
        <v>2015</v>
      </c>
      <c r="AL3" s="346">
        <v>2015</v>
      </c>
      <c r="AM3" s="346">
        <v>2015</v>
      </c>
      <c r="AN3" s="349">
        <v>2015</v>
      </c>
      <c r="AO3" s="346">
        <v>2016</v>
      </c>
      <c r="AP3" s="346">
        <v>2016</v>
      </c>
      <c r="AQ3" s="346">
        <v>2016</v>
      </c>
      <c r="AR3" s="346">
        <v>2016</v>
      </c>
      <c r="AS3" s="346">
        <v>2016</v>
      </c>
      <c r="AT3" s="346">
        <v>2016</v>
      </c>
      <c r="AU3" s="346">
        <v>2016</v>
      </c>
      <c r="AV3" s="346">
        <v>2016</v>
      </c>
      <c r="AW3" s="346">
        <v>2016</v>
      </c>
      <c r="AX3" s="346">
        <v>2016</v>
      </c>
      <c r="AY3" s="346">
        <v>2016</v>
      </c>
      <c r="AZ3" s="346">
        <v>2016</v>
      </c>
      <c r="BA3" s="346">
        <v>2016</v>
      </c>
      <c r="BB3" s="345">
        <v>2017</v>
      </c>
      <c r="BC3" s="346">
        <v>2017</v>
      </c>
      <c r="BD3" s="346">
        <v>2017</v>
      </c>
      <c r="BE3" s="346">
        <v>2017</v>
      </c>
      <c r="BF3" s="346">
        <v>2017</v>
      </c>
      <c r="BG3" s="346">
        <v>2017</v>
      </c>
      <c r="BH3" s="346">
        <v>2017</v>
      </c>
      <c r="BI3" s="346">
        <v>2017</v>
      </c>
      <c r="BJ3" s="346">
        <v>2017</v>
      </c>
      <c r="BK3" s="346">
        <v>2017</v>
      </c>
      <c r="BL3" s="346">
        <v>2017</v>
      </c>
      <c r="BM3" s="346">
        <v>2017</v>
      </c>
      <c r="BN3" s="349">
        <v>2017</v>
      </c>
      <c r="BO3" s="346">
        <v>2018</v>
      </c>
      <c r="BP3" s="346">
        <v>2018</v>
      </c>
      <c r="BQ3" s="346">
        <v>2018</v>
      </c>
      <c r="BR3" s="346">
        <v>2018</v>
      </c>
      <c r="BS3" s="346">
        <v>2018</v>
      </c>
      <c r="BT3" s="346">
        <v>2018</v>
      </c>
      <c r="BU3" s="346">
        <v>2018</v>
      </c>
      <c r="BV3" s="346">
        <v>2018</v>
      </c>
      <c r="BW3" s="346">
        <v>2018</v>
      </c>
      <c r="BX3" s="346">
        <v>2018</v>
      </c>
      <c r="BY3" s="346">
        <v>2018</v>
      </c>
      <c r="BZ3" s="346">
        <v>2018</v>
      </c>
      <c r="CA3" s="346">
        <v>2018</v>
      </c>
      <c r="CB3" s="345" t="s">
        <v>115</v>
      </c>
      <c r="CC3" s="346" t="str">
        <f>CB3</f>
        <v>LTE</v>
      </c>
      <c r="CD3" s="346" t="str">
        <f t="shared" ref="CD3:CN3" si="4">CC3</f>
        <v>LTE</v>
      </c>
      <c r="CE3" s="346" t="str">
        <f t="shared" si="4"/>
        <v>LTE</v>
      </c>
      <c r="CF3" s="346" t="str">
        <f t="shared" si="4"/>
        <v>LTE</v>
      </c>
      <c r="CG3" s="346" t="str">
        <f t="shared" si="4"/>
        <v>LTE</v>
      </c>
      <c r="CH3" s="346" t="str">
        <f t="shared" si="4"/>
        <v>LTE</v>
      </c>
      <c r="CI3" s="346" t="str">
        <f t="shared" si="4"/>
        <v>LTE</v>
      </c>
      <c r="CJ3" s="346" t="str">
        <f t="shared" ref="CJ3" si="5">CI3</f>
        <v>LTE</v>
      </c>
      <c r="CK3" s="346" t="str">
        <f>CI3</f>
        <v>LTE</v>
      </c>
      <c r="CL3" s="346" t="str">
        <f t="shared" si="4"/>
        <v>LTE</v>
      </c>
      <c r="CM3" s="346" t="str">
        <f t="shared" si="4"/>
        <v>LTE</v>
      </c>
      <c r="CN3" s="349" t="str">
        <f t="shared" si="4"/>
        <v>LTE</v>
      </c>
      <c r="CQ3" s="342"/>
    </row>
    <row r="4" spans="1:192" s="341" customFormat="1" ht="12.75" customHeight="1" x14ac:dyDescent="0.35">
      <c r="A4" s="343"/>
      <c r="B4" s="347" t="s">
        <v>43</v>
      </c>
      <c r="C4" s="348" t="s">
        <v>30</v>
      </c>
      <c r="D4" s="348" t="s">
        <v>41</v>
      </c>
      <c r="E4" s="348" t="s">
        <v>44</v>
      </c>
      <c r="F4" s="348" t="s">
        <v>49</v>
      </c>
      <c r="G4" s="348" t="s">
        <v>31</v>
      </c>
      <c r="H4" s="348" t="s">
        <v>34</v>
      </c>
      <c r="I4" s="348" t="s">
        <v>1</v>
      </c>
      <c r="J4" s="348" t="s">
        <v>92</v>
      </c>
      <c r="K4" s="348" t="s">
        <v>29</v>
      </c>
      <c r="L4" s="348" t="s">
        <v>32</v>
      </c>
      <c r="M4" s="348" t="s">
        <v>28</v>
      </c>
      <c r="N4" s="350" t="s">
        <v>11</v>
      </c>
      <c r="O4" s="348" t="s">
        <v>43</v>
      </c>
      <c r="P4" s="348" t="s">
        <v>30</v>
      </c>
      <c r="Q4" s="348" t="s">
        <v>41</v>
      </c>
      <c r="R4" s="348" t="s">
        <v>44</v>
      </c>
      <c r="S4" s="348" t="s">
        <v>49</v>
      </c>
      <c r="T4" s="348" t="s">
        <v>31</v>
      </c>
      <c r="U4" s="348" t="s">
        <v>34</v>
      </c>
      <c r="V4" s="348" t="s">
        <v>1</v>
      </c>
      <c r="W4" s="348" t="s">
        <v>92</v>
      </c>
      <c r="X4" s="348" t="s">
        <v>29</v>
      </c>
      <c r="Y4" s="348" t="s">
        <v>32</v>
      </c>
      <c r="Z4" s="348" t="s">
        <v>28</v>
      </c>
      <c r="AA4" s="348" t="s">
        <v>11</v>
      </c>
      <c r="AB4" s="347" t="s">
        <v>43</v>
      </c>
      <c r="AC4" s="348" t="s">
        <v>30</v>
      </c>
      <c r="AD4" s="348" t="s">
        <v>41</v>
      </c>
      <c r="AE4" s="348" t="s">
        <v>44</v>
      </c>
      <c r="AF4" s="348" t="s">
        <v>49</v>
      </c>
      <c r="AG4" s="348" t="s">
        <v>31</v>
      </c>
      <c r="AH4" s="348" t="s">
        <v>34</v>
      </c>
      <c r="AI4" s="348" t="s">
        <v>1</v>
      </c>
      <c r="AJ4" s="348" t="s">
        <v>92</v>
      </c>
      <c r="AK4" s="348" t="s">
        <v>29</v>
      </c>
      <c r="AL4" s="348" t="s">
        <v>32</v>
      </c>
      <c r="AM4" s="348" t="s">
        <v>28</v>
      </c>
      <c r="AN4" s="350" t="s">
        <v>11</v>
      </c>
      <c r="AO4" s="348" t="s">
        <v>43</v>
      </c>
      <c r="AP4" s="348" t="s">
        <v>30</v>
      </c>
      <c r="AQ4" s="348" t="s">
        <v>41</v>
      </c>
      <c r="AR4" s="348" t="s">
        <v>44</v>
      </c>
      <c r="AS4" s="348" t="s">
        <v>49</v>
      </c>
      <c r="AT4" s="348" t="s">
        <v>31</v>
      </c>
      <c r="AU4" s="348" t="s">
        <v>34</v>
      </c>
      <c r="AV4" s="348" t="s">
        <v>1</v>
      </c>
      <c r="AW4" s="348" t="s">
        <v>92</v>
      </c>
      <c r="AX4" s="348" t="s">
        <v>29</v>
      </c>
      <c r="AY4" s="348" t="s">
        <v>32</v>
      </c>
      <c r="AZ4" s="348" t="s">
        <v>28</v>
      </c>
      <c r="BA4" s="348" t="s">
        <v>11</v>
      </c>
      <c r="BB4" s="347" t="s">
        <v>43</v>
      </c>
      <c r="BC4" s="348" t="s">
        <v>30</v>
      </c>
      <c r="BD4" s="348" t="s">
        <v>41</v>
      </c>
      <c r="BE4" s="348" t="s">
        <v>44</v>
      </c>
      <c r="BF4" s="348" t="s">
        <v>49</v>
      </c>
      <c r="BG4" s="348" t="s">
        <v>31</v>
      </c>
      <c r="BH4" s="348" t="s">
        <v>34</v>
      </c>
      <c r="BI4" s="348" t="s">
        <v>1</v>
      </c>
      <c r="BJ4" s="348" t="s">
        <v>92</v>
      </c>
      <c r="BK4" s="348" t="s">
        <v>29</v>
      </c>
      <c r="BL4" s="348" t="s">
        <v>32</v>
      </c>
      <c r="BM4" s="348" t="s">
        <v>28</v>
      </c>
      <c r="BN4" s="350" t="s">
        <v>11</v>
      </c>
      <c r="BO4" s="348" t="s">
        <v>43</v>
      </c>
      <c r="BP4" s="348" t="s">
        <v>30</v>
      </c>
      <c r="BQ4" s="348" t="s">
        <v>41</v>
      </c>
      <c r="BR4" s="348" t="s">
        <v>44</v>
      </c>
      <c r="BS4" s="348" t="s">
        <v>49</v>
      </c>
      <c r="BT4" s="348" t="s">
        <v>31</v>
      </c>
      <c r="BU4" s="348" t="s">
        <v>34</v>
      </c>
      <c r="BV4" s="348" t="s">
        <v>1</v>
      </c>
      <c r="BW4" s="348" t="s">
        <v>92</v>
      </c>
      <c r="BX4" s="348" t="s">
        <v>29</v>
      </c>
      <c r="BY4" s="348" t="s">
        <v>32</v>
      </c>
      <c r="BZ4" s="348" t="s">
        <v>28</v>
      </c>
      <c r="CA4" s="348" t="s">
        <v>11</v>
      </c>
      <c r="CB4" s="347" t="s">
        <v>43</v>
      </c>
      <c r="CC4" s="348" t="s">
        <v>30</v>
      </c>
      <c r="CD4" s="348" t="s">
        <v>41</v>
      </c>
      <c r="CE4" s="348" t="s">
        <v>44</v>
      </c>
      <c r="CF4" s="348" t="s">
        <v>49</v>
      </c>
      <c r="CG4" s="348" t="s">
        <v>31</v>
      </c>
      <c r="CH4" s="348" t="s">
        <v>34</v>
      </c>
      <c r="CI4" s="348" t="s">
        <v>1</v>
      </c>
      <c r="CJ4" s="348" t="s">
        <v>92</v>
      </c>
      <c r="CK4" s="348" t="s">
        <v>29</v>
      </c>
      <c r="CL4" s="348" t="s">
        <v>32</v>
      </c>
      <c r="CM4" s="348" t="s">
        <v>28</v>
      </c>
      <c r="CN4" s="350" t="s">
        <v>11</v>
      </c>
      <c r="CQ4" s="342"/>
    </row>
    <row r="5" spans="1:192" ht="12.75" customHeight="1" x14ac:dyDescent="0.35">
      <c r="A5" s="75"/>
      <c r="B5" s="326">
        <v>0</v>
      </c>
      <c r="C5" s="327">
        <v>41</v>
      </c>
      <c r="D5" s="327">
        <v>24.872</v>
      </c>
      <c r="E5" s="327">
        <v>29</v>
      </c>
      <c r="F5" s="327">
        <v>0</v>
      </c>
      <c r="G5" s="327">
        <v>404</v>
      </c>
      <c r="H5" s="327">
        <v>66</v>
      </c>
      <c r="I5" s="327">
        <v>92</v>
      </c>
      <c r="J5" s="327">
        <v>0</v>
      </c>
      <c r="K5" s="327">
        <v>3</v>
      </c>
      <c r="L5" s="327">
        <v>0</v>
      </c>
      <c r="M5" s="327">
        <v>0</v>
      </c>
      <c r="N5" s="328">
        <v>64</v>
      </c>
      <c r="O5" s="327">
        <v>0</v>
      </c>
      <c r="P5" s="327">
        <v>32</v>
      </c>
      <c r="Q5" s="327">
        <v>26.37</v>
      </c>
      <c r="R5" s="327">
        <v>29</v>
      </c>
      <c r="S5" s="327">
        <v>0</v>
      </c>
      <c r="T5" s="327">
        <v>416</v>
      </c>
      <c r="U5" s="327">
        <v>60</v>
      </c>
      <c r="V5" s="327">
        <v>92</v>
      </c>
      <c r="W5" s="327">
        <v>0</v>
      </c>
      <c r="X5" s="327">
        <v>4</v>
      </c>
      <c r="Y5" s="327">
        <v>0</v>
      </c>
      <c r="Z5" s="327">
        <v>0</v>
      </c>
      <c r="AA5" s="328">
        <v>62</v>
      </c>
      <c r="AB5" s="326">
        <v>0</v>
      </c>
      <c r="AC5" s="327">
        <v>25</v>
      </c>
      <c r="AD5" s="327">
        <v>22.095000000000002</v>
      </c>
      <c r="AE5" s="327">
        <v>25</v>
      </c>
      <c r="AF5" s="327">
        <v>0</v>
      </c>
      <c r="AG5" s="327">
        <v>417</v>
      </c>
      <c r="AH5" s="327">
        <v>66</v>
      </c>
      <c r="AI5" s="327">
        <v>87</v>
      </c>
      <c r="AJ5" s="327">
        <v>0</v>
      </c>
      <c r="AK5" s="327">
        <v>4</v>
      </c>
      <c r="AL5" s="327">
        <v>0</v>
      </c>
      <c r="AM5" s="327">
        <v>0</v>
      </c>
      <c r="AN5" s="328">
        <v>54</v>
      </c>
      <c r="AO5" s="236" t="s">
        <v>157</v>
      </c>
      <c r="AP5" s="236">
        <v>41</v>
      </c>
      <c r="AQ5" s="236">
        <v>20.235000000000003</v>
      </c>
      <c r="AR5" s="236">
        <v>23</v>
      </c>
      <c r="AS5" s="236" t="s">
        <v>157</v>
      </c>
      <c r="AT5" s="236">
        <v>384</v>
      </c>
      <c r="AU5" s="236">
        <v>67</v>
      </c>
      <c r="AV5" s="236">
        <v>80</v>
      </c>
      <c r="AW5" s="236" t="s">
        <v>157</v>
      </c>
      <c r="AX5" s="236">
        <v>3</v>
      </c>
      <c r="AY5" s="236" t="s">
        <v>157</v>
      </c>
      <c r="AZ5" s="236" t="s">
        <v>157</v>
      </c>
      <c r="BA5" s="236">
        <v>61</v>
      </c>
      <c r="BB5" s="326" t="s">
        <v>157</v>
      </c>
      <c r="BC5" s="327">
        <v>40</v>
      </c>
      <c r="BD5" s="327">
        <v>19</v>
      </c>
      <c r="BE5" s="327">
        <v>27</v>
      </c>
      <c r="BF5" s="327" t="s">
        <v>157</v>
      </c>
      <c r="BG5" s="327">
        <v>379</v>
      </c>
      <c r="BH5" s="327">
        <v>66</v>
      </c>
      <c r="BI5" s="327">
        <v>72</v>
      </c>
      <c r="BJ5" s="327" t="s">
        <v>157</v>
      </c>
      <c r="BK5" s="327">
        <v>4</v>
      </c>
      <c r="BL5" s="327" t="s">
        <v>157</v>
      </c>
      <c r="BM5" s="327" t="s">
        <v>157</v>
      </c>
      <c r="BN5" s="328">
        <v>63</v>
      </c>
      <c r="BO5" s="326" t="s">
        <v>157</v>
      </c>
      <c r="BP5" s="327">
        <v>27</v>
      </c>
      <c r="BQ5" s="327">
        <v>24</v>
      </c>
      <c r="BR5" s="327">
        <v>28</v>
      </c>
      <c r="BS5" s="327" t="s">
        <v>157</v>
      </c>
      <c r="BT5" s="327">
        <v>393</v>
      </c>
      <c r="BU5" s="327">
        <v>61</v>
      </c>
      <c r="BV5" s="327">
        <v>72</v>
      </c>
      <c r="BW5" s="327" t="s">
        <v>157</v>
      </c>
      <c r="BX5" s="327">
        <v>3</v>
      </c>
      <c r="BY5" s="327" t="s">
        <v>157</v>
      </c>
      <c r="BZ5" s="327" t="s">
        <v>157</v>
      </c>
      <c r="CA5" s="328">
        <v>66</v>
      </c>
      <c r="CB5" s="326"/>
      <c r="CC5" s="327"/>
      <c r="CD5" s="327"/>
      <c r="CE5" s="327"/>
      <c r="CF5" s="327"/>
      <c r="CG5" s="327"/>
      <c r="CH5" s="327"/>
      <c r="CI5" s="327"/>
      <c r="CJ5" s="327"/>
      <c r="CK5" s="327"/>
      <c r="CL5" s="327"/>
      <c r="CM5" s="327"/>
      <c r="CN5" s="328"/>
      <c r="CP5" s="390" t="s">
        <v>175</v>
      </c>
      <c r="CQ5" s="391"/>
      <c r="CR5" s="391"/>
      <c r="CS5" s="391"/>
      <c r="CT5" s="391"/>
      <c r="CU5" s="391"/>
      <c r="CV5" s="391"/>
      <c r="CW5" s="391"/>
      <c r="CX5" s="391"/>
      <c r="CY5" s="391"/>
      <c r="CZ5" s="391"/>
      <c r="DA5" s="391"/>
      <c r="DB5" s="391"/>
      <c r="DC5" s="391"/>
      <c r="DD5" s="392"/>
      <c r="DF5" s="324"/>
      <c r="DG5" s="324"/>
      <c r="DH5" s="324"/>
      <c r="DI5" s="324"/>
      <c r="DJ5" s="324"/>
      <c r="DK5" s="324"/>
      <c r="DL5" s="324"/>
      <c r="DM5" s="324"/>
      <c r="DN5" s="324"/>
      <c r="DO5" s="324"/>
      <c r="DP5" s="324"/>
      <c r="DQ5" s="324"/>
      <c r="DR5" s="324"/>
      <c r="DS5" s="324"/>
      <c r="DT5" s="324"/>
    </row>
    <row r="6" spans="1:192" ht="12.75" customHeight="1" x14ac:dyDescent="0.35">
      <c r="A6" s="75"/>
      <c r="B6" s="326">
        <v>0</v>
      </c>
      <c r="C6" s="327" t="s">
        <v>157</v>
      </c>
      <c r="D6" s="327" t="s">
        <v>157</v>
      </c>
      <c r="E6" s="327">
        <v>32</v>
      </c>
      <c r="F6" s="327">
        <v>0</v>
      </c>
      <c r="G6" s="327">
        <v>0</v>
      </c>
      <c r="H6" s="327">
        <v>0</v>
      </c>
      <c r="I6" s="327">
        <v>147</v>
      </c>
      <c r="J6" s="327">
        <v>23</v>
      </c>
      <c r="K6" s="327" t="s">
        <v>157</v>
      </c>
      <c r="L6" s="327" t="s">
        <v>157</v>
      </c>
      <c r="M6" s="327">
        <v>52</v>
      </c>
      <c r="N6" s="328">
        <v>0</v>
      </c>
      <c r="O6" s="327">
        <v>0</v>
      </c>
      <c r="P6" s="327">
        <v>0</v>
      </c>
      <c r="Q6" s="327"/>
      <c r="R6" s="327">
        <v>33</v>
      </c>
      <c r="S6" s="327">
        <v>0</v>
      </c>
      <c r="T6" s="327">
        <v>0</v>
      </c>
      <c r="U6" s="327">
        <v>0</v>
      </c>
      <c r="V6" s="327">
        <v>144</v>
      </c>
      <c r="W6" s="327">
        <v>23</v>
      </c>
      <c r="X6" s="327">
        <v>0</v>
      </c>
      <c r="Y6" s="327">
        <v>0</v>
      </c>
      <c r="Z6" s="327">
        <v>50</v>
      </c>
      <c r="AA6" s="328">
        <v>0</v>
      </c>
      <c r="AB6" s="326">
        <v>0</v>
      </c>
      <c r="AC6" s="327">
        <v>0</v>
      </c>
      <c r="AD6" s="327"/>
      <c r="AE6" s="327">
        <v>32</v>
      </c>
      <c r="AF6" s="327">
        <v>0</v>
      </c>
      <c r="AG6" s="327">
        <v>0</v>
      </c>
      <c r="AH6" s="327">
        <v>0</v>
      </c>
      <c r="AI6" s="327">
        <v>143</v>
      </c>
      <c r="AJ6" s="327">
        <v>19</v>
      </c>
      <c r="AK6" s="327">
        <v>0</v>
      </c>
      <c r="AL6" s="327">
        <v>0</v>
      </c>
      <c r="AM6" s="327">
        <v>49</v>
      </c>
      <c r="AN6" s="328">
        <v>0</v>
      </c>
      <c r="AO6" s="236" t="s">
        <v>157</v>
      </c>
      <c r="AP6" s="236" t="s">
        <v>157</v>
      </c>
      <c r="AQ6" s="236" t="s">
        <v>157</v>
      </c>
      <c r="AR6" s="236">
        <v>33</v>
      </c>
      <c r="AS6" s="236" t="s">
        <v>157</v>
      </c>
      <c r="AT6" s="236" t="s">
        <v>157</v>
      </c>
      <c r="AU6" s="236" t="s">
        <v>157</v>
      </c>
      <c r="AV6" s="236">
        <v>138</v>
      </c>
      <c r="AW6" s="236">
        <v>15</v>
      </c>
      <c r="AX6" s="236" t="s">
        <v>157</v>
      </c>
      <c r="AY6" s="236" t="s">
        <v>157</v>
      </c>
      <c r="AZ6" s="236">
        <v>47</v>
      </c>
      <c r="BA6" s="236" t="s">
        <v>157</v>
      </c>
      <c r="BB6" s="326" t="s">
        <v>157</v>
      </c>
      <c r="BC6" s="327" t="s">
        <v>157</v>
      </c>
      <c r="BD6" s="327" t="s">
        <v>157</v>
      </c>
      <c r="BE6" s="327">
        <v>33</v>
      </c>
      <c r="BF6" s="327" t="s">
        <v>157</v>
      </c>
      <c r="BG6" s="327" t="s">
        <v>157</v>
      </c>
      <c r="BH6" s="327" t="s">
        <v>157</v>
      </c>
      <c r="BI6" s="327">
        <v>137</v>
      </c>
      <c r="BJ6" s="327">
        <v>16</v>
      </c>
      <c r="BK6" s="327" t="s">
        <v>157</v>
      </c>
      <c r="BL6" s="327" t="s">
        <v>157</v>
      </c>
      <c r="BM6" s="327">
        <v>48</v>
      </c>
      <c r="BN6" s="328" t="s">
        <v>157</v>
      </c>
      <c r="BO6" s="326" t="s">
        <v>157</v>
      </c>
      <c r="BP6" s="327" t="s">
        <v>157</v>
      </c>
      <c r="BQ6" s="327" t="s">
        <v>157</v>
      </c>
      <c r="BR6" s="327">
        <v>34</v>
      </c>
      <c r="BS6" s="327" t="s">
        <v>157</v>
      </c>
      <c r="BT6" s="327" t="s">
        <v>157</v>
      </c>
      <c r="BU6" s="327" t="s">
        <v>157</v>
      </c>
      <c r="BV6" s="327">
        <v>135</v>
      </c>
      <c r="BW6" s="327">
        <v>15</v>
      </c>
      <c r="BX6" s="327" t="s">
        <v>157</v>
      </c>
      <c r="BY6" s="327" t="s">
        <v>157</v>
      </c>
      <c r="BZ6" s="327">
        <v>45</v>
      </c>
      <c r="CA6" s="328" t="s">
        <v>157</v>
      </c>
      <c r="CB6" s="326"/>
      <c r="CC6" s="327"/>
      <c r="CD6" s="327"/>
      <c r="CE6" s="327"/>
      <c r="CF6" s="327"/>
      <c r="CG6" s="327"/>
      <c r="CH6" s="327"/>
      <c r="CI6" s="327"/>
      <c r="CJ6" s="327"/>
      <c r="CK6" s="327"/>
      <c r="CL6" s="327"/>
      <c r="CM6" s="327"/>
      <c r="CN6" s="328"/>
      <c r="CP6" s="393"/>
      <c r="CQ6" s="394"/>
      <c r="CR6" s="394"/>
      <c r="CS6" s="394"/>
      <c r="CT6" s="394"/>
      <c r="CU6" s="394"/>
      <c r="CV6" s="394"/>
      <c r="CW6" s="394"/>
      <c r="CX6" s="394"/>
      <c r="CY6" s="394"/>
      <c r="CZ6" s="394"/>
      <c r="DA6" s="394"/>
      <c r="DB6" s="394"/>
      <c r="DC6" s="394"/>
      <c r="DD6" s="395"/>
      <c r="DF6" s="324"/>
      <c r="DG6" s="324"/>
      <c r="DH6" s="324"/>
      <c r="DI6" s="324"/>
      <c r="DJ6" s="324"/>
      <c r="DK6" s="324"/>
      <c r="DL6" s="324"/>
      <c r="DM6" s="324"/>
      <c r="DN6" s="324"/>
      <c r="DO6" s="324"/>
      <c r="DP6" s="324"/>
      <c r="DQ6" s="324"/>
      <c r="DR6" s="324"/>
      <c r="DS6" s="324"/>
      <c r="DT6" s="324"/>
    </row>
    <row r="7" spans="1:192" ht="12.75" customHeight="1" x14ac:dyDescent="0.35">
      <c r="A7" s="75"/>
      <c r="B7" s="326">
        <v>4</v>
      </c>
      <c r="C7" s="327">
        <v>2</v>
      </c>
      <c r="D7" s="327" t="s">
        <v>157</v>
      </c>
      <c r="E7" s="327">
        <v>5</v>
      </c>
      <c r="F7" s="327">
        <v>13</v>
      </c>
      <c r="G7" s="327">
        <v>20</v>
      </c>
      <c r="H7" s="327">
        <v>129</v>
      </c>
      <c r="I7" s="327">
        <v>73</v>
      </c>
      <c r="J7" s="327" t="s">
        <v>157</v>
      </c>
      <c r="K7" s="327" t="s">
        <v>157</v>
      </c>
      <c r="L7" s="327" t="s">
        <v>157</v>
      </c>
      <c r="M7" s="327">
        <v>81</v>
      </c>
      <c r="N7" s="328">
        <v>1</v>
      </c>
      <c r="O7" s="327">
        <v>3</v>
      </c>
      <c r="P7" s="327">
        <v>4</v>
      </c>
      <c r="Q7" s="327"/>
      <c r="R7" s="327">
        <v>5</v>
      </c>
      <c r="S7" s="327">
        <v>11</v>
      </c>
      <c r="T7" s="327">
        <v>8</v>
      </c>
      <c r="U7" s="327">
        <v>104</v>
      </c>
      <c r="V7" s="327">
        <v>109</v>
      </c>
      <c r="W7" s="327">
        <v>0</v>
      </c>
      <c r="X7" s="327">
        <v>0</v>
      </c>
      <c r="Y7" s="327">
        <v>0</v>
      </c>
      <c r="Z7" s="327">
        <v>67</v>
      </c>
      <c r="AA7" s="328">
        <v>1</v>
      </c>
      <c r="AB7" s="326">
        <v>3</v>
      </c>
      <c r="AC7" s="327">
        <v>4</v>
      </c>
      <c r="AD7" s="327"/>
      <c r="AE7" s="327">
        <v>5</v>
      </c>
      <c r="AF7" s="327">
        <v>7</v>
      </c>
      <c r="AG7" s="327">
        <v>9</v>
      </c>
      <c r="AH7" s="327">
        <v>85</v>
      </c>
      <c r="AI7" s="327">
        <v>107</v>
      </c>
      <c r="AJ7" s="327">
        <v>0</v>
      </c>
      <c r="AK7" s="327">
        <v>0</v>
      </c>
      <c r="AL7" s="327">
        <v>0</v>
      </c>
      <c r="AM7" s="327">
        <v>68</v>
      </c>
      <c r="AN7" s="328">
        <v>1</v>
      </c>
      <c r="AO7" s="236">
        <v>2</v>
      </c>
      <c r="AP7" s="236">
        <v>2</v>
      </c>
      <c r="AQ7" s="236" t="s">
        <v>157</v>
      </c>
      <c r="AR7" s="236">
        <v>5</v>
      </c>
      <c r="AS7" s="236">
        <v>9</v>
      </c>
      <c r="AT7" s="236">
        <v>7</v>
      </c>
      <c r="AU7" s="236">
        <v>30</v>
      </c>
      <c r="AV7" s="236">
        <v>103</v>
      </c>
      <c r="AW7" s="236" t="s">
        <v>157</v>
      </c>
      <c r="AX7" s="236">
        <v>21</v>
      </c>
      <c r="AY7" s="236" t="s">
        <v>157</v>
      </c>
      <c r="AZ7" s="236">
        <v>72</v>
      </c>
      <c r="BA7" s="236" t="s">
        <v>157</v>
      </c>
      <c r="BB7" s="326">
        <v>2</v>
      </c>
      <c r="BC7" s="327" t="s">
        <v>157</v>
      </c>
      <c r="BD7" s="327" t="s">
        <v>157</v>
      </c>
      <c r="BE7" s="327">
        <v>4</v>
      </c>
      <c r="BF7" s="327">
        <v>7</v>
      </c>
      <c r="BG7" s="327">
        <v>10</v>
      </c>
      <c r="BH7" s="327">
        <v>24</v>
      </c>
      <c r="BI7" s="327">
        <v>84</v>
      </c>
      <c r="BJ7" s="327" t="s">
        <v>157</v>
      </c>
      <c r="BK7" s="327">
        <v>17</v>
      </c>
      <c r="BL7" s="327" t="s">
        <v>157</v>
      </c>
      <c r="BM7" s="327">
        <v>73</v>
      </c>
      <c r="BN7" s="328" t="s">
        <v>157</v>
      </c>
      <c r="BO7" s="326">
        <v>2</v>
      </c>
      <c r="BP7" s="327" t="s">
        <v>157</v>
      </c>
      <c r="BQ7" s="327" t="s">
        <v>157</v>
      </c>
      <c r="BR7" s="327">
        <v>3</v>
      </c>
      <c r="BS7" s="327">
        <v>7</v>
      </c>
      <c r="BT7" s="327">
        <v>6</v>
      </c>
      <c r="BU7" s="327">
        <v>17</v>
      </c>
      <c r="BV7" s="327">
        <v>73</v>
      </c>
      <c r="BW7" s="327" t="s">
        <v>157</v>
      </c>
      <c r="BX7" s="327">
        <v>17</v>
      </c>
      <c r="BY7" s="327" t="s">
        <v>157</v>
      </c>
      <c r="BZ7" s="327">
        <v>75</v>
      </c>
      <c r="CA7" s="328" t="s">
        <v>157</v>
      </c>
      <c r="CB7" s="326"/>
      <c r="CC7" s="327"/>
      <c r="CD7" s="327"/>
      <c r="CE7" s="327"/>
      <c r="CF7" s="327"/>
      <c r="CG7" s="327"/>
      <c r="CH7" s="327"/>
      <c r="CI7" s="327"/>
      <c r="CJ7" s="327"/>
      <c r="CK7" s="327"/>
      <c r="CL7" s="327"/>
      <c r="CM7" s="327"/>
      <c r="CN7" s="328"/>
      <c r="CP7" s="393"/>
      <c r="CQ7" s="394"/>
      <c r="CR7" s="394"/>
      <c r="CS7" s="394"/>
      <c r="CT7" s="394"/>
      <c r="CU7" s="394"/>
      <c r="CV7" s="394"/>
      <c r="CW7" s="394"/>
      <c r="CX7" s="394"/>
      <c r="CY7" s="394"/>
      <c r="CZ7" s="394"/>
      <c r="DA7" s="394"/>
      <c r="DB7" s="394"/>
      <c r="DC7" s="394"/>
      <c r="DD7" s="395"/>
      <c r="DF7" s="324"/>
      <c r="DG7" s="324"/>
      <c r="DH7" s="324"/>
      <c r="DI7" s="324"/>
      <c r="DJ7" s="324"/>
      <c r="DK7" s="324"/>
      <c r="DL7" s="324"/>
      <c r="DM7" s="324"/>
      <c r="DN7" s="324"/>
      <c r="DO7" s="324"/>
      <c r="DP7" s="324"/>
      <c r="DQ7" s="324"/>
      <c r="DR7" s="324"/>
      <c r="DS7" s="324"/>
      <c r="DT7" s="324"/>
    </row>
    <row r="8" spans="1:192" ht="12.75" customHeight="1" x14ac:dyDescent="0.35">
      <c r="A8" s="75" t="s">
        <v>22</v>
      </c>
      <c r="B8" s="326">
        <v>7</v>
      </c>
      <c r="C8" s="327">
        <v>21</v>
      </c>
      <c r="D8" s="327">
        <v>3.5330000000000004</v>
      </c>
      <c r="E8" s="327">
        <v>7</v>
      </c>
      <c r="F8" s="327">
        <v>5</v>
      </c>
      <c r="G8" s="327">
        <v>25</v>
      </c>
      <c r="H8" s="327">
        <v>81</v>
      </c>
      <c r="I8" s="327">
        <v>37</v>
      </c>
      <c r="J8" s="327">
        <v>12</v>
      </c>
      <c r="K8" s="327" t="s">
        <v>157</v>
      </c>
      <c r="L8" s="327">
        <v>1</v>
      </c>
      <c r="M8" s="327">
        <v>3</v>
      </c>
      <c r="N8" s="328">
        <v>4</v>
      </c>
      <c r="O8" s="327">
        <v>8</v>
      </c>
      <c r="P8" s="327">
        <v>18</v>
      </c>
      <c r="Q8" s="327">
        <v>3.31</v>
      </c>
      <c r="R8" s="327">
        <v>5</v>
      </c>
      <c r="S8" s="327">
        <v>4</v>
      </c>
      <c r="T8" s="327">
        <v>17</v>
      </c>
      <c r="U8" s="327">
        <v>87</v>
      </c>
      <c r="V8" s="327">
        <v>75</v>
      </c>
      <c r="W8" s="327">
        <v>6</v>
      </c>
      <c r="X8" s="327">
        <v>81</v>
      </c>
      <c r="Y8" s="327">
        <v>3</v>
      </c>
      <c r="Z8" s="327">
        <v>12</v>
      </c>
      <c r="AA8" s="328">
        <v>3</v>
      </c>
      <c r="AB8" s="326">
        <v>11</v>
      </c>
      <c r="AC8" s="327">
        <v>22</v>
      </c>
      <c r="AD8" s="327">
        <v>3.5180500000000001</v>
      </c>
      <c r="AE8" s="327">
        <v>5</v>
      </c>
      <c r="AF8" s="327">
        <v>4</v>
      </c>
      <c r="AG8" s="327">
        <v>25</v>
      </c>
      <c r="AH8" s="327">
        <v>85</v>
      </c>
      <c r="AI8" s="327">
        <v>69</v>
      </c>
      <c r="AJ8" s="327">
        <v>7</v>
      </c>
      <c r="AK8" s="327">
        <v>88</v>
      </c>
      <c r="AL8" s="327">
        <v>3</v>
      </c>
      <c r="AM8" s="327">
        <v>13</v>
      </c>
      <c r="AN8" s="328">
        <v>3</v>
      </c>
      <c r="AO8" s="236">
        <v>12</v>
      </c>
      <c r="AP8" s="236">
        <v>20</v>
      </c>
      <c r="AQ8" s="236">
        <v>1</v>
      </c>
      <c r="AR8" s="236">
        <v>6</v>
      </c>
      <c r="AS8" s="236">
        <v>2</v>
      </c>
      <c r="AT8" s="236">
        <v>39</v>
      </c>
      <c r="AU8" s="236">
        <v>132</v>
      </c>
      <c r="AV8" s="236">
        <v>88</v>
      </c>
      <c r="AW8" s="236">
        <v>13</v>
      </c>
      <c r="AX8" s="236">
        <v>73</v>
      </c>
      <c r="AY8" s="236">
        <v>3</v>
      </c>
      <c r="AZ8" s="236">
        <v>14</v>
      </c>
      <c r="BA8" s="236">
        <v>3</v>
      </c>
      <c r="BB8" s="326">
        <v>15</v>
      </c>
      <c r="BC8" s="327">
        <v>24</v>
      </c>
      <c r="BD8" s="327">
        <v>1</v>
      </c>
      <c r="BE8" s="327">
        <v>6</v>
      </c>
      <c r="BF8" s="327">
        <v>2</v>
      </c>
      <c r="BG8" s="327">
        <v>45</v>
      </c>
      <c r="BH8" s="327">
        <v>144</v>
      </c>
      <c r="BI8" s="327">
        <v>91</v>
      </c>
      <c r="BJ8" s="327">
        <v>15</v>
      </c>
      <c r="BK8" s="327">
        <v>74</v>
      </c>
      <c r="BL8" s="327">
        <v>3</v>
      </c>
      <c r="BM8" s="327">
        <v>13</v>
      </c>
      <c r="BN8" s="328">
        <v>2</v>
      </c>
      <c r="BO8" s="326">
        <v>13</v>
      </c>
      <c r="BP8" s="327">
        <v>25</v>
      </c>
      <c r="BQ8" s="327">
        <v>1</v>
      </c>
      <c r="BR8" s="327">
        <v>6</v>
      </c>
      <c r="BS8" s="327">
        <v>2</v>
      </c>
      <c r="BT8" s="327">
        <v>34</v>
      </c>
      <c r="BU8" s="327">
        <v>130</v>
      </c>
      <c r="BV8" s="327">
        <v>93</v>
      </c>
      <c r="BW8" s="327">
        <v>14</v>
      </c>
      <c r="BX8" s="327">
        <v>71</v>
      </c>
      <c r="BY8" s="327">
        <v>3</v>
      </c>
      <c r="BZ8" s="327">
        <v>16</v>
      </c>
      <c r="CA8" s="328">
        <v>2</v>
      </c>
      <c r="CB8" s="326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8"/>
      <c r="CP8" s="393"/>
      <c r="CQ8" s="394"/>
      <c r="CR8" s="394"/>
      <c r="CS8" s="394"/>
      <c r="CT8" s="394"/>
      <c r="CU8" s="394"/>
      <c r="CV8" s="394"/>
      <c r="CW8" s="394"/>
      <c r="CX8" s="394"/>
      <c r="CY8" s="394"/>
      <c r="CZ8" s="394"/>
      <c r="DA8" s="394"/>
      <c r="DB8" s="394"/>
      <c r="DC8" s="394"/>
      <c r="DD8" s="395"/>
      <c r="DF8" s="324"/>
      <c r="DG8" s="324"/>
      <c r="DH8" s="324"/>
      <c r="DI8" s="324"/>
      <c r="DJ8" s="324"/>
      <c r="DK8" s="324"/>
      <c r="DL8" s="324"/>
      <c r="DM8" s="324"/>
      <c r="DN8" s="324"/>
      <c r="DO8" s="324"/>
      <c r="DP8" s="324"/>
      <c r="DQ8" s="324"/>
      <c r="DR8" s="324"/>
      <c r="DS8" s="324"/>
      <c r="DT8" s="324"/>
    </row>
    <row r="9" spans="1:192" ht="12.75" customHeight="1" x14ac:dyDescent="0.35">
      <c r="A9" s="75" t="s">
        <v>131</v>
      </c>
      <c r="B9" s="326">
        <v>0</v>
      </c>
      <c r="C9" s="327">
        <v>4</v>
      </c>
      <c r="D9" s="327"/>
      <c r="E9" s="327">
        <v>0</v>
      </c>
      <c r="F9" s="327">
        <v>11</v>
      </c>
      <c r="G9" s="327">
        <v>16</v>
      </c>
      <c r="H9" s="327">
        <v>18</v>
      </c>
      <c r="I9" s="327">
        <v>51</v>
      </c>
      <c r="J9" s="327">
        <v>3</v>
      </c>
      <c r="K9" s="327">
        <v>6</v>
      </c>
      <c r="L9" s="327">
        <v>2</v>
      </c>
      <c r="M9" s="327">
        <v>6</v>
      </c>
      <c r="N9" s="328">
        <v>10</v>
      </c>
      <c r="O9" s="327">
        <v>3</v>
      </c>
      <c r="P9" s="327">
        <v>4</v>
      </c>
      <c r="Q9" s="327"/>
      <c r="R9" s="327">
        <v>0</v>
      </c>
      <c r="S9" s="327">
        <v>13</v>
      </c>
      <c r="T9" s="327">
        <v>17</v>
      </c>
      <c r="U9" s="327">
        <v>21</v>
      </c>
      <c r="V9" s="327">
        <v>55</v>
      </c>
      <c r="W9" s="327">
        <v>3</v>
      </c>
      <c r="X9" s="327">
        <v>6</v>
      </c>
      <c r="Y9" s="327">
        <v>2</v>
      </c>
      <c r="Z9" s="327">
        <v>7</v>
      </c>
      <c r="AA9" s="328">
        <v>11</v>
      </c>
      <c r="AB9" s="326">
        <v>4</v>
      </c>
      <c r="AC9" s="327">
        <v>5</v>
      </c>
      <c r="AD9" s="327"/>
      <c r="AE9" s="327">
        <v>1</v>
      </c>
      <c r="AF9" s="327">
        <v>14</v>
      </c>
      <c r="AG9" s="327">
        <v>21</v>
      </c>
      <c r="AH9" s="327">
        <v>24</v>
      </c>
      <c r="AI9" s="327">
        <v>76</v>
      </c>
      <c r="AJ9" s="327">
        <v>4</v>
      </c>
      <c r="AK9" s="327">
        <v>7</v>
      </c>
      <c r="AL9" s="327">
        <v>3</v>
      </c>
      <c r="AM9" s="327">
        <v>10</v>
      </c>
      <c r="AN9" s="328">
        <v>17</v>
      </c>
      <c r="AO9" s="236" t="s">
        <v>157</v>
      </c>
      <c r="AP9" s="236" t="s">
        <v>157</v>
      </c>
      <c r="AQ9" s="236" t="s">
        <v>157</v>
      </c>
      <c r="AR9" s="236" t="s">
        <v>157</v>
      </c>
      <c r="AS9" s="236" t="s">
        <v>157</v>
      </c>
      <c r="AT9" s="236" t="s">
        <v>157</v>
      </c>
      <c r="AU9" s="236" t="s">
        <v>157</v>
      </c>
      <c r="AV9" s="236" t="s">
        <v>157</v>
      </c>
      <c r="AW9" s="236" t="s">
        <v>157</v>
      </c>
      <c r="AX9" s="236" t="s">
        <v>157</v>
      </c>
      <c r="AY9" s="236" t="s">
        <v>157</v>
      </c>
      <c r="AZ9" s="236" t="s">
        <v>157</v>
      </c>
      <c r="BA9" s="236" t="s">
        <v>157</v>
      </c>
      <c r="BB9" s="326" t="s">
        <v>157</v>
      </c>
      <c r="BC9" s="327" t="s">
        <v>157</v>
      </c>
      <c r="BD9" s="327" t="s">
        <v>157</v>
      </c>
      <c r="BE9" s="327" t="s">
        <v>157</v>
      </c>
      <c r="BF9" s="327" t="s">
        <v>157</v>
      </c>
      <c r="BG9" s="327" t="s">
        <v>157</v>
      </c>
      <c r="BH9" s="327" t="s">
        <v>157</v>
      </c>
      <c r="BI9" s="327" t="s">
        <v>157</v>
      </c>
      <c r="BJ9" s="327" t="s">
        <v>157</v>
      </c>
      <c r="BK9" s="327" t="s">
        <v>157</v>
      </c>
      <c r="BL9" s="327" t="s">
        <v>157</v>
      </c>
      <c r="BM9" s="327" t="s">
        <v>157</v>
      </c>
      <c r="BN9" s="328" t="s">
        <v>157</v>
      </c>
      <c r="BO9" s="326" t="s">
        <v>157</v>
      </c>
      <c r="BP9" s="327" t="s">
        <v>157</v>
      </c>
      <c r="BQ9" s="327" t="s">
        <v>157</v>
      </c>
      <c r="BR9" s="327" t="s">
        <v>157</v>
      </c>
      <c r="BS9" s="327" t="s">
        <v>157</v>
      </c>
      <c r="BT9" s="327" t="s">
        <v>157</v>
      </c>
      <c r="BU9" s="327" t="s">
        <v>157</v>
      </c>
      <c r="BV9" s="327" t="s">
        <v>157</v>
      </c>
      <c r="BW9" s="327" t="s">
        <v>157</v>
      </c>
      <c r="BX9" s="327" t="s">
        <v>157</v>
      </c>
      <c r="BY9" s="327" t="s">
        <v>157</v>
      </c>
      <c r="BZ9" s="327" t="s">
        <v>157</v>
      </c>
      <c r="CA9" s="328" t="s">
        <v>157</v>
      </c>
      <c r="CB9" s="326"/>
      <c r="CC9" s="327"/>
      <c r="CD9" s="327"/>
      <c r="CE9" s="327"/>
      <c r="CF9" s="327"/>
      <c r="CG9" s="327"/>
      <c r="CH9" s="327"/>
      <c r="CI9" s="327"/>
      <c r="CJ9" s="327"/>
      <c r="CK9" s="327"/>
      <c r="CL9" s="327"/>
      <c r="CM9" s="327"/>
      <c r="CN9" s="328"/>
      <c r="CP9" s="393"/>
      <c r="CQ9" s="394"/>
      <c r="CR9" s="394"/>
      <c r="CS9" s="394"/>
      <c r="CT9" s="394"/>
      <c r="CU9" s="394"/>
      <c r="CV9" s="394"/>
      <c r="CW9" s="394"/>
      <c r="CX9" s="394"/>
      <c r="CY9" s="394"/>
      <c r="CZ9" s="394"/>
      <c r="DA9" s="394"/>
      <c r="DB9" s="394"/>
      <c r="DC9" s="394"/>
      <c r="DD9" s="395"/>
      <c r="DF9" s="324"/>
      <c r="DG9" s="324"/>
      <c r="DH9" s="324"/>
      <c r="DI9" s="324"/>
      <c r="DJ9" s="324"/>
      <c r="DK9" s="324"/>
      <c r="DL9" s="324"/>
      <c r="DM9" s="324"/>
      <c r="DN9" s="324"/>
      <c r="DO9" s="324"/>
      <c r="DP9" s="324"/>
      <c r="DQ9" s="324"/>
      <c r="DR9" s="324"/>
      <c r="DS9" s="324"/>
      <c r="DT9" s="324"/>
    </row>
    <row r="10" spans="1:192" ht="12.75" customHeight="1" x14ac:dyDescent="0.35">
      <c r="A10" s="75" t="s">
        <v>57</v>
      </c>
      <c r="B10" s="326" t="s">
        <v>157</v>
      </c>
      <c r="C10" s="327" t="s">
        <v>157</v>
      </c>
      <c r="D10" s="327" t="s">
        <v>157</v>
      </c>
      <c r="E10" s="327" t="s">
        <v>157</v>
      </c>
      <c r="F10" s="327" t="s">
        <v>157</v>
      </c>
      <c r="G10" s="327" t="s">
        <v>157</v>
      </c>
      <c r="H10" s="327" t="s">
        <v>157</v>
      </c>
      <c r="I10" s="327" t="s">
        <v>157</v>
      </c>
      <c r="J10" s="327" t="s">
        <v>157</v>
      </c>
      <c r="K10" s="327" t="s">
        <v>157</v>
      </c>
      <c r="L10" s="327" t="s">
        <v>157</v>
      </c>
      <c r="M10" s="327" t="s">
        <v>157</v>
      </c>
      <c r="N10" s="328" t="s">
        <v>157</v>
      </c>
      <c r="O10" s="327" t="s">
        <v>157</v>
      </c>
      <c r="P10" s="327" t="s">
        <v>157</v>
      </c>
      <c r="Q10" s="327"/>
      <c r="R10" s="327" t="s">
        <v>157</v>
      </c>
      <c r="S10" s="327" t="s">
        <v>157</v>
      </c>
      <c r="T10" s="327" t="s">
        <v>157</v>
      </c>
      <c r="U10" s="327" t="s">
        <v>157</v>
      </c>
      <c r="V10" s="327" t="s">
        <v>157</v>
      </c>
      <c r="W10" s="327" t="s">
        <v>157</v>
      </c>
      <c r="X10" s="327" t="s">
        <v>157</v>
      </c>
      <c r="Y10" s="327" t="s">
        <v>157</v>
      </c>
      <c r="Z10" s="327" t="s">
        <v>157</v>
      </c>
      <c r="AA10" s="328" t="s">
        <v>157</v>
      </c>
      <c r="AB10" s="326" t="s">
        <v>157</v>
      </c>
      <c r="AC10" s="327" t="s">
        <v>157</v>
      </c>
      <c r="AD10" s="327"/>
      <c r="AE10" s="327" t="s">
        <v>157</v>
      </c>
      <c r="AF10" s="327" t="s">
        <v>157</v>
      </c>
      <c r="AG10" s="327" t="s">
        <v>157</v>
      </c>
      <c r="AH10" s="327" t="s">
        <v>157</v>
      </c>
      <c r="AI10" s="327" t="s">
        <v>157</v>
      </c>
      <c r="AJ10" s="327" t="s">
        <v>157</v>
      </c>
      <c r="AK10" s="327" t="s">
        <v>157</v>
      </c>
      <c r="AL10" s="327" t="s">
        <v>157</v>
      </c>
      <c r="AM10" s="327" t="s">
        <v>157</v>
      </c>
      <c r="AN10" s="328" t="s">
        <v>157</v>
      </c>
      <c r="AO10" s="236">
        <v>5</v>
      </c>
      <c r="AP10" s="236">
        <v>3</v>
      </c>
      <c r="AQ10" s="236" t="s">
        <v>157</v>
      </c>
      <c r="AR10" s="236" t="s">
        <v>157</v>
      </c>
      <c r="AS10" s="236">
        <v>8</v>
      </c>
      <c r="AT10" s="236">
        <v>21</v>
      </c>
      <c r="AU10" s="236">
        <v>13</v>
      </c>
      <c r="AV10" s="236">
        <v>66</v>
      </c>
      <c r="AW10" s="236">
        <v>4</v>
      </c>
      <c r="AX10" s="236">
        <v>6</v>
      </c>
      <c r="AY10" s="236">
        <v>2</v>
      </c>
      <c r="AZ10" s="236">
        <v>12</v>
      </c>
      <c r="BA10" s="236">
        <v>15</v>
      </c>
      <c r="BB10" s="326">
        <v>7</v>
      </c>
      <c r="BC10" s="327">
        <v>3</v>
      </c>
      <c r="BD10" s="327" t="s">
        <v>157</v>
      </c>
      <c r="BE10" s="327">
        <v>1</v>
      </c>
      <c r="BF10" s="327">
        <v>10</v>
      </c>
      <c r="BG10" s="327">
        <v>24</v>
      </c>
      <c r="BH10" s="327">
        <v>28</v>
      </c>
      <c r="BI10" s="327">
        <v>86</v>
      </c>
      <c r="BJ10" s="327">
        <v>5</v>
      </c>
      <c r="BK10" s="327">
        <v>7</v>
      </c>
      <c r="BL10" s="327">
        <v>3</v>
      </c>
      <c r="BM10" s="327">
        <v>15</v>
      </c>
      <c r="BN10" s="328">
        <v>17</v>
      </c>
      <c r="BO10" s="326">
        <v>6</v>
      </c>
      <c r="BP10" s="327">
        <v>4</v>
      </c>
      <c r="BQ10" s="327" t="s">
        <v>157</v>
      </c>
      <c r="BR10" s="327">
        <v>1</v>
      </c>
      <c r="BS10" s="327">
        <v>9</v>
      </c>
      <c r="BT10" s="327">
        <v>28</v>
      </c>
      <c r="BU10" s="327">
        <v>26</v>
      </c>
      <c r="BV10" s="327">
        <v>88</v>
      </c>
      <c r="BW10" s="327">
        <v>6</v>
      </c>
      <c r="BX10" s="327">
        <v>7</v>
      </c>
      <c r="BY10" s="327">
        <v>3</v>
      </c>
      <c r="BZ10" s="327">
        <v>12</v>
      </c>
      <c r="CA10" s="328">
        <v>17</v>
      </c>
      <c r="CB10" s="326"/>
      <c r="CC10" s="327"/>
      <c r="CD10" s="327"/>
      <c r="CE10" s="327"/>
      <c r="CF10" s="327"/>
      <c r="CG10" s="327"/>
      <c r="CH10" s="327"/>
      <c r="CI10" s="327"/>
      <c r="CJ10" s="327"/>
      <c r="CK10" s="327"/>
      <c r="CL10" s="327"/>
      <c r="CM10" s="327"/>
      <c r="CN10" s="328"/>
      <c r="CP10" s="393"/>
      <c r="CQ10" s="394"/>
      <c r="CR10" s="394"/>
      <c r="CS10" s="394"/>
      <c r="CT10" s="394"/>
      <c r="CU10" s="394"/>
      <c r="CV10" s="394"/>
      <c r="CW10" s="394"/>
      <c r="CX10" s="394"/>
      <c r="CY10" s="394"/>
      <c r="CZ10" s="394"/>
      <c r="DA10" s="394"/>
      <c r="DB10" s="394"/>
      <c r="DC10" s="394"/>
      <c r="DD10" s="395"/>
      <c r="DF10" s="324"/>
      <c r="DG10" s="324"/>
      <c r="DH10" s="324"/>
      <c r="DI10" s="324"/>
      <c r="DJ10" s="324"/>
      <c r="DK10" s="324"/>
      <c r="DL10" s="324"/>
      <c r="DM10" s="324"/>
      <c r="DN10" s="324"/>
      <c r="DO10" s="324"/>
      <c r="DP10" s="324"/>
      <c r="DQ10" s="324"/>
      <c r="DR10" s="324"/>
      <c r="DS10" s="324"/>
      <c r="DT10" s="324"/>
    </row>
    <row r="11" spans="1:192" ht="12.75" customHeight="1" x14ac:dyDescent="0.35">
      <c r="A11" s="75" t="s">
        <v>58</v>
      </c>
      <c r="B11" s="326" t="s">
        <v>157</v>
      </c>
      <c r="C11" s="327" t="s">
        <v>157</v>
      </c>
      <c r="D11" s="327" t="s">
        <v>157</v>
      </c>
      <c r="E11" s="327" t="s">
        <v>157</v>
      </c>
      <c r="F11" s="327" t="s">
        <v>157</v>
      </c>
      <c r="G11" s="327" t="s">
        <v>157</v>
      </c>
      <c r="H11" s="327" t="s">
        <v>157</v>
      </c>
      <c r="I11" s="327" t="s">
        <v>157</v>
      </c>
      <c r="J11" s="327" t="s">
        <v>157</v>
      </c>
      <c r="K11" s="327" t="s">
        <v>157</v>
      </c>
      <c r="L11" s="327" t="s">
        <v>157</v>
      </c>
      <c r="M11" s="327" t="s">
        <v>157</v>
      </c>
      <c r="N11" s="328" t="s">
        <v>157</v>
      </c>
      <c r="O11" s="327" t="s">
        <v>157</v>
      </c>
      <c r="P11" s="327" t="s">
        <v>157</v>
      </c>
      <c r="Q11" s="327"/>
      <c r="R11" s="327" t="s">
        <v>157</v>
      </c>
      <c r="S11" s="327" t="s">
        <v>157</v>
      </c>
      <c r="T11" s="327" t="s">
        <v>157</v>
      </c>
      <c r="U11" s="327" t="s">
        <v>157</v>
      </c>
      <c r="V11" s="327" t="s">
        <v>157</v>
      </c>
      <c r="W11" s="327" t="s">
        <v>157</v>
      </c>
      <c r="X11" s="327" t="s">
        <v>157</v>
      </c>
      <c r="Y11" s="327" t="s">
        <v>157</v>
      </c>
      <c r="Z11" s="327" t="s">
        <v>157</v>
      </c>
      <c r="AA11" s="328" t="s">
        <v>157</v>
      </c>
      <c r="AB11" s="326" t="s">
        <v>157</v>
      </c>
      <c r="AC11" s="327" t="s">
        <v>157</v>
      </c>
      <c r="AD11" s="327"/>
      <c r="AE11" s="327" t="s">
        <v>157</v>
      </c>
      <c r="AF11" s="327" t="s">
        <v>157</v>
      </c>
      <c r="AG11" s="327" t="s">
        <v>157</v>
      </c>
      <c r="AH11" s="327" t="s">
        <v>157</v>
      </c>
      <c r="AI11" s="327" t="s">
        <v>157</v>
      </c>
      <c r="AJ11" s="327" t="s">
        <v>157</v>
      </c>
      <c r="AK11" s="327" t="s">
        <v>157</v>
      </c>
      <c r="AL11" s="327" t="s">
        <v>157</v>
      </c>
      <c r="AM11" s="327" t="s">
        <v>157</v>
      </c>
      <c r="AN11" s="328" t="s">
        <v>157</v>
      </c>
      <c r="AO11" s="236" t="s">
        <v>157</v>
      </c>
      <c r="AP11" s="236">
        <v>2</v>
      </c>
      <c r="AQ11" s="236" t="s">
        <v>157</v>
      </c>
      <c r="AR11" s="236" t="s">
        <v>157</v>
      </c>
      <c r="AS11" s="236">
        <v>5</v>
      </c>
      <c r="AT11" s="236" t="s">
        <v>157</v>
      </c>
      <c r="AU11" s="236">
        <v>13</v>
      </c>
      <c r="AV11" s="236">
        <v>12</v>
      </c>
      <c r="AW11" s="236" t="s">
        <v>157</v>
      </c>
      <c r="AX11" s="236">
        <v>2</v>
      </c>
      <c r="AY11" s="236" t="s">
        <v>157</v>
      </c>
      <c r="AZ11" s="236" t="s">
        <v>157</v>
      </c>
      <c r="BA11" s="236" t="s">
        <v>157</v>
      </c>
      <c r="BB11" s="326" t="s">
        <v>157</v>
      </c>
      <c r="BC11" s="327">
        <v>3</v>
      </c>
      <c r="BD11" s="327" t="s">
        <v>157</v>
      </c>
      <c r="BE11" s="327" t="s">
        <v>157</v>
      </c>
      <c r="BF11" s="327">
        <v>5</v>
      </c>
      <c r="BG11" s="327" t="s">
        <v>157</v>
      </c>
      <c r="BH11" s="327">
        <v>16</v>
      </c>
      <c r="BI11" s="327">
        <v>17</v>
      </c>
      <c r="BJ11" s="327" t="s">
        <v>157</v>
      </c>
      <c r="BK11" s="327">
        <v>4</v>
      </c>
      <c r="BL11" s="327" t="s">
        <v>157</v>
      </c>
      <c r="BM11" s="327" t="s">
        <v>157</v>
      </c>
      <c r="BN11" s="328" t="s">
        <v>157</v>
      </c>
      <c r="BO11" s="326" t="s">
        <v>157</v>
      </c>
      <c r="BP11" s="327">
        <v>3</v>
      </c>
      <c r="BQ11" s="327" t="s">
        <v>157</v>
      </c>
      <c r="BR11" s="327" t="s">
        <v>157</v>
      </c>
      <c r="BS11" s="327">
        <v>5</v>
      </c>
      <c r="BT11" s="327" t="s">
        <v>157</v>
      </c>
      <c r="BU11" s="327">
        <v>17</v>
      </c>
      <c r="BV11" s="327">
        <v>19</v>
      </c>
      <c r="BW11" s="327" t="s">
        <v>157</v>
      </c>
      <c r="BX11" s="327">
        <v>4</v>
      </c>
      <c r="BY11" s="327" t="s">
        <v>157</v>
      </c>
      <c r="BZ11" s="327" t="s">
        <v>157</v>
      </c>
      <c r="CA11" s="328" t="s">
        <v>157</v>
      </c>
      <c r="CB11" s="326"/>
      <c r="CC11" s="327"/>
      <c r="CD11" s="327"/>
      <c r="CE11" s="327"/>
      <c r="CF11" s="327"/>
      <c r="CG11" s="327"/>
      <c r="CH11" s="327"/>
      <c r="CI11" s="327"/>
      <c r="CJ11" s="327"/>
      <c r="CK11" s="327"/>
      <c r="CL11" s="327"/>
      <c r="CM11" s="327"/>
      <c r="CN11" s="328"/>
      <c r="CP11" s="393"/>
      <c r="CQ11" s="394"/>
      <c r="CR11" s="394"/>
      <c r="CS11" s="394"/>
      <c r="CT11" s="394"/>
      <c r="CU11" s="394"/>
      <c r="CV11" s="394"/>
      <c r="CW11" s="394"/>
      <c r="CX11" s="394"/>
      <c r="CY11" s="394"/>
      <c r="CZ11" s="394"/>
      <c r="DA11" s="394"/>
      <c r="DB11" s="394"/>
      <c r="DC11" s="394"/>
      <c r="DD11" s="395"/>
      <c r="DF11" s="324"/>
      <c r="DG11" s="324"/>
      <c r="DH11" s="324"/>
      <c r="DI11" s="324"/>
      <c r="DJ11" s="324"/>
      <c r="DK11" s="324"/>
      <c r="DL11" s="324"/>
      <c r="DM11" s="324"/>
      <c r="DN11" s="324"/>
      <c r="DO11" s="324"/>
      <c r="DP11" s="324"/>
      <c r="DQ11" s="324"/>
      <c r="DR11" s="324"/>
      <c r="DS11" s="324"/>
      <c r="DT11" s="324"/>
    </row>
    <row r="12" spans="1:192" ht="12.75" customHeight="1" x14ac:dyDescent="0.35">
      <c r="A12" s="75" t="s">
        <v>5</v>
      </c>
      <c r="B12" s="326">
        <v>0</v>
      </c>
      <c r="C12" s="327">
        <v>2</v>
      </c>
      <c r="D12" s="327"/>
      <c r="E12" s="327">
        <v>2</v>
      </c>
      <c r="F12" s="327">
        <v>0</v>
      </c>
      <c r="G12" s="327">
        <v>5</v>
      </c>
      <c r="H12" s="327">
        <v>0</v>
      </c>
      <c r="I12" s="327">
        <v>31</v>
      </c>
      <c r="J12" s="327">
        <v>3</v>
      </c>
      <c r="K12" s="327">
        <v>0</v>
      </c>
      <c r="L12" s="327">
        <v>0</v>
      </c>
      <c r="M12" s="327">
        <v>0</v>
      </c>
      <c r="N12" s="328">
        <v>0</v>
      </c>
      <c r="O12" s="327" t="s">
        <v>157</v>
      </c>
      <c r="P12" s="327">
        <v>3</v>
      </c>
      <c r="Q12" s="327"/>
      <c r="R12" s="327">
        <v>2</v>
      </c>
      <c r="S12" s="327">
        <v>1</v>
      </c>
      <c r="T12" s="327">
        <v>6</v>
      </c>
      <c r="U12" s="327">
        <v>0</v>
      </c>
      <c r="V12" s="327">
        <v>35</v>
      </c>
      <c r="W12" s="327">
        <v>4</v>
      </c>
      <c r="X12" s="327">
        <v>0</v>
      </c>
      <c r="Y12" s="327">
        <v>0</v>
      </c>
      <c r="Z12" s="327">
        <v>0</v>
      </c>
      <c r="AA12" s="328">
        <v>0</v>
      </c>
      <c r="AB12" s="326" t="s">
        <v>157</v>
      </c>
      <c r="AC12" s="327">
        <v>3</v>
      </c>
      <c r="AD12" s="327"/>
      <c r="AE12" s="327">
        <v>2</v>
      </c>
      <c r="AF12" s="327">
        <v>1</v>
      </c>
      <c r="AG12" s="327">
        <v>7</v>
      </c>
      <c r="AH12" s="327">
        <v>0</v>
      </c>
      <c r="AI12" s="327">
        <v>35</v>
      </c>
      <c r="AJ12" s="327">
        <v>4</v>
      </c>
      <c r="AK12" s="327">
        <v>0</v>
      </c>
      <c r="AL12" s="327">
        <v>0</v>
      </c>
      <c r="AM12" s="327">
        <v>0</v>
      </c>
      <c r="AN12" s="328">
        <v>0</v>
      </c>
      <c r="AO12" s="236" t="s">
        <v>157</v>
      </c>
      <c r="AP12" s="236">
        <v>3</v>
      </c>
      <c r="AQ12" s="236" t="s">
        <v>157</v>
      </c>
      <c r="AR12" s="236">
        <v>2</v>
      </c>
      <c r="AS12" s="236">
        <v>1</v>
      </c>
      <c r="AT12" s="236">
        <v>8</v>
      </c>
      <c r="AU12" s="236">
        <v>10</v>
      </c>
      <c r="AV12" s="236">
        <v>35</v>
      </c>
      <c r="AW12" s="236">
        <v>4</v>
      </c>
      <c r="AX12" s="236">
        <v>2</v>
      </c>
      <c r="AY12" s="236" t="s">
        <v>157</v>
      </c>
      <c r="AZ12" s="236" t="s">
        <v>157</v>
      </c>
      <c r="BA12" s="236" t="s">
        <v>157</v>
      </c>
      <c r="BB12" s="326" t="s">
        <v>157</v>
      </c>
      <c r="BC12" s="327">
        <v>3</v>
      </c>
      <c r="BD12" s="327">
        <v>1</v>
      </c>
      <c r="BE12" s="327">
        <v>2</v>
      </c>
      <c r="BF12" s="327">
        <v>1</v>
      </c>
      <c r="BG12" s="327">
        <v>9</v>
      </c>
      <c r="BH12" s="327">
        <v>10</v>
      </c>
      <c r="BI12" s="327">
        <v>36</v>
      </c>
      <c r="BJ12" s="327">
        <v>4</v>
      </c>
      <c r="BK12" s="327">
        <v>2</v>
      </c>
      <c r="BL12" s="327" t="s">
        <v>157</v>
      </c>
      <c r="BM12" s="327" t="s">
        <v>157</v>
      </c>
      <c r="BN12" s="328" t="s">
        <v>157</v>
      </c>
      <c r="BO12" s="326" t="s">
        <v>157</v>
      </c>
      <c r="BP12" s="327">
        <v>3</v>
      </c>
      <c r="BQ12" s="327">
        <v>1</v>
      </c>
      <c r="BR12" s="327">
        <v>2</v>
      </c>
      <c r="BS12" s="327">
        <v>1</v>
      </c>
      <c r="BT12" s="327">
        <v>10</v>
      </c>
      <c r="BU12" s="327">
        <v>12</v>
      </c>
      <c r="BV12" s="327">
        <v>41</v>
      </c>
      <c r="BW12" s="327">
        <v>4</v>
      </c>
      <c r="BX12" s="327">
        <v>3</v>
      </c>
      <c r="BY12" s="327" t="s">
        <v>157</v>
      </c>
      <c r="BZ12" s="327" t="s">
        <v>157</v>
      </c>
      <c r="CA12" s="328" t="s">
        <v>157</v>
      </c>
      <c r="CB12" s="326"/>
      <c r="CC12" s="327"/>
      <c r="CD12" s="327"/>
      <c r="CE12" s="327"/>
      <c r="CF12" s="327"/>
      <c r="CG12" s="327"/>
      <c r="CH12" s="327"/>
      <c r="CI12" s="327"/>
      <c r="CJ12" s="327"/>
      <c r="CK12" s="327"/>
      <c r="CL12" s="327"/>
      <c r="CM12" s="327"/>
      <c r="CN12" s="328"/>
      <c r="CP12" s="393"/>
      <c r="CQ12" s="394"/>
      <c r="CR12" s="394"/>
      <c r="CS12" s="394"/>
      <c r="CT12" s="394"/>
      <c r="CU12" s="394"/>
      <c r="CV12" s="394"/>
      <c r="CW12" s="394"/>
      <c r="CX12" s="394"/>
      <c r="CY12" s="394"/>
      <c r="CZ12" s="394"/>
      <c r="DA12" s="394"/>
      <c r="DB12" s="394"/>
      <c r="DC12" s="394"/>
      <c r="DD12" s="395"/>
      <c r="DF12" s="324"/>
      <c r="DG12" s="324"/>
      <c r="DH12" s="324"/>
      <c r="DI12" s="324"/>
      <c r="DJ12" s="324"/>
      <c r="DK12" s="324"/>
      <c r="DL12" s="324"/>
      <c r="DM12" s="324"/>
      <c r="DN12" s="324"/>
      <c r="DO12" s="324"/>
      <c r="DP12" s="324"/>
      <c r="DQ12" s="324"/>
      <c r="DR12" s="324"/>
      <c r="DS12" s="324"/>
      <c r="DT12" s="324"/>
    </row>
    <row r="13" spans="1:192" ht="12.75" customHeight="1" x14ac:dyDescent="0.35">
      <c r="A13" s="75" t="s">
        <v>48</v>
      </c>
      <c r="B13" s="326" t="s">
        <v>157</v>
      </c>
      <c r="C13" s="327" t="s">
        <v>157</v>
      </c>
      <c r="D13" s="327" t="s">
        <v>157</v>
      </c>
      <c r="E13" s="327" t="s">
        <v>157</v>
      </c>
      <c r="F13" s="327" t="s">
        <v>157</v>
      </c>
      <c r="G13" s="327" t="s">
        <v>157</v>
      </c>
      <c r="H13" s="327" t="s">
        <v>157</v>
      </c>
      <c r="I13" s="327" t="s">
        <v>157</v>
      </c>
      <c r="J13" s="327" t="s">
        <v>157</v>
      </c>
      <c r="K13" s="327" t="s">
        <v>157</v>
      </c>
      <c r="L13" s="327" t="s">
        <v>157</v>
      </c>
      <c r="M13" s="327" t="s">
        <v>157</v>
      </c>
      <c r="N13" s="328" t="s">
        <v>157</v>
      </c>
      <c r="O13" s="327">
        <v>4</v>
      </c>
      <c r="P13" s="327">
        <v>1</v>
      </c>
      <c r="Q13" s="327"/>
      <c r="R13" s="327">
        <v>1</v>
      </c>
      <c r="S13" s="327">
        <v>0</v>
      </c>
      <c r="T13" s="327">
        <v>6</v>
      </c>
      <c r="U13" s="327">
        <v>3</v>
      </c>
      <c r="V13" s="327">
        <v>7</v>
      </c>
      <c r="W13" s="327">
        <v>4</v>
      </c>
      <c r="X13" s="327">
        <v>0</v>
      </c>
      <c r="Y13" s="327">
        <v>0</v>
      </c>
      <c r="Z13" s="327">
        <v>1</v>
      </c>
      <c r="AA13" s="328">
        <v>0</v>
      </c>
      <c r="AB13" s="326">
        <v>4</v>
      </c>
      <c r="AC13" s="327">
        <v>1</v>
      </c>
      <c r="AD13" s="327"/>
      <c r="AE13" s="327">
        <v>1</v>
      </c>
      <c r="AF13" s="327">
        <v>0</v>
      </c>
      <c r="AG13" s="327">
        <v>5</v>
      </c>
      <c r="AH13" s="327">
        <v>3</v>
      </c>
      <c r="AI13" s="327">
        <v>8</v>
      </c>
      <c r="AJ13" s="327">
        <v>5</v>
      </c>
      <c r="AK13" s="327">
        <v>0</v>
      </c>
      <c r="AL13" s="327">
        <v>0</v>
      </c>
      <c r="AM13" s="327">
        <v>1</v>
      </c>
      <c r="AN13" s="328">
        <v>0</v>
      </c>
      <c r="AO13" s="236" t="s">
        <v>157</v>
      </c>
      <c r="AP13" s="236">
        <v>1</v>
      </c>
      <c r="AQ13" s="236"/>
      <c r="AR13" s="236">
        <v>1</v>
      </c>
      <c r="AS13" s="236" t="s">
        <v>157</v>
      </c>
      <c r="AT13" s="236" t="s">
        <v>157</v>
      </c>
      <c r="AU13" s="236" t="s">
        <v>157</v>
      </c>
      <c r="AV13" s="236">
        <v>5</v>
      </c>
      <c r="AW13" s="236" t="s">
        <v>157</v>
      </c>
      <c r="AX13" s="236" t="s">
        <v>157</v>
      </c>
      <c r="AY13" s="236" t="s">
        <v>157</v>
      </c>
      <c r="AZ13" s="236" t="s">
        <v>157</v>
      </c>
      <c r="BA13" s="236" t="s">
        <v>157</v>
      </c>
      <c r="BB13" s="326" t="s">
        <v>157</v>
      </c>
      <c r="BC13" s="327">
        <v>1</v>
      </c>
      <c r="BD13" s="327" t="s">
        <v>157</v>
      </c>
      <c r="BE13" s="327">
        <v>1</v>
      </c>
      <c r="BF13" s="327" t="s">
        <v>157</v>
      </c>
      <c r="BG13" s="327" t="s">
        <v>157</v>
      </c>
      <c r="BH13" s="327" t="s">
        <v>157</v>
      </c>
      <c r="BI13" s="327">
        <v>6</v>
      </c>
      <c r="BJ13" s="327" t="s">
        <v>157</v>
      </c>
      <c r="BK13" s="327" t="s">
        <v>157</v>
      </c>
      <c r="BL13" s="327" t="s">
        <v>157</v>
      </c>
      <c r="BM13" s="327" t="s">
        <v>157</v>
      </c>
      <c r="BN13" s="328" t="s">
        <v>157</v>
      </c>
      <c r="BO13" s="326" t="s">
        <v>157</v>
      </c>
      <c r="BP13" s="327">
        <v>1</v>
      </c>
      <c r="BQ13" s="327" t="s">
        <v>157</v>
      </c>
      <c r="BR13" s="327">
        <v>1</v>
      </c>
      <c r="BS13" s="327" t="s">
        <v>157</v>
      </c>
      <c r="BT13" s="327" t="s">
        <v>157</v>
      </c>
      <c r="BU13" s="327" t="s">
        <v>157</v>
      </c>
      <c r="BV13" s="327">
        <v>6</v>
      </c>
      <c r="BW13" s="327" t="s">
        <v>157</v>
      </c>
      <c r="BX13" s="327" t="s">
        <v>157</v>
      </c>
      <c r="BY13" s="327" t="s">
        <v>157</v>
      </c>
      <c r="BZ13" s="327" t="s">
        <v>157</v>
      </c>
      <c r="CA13" s="328" t="s">
        <v>157</v>
      </c>
      <c r="CB13" s="326"/>
      <c r="CC13" s="327"/>
      <c r="CD13" s="327"/>
      <c r="CE13" s="327"/>
      <c r="CF13" s="327"/>
      <c r="CG13" s="327"/>
      <c r="CH13" s="327"/>
      <c r="CI13" s="327"/>
      <c r="CJ13" s="327"/>
      <c r="CK13" s="327"/>
      <c r="CL13" s="327"/>
      <c r="CM13" s="327"/>
      <c r="CN13" s="328"/>
      <c r="CP13" s="393"/>
      <c r="CQ13" s="394"/>
      <c r="CR13" s="394"/>
      <c r="CS13" s="394"/>
      <c r="CT13" s="394"/>
      <c r="CU13" s="394"/>
      <c r="CV13" s="394"/>
      <c r="CW13" s="394"/>
      <c r="CX13" s="394"/>
      <c r="CY13" s="394"/>
      <c r="CZ13" s="394"/>
      <c r="DA13" s="394"/>
      <c r="DB13" s="394"/>
      <c r="DC13" s="394"/>
      <c r="DD13" s="395"/>
      <c r="DF13" s="324"/>
      <c r="DG13" s="324"/>
      <c r="DH13" s="324"/>
      <c r="DI13" s="324"/>
      <c r="DJ13" s="324"/>
      <c r="DK13" s="324"/>
      <c r="DL13" s="324"/>
      <c r="DM13" s="324"/>
      <c r="DN13" s="324"/>
      <c r="DO13" s="324"/>
      <c r="DP13" s="324"/>
      <c r="DQ13" s="324"/>
      <c r="DR13" s="324"/>
      <c r="DS13" s="324"/>
      <c r="DT13" s="324"/>
    </row>
    <row r="14" spans="1:192" ht="12.75" customHeight="1" x14ac:dyDescent="0.35">
      <c r="A14" s="75" t="s">
        <v>167</v>
      </c>
      <c r="B14" s="326" t="s">
        <v>157</v>
      </c>
      <c r="C14" s="327" t="s">
        <v>157</v>
      </c>
      <c r="D14" s="327">
        <v>39.570000000000007</v>
      </c>
      <c r="E14" s="327" t="s">
        <v>157</v>
      </c>
      <c r="F14" s="327" t="s">
        <v>157</v>
      </c>
      <c r="G14" s="327" t="s">
        <v>157</v>
      </c>
      <c r="H14" s="327" t="s">
        <v>157</v>
      </c>
      <c r="I14" s="327" t="s">
        <v>157</v>
      </c>
      <c r="J14" s="327" t="s">
        <v>157</v>
      </c>
      <c r="K14" s="327" t="s">
        <v>157</v>
      </c>
      <c r="L14" s="327" t="s">
        <v>157</v>
      </c>
      <c r="M14" s="327" t="s">
        <v>157</v>
      </c>
      <c r="N14" s="328" t="s">
        <v>157</v>
      </c>
      <c r="O14" s="327">
        <v>36</v>
      </c>
      <c r="P14" s="327">
        <v>0</v>
      </c>
      <c r="Q14" s="327">
        <v>39.305</v>
      </c>
      <c r="R14" s="327">
        <v>2</v>
      </c>
      <c r="S14" s="327">
        <v>0</v>
      </c>
      <c r="T14" s="327">
        <v>62</v>
      </c>
      <c r="U14" s="327">
        <v>4</v>
      </c>
      <c r="V14" s="327">
        <v>17</v>
      </c>
      <c r="W14" s="327">
        <v>1</v>
      </c>
      <c r="X14" s="327">
        <v>0</v>
      </c>
      <c r="Y14" s="327">
        <v>137</v>
      </c>
      <c r="Z14" s="327">
        <v>2</v>
      </c>
      <c r="AA14" s="328">
        <v>64</v>
      </c>
      <c r="AB14" s="326">
        <v>33</v>
      </c>
      <c r="AC14" s="327">
        <v>0</v>
      </c>
      <c r="AD14" s="327">
        <v>39.554000000000002</v>
      </c>
      <c r="AE14" s="327">
        <v>2</v>
      </c>
      <c r="AF14" s="327">
        <v>0</v>
      </c>
      <c r="AG14" s="327">
        <v>54</v>
      </c>
      <c r="AH14" s="327">
        <v>4</v>
      </c>
      <c r="AI14" s="327">
        <v>16</v>
      </c>
      <c r="AJ14" s="327">
        <v>1</v>
      </c>
      <c r="AK14" s="327">
        <v>0</v>
      </c>
      <c r="AL14" s="327">
        <v>139</v>
      </c>
      <c r="AM14" s="327">
        <v>2</v>
      </c>
      <c r="AN14" s="328">
        <v>74</v>
      </c>
      <c r="AO14" s="236" t="s">
        <v>157</v>
      </c>
      <c r="AP14" s="236" t="s">
        <v>157</v>
      </c>
      <c r="AQ14" s="236">
        <v>36.326000000000008</v>
      </c>
      <c r="AR14" s="236" t="s">
        <v>157</v>
      </c>
      <c r="AS14" s="236" t="s">
        <v>157</v>
      </c>
      <c r="AT14" s="236" t="s">
        <v>157</v>
      </c>
      <c r="AU14" s="236" t="s">
        <v>157</v>
      </c>
      <c r="AV14" s="236" t="s">
        <v>157</v>
      </c>
      <c r="AW14" s="236" t="s">
        <v>157</v>
      </c>
      <c r="AX14" s="236" t="s">
        <v>157</v>
      </c>
      <c r="AY14" s="236" t="s">
        <v>157</v>
      </c>
      <c r="AZ14" s="236" t="s">
        <v>157</v>
      </c>
      <c r="BA14" s="236" t="s">
        <v>157</v>
      </c>
      <c r="BB14" s="326" t="s">
        <v>157</v>
      </c>
      <c r="BC14" s="327" t="s">
        <v>157</v>
      </c>
      <c r="BD14" s="327" t="s">
        <v>157</v>
      </c>
      <c r="BE14" s="327" t="s">
        <v>157</v>
      </c>
      <c r="BF14" s="327" t="s">
        <v>157</v>
      </c>
      <c r="BG14" s="327" t="s">
        <v>157</v>
      </c>
      <c r="BH14" s="327" t="s">
        <v>157</v>
      </c>
      <c r="BI14" s="327" t="s">
        <v>157</v>
      </c>
      <c r="BJ14" s="327" t="s">
        <v>157</v>
      </c>
      <c r="BK14" s="327" t="s">
        <v>157</v>
      </c>
      <c r="BL14" s="327" t="s">
        <v>157</v>
      </c>
      <c r="BM14" s="327" t="s">
        <v>157</v>
      </c>
      <c r="BN14" s="328" t="s">
        <v>157</v>
      </c>
      <c r="BO14" s="326" t="s">
        <v>157</v>
      </c>
      <c r="BP14" s="327" t="s">
        <v>157</v>
      </c>
      <c r="BQ14" s="327" t="s">
        <v>157</v>
      </c>
      <c r="BR14" s="327" t="s">
        <v>157</v>
      </c>
      <c r="BS14" s="327" t="s">
        <v>157</v>
      </c>
      <c r="BT14" s="327" t="s">
        <v>157</v>
      </c>
      <c r="BU14" s="327" t="s">
        <v>157</v>
      </c>
      <c r="BV14" s="327" t="s">
        <v>157</v>
      </c>
      <c r="BW14" s="327" t="s">
        <v>157</v>
      </c>
      <c r="BX14" s="327" t="s">
        <v>157</v>
      </c>
      <c r="BY14" s="327" t="s">
        <v>157</v>
      </c>
      <c r="BZ14" s="327" t="s">
        <v>157</v>
      </c>
      <c r="CA14" s="328" t="s">
        <v>157</v>
      </c>
      <c r="CB14" s="326"/>
      <c r="CC14" s="327"/>
      <c r="CD14" s="327"/>
      <c r="CE14" s="327"/>
      <c r="CF14" s="327"/>
      <c r="CG14" s="327"/>
      <c r="CH14" s="327"/>
      <c r="CI14" s="327"/>
      <c r="CJ14" s="327"/>
      <c r="CK14" s="327"/>
      <c r="CL14" s="327"/>
      <c r="CM14" s="327"/>
      <c r="CN14" s="328"/>
      <c r="CP14" s="393"/>
      <c r="CQ14" s="394"/>
      <c r="CR14" s="394"/>
      <c r="CS14" s="394"/>
      <c r="CT14" s="394"/>
      <c r="CU14" s="394"/>
      <c r="CV14" s="394"/>
      <c r="CW14" s="394"/>
      <c r="CX14" s="394"/>
      <c r="CY14" s="394"/>
      <c r="CZ14" s="394"/>
      <c r="DA14" s="394"/>
      <c r="DB14" s="394"/>
      <c r="DC14" s="394"/>
      <c r="DD14" s="395"/>
      <c r="DF14" s="324"/>
      <c r="DG14" s="324"/>
      <c r="DH14" s="324"/>
      <c r="DI14" s="324"/>
      <c r="DJ14" s="324"/>
      <c r="DK14" s="324"/>
      <c r="DL14" s="324"/>
      <c r="DM14" s="324"/>
      <c r="DN14" s="324"/>
      <c r="DO14" s="324"/>
      <c r="DP14" s="324"/>
      <c r="DQ14" s="324"/>
      <c r="DR14" s="324"/>
      <c r="DS14" s="324"/>
      <c r="DT14" s="324"/>
    </row>
    <row r="15" spans="1:192" ht="12.75" customHeight="1" x14ac:dyDescent="0.35">
      <c r="A15" s="239" t="s">
        <v>46</v>
      </c>
      <c r="B15" s="329">
        <v>15</v>
      </c>
      <c r="C15" s="330">
        <v>1</v>
      </c>
      <c r="D15" s="330"/>
      <c r="E15" s="330">
        <v>1</v>
      </c>
      <c r="F15" s="330">
        <v>0</v>
      </c>
      <c r="G15" s="330">
        <v>38</v>
      </c>
      <c r="H15" s="330">
        <v>3</v>
      </c>
      <c r="I15" s="330">
        <v>5</v>
      </c>
      <c r="J15" s="330">
        <v>5</v>
      </c>
      <c r="K15" s="330">
        <v>0</v>
      </c>
      <c r="L15" s="330">
        <v>129</v>
      </c>
      <c r="M15" s="330">
        <v>1</v>
      </c>
      <c r="N15" s="331">
        <v>37</v>
      </c>
      <c r="O15" s="327" t="s">
        <v>157</v>
      </c>
      <c r="P15" s="327" t="s">
        <v>157</v>
      </c>
      <c r="Q15" s="327" t="s">
        <v>157</v>
      </c>
      <c r="R15" s="327" t="s">
        <v>157</v>
      </c>
      <c r="S15" s="327" t="s">
        <v>157</v>
      </c>
      <c r="T15" s="327" t="s">
        <v>157</v>
      </c>
      <c r="U15" s="327" t="s">
        <v>157</v>
      </c>
      <c r="V15" s="327" t="s">
        <v>157</v>
      </c>
      <c r="W15" s="327" t="s">
        <v>157</v>
      </c>
      <c r="X15" s="327" t="s">
        <v>157</v>
      </c>
      <c r="Y15" s="327" t="s">
        <v>157</v>
      </c>
      <c r="Z15" s="327" t="s">
        <v>157</v>
      </c>
      <c r="AA15" s="328" t="s">
        <v>157</v>
      </c>
      <c r="AB15" s="326" t="s">
        <v>157</v>
      </c>
      <c r="AC15" s="327" t="s">
        <v>157</v>
      </c>
      <c r="AD15" s="327" t="s">
        <v>157</v>
      </c>
      <c r="AE15" s="327" t="s">
        <v>157</v>
      </c>
      <c r="AF15" s="327" t="s">
        <v>157</v>
      </c>
      <c r="AG15" s="327" t="s">
        <v>157</v>
      </c>
      <c r="AH15" s="327" t="s">
        <v>157</v>
      </c>
      <c r="AI15" s="327" t="s">
        <v>157</v>
      </c>
      <c r="AJ15" s="327" t="s">
        <v>157</v>
      </c>
      <c r="AK15" s="327" t="s">
        <v>157</v>
      </c>
      <c r="AL15" s="327" t="s">
        <v>157</v>
      </c>
      <c r="AM15" s="327" t="s">
        <v>157</v>
      </c>
      <c r="AN15" s="328" t="s">
        <v>157</v>
      </c>
      <c r="AO15" s="236">
        <v>10</v>
      </c>
      <c r="AP15" s="236" t="s">
        <v>157</v>
      </c>
      <c r="AQ15" s="236"/>
      <c r="AR15" s="236">
        <v>1</v>
      </c>
      <c r="AS15" s="236" t="s">
        <v>157</v>
      </c>
      <c r="AT15" s="236">
        <v>27</v>
      </c>
      <c r="AU15" s="236">
        <v>6</v>
      </c>
      <c r="AV15" s="236">
        <v>1</v>
      </c>
      <c r="AW15" s="236">
        <v>5</v>
      </c>
      <c r="AX15" s="236" t="s">
        <v>157</v>
      </c>
      <c r="AY15" s="236">
        <v>143</v>
      </c>
      <c r="AZ15" s="236">
        <v>1</v>
      </c>
      <c r="BA15" s="236">
        <v>61</v>
      </c>
      <c r="BB15" s="326">
        <v>9</v>
      </c>
      <c r="BC15" s="327" t="s">
        <v>157</v>
      </c>
      <c r="BD15" s="327">
        <v>21</v>
      </c>
      <c r="BE15" s="327">
        <v>1</v>
      </c>
      <c r="BF15" s="327" t="s">
        <v>157</v>
      </c>
      <c r="BG15" s="327">
        <v>22</v>
      </c>
      <c r="BH15" s="327">
        <v>3</v>
      </c>
      <c r="BI15" s="327">
        <v>1</v>
      </c>
      <c r="BJ15" s="327">
        <v>3</v>
      </c>
      <c r="BK15" s="327" t="s">
        <v>157</v>
      </c>
      <c r="BL15" s="327">
        <v>142</v>
      </c>
      <c r="BM15" s="327">
        <v>1</v>
      </c>
      <c r="BN15" s="328">
        <v>64</v>
      </c>
      <c r="BO15" s="326">
        <v>10</v>
      </c>
      <c r="BP15" s="327" t="s">
        <v>157</v>
      </c>
      <c r="BQ15" s="327">
        <v>21</v>
      </c>
      <c r="BR15" s="327">
        <v>1</v>
      </c>
      <c r="BS15" s="327" t="s">
        <v>157</v>
      </c>
      <c r="BT15" s="327">
        <v>31</v>
      </c>
      <c r="BU15" s="327">
        <v>3</v>
      </c>
      <c r="BV15" s="327">
        <v>1</v>
      </c>
      <c r="BW15" s="327">
        <v>5</v>
      </c>
      <c r="BX15" s="327" t="s">
        <v>157</v>
      </c>
      <c r="BY15" s="327">
        <v>138</v>
      </c>
      <c r="BZ15" s="327">
        <v>1</v>
      </c>
      <c r="CA15" s="328">
        <v>61</v>
      </c>
      <c r="CB15" s="326">
        <f>BO15</f>
        <v>10</v>
      </c>
      <c r="CC15" s="327" t="str">
        <f t="shared" ref="CC15" si="6">BP15</f>
        <v/>
      </c>
      <c r="CD15" s="327">
        <f t="shared" ref="CD15" si="7">BQ15</f>
        <v>21</v>
      </c>
      <c r="CE15" s="327">
        <f t="shared" ref="CE15" si="8">BR15</f>
        <v>1</v>
      </c>
      <c r="CF15" s="327" t="str">
        <f t="shared" ref="CF15" si="9">BS15</f>
        <v/>
      </c>
      <c r="CG15" s="327">
        <f t="shared" ref="CG15" si="10">BT15</f>
        <v>31</v>
      </c>
      <c r="CH15" s="327">
        <f t="shared" ref="CH15" si="11">BU15</f>
        <v>3</v>
      </c>
      <c r="CI15" s="327">
        <f t="shared" ref="CI15" si="12">BV15</f>
        <v>1</v>
      </c>
      <c r="CJ15" s="327">
        <f t="shared" ref="CJ15" si="13">BW15</f>
        <v>5</v>
      </c>
      <c r="CK15" s="327" t="str">
        <f t="shared" ref="CK15" si="14">BX15</f>
        <v/>
      </c>
      <c r="CL15" s="327">
        <f t="shared" ref="CL15" si="15">BY15</f>
        <v>138</v>
      </c>
      <c r="CM15" s="327">
        <f t="shared" ref="CM15" si="16">BZ15</f>
        <v>1</v>
      </c>
      <c r="CN15" s="328">
        <f t="shared" ref="CN15" si="17">CA15</f>
        <v>61</v>
      </c>
      <c r="CP15" s="393"/>
      <c r="CQ15" s="394"/>
      <c r="CR15" s="394"/>
      <c r="CS15" s="394"/>
      <c r="CT15" s="394"/>
      <c r="CU15" s="394"/>
      <c r="CV15" s="394"/>
      <c r="CW15" s="394"/>
      <c r="CX15" s="394"/>
      <c r="CY15" s="394"/>
      <c r="CZ15" s="394"/>
      <c r="DA15" s="394"/>
      <c r="DB15" s="394"/>
      <c r="DC15" s="394"/>
      <c r="DD15" s="395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324"/>
      <c r="DQ15" s="324"/>
      <c r="DR15" s="324"/>
      <c r="DS15" s="324"/>
      <c r="DT15" s="324"/>
    </row>
    <row r="16" spans="1:192" ht="12.75" customHeight="1" x14ac:dyDescent="0.35">
      <c r="A16" s="239" t="s">
        <v>47</v>
      </c>
      <c r="B16" s="326">
        <v>26</v>
      </c>
      <c r="C16" s="327">
        <v>0</v>
      </c>
      <c r="D16" s="327"/>
      <c r="E16" s="327">
        <v>0</v>
      </c>
      <c r="F16" s="327">
        <v>0</v>
      </c>
      <c r="G16" s="327">
        <v>37</v>
      </c>
      <c r="H16" s="327">
        <v>3</v>
      </c>
      <c r="I16" s="327">
        <v>11</v>
      </c>
      <c r="J16" s="327">
        <v>1</v>
      </c>
      <c r="K16" s="327">
        <v>0</v>
      </c>
      <c r="L16" s="327">
        <v>0</v>
      </c>
      <c r="M16" s="327">
        <v>2</v>
      </c>
      <c r="N16" s="328">
        <v>0</v>
      </c>
      <c r="O16" s="327" t="s">
        <v>157</v>
      </c>
      <c r="P16" s="327" t="s">
        <v>157</v>
      </c>
      <c r="Q16" s="327" t="s">
        <v>157</v>
      </c>
      <c r="R16" s="327" t="s">
        <v>157</v>
      </c>
      <c r="S16" s="327" t="s">
        <v>157</v>
      </c>
      <c r="T16" s="327" t="s">
        <v>157</v>
      </c>
      <c r="U16" s="327" t="s">
        <v>157</v>
      </c>
      <c r="V16" s="327" t="s">
        <v>157</v>
      </c>
      <c r="W16" s="327" t="s">
        <v>157</v>
      </c>
      <c r="X16" s="327" t="s">
        <v>157</v>
      </c>
      <c r="Y16" s="327" t="s">
        <v>157</v>
      </c>
      <c r="Z16" s="327" t="s">
        <v>157</v>
      </c>
      <c r="AA16" s="328" t="s">
        <v>157</v>
      </c>
      <c r="AB16" s="326" t="s">
        <v>157</v>
      </c>
      <c r="AC16" s="327" t="s">
        <v>157</v>
      </c>
      <c r="AD16" s="327" t="s">
        <v>157</v>
      </c>
      <c r="AE16" s="327" t="s">
        <v>157</v>
      </c>
      <c r="AF16" s="327" t="s">
        <v>157</v>
      </c>
      <c r="AG16" s="327" t="s">
        <v>157</v>
      </c>
      <c r="AH16" s="327" t="s">
        <v>157</v>
      </c>
      <c r="AI16" s="327" t="s">
        <v>157</v>
      </c>
      <c r="AJ16" s="327" t="s">
        <v>157</v>
      </c>
      <c r="AK16" s="327" t="s">
        <v>157</v>
      </c>
      <c r="AL16" s="327" t="s">
        <v>157</v>
      </c>
      <c r="AM16" s="327" t="s">
        <v>157</v>
      </c>
      <c r="AN16" s="328" t="s">
        <v>157</v>
      </c>
      <c r="AO16" s="236">
        <v>25</v>
      </c>
      <c r="AP16" s="236" t="s">
        <v>157</v>
      </c>
      <c r="AQ16" s="236"/>
      <c r="AR16" s="236">
        <v>1</v>
      </c>
      <c r="AS16" s="236" t="s">
        <v>157</v>
      </c>
      <c r="AT16" s="236">
        <v>32</v>
      </c>
      <c r="AU16" s="236" t="s">
        <v>157</v>
      </c>
      <c r="AV16" s="236">
        <v>19</v>
      </c>
      <c r="AW16" s="236">
        <v>1</v>
      </c>
      <c r="AX16" s="236" t="s">
        <v>157</v>
      </c>
      <c r="AY16" s="236" t="s">
        <v>157</v>
      </c>
      <c r="AZ16" s="236">
        <v>1</v>
      </c>
      <c r="BA16" s="236" t="s">
        <v>157</v>
      </c>
      <c r="BB16" s="326">
        <v>25</v>
      </c>
      <c r="BC16" s="327" t="s">
        <v>157</v>
      </c>
      <c r="BD16" s="327">
        <v>16</v>
      </c>
      <c r="BE16" s="327">
        <v>1</v>
      </c>
      <c r="BF16" s="327" t="s">
        <v>157</v>
      </c>
      <c r="BG16" s="327">
        <v>27</v>
      </c>
      <c r="BH16" s="327">
        <v>5</v>
      </c>
      <c r="BI16" s="327">
        <v>19</v>
      </c>
      <c r="BJ16" s="327">
        <v>1</v>
      </c>
      <c r="BK16" s="327" t="s">
        <v>157</v>
      </c>
      <c r="BL16" s="327" t="s">
        <v>157</v>
      </c>
      <c r="BM16" s="327">
        <v>2</v>
      </c>
      <c r="BN16" s="328" t="s">
        <v>157</v>
      </c>
      <c r="BO16" s="326">
        <v>24</v>
      </c>
      <c r="BP16" s="327" t="s">
        <v>157</v>
      </c>
      <c r="BQ16" s="327">
        <v>17</v>
      </c>
      <c r="BR16" s="327">
        <v>1</v>
      </c>
      <c r="BS16" s="327" t="s">
        <v>157</v>
      </c>
      <c r="BT16" s="327">
        <v>32</v>
      </c>
      <c r="BU16" s="327">
        <v>3</v>
      </c>
      <c r="BV16" s="327">
        <v>18</v>
      </c>
      <c r="BW16" s="327">
        <v>1</v>
      </c>
      <c r="BX16" s="327" t="s">
        <v>157</v>
      </c>
      <c r="BY16" s="327" t="s">
        <v>157</v>
      </c>
      <c r="BZ16" s="327">
        <v>1</v>
      </c>
      <c r="CA16" s="328" t="s">
        <v>157</v>
      </c>
      <c r="CB16" s="326">
        <f>BO16</f>
        <v>24</v>
      </c>
      <c r="CC16" s="327" t="str">
        <f t="shared" ref="CC16:CC17" si="18">BP16</f>
        <v/>
      </c>
      <c r="CD16" s="327">
        <f t="shared" ref="CD16:CD17" si="19">BQ16</f>
        <v>17</v>
      </c>
      <c r="CE16" s="327">
        <f t="shared" ref="CE16:CE17" si="20">BR16</f>
        <v>1</v>
      </c>
      <c r="CF16" s="327" t="str">
        <f t="shared" ref="CF16:CF17" si="21">BS16</f>
        <v/>
      </c>
      <c r="CG16" s="327">
        <f t="shared" ref="CG16:CG17" si="22">BT16</f>
        <v>32</v>
      </c>
      <c r="CH16" s="327">
        <f t="shared" ref="CH16:CH17" si="23">BU16</f>
        <v>3</v>
      </c>
      <c r="CI16" s="327">
        <f t="shared" ref="CI16:CI17" si="24">BV16</f>
        <v>18</v>
      </c>
      <c r="CJ16" s="327">
        <f t="shared" ref="CJ16:CJ17" si="25">BW16</f>
        <v>1</v>
      </c>
      <c r="CK16" s="327" t="str">
        <f t="shared" ref="CK16:CK17" si="26">BX16</f>
        <v/>
      </c>
      <c r="CL16" s="327" t="str">
        <f t="shared" ref="CL16:CL17" si="27">BY16</f>
        <v/>
      </c>
      <c r="CM16" s="327">
        <f t="shared" ref="CM16:CM17" si="28">BZ16</f>
        <v>1</v>
      </c>
      <c r="CN16" s="328" t="str">
        <f t="shared" ref="CN16:CN17" si="29">CA16</f>
        <v/>
      </c>
      <c r="CP16" s="393"/>
      <c r="CQ16" s="394"/>
      <c r="CR16" s="394"/>
      <c r="CS16" s="394"/>
      <c r="CT16" s="394"/>
      <c r="CU16" s="394"/>
      <c r="CV16" s="394"/>
      <c r="CW16" s="394"/>
      <c r="CX16" s="394"/>
      <c r="CY16" s="394"/>
      <c r="CZ16" s="394"/>
      <c r="DA16" s="394"/>
      <c r="DB16" s="394"/>
      <c r="DC16" s="394"/>
      <c r="DD16" s="395"/>
      <c r="DF16" s="324"/>
      <c r="DG16" s="324"/>
      <c r="DH16" s="324"/>
      <c r="DI16" s="324"/>
      <c r="DJ16" s="324"/>
      <c r="DK16" s="324"/>
      <c r="DL16" s="324"/>
      <c r="DM16" s="324"/>
      <c r="DN16" s="324"/>
      <c r="DO16" s="324"/>
      <c r="DP16" s="324"/>
      <c r="DQ16" s="324"/>
      <c r="DR16" s="324"/>
      <c r="DS16" s="324"/>
      <c r="DT16" s="324"/>
    </row>
    <row r="17" spans="1:149" ht="12.75" customHeight="1" x14ac:dyDescent="0.35">
      <c r="A17" s="237" t="s">
        <v>50</v>
      </c>
      <c r="B17" s="326">
        <v>5</v>
      </c>
      <c r="C17" s="327">
        <v>12</v>
      </c>
      <c r="D17" s="327">
        <v>0.63600000000000012</v>
      </c>
      <c r="E17" s="327">
        <v>4</v>
      </c>
      <c r="F17" s="327">
        <v>16</v>
      </c>
      <c r="G17" s="327">
        <v>33</v>
      </c>
      <c r="H17" s="327">
        <v>18</v>
      </c>
      <c r="I17" s="327">
        <v>155</v>
      </c>
      <c r="J17" s="327">
        <v>7</v>
      </c>
      <c r="K17" s="327">
        <v>13</v>
      </c>
      <c r="L17" s="327">
        <v>2</v>
      </c>
      <c r="M17" s="327">
        <v>19</v>
      </c>
      <c r="N17" s="328">
        <v>31</v>
      </c>
      <c r="O17" s="327">
        <v>3</v>
      </c>
      <c r="P17" s="327">
        <v>5</v>
      </c>
      <c r="Q17" s="327">
        <v>0.74400000000000022</v>
      </c>
      <c r="R17" s="327">
        <v>4</v>
      </c>
      <c r="S17" s="327">
        <v>2</v>
      </c>
      <c r="T17" s="327">
        <v>7</v>
      </c>
      <c r="U17" s="327">
        <v>0</v>
      </c>
      <c r="V17" s="327">
        <v>38</v>
      </c>
      <c r="W17" s="327">
        <v>0</v>
      </c>
      <c r="X17" s="327">
        <v>6</v>
      </c>
      <c r="Y17" s="327">
        <v>0</v>
      </c>
      <c r="Z17" s="327">
        <v>7</v>
      </c>
      <c r="AA17" s="328">
        <v>10</v>
      </c>
      <c r="AB17" s="326">
        <v>3</v>
      </c>
      <c r="AC17" s="327">
        <v>5</v>
      </c>
      <c r="AD17" s="327">
        <v>1.0378749999999997</v>
      </c>
      <c r="AE17" s="327">
        <v>4</v>
      </c>
      <c r="AF17" s="327">
        <v>2</v>
      </c>
      <c r="AG17" s="327">
        <v>8</v>
      </c>
      <c r="AH17" s="327">
        <v>0</v>
      </c>
      <c r="AI17" s="327">
        <v>40</v>
      </c>
      <c r="AJ17" s="327">
        <v>2</v>
      </c>
      <c r="AK17" s="327">
        <v>4</v>
      </c>
      <c r="AL17" s="327">
        <v>0</v>
      </c>
      <c r="AM17" s="327">
        <v>7</v>
      </c>
      <c r="AN17" s="328">
        <v>10</v>
      </c>
      <c r="AO17" s="236">
        <v>3</v>
      </c>
      <c r="AP17" s="236">
        <v>5</v>
      </c>
      <c r="AQ17" s="236">
        <v>3</v>
      </c>
      <c r="AR17" s="236">
        <v>2</v>
      </c>
      <c r="AS17" s="236">
        <v>4</v>
      </c>
      <c r="AT17" s="236">
        <v>7</v>
      </c>
      <c r="AU17" s="236">
        <v>14</v>
      </c>
      <c r="AV17" s="236">
        <v>52</v>
      </c>
      <c r="AW17" s="236">
        <v>2</v>
      </c>
      <c r="AX17" s="236">
        <v>3</v>
      </c>
      <c r="AY17" s="236" t="s">
        <v>157</v>
      </c>
      <c r="AZ17" s="236">
        <v>6</v>
      </c>
      <c r="BA17" s="236">
        <v>11</v>
      </c>
      <c r="BB17" s="326">
        <v>3</v>
      </c>
      <c r="BC17" s="327">
        <v>5</v>
      </c>
      <c r="BD17" s="327">
        <v>3</v>
      </c>
      <c r="BE17" s="327">
        <v>2</v>
      </c>
      <c r="BF17" s="327">
        <v>5</v>
      </c>
      <c r="BG17" s="327">
        <v>7</v>
      </c>
      <c r="BH17" s="327">
        <v>17</v>
      </c>
      <c r="BI17" s="327">
        <v>52</v>
      </c>
      <c r="BJ17" s="327">
        <v>1</v>
      </c>
      <c r="BK17" s="327">
        <v>4</v>
      </c>
      <c r="BL17" s="327" t="s">
        <v>157</v>
      </c>
      <c r="BM17" s="327">
        <v>5</v>
      </c>
      <c r="BN17" s="328">
        <v>12</v>
      </c>
      <c r="BO17" s="326">
        <v>3</v>
      </c>
      <c r="BP17" s="327">
        <v>5</v>
      </c>
      <c r="BQ17" s="327">
        <v>3</v>
      </c>
      <c r="BR17" s="327">
        <v>2</v>
      </c>
      <c r="BS17" s="327">
        <v>4</v>
      </c>
      <c r="BT17" s="327">
        <v>7</v>
      </c>
      <c r="BU17" s="327">
        <v>18</v>
      </c>
      <c r="BV17" s="327">
        <v>51</v>
      </c>
      <c r="BW17" s="327">
        <v>1</v>
      </c>
      <c r="BX17" s="327">
        <v>3</v>
      </c>
      <c r="BY17" s="327" t="s">
        <v>157</v>
      </c>
      <c r="BZ17" s="327">
        <v>5</v>
      </c>
      <c r="CA17" s="328">
        <v>12</v>
      </c>
      <c r="CB17" s="326">
        <f>BO17</f>
        <v>3</v>
      </c>
      <c r="CC17" s="327">
        <f t="shared" si="18"/>
        <v>5</v>
      </c>
      <c r="CD17" s="327">
        <f t="shared" si="19"/>
        <v>3</v>
      </c>
      <c r="CE17" s="327">
        <f t="shared" si="20"/>
        <v>2</v>
      </c>
      <c r="CF17" s="327">
        <f t="shared" si="21"/>
        <v>4</v>
      </c>
      <c r="CG17" s="327">
        <f t="shared" si="22"/>
        <v>7</v>
      </c>
      <c r="CH17" s="327">
        <f t="shared" si="23"/>
        <v>18</v>
      </c>
      <c r="CI17" s="327">
        <f t="shared" si="24"/>
        <v>51</v>
      </c>
      <c r="CJ17" s="327">
        <f t="shared" si="25"/>
        <v>1</v>
      </c>
      <c r="CK17" s="327">
        <f t="shared" si="26"/>
        <v>3</v>
      </c>
      <c r="CL17" s="327" t="str">
        <f t="shared" si="27"/>
        <v/>
      </c>
      <c r="CM17" s="327">
        <f t="shared" si="28"/>
        <v>5</v>
      </c>
      <c r="CN17" s="328">
        <f t="shared" si="29"/>
        <v>12</v>
      </c>
      <c r="CP17" s="393"/>
      <c r="CQ17" s="394"/>
      <c r="CR17" s="394"/>
      <c r="CS17" s="394"/>
      <c r="CT17" s="394"/>
      <c r="CU17" s="394"/>
      <c r="CV17" s="394"/>
      <c r="CW17" s="394"/>
      <c r="CX17" s="394"/>
      <c r="CY17" s="394"/>
      <c r="CZ17" s="394"/>
      <c r="DA17" s="394"/>
      <c r="DB17" s="394"/>
      <c r="DC17" s="394"/>
      <c r="DD17" s="395"/>
      <c r="DF17" s="324"/>
      <c r="DG17" s="324"/>
      <c r="DH17" s="324"/>
      <c r="DI17" s="324"/>
      <c r="DJ17" s="324"/>
      <c r="DK17" s="324"/>
      <c r="DL17" s="324"/>
      <c r="DM17" s="324"/>
      <c r="DN17" s="324"/>
      <c r="DO17" s="324"/>
      <c r="DP17" s="324"/>
      <c r="DQ17" s="324"/>
      <c r="DR17" s="324"/>
      <c r="DS17" s="324"/>
      <c r="DT17" s="324"/>
    </row>
    <row r="18" spans="1:149" ht="12.75" customHeight="1" x14ac:dyDescent="0.35">
      <c r="A18" s="272" t="s">
        <v>132</v>
      </c>
      <c r="B18" s="326">
        <v>9.8660997134130497</v>
      </c>
      <c r="C18" s="327">
        <v>12.669694837120236</v>
      </c>
      <c r="D18" s="327">
        <v>0</v>
      </c>
      <c r="E18" s="327">
        <v>11.965</v>
      </c>
      <c r="F18" s="327">
        <v>14.1</v>
      </c>
      <c r="G18" s="327">
        <v>13.902809999999999</v>
      </c>
      <c r="H18" s="327">
        <v>19.655117663372714</v>
      </c>
      <c r="I18" s="327">
        <v>78.665999999999997</v>
      </c>
      <c r="J18" s="327">
        <v>1.9450000000000001</v>
      </c>
      <c r="K18" s="327">
        <v>34.767000000000003</v>
      </c>
      <c r="L18" s="327">
        <v>0.37</v>
      </c>
      <c r="M18" s="327">
        <v>26.123999999999999</v>
      </c>
      <c r="N18" s="328">
        <v>15.59</v>
      </c>
      <c r="O18" s="327">
        <v>8.4890385958101398</v>
      </c>
      <c r="P18" s="327">
        <v>12.203752292322083</v>
      </c>
      <c r="Q18" s="327">
        <v>0</v>
      </c>
      <c r="R18" s="327">
        <v>11.801</v>
      </c>
      <c r="S18" s="327">
        <v>11.492000000000001</v>
      </c>
      <c r="T18" s="327">
        <v>11.624919999999999</v>
      </c>
      <c r="U18" s="327">
        <v>20.320854717781462</v>
      </c>
      <c r="V18" s="327">
        <v>74.830600000000004</v>
      </c>
      <c r="W18" s="327">
        <v>1.8879999999999999</v>
      </c>
      <c r="X18" s="327">
        <v>29.964642222222224</v>
      </c>
      <c r="Y18" s="327">
        <v>0.39100000000000001</v>
      </c>
      <c r="Z18" s="327">
        <v>24.087</v>
      </c>
      <c r="AA18" s="328">
        <v>12.116</v>
      </c>
      <c r="AB18" s="326">
        <v>9.0039999999999996</v>
      </c>
      <c r="AC18" s="327">
        <v>12.478999999999999</v>
      </c>
      <c r="AD18" s="327">
        <v>0</v>
      </c>
      <c r="AE18" s="327">
        <v>11.785</v>
      </c>
      <c r="AF18" s="327">
        <v>11.568</v>
      </c>
      <c r="AG18" s="327">
        <v>13.943</v>
      </c>
      <c r="AH18" s="327">
        <v>19.396999999999998</v>
      </c>
      <c r="AI18" s="327">
        <v>78.787000000000006</v>
      </c>
      <c r="AJ18" s="327">
        <v>2.0249999999999999</v>
      </c>
      <c r="AK18" s="327">
        <v>29.783000000000001</v>
      </c>
      <c r="AL18" s="327">
        <v>0.40799999999999997</v>
      </c>
      <c r="AM18" s="327">
        <v>26.542000000000002</v>
      </c>
      <c r="AN18" s="328">
        <v>13.659000000000001</v>
      </c>
      <c r="AO18" s="236">
        <v>10.901999999999999</v>
      </c>
      <c r="AP18" s="236">
        <v>12.185</v>
      </c>
      <c r="AQ18" s="236">
        <v>0</v>
      </c>
      <c r="AR18" s="236">
        <v>8.3810000000000002</v>
      </c>
      <c r="AS18" s="236">
        <v>12.034000000000001</v>
      </c>
      <c r="AT18" s="236">
        <v>14.961</v>
      </c>
      <c r="AU18" s="236">
        <v>19.797000000000001</v>
      </c>
      <c r="AV18" s="236">
        <v>87.935000000000002</v>
      </c>
      <c r="AW18" s="236">
        <v>2.5939999999999999</v>
      </c>
      <c r="AX18" s="236">
        <v>30.776</v>
      </c>
      <c r="AY18" s="236">
        <v>3.024</v>
      </c>
      <c r="AZ18" s="236">
        <v>27.599</v>
      </c>
      <c r="BA18" s="236">
        <v>9.2089999999999996</v>
      </c>
      <c r="BB18" s="326">
        <v>9.5338476418809996</v>
      </c>
      <c r="BC18" s="327">
        <v>12.490391658022899</v>
      </c>
      <c r="BD18" s="327">
        <v>0</v>
      </c>
      <c r="BE18" s="327">
        <v>7.9891535145413899</v>
      </c>
      <c r="BF18" s="327">
        <v>11.815229629736999</v>
      </c>
      <c r="BG18" s="327">
        <v>16.641089999999998</v>
      </c>
      <c r="BH18" s="327">
        <v>21.631136859364698</v>
      </c>
      <c r="BI18" s="327">
        <v>94.356700000000004</v>
      </c>
      <c r="BJ18" s="327">
        <v>2.1539999999999999</v>
      </c>
      <c r="BK18" s="327">
        <v>31.40855144795</v>
      </c>
      <c r="BL18" s="327">
        <v>0</v>
      </c>
      <c r="BM18" s="327">
        <v>28.434000000000001</v>
      </c>
      <c r="BN18" s="328">
        <v>9.0109999999999992</v>
      </c>
      <c r="BO18" s="326">
        <v>0</v>
      </c>
      <c r="BP18" s="327">
        <v>0</v>
      </c>
      <c r="BQ18" s="327">
        <v>0</v>
      </c>
      <c r="BR18" s="327">
        <v>0</v>
      </c>
      <c r="BS18" s="327">
        <v>0</v>
      </c>
      <c r="BT18" s="327">
        <v>0</v>
      </c>
      <c r="BU18" s="327">
        <v>0</v>
      </c>
      <c r="BV18" s="327">
        <v>0</v>
      </c>
      <c r="BW18" s="327">
        <v>0</v>
      </c>
      <c r="BX18" s="327">
        <v>0</v>
      </c>
      <c r="BY18" s="327">
        <v>0</v>
      </c>
      <c r="BZ18" s="327">
        <v>0</v>
      </c>
      <c r="CA18" s="328">
        <v>0</v>
      </c>
      <c r="CB18" s="326"/>
      <c r="CC18" s="327"/>
      <c r="CD18" s="327"/>
      <c r="CE18" s="327"/>
      <c r="CF18" s="327"/>
      <c r="CG18" s="327"/>
      <c r="CH18" s="327"/>
      <c r="CI18" s="327"/>
      <c r="CJ18" s="327"/>
      <c r="CK18" s="327"/>
      <c r="CL18" s="327"/>
      <c r="CM18" s="327"/>
      <c r="CN18" s="328"/>
      <c r="CP18" s="393"/>
      <c r="CQ18" s="394"/>
      <c r="CR18" s="394"/>
      <c r="CS18" s="394"/>
      <c r="CT18" s="394"/>
      <c r="CU18" s="394"/>
      <c r="CV18" s="394"/>
      <c r="CW18" s="394"/>
      <c r="CX18" s="394"/>
      <c r="CY18" s="394"/>
      <c r="CZ18" s="394"/>
      <c r="DA18" s="394"/>
      <c r="DB18" s="394"/>
      <c r="DC18" s="394"/>
      <c r="DD18" s="395"/>
      <c r="DF18" s="324"/>
      <c r="DG18" s="324"/>
      <c r="DH18" s="324"/>
      <c r="DI18" s="324"/>
      <c r="DJ18" s="324"/>
      <c r="DK18" s="324"/>
      <c r="DL18" s="324"/>
      <c r="DM18" s="324"/>
      <c r="DN18" s="324"/>
      <c r="DO18" s="324"/>
      <c r="DP18" s="324"/>
      <c r="DQ18" s="324"/>
      <c r="DR18" s="324"/>
      <c r="DS18" s="324"/>
      <c r="DT18" s="324"/>
    </row>
    <row r="19" spans="1:149" ht="12.75" customHeight="1" x14ac:dyDescent="0.35">
      <c r="A19" s="237" t="s">
        <v>172</v>
      </c>
      <c r="B19" s="326">
        <v>3.5056436999999994</v>
      </c>
      <c r="C19" s="327">
        <v>6.3137999999999996</v>
      </c>
      <c r="D19" s="327" t="s">
        <v>157</v>
      </c>
      <c r="E19" s="327">
        <v>7.5125999999999991</v>
      </c>
      <c r="F19" s="327">
        <v>1.2533999999999998</v>
      </c>
      <c r="G19" s="327">
        <v>14.413448099999998</v>
      </c>
      <c r="H19" s="327">
        <v>9.2904</v>
      </c>
      <c r="I19" s="327">
        <v>56.876399999999997</v>
      </c>
      <c r="J19" s="327"/>
      <c r="K19" s="327">
        <v>26.610599999999998</v>
      </c>
      <c r="L19" s="327">
        <v>0.59135369999999998</v>
      </c>
      <c r="M19" s="327">
        <v>7.8674999999999997</v>
      </c>
      <c r="N19" s="328">
        <v>5.7551999999999994</v>
      </c>
      <c r="O19" s="327">
        <v>3.5430233999999996</v>
      </c>
      <c r="P19" s="327">
        <v>5.6561999999999992</v>
      </c>
      <c r="Q19" s="327" t="s">
        <v>157</v>
      </c>
      <c r="R19" s="327">
        <v>6.7895999999999992</v>
      </c>
      <c r="S19" s="327">
        <v>0.83129999999999993</v>
      </c>
      <c r="T19" s="327">
        <v>13.907573399999999</v>
      </c>
      <c r="U19" s="327">
        <v>7.8725999999999994</v>
      </c>
      <c r="V19" s="327">
        <v>52.261799999999994</v>
      </c>
      <c r="W19" s="327"/>
      <c r="X19" s="327">
        <v>26.354999999999997</v>
      </c>
      <c r="Y19" s="327">
        <v>0.63337529999999997</v>
      </c>
      <c r="Z19" s="327">
        <v>7.1111999999999993</v>
      </c>
      <c r="AA19" s="328">
        <v>5.5943999999999994</v>
      </c>
      <c r="AB19" s="326">
        <v>3.1041059999999998</v>
      </c>
      <c r="AC19" s="327">
        <v>5.5211999999999994</v>
      </c>
      <c r="AD19" s="327" t="s">
        <v>157</v>
      </c>
      <c r="AE19" s="327">
        <v>6.8591999999999995</v>
      </c>
      <c r="AF19" s="327">
        <v>0.69129269999999998</v>
      </c>
      <c r="AG19" s="327">
        <v>14.887096499999998</v>
      </c>
      <c r="AH19" s="327">
        <v>8.5210532999999984</v>
      </c>
      <c r="AI19" s="327">
        <v>52.028999999999996</v>
      </c>
      <c r="AJ19" s="327"/>
      <c r="AK19" s="327">
        <v>21.6542958</v>
      </c>
      <c r="AL19" s="327">
        <v>0.64979999999999993</v>
      </c>
      <c r="AM19" s="327">
        <v>8.3010000000000002</v>
      </c>
      <c r="AN19" s="328">
        <v>6.0566999999999993</v>
      </c>
      <c r="AO19" s="236">
        <v>3.0601034999999994</v>
      </c>
      <c r="AP19" s="236">
        <v>5.3228999999999997</v>
      </c>
      <c r="AQ19" s="236" t="s">
        <v>157</v>
      </c>
      <c r="AR19" s="236">
        <v>7.0169999999999995</v>
      </c>
      <c r="AS19" s="236">
        <v>0.98039999999999994</v>
      </c>
      <c r="AT19" s="236">
        <v>17.809076699999999</v>
      </c>
      <c r="AU19" s="236">
        <v>8.3773103999999989</v>
      </c>
      <c r="AV19" s="236">
        <v>53.673299999999998</v>
      </c>
      <c r="AW19" s="236"/>
      <c r="AX19" s="236">
        <v>20.674547699999998</v>
      </c>
      <c r="AY19" s="236">
        <v>0.58889999999999998</v>
      </c>
      <c r="AZ19" s="236">
        <v>8.6006999999999998</v>
      </c>
      <c r="BA19" s="236">
        <v>6.2963999999999993</v>
      </c>
      <c r="BB19" s="326">
        <v>3.1450529999999999</v>
      </c>
      <c r="BC19" s="327">
        <v>4.3974899999999995</v>
      </c>
      <c r="BD19" s="327" t="s">
        <v>157</v>
      </c>
      <c r="BE19" s="327">
        <v>7.2673031999999997</v>
      </c>
      <c r="BF19" s="327">
        <v>0.97678889999999996</v>
      </c>
      <c r="BG19" s="327">
        <v>18.6443841</v>
      </c>
      <c r="BH19" s="327">
        <v>8.6652015000000002</v>
      </c>
      <c r="BI19" s="327">
        <v>51.627899999999997</v>
      </c>
      <c r="BJ19" s="327"/>
      <c r="BK19" s="327">
        <v>19.395414299999999</v>
      </c>
      <c r="BL19" s="327">
        <v>0.59219999999999995</v>
      </c>
      <c r="BM19" s="327">
        <v>9.0662705999999993</v>
      </c>
      <c r="BN19" s="328">
        <v>6.4811999999999994</v>
      </c>
      <c r="BO19" s="326">
        <v>3.3126722999999996</v>
      </c>
      <c r="BP19" s="327">
        <v>4.2274199999999995</v>
      </c>
      <c r="BQ19" s="327" t="s">
        <v>157</v>
      </c>
      <c r="BR19" s="327">
        <v>7.0961258999999997</v>
      </c>
      <c r="BS19" s="327">
        <v>0.97678889999999996</v>
      </c>
      <c r="BT19" s="327">
        <v>19.259877299999999</v>
      </c>
      <c r="BU19" s="327">
        <v>8.5061894999999996</v>
      </c>
      <c r="BV19" s="327">
        <v>57.439199999999992</v>
      </c>
      <c r="BW19" s="327"/>
      <c r="BX19" s="327">
        <v>17.706410399999999</v>
      </c>
      <c r="BY19" s="327">
        <v>0.59435969999999994</v>
      </c>
      <c r="BZ19" s="327">
        <v>10.3942701</v>
      </c>
      <c r="CA19" s="328">
        <v>6.5447999999999995</v>
      </c>
      <c r="CB19" s="237"/>
      <c r="CC19" s="332"/>
      <c r="CD19" s="332"/>
      <c r="CE19" s="332"/>
      <c r="CF19" s="332"/>
      <c r="CG19" s="332"/>
      <c r="CH19" s="332"/>
      <c r="CI19" s="332"/>
      <c r="CJ19" s="332"/>
      <c r="CK19" s="332"/>
      <c r="CL19" s="332"/>
      <c r="CM19" s="332"/>
      <c r="CN19" s="333"/>
      <c r="CP19" s="393"/>
      <c r="CQ19" s="394"/>
      <c r="CR19" s="394"/>
      <c r="CS19" s="394"/>
      <c r="CT19" s="394"/>
      <c r="CU19" s="394"/>
      <c r="CV19" s="394"/>
      <c r="CW19" s="394"/>
      <c r="CX19" s="394"/>
      <c r="CY19" s="394"/>
      <c r="CZ19" s="394"/>
      <c r="DA19" s="394"/>
      <c r="DB19" s="394"/>
      <c r="DC19" s="394"/>
      <c r="DD19" s="395"/>
      <c r="DF19" s="324"/>
      <c r="DG19" s="324"/>
      <c r="DH19" s="324"/>
      <c r="DI19" s="324"/>
      <c r="DJ19" s="324"/>
      <c r="DK19" s="324"/>
      <c r="DL19" s="324"/>
      <c r="DM19" s="324"/>
      <c r="DN19" s="324"/>
      <c r="DO19" s="324"/>
      <c r="DP19" s="324"/>
      <c r="DQ19" s="324"/>
      <c r="DR19" s="324"/>
      <c r="DS19" s="324"/>
      <c r="DT19" s="324"/>
    </row>
    <row r="20" spans="1:149" ht="12.75" customHeight="1" x14ac:dyDescent="0.35">
      <c r="A20" s="237" t="s">
        <v>173</v>
      </c>
      <c r="B20" s="326">
        <v>9.3555980999999999</v>
      </c>
      <c r="C20" s="327">
        <v>5.2199999999999996E-2</v>
      </c>
      <c r="D20" s="327" t="s">
        <v>157</v>
      </c>
      <c r="E20" s="327">
        <v>14.999999999999998</v>
      </c>
      <c r="F20" s="327">
        <v>20.673299999999998</v>
      </c>
      <c r="G20" s="327">
        <v>15.998393399999999</v>
      </c>
      <c r="H20" s="327">
        <v>0.65219999999999989</v>
      </c>
      <c r="I20" s="327">
        <v>55.345799999999997</v>
      </c>
      <c r="J20" s="327">
        <v>0.52139999999999997</v>
      </c>
      <c r="K20" s="327">
        <v>4.0871999999999993</v>
      </c>
      <c r="L20" s="327">
        <v>1.1690999999999998</v>
      </c>
      <c r="M20" s="327">
        <v>52.8</v>
      </c>
      <c r="N20" s="328">
        <v>33.207899999999995</v>
      </c>
      <c r="O20" s="327">
        <v>8.660219399999999</v>
      </c>
      <c r="P20" s="327">
        <v>0.12182999999999999</v>
      </c>
      <c r="Q20" s="327" t="s">
        <v>157</v>
      </c>
      <c r="R20" s="327">
        <v>12.636299999999999</v>
      </c>
      <c r="S20" s="327">
        <v>18.969299999999997</v>
      </c>
      <c r="T20" s="327">
        <v>13.250905499999998</v>
      </c>
      <c r="U20" s="327">
        <v>0.65219999999999989</v>
      </c>
      <c r="V20" s="327">
        <v>46.002599999999994</v>
      </c>
      <c r="W20" s="327">
        <v>0.6218999999999999</v>
      </c>
      <c r="X20" s="327">
        <v>3.2753999999999999</v>
      </c>
      <c r="Y20" s="327">
        <v>1.0796999999999999</v>
      </c>
      <c r="Z20" s="327">
        <v>48.9</v>
      </c>
      <c r="AA20" s="328">
        <v>30.743399999999998</v>
      </c>
      <c r="AB20" s="326">
        <v>9.4428761999999988</v>
      </c>
      <c r="AC20" s="327">
        <v>0.10115999999999999</v>
      </c>
      <c r="AD20" s="327" t="s">
        <v>157</v>
      </c>
      <c r="AE20" s="327">
        <v>12.763499999999999</v>
      </c>
      <c r="AF20" s="327">
        <v>20.348965499999995</v>
      </c>
      <c r="AG20" s="327">
        <v>15.289177499999999</v>
      </c>
      <c r="AH20" s="327">
        <v>3.2712560999999996</v>
      </c>
      <c r="AI20" s="327">
        <v>51.121199999999995</v>
      </c>
      <c r="AJ20" s="327">
        <v>0.6278999999999999</v>
      </c>
      <c r="AK20" s="327">
        <v>3.6233999999999997</v>
      </c>
      <c r="AL20" s="327">
        <v>1.1201999999999999</v>
      </c>
      <c r="AM20" s="327">
        <v>48.749999999999993</v>
      </c>
      <c r="AN20" s="328">
        <v>31.052099999999996</v>
      </c>
      <c r="AO20" s="236">
        <v>9.7975823999999996</v>
      </c>
      <c r="AP20" s="236">
        <v>8.133E-2</v>
      </c>
      <c r="AQ20" s="236" t="s">
        <v>157</v>
      </c>
      <c r="AR20" s="236">
        <v>13.275899999999998</v>
      </c>
      <c r="AS20" s="236">
        <v>20.900790599999997</v>
      </c>
      <c r="AT20" s="236">
        <v>16.340966099999999</v>
      </c>
      <c r="AU20" s="236">
        <v>3.2712560999999996</v>
      </c>
      <c r="AV20" s="236">
        <v>55.513199999999998</v>
      </c>
      <c r="AW20" s="236">
        <v>0.64019999999999999</v>
      </c>
      <c r="AX20" s="236">
        <v>3.6823949999999996</v>
      </c>
      <c r="AY20" s="236">
        <v>1.4381999999999999</v>
      </c>
      <c r="AZ20" s="236">
        <v>48.9</v>
      </c>
      <c r="BA20" s="236">
        <v>32.735999999999997</v>
      </c>
      <c r="BB20" s="326">
        <v>10.3647075</v>
      </c>
      <c r="BC20" s="327">
        <v>8.6789999999999992E-2</v>
      </c>
      <c r="BD20" s="327" t="s">
        <v>157</v>
      </c>
      <c r="BE20" s="327">
        <v>13.3881</v>
      </c>
      <c r="BF20" s="327">
        <v>21.028196099999995</v>
      </c>
      <c r="BG20" s="327">
        <v>16.0456143</v>
      </c>
      <c r="BH20" s="327">
        <v>3.2712560999999996</v>
      </c>
      <c r="BI20" s="327">
        <v>55.656899999999993</v>
      </c>
      <c r="BJ20" s="327">
        <v>0.64124399999999993</v>
      </c>
      <c r="BK20" s="327">
        <v>3.5822573999999996</v>
      </c>
      <c r="BL20" s="327">
        <v>1.3727999999999998</v>
      </c>
      <c r="BM20" s="327">
        <v>49.199999999999996</v>
      </c>
      <c r="BN20" s="328">
        <v>32.831999999999994</v>
      </c>
      <c r="BO20" s="326">
        <v>9.6021269999999994</v>
      </c>
      <c r="BP20" s="327">
        <v>0.19238999999999998</v>
      </c>
      <c r="BQ20" s="327" t="s">
        <v>157</v>
      </c>
      <c r="BR20" s="327">
        <v>12.539276999999998</v>
      </c>
      <c r="BS20" s="327">
        <v>20.879736299999998</v>
      </c>
      <c r="BT20" s="327">
        <v>16.231315500000001</v>
      </c>
      <c r="BU20" s="327">
        <v>3.2712560999999996</v>
      </c>
      <c r="BV20" s="327">
        <v>45.926699999999997</v>
      </c>
      <c r="BW20" s="327">
        <v>0.65014649999999996</v>
      </c>
      <c r="BX20" s="327">
        <v>3.7505183999999994</v>
      </c>
      <c r="BY20" s="327">
        <v>1.3867145999999997</v>
      </c>
      <c r="BZ20" s="327">
        <v>47.099999999999994</v>
      </c>
      <c r="CA20" s="328">
        <v>32.343899999999998</v>
      </c>
      <c r="CB20" s="237"/>
      <c r="CC20" s="332"/>
      <c r="CD20" s="332"/>
      <c r="CE20" s="332"/>
      <c r="CF20" s="332"/>
      <c r="CG20" s="332"/>
      <c r="CH20" s="332"/>
      <c r="CI20" s="332"/>
      <c r="CJ20" s="332"/>
      <c r="CK20" s="332"/>
      <c r="CL20" s="332"/>
      <c r="CM20" s="332"/>
      <c r="CN20" s="333"/>
      <c r="CP20" s="393"/>
      <c r="CQ20" s="394"/>
      <c r="CR20" s="394"/>
      <c r="CS20" s="394"/>
      <c r="CT20" s="394"/>
      <c r="CU20" s="394"/>
      <c r="CV20" s="394"/>
      <c r="CW20" s="394"/>
      <c r="CX20" s="394"/>
      <c r="CY20" s="394"/>
      <c r="CZ20" s="394"/>
      <c r="DA20" s="394"/>
      <c r="DB20" s="394"/>
      <c r="DC20" s="394"/>
      <c r="DD20" s="395"/>
      <c r="DF20" s="324"/>
      <c r="DG20" s="324"/>
      <c r="DH20" s="324"/>
      <c r="DI20" s="324"/>
      <c r="DJ20" s="324"/>
      <c r="DK20" s="324"/>
      <c r="DL20" s="324"/>
      <c r="DM20" s="324"/>
      <c r="DN20" s="324"/>
      <c r="DO20" s="324"/>
      <c r="DP20" s="324"/>
      <c r="DQ20" s="324"/>
      <c r="DR20" s="324"/>
      <c r="DS20" s="324"/>
      <c r="DT20" s="324"/>
    </row>
    <row r="21" spans="1:149" ht="12.75" customHeight="1" x14ac:dyDescent="0.35">
      <c r="A21" s="237" t="s">
        <v>174</v>
      </c>
      <c r="B21" s="326">
        <v>8.767058699999998</v>
      </c>
      <c r="C21" s="327">
        <v>0.83159999999999989</v>
      </c>
      <c r="D21" s="327" t="s">
        <v>157</v>
      </c>
      <c r="E21" s="327">
        <v>6.0497999999999994</v>
      </c>
      <c r="F21" s="327">
        <v>9.5972999999999988</v>
      </c>
      <c r="G21" s="327">
        <v>8.8102133999999985</v>
      </c>
      <c r="H21" s="327">
        <v>5.0345999999999993</v>
      </c>
      <c r="I21" s="327">
        <v>17.712299999999999</v>
      </c>
      <c r="J21" s="327"/>
      <c r="K21" s="327">
        <v>1.8755999999999999</v>
      </c>
      <c r="L21" s="327">
        <v>3.6167999999999996</v>
      </c>
      <c r="M21" s="327">
        <v>13.814699999999998</v>
      </c>
      <c r="N21" s="328">
        <v>16.916699999999999</v>
      </c>
      <c r="O21" s="327">
        <v>8.0077115999999986</v>
      </c>
      <c r="P21" s="327">
        <v>0.69509999999999994</v>
      </c>
      <c r="Q21" s="327" t="s">
        <v>157</v>
      </c>
      <c r="R21" s="327">
        <v>5.7275999999999998</v>
      </c>
      <c r="S21" s="327">
        <v>8.8034999999999997</v>
      </c>
      <c r="T21" s="327">
        <v>8.3382074999999993</v>
      </c>
      <c r="U21" s="327">
        <v>5.9792999999999994</v>
      </c>
      <c r="V21" s="327">
        <v>16.023899999999998</v>
      </c>
      <c r="W21" s="327"/>
      <c r="X21" s="327">
        <v>1.8422999999999998</v>
      </c>
      <c r="Y21" s="327">
        <v>3.4379999999999997</v>
      </c>
      <c r="Z21" s="327">
        <v>12.131099999999998</v>
      </c>
      <c r="AA21" s="328">
        <v>16.000799999999998</v>
      </c>
      <c r="AB21" s="326">
        <v>8.1742916999999995</v>
      </c>
      <c r="AC21" s="327">
        <v>0.74900999999999984</v>
      </c>
      <c r="AD21" s="327" t="s">
        <v>157</v>
      </c>
      <c r="AE21" s="327">
        <v>5.8088999999999995</v>
      </c>
      <c r="AF21" s="327">
        <v>9.4354461000000001</v>
      </c>
      <c r="AG21" s="327">
        <v>9.1611797999999993</v>
      </c>
      <c r="AH21" s="327">
        <v>3.7381877999999999</v>
      </c>
      <c r="AI21" s="327">
        <v>16.535699999999999</v>
      </c>
      <c r="AJ21" s="327"/>
      <c r="AK21" s="327">
        <v>1.9305794999999999</v>
      </c>
      <c r="AL21" s="327">
        <v>3.5948999999999995</v>
      </c>
      <c r="AM21" s="327">
        <v>11.290199999999999</v>
      </c>
      <c r="AN21" s="328">
        <v>15.463199999999999</v>
      </c>
      <c r="AO21" s="236">
        <v>8.7587768999999991</v>
      </c>
      <c r="AP21" s="236">
        <v>0.72497999999999996</v>
      </c>
      <c r="AQ21" s="236" t="s">
        <v>157</v>
      </c>
      <c r="AR21" s="236">
        <v>6.0602999999999998</v>
      </c>
      <c r="AS21" s="236">
        <v>9.7021307999999991</v>
      </c>
      <c r="AT21" s="236">
        <v>10.0767171</v>
      </c>
      <c r="AU21" s="236">
        <v>3.9179816999999999</v>
      </c>
      <c r="AV21" s="236">
        <v>12.898199999999999</v>
      </c>
      <c r="AW21" s="236"/>
      <c r="AX21" s="236">
        <v>2.2659383999999996</v>
      </c>
      <c r="AY21" s="236">
        <v>3.8186999999999998</v>
      </c>
      <c r="AZ21" s="236">
        <v>13.435799999999999</v>
      </c>
      <c r="BA21" s="236">
        <v>16.5228</v>
      </c>
      <c r="BB21" s="326">
        <v>8.9707436999999999</v>
      </c>
      <c r="BC21" s="327">
        <v>0.65516999999999992</v>
      </c>
      <c r="BD21" s="327" t="s">
        <v>157</v>
      </c>
      <c r="BE21" s="327">
        <v>6.1182233999999998</v>
      </c>
      <c r="BF21" s="327">
        <v>9.7608791999999998</v>
      </c>
      <c r="BG21" s="327">
        <v>10.372517999999998</v>
      </c>
      <c r="BH21" s="327">
        <v>3.9860681999999996</v>
      </c>
      <c r="BI21" s="327">
        <v>15.209699999999998</v>
      </c>
      <c r="BJ21" s="327"/>
      <c r="BK21" s="327">
        <v>2.4877083</v>
      </c>
      <c r="BL21" s="327">
        <v>4.1846999999999994</v>
      </c>
      <c r="BM21" s="327">
        <v>14.5290684</v>
      </c>
      <c r="BN21" s="328">
        <v>15.524999999999999</v>
      </c>
      <c r="BO21" s="326">
        <v>8.1684311999999988</v>
      </c>
      <c r="BP21" s="327">
        <v>0.59984999999999999</v>
      </c>
      <c r="BQ21" s="327" t="s">
        <v>157</v>
      </c>
      <c r="BR21" s="327">
        <v>6.1850087999999994</v>
      </c>
      <c r="BS21" s="327">
        <v>9.6922496999999996</v>
      </c>
      <c r="BT21" s="327">
        <v>10.297567799999999</v>
      </c>
      <c r="BU21" s="327">
        <v>4.0876703999999995</v>
      </c>
      <c r="BV21" s="327">
        <v>16.570499999999999</v>
      </c>
      <c r="BW21" s="327"/>
      <c r="BX21" s="327">
        <v>2.6116538999999999</v>
      </c>
      <c r="BY21" s="327">
        <v>4.2822252000000001</v>
      </c>
      <c r="BZ21" s="327">
        <v>12.542784599999999</v>
      </c>
      <c r="CA21" s="328">
        <v>16.138499999999997</v>
      </c>
      <c r="CB21" s="237"/>
      <c r="CC21" s="332"/>
      <c r="CD21" s="332"/>
      <c r="CE21" s="332"/>
      <c r="CF21" s="332"/>
      <c r="CG21" s="332"/>
      <c r="CH21" s="332"/>
      <c r="CI21" s="332"/>
      <c r="CJ21" s="332"/>
      <c r="CK21" s="332"/>
      <c r="CL21" s="332"/>
      <c r="CM21" s="332"/>
      <c r="CN21" s="333"/>
      <c r="CP21" s="393"/>
      <c r="CQ21" s="394"/>
      <c r="CR21" s="394"/>
      <c r="CS21" s="394"/>
      <c r="CT21" s="394"/>
      <c r="CU21" s="394"/>
      <c r="CV21" s="394"/>
      <c r="CW21" s="394"/>
      <c r="CX21" s="394"/>
      <c r="CY21" s="394"/>
      <c r="CZ21" s="394"/>
      <c r="DA21" s="394"/>
      <c r="DB21" s="394"/>
      <c r="DC21" s="394"/>
      <c r="DD21" s="395"/>
      <c r="DF21" s="324"/>
      <c r="DG21" s="324"/>
      <c r="DH21" s="324"/>
      <c r="DI21" s="324"/>
      <c r="DJ21" s="324"/>
      <c r="DK21" s="324"/>
      <c r="DL21" s="324"/>
      <c r="DM21" s="324"/>
      <c r="DN21" s="324"/>
      <c r="DO21" s="324"/>
      <c r="DP21" s="324"/>
      <c r="DQ21" s="324"/>
      <c r="DR21" s="324"/>
      <c r="DS21" s="324"/>
      <c r="DT21" s="324"/>
    </row>
    <row r="22" spans="1:149" ht="12.75" customHeight="1" x14ac:dyDescent="0.35">
      <c r="A22" s="237"/>
      <c r="B22" s="237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3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3"/>
      <c r="AB22" s="237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3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7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3"/>
      <c r="BO22" s="237"/>
      <c r="BP22" s="332"/>
      <c r="BQ22" s="332"/>
      <c r="BR22" s="332"/>
      <c r="BS22" s="332"/>
      <c r="BT22" s="332"/>
      <c r="BU22" s="332"/>
      <c r="BV22" s="332"/>
      <c r="BW22" s="332"/>
      <c r="BX22" s="332"/>
      <c r="BY22" s="332"/>
      <c r="BZ22" s="332"/>
      <c r="CA22" s="333"/>
      <c r="CB22" s="237"/>
      <c r="CC22" s="332"/>
      <c r="CD22" s="332"/>
      <c r="CE22" s="332"/>
      <c r="CF22" s="332"/>
      <c r="CG22" s="332"/>
      <c r="CH22" s="332"/>
      <c r="CI22" s="332"/>
      <c r="CJ22" s="332"/>
      <c r="CK22" s="332"/>
      <c r="CL22" s="332"/>
      <c r="CM22" s="332"/>
      <c r="CN22" s="333"/>
      <c r="CP22" s="393"/>
      <c r="CQ22" s="394"/>
      <c r="CR22" s="394"/>
      <c r="CS22" s="394"/>
      <c r="CT22" s="394"/>
      <c r="CU22" s="394"/>
      <c r="CV22" s="394"/>
      <c r="CW22" s="394"/>
      <c r="CX22" s="394"/>
      <c r="CY22" s="394"/>
      <c r="CZ22" s="394"/>
      <c r="DA22" s="394"/>
      <c r="DB22" s="394"/>
      <c r="DC22" s="394"/>
      <c r="DD22" s="395"/>
      <c r="DE22" s="325"/>
      <c r="DF22" s="324"/>
      <c r="DG22" s="324"/>
      <c r="DH22" s="324"/>
      <c r="DI22" s="324"/>
      <c r="DJ22" s="324"/>
      <c r="DK22" s="324"/>
      <c r="DL22" s="324"/>
      <c r="DM22" s="324"/>
      <c r="DN22" s="324"/>
      <c r="DO22" s="324"/>
      <c r="DP22" s="324"/>
      <c r="DQ22" s="324"/>
      <c r="DR22" s="324"/>
      <c r="DS22" s="324"/>
      <c r="DT22" s="324"/>
    </row>
    <row r="23" spans="1:149" ht="12.75" customHeight="1" x14ac:dyDescent="0.35">
      <c r="A23" s="234"/>
      <c r="B23" s="234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334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334"/>
      <c r="AB23" s="234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334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4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334"/>
      <c r="BO23" s="234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334"/>
      <c r="CB23" s="234"/>
      <c r="CC23" s="235"/>
      <c r="CD23" s="235"/>
      <c r="CE23" s="235"/>
      <c r="CF23" s="235"/>
      <c r="CG23" s="235"/>
      <c r="CH23" s="235"/>
      <c r="CI23" s="235"/>
      <c r="CJ23" s="235"/>
      <c r="CK23" s="235"/>
      <c r="CL23" s="235"/>
      <c r="CM23" s="235"/>
      <c r="CN23" s="334"/>
      <c r="CP23" s="396"/>
      <c r="CQ23" s="397"/>
      <c r="CR23" s="397"/>
      <c r="CS23" s="397"/>
      <c r="CT23" s="397"/>
      <c r="CU23" s="397"/>
      <c r="CV23" s="397"/>
      <c r="CW23" s="397"/>
      <c r="CX23" s="397"/>
      <c r="CY23" s="397"/>
      <c r="CZ23" s="397"/>
      <c r="DA23" s="397"/>
      <c r="DB23" s="397"/>
      <c r="DC23" s="397"/>
      <c r="DD23" s="398"/>
      <c r="DE23" s="325"/>
      <c r="DF23" s="324"/>
      <c r="DG23" s="324"/>
      <c r="DH23" s="324"/>
      <c r="DI23" s="324"/>
      <c r="DJ23" s="324"/>
      <c r="DK23" s="324"/>
      <c r="DL23" s="324"/>
      <c r="DM23" s="324"/>
      <c r="DN23" s="324"/>
      <c r="DO23" s="324"/>
      <c r="DP23" s="324"/>
      <c r="DQ23" s="324"/>
      <c r="DR23" s="324"/>
      <c r="DS23" s="324"/>
      <c r="DT23" s="324"/>
    </row>
    <row r="24" spans="1:149" ht="12.75" customHeight="1" x14ac:dyDescent="0.35">
      <c r="A24" s="74" t="s">
        <v>147</v>
      </c>
      <c r="DE24" s="325"/>
      <c r="DF24" s="324"/>
      <c r="DG24" s="324"/>
      <c r="DH24" s="324"/>
      <c r="DI24" s="324"/>
      <c r="DJ24" s="324"/>
      <c r="DK24" s="324"/>
      <c r="DL24" s="324"/>
      <c r="DM24" s="324"/>
      <c r="DN24" s="324"/>
      <c r="DO24" s="324"/>
      <c r="DP24" s="324"/>
      <c r="DQ24" s="324"/>
      <c r="DR24" s="324"/>
      <c r="DS24" s="324"/>
      <c r="DT24" s="324"/>
    </row>
    <row r="25" spans="1:149" s="73" customFormat="1" ht="12.75" customHeight="1" x14ac:dyDescent="0.3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325"/>
      <c r="DF25" s="324"/>
      <c r="DG25" s="324"/>
      <c r="DH25" s="324"/>
      <c r="DI25" s="324"/>
      <c r="DJ25" s="324"/>
      <c r="DK25" s="324"/>
      <c r="DL25" s="324"/>
      <c r="DM25" s="324"/>
      <c r="DN25" s="324"/>
      <c r="DO25" s="324"/>
      <c r="DP25" s="324"/>
      <c r="DQ25" s="324"/>
      <c r="DR25" s="324"/>
      <c r="DS25" s="324"/>
      <c r="DT25" s="32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</row>
    <row r="26" spans="1:149" s="80" customFormat="1" ht="12.75" customHeight="1" x14ac:dyDescent="0.3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325"/>
      <c r="DF26" s="324"/>
      <c r="DG26" s="324"/>
      <c r="DH26" s="324"/>
      <c r="DI26" s="324"/>
      <c r="DJ26" s="324"/>
      <c r="DK26" s="324"/>
      <c r="DL26" s="324"/>
      <c r="DM26" s="324"/>
      <c r="DN26" s="324"/>
      <c r="DO26" s="324"/>
      <c r="DP26" s="324"/>
      <c r="DQ26" s="324"/>
      <c r="DR26" s="324"/>
      <c r="DS26" s="324"/>
      <c r="DT26" s="32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</row>
    <row r="27" spans="1:149" ht="12.75" customHeight="1" x14ac:dyDescent="0.35">
      <c r="DE27" s="325"/>
      <c r="DF27" s="324"/>
      <c r="DG27" s="324"/>
      <c r="DH27" s="324"/>
      <c r="DI27" s="324"/>
      <c r="DJ27" s="324"/>
      <c r="DK27" s="324"/>
      <c r="DL27" s="324"/>
      <c r="DM27" s="324"/>
      <c r="DN27" s="324"/>
      <c r="DO27" s="324"/>
      <c r="DP27" s="324"/>
      <c r="DQ27" s="324"/>
      <c r="DR27" s="324"/>
      <c r="DS27" s="324"/>
      <c r="DT27" s="324"/>
    </row>
    <row r="28" spans="1:149" ht="12.75" customHeight="1" x14ac:dyDescent="0.35">
      <c r="DF28" s="324"/>
      <c r="DG28" s="324"/>
      <c r="DH28" s="324"/>
      <c r="DI28" s="324"/>
      <c r="DJ28" s="324"/>
      <c r="DK28" s="324"/>
      <c r="DL28" s="324"/>
      <c r="DM28" s="324"/>
      <c r="DN28" s="324"/>
      <c r="DO28" s="324"/>
      <c r="DP28" s="324"/>
      <c r="DQ28" s="324"/>
      <c r="DR28" s="324"/>
      <c r="DS28" s="324"/>
      <c r="DT28" s="324"/>
    </row>
    <row r="36" spans="93:93" ht="12.75" customHeight="1" x14ac:dyDescent="0.35">
      <c r="CO36" s="83"/>
    </row>
    <row r="38" spans="93:93" ht="12.75" customHeight="1" x14ac:dyDescent="0.35">
      <c r="CO38" s="83"/>
    </row>
    <row r="39" spans="93:93" ht="12.75" customHeight="1" x14ac:dyDescent="0.35">
      <c r="CO39" s="240"/>
    </row>
    <row r="40" spans="93:93" ht="12.75" customHeight="1" x14ac:dyDescent="0.35">
      <c r="CO40" s="240"/>
    </row>
    <row r="41" spans="93:93" ht="12.75" customHeight="1" x14ac:dyDescent="0.35">
      <c r="CO41" s="240"/>
    </row>
  </sheetData>
  <mergeCells count="8">
    <mergeCell ref="BO1:CA1"/>
    <mergeCell ref="CB1:CN1"/>
    <mergeCell ref="CP5:DD23"/>
    <mergeCell ref="B1:N1"/>
    <mergeCell ref="O1:AA1"/>
    <mergeCell ref="AB1:AN1"/>
    <mergeCell ref="AO1:BA1"/>
    <mergeCell ref="BB1:BN1"/>
  </mergeCells>
  <phoneticPr fontId="21" type="noConversion"/>
  <conditionalFormatting sqref="AO19:BA24 AO5:CA18 AO2:BA2">
    <cfRule type="expression" dxfId="89" priority="5">
      <formula>AO2=0</formula>
    </cfRule>
  </conditionalFormatting>
  <conditionalFormatting sqref="O1 AO1 BO1">
    <cfRule type="expression" dxfId="88" priority="4">
      <formula>O1=0</formula>
    </cfRule>
  </conditionalFormatting>
  <conditionalFormatting sqref="BO19:CA24 BO2:CA2">
    <cfRule type="expression" dxfId="87" priority="12">
      <formula>BO2=0</formula>
    </cfRule>
  </conditionalFormatting>
  <conditionalFormatting sqref="O19:AA24 O5:AN18 O2:AA2">
    <cfRule type="expression" dxfId="86" priority="11">
      <formula>O2=0</formula>
    </cfRule>
  </conditionalFormatting>
  <conditionalFormatting sqref="B5:N24 B2:N2 B1 AB1 BB1">
    <cfRule type="expression" dxfId="85" priority="10">
      <formula>B1=0</formula>
    </cfRule>
  </conditionalFormatting>
  <conditionalFormatting sqref="CB2:CI2 CB1 CK2:CN2 CB5:CN24">
    <cfRule type="expression" dxfId="84" priority="8">
      <formula>CB1=0</formula>
    </cfRule>
  </conditionalFormatting>
  <conditionalFormatting sqref="BB19:BN24 BB2:BN2">
    <cfRule type="expression" dxfId="83" priority="7">
      <formula>BB2=0</formula>
    </cfRule>
  </conditionalFormatting>
  <conditionalFormatting sqref="AB19:AN24 AB2:AN2">
    <cfRule type="expression" dxfId="82" priority="6">
      <formula>AB2=0</formula>
    </cfRule>
  </conditionalFormatting>
  <conditionalFormatting sqref="CJ2">
    <cfRule type="expression" dxfId="81" priority="1">
      <formula>CJ2=0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FEB9-155E-464E-B9D2-D9629A76EE8A}">
  <sheetPr>
    <tabColor indexed="51"/>
  </sheetPr>
  <dimension ref="A1:K21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E20" sqref="E20"/>
    </sheetView>
  </sheetViews>
  <sheetFormatPr baseColWidth="10" defaultColWidth="11.453125" defaultRowHeight="12.75" customHeight="1" x14ac:dyDescent="0.35"/>
  <cols>
    <col min="1" max="1" width="9.453125" style="74" customWidth="1"/>
    <col min="2" max="3" width="5.81640625" style="74" customWidth="1"/>
    <col min="4" max="5" width="5.453125" style="74" customWidth="1"/>
    <col min="6" max="6" width="8.54296875" style="74" bestFit="1" customWidth="1"/>
    <col min="7" max="7" width="4.81640625" style="74" bestFit="1" customWidth="1"/>
    <col min="8" max="8" width="7" style="74" bestFit="1" customWidth="1"/>
    <col min="9" max="9" width="17.453125" style="74" bestFit="1" customWidth="1"/>
    <col min="10" max="10" width="5.453125" style="74" customWidth="1"/>
    <col min="11" max="11" width="8.54296875" style="74" bestFit="1" customWidth="1"/>
    <col min="12" max="41" width="5.453125" style="74" customWidth="1"/>
    <col min="42" max="16384" width="11.453125" style="74"/>
  </cols>
  <sheetData>
    <row r="1" spans="1:11" s="73" customFormat="1" ht="18.75" customHeight="1" x14ac:dyDescent="0.35">
      <c r="A1" s="109" t="s">
        <v>64</v>
      </c>
      <c r="B1" s="111" t="s">
        <v>59</v>
      </c>
      <c r="C1" s="190"/>
      <c r="D1" s="143" t="s">
        <v>64</v>
      </c>
      <c r="E1" s="144" t="s">
        <v>59</v>
      </c>
      <c r="F1" s="262" t="s">
        <v>134</v>
      </c>
      <c r="G1" s="263" t="s">
        <v>136</v>
      </c>
      <c r="H1" s="263" t="s">
        <v>135</v>
      </c>
      <c r="I1" s="264" t="s">
        <v>138</v>
      </c>
      <c r="K1" s="270" t="s">
        <v>137</v>
      </c>
    </row>
    <row r="2" spans="1:11" ht="12.75" customHeight="1" x14ac:dyDescent="0.35">
      <c r="A2" s="257"/>
      <c r="B2" s="258"/>
      <c r="C2" s="258">
        <v>0.33</v>
      </c>
      <c r="D2" s="131" t="s">
        <v>36</v>
      </c>
      <c r="E2" s="357">
        <v>1</v>
      </c>
      <c r="F2" s="265">
        <v>2</v>
      </c>
      <c r="G2" s="259">
        <v>1.6919986464010888</v>
      </c>
      <c r="H2" s="260">
        <v>0</v>
      </c>
      <c r="I2" s="261">
        <f t="shared" ref="I2:I14" si="0">F2+(G2+H2*$K$2)/C2</f>
        <v>7.1272686254578446</v>
      </c>
      <c r="K2" s="271">
        <v>5.17</v>
      </c>
    </row>
    <row r="3" spans="1:11" ht="12.75" customHeight="1" x14ac:dyDescent="0.35">
      <c r="A3" s="75"/>
      <c r="B3" s="85"/>
      <c r="C3" s="85">
        <v>0.43</v>
      </c>
      <c r="D3" s="131" t="s">
        <v>37</v>
      </c>
      <c r="E3" s="357">
        <v>1</v>
      </c>
      <c r="F3" s="266">
        <v>1</v>
      </c>
      <c r="G3" s="242">
        <v>3.9599968320025485</v>
      </c>
      <c r="H3" s="243">
        <v>0.4</v>
      </c>
      <c r="I3" s="250">
        <f t="shared" si="0"/>
        <v>15.018597283726857</v>
      </c>
    </row>
    <row r="4" spans="1:11" ht="12.75" customHeight="1" x14ac:dyDescent="0.35">
      <c r="A4" s="75"/>
      <c r="B4" s="85"/>
      <c r="C4" s="85">
        <v>0.39</v>
      </c>
      <c r="D4" s="134" t="s">
        <v>37</v>
      </c>
      <c r="E4" s="242">
        <v>2</v>
      </c>
      <c r="F4" s="266">
        <f>F3</f>
        <v>1</v>
      </c>
      <c r="G4" s="242">
        <f t="shared" ref="G4:H5" si="1">G3</f>
        <v>3.9599968320025485</v>
      </c>
      <c r="H4" s="243">
        <f t="shared" si="1"/>
        <v>0.4</v>
      </c>
      <c r="I4" s="250">
        <f t="shared" si="0"/>
        <v>16.456402133339868</v>
      </c>
    </row>
    <row r="5" spans="1:11" ht="12.75" customHeight="1" x14ac:dyDescent="0.35">
      <c r="A5" s="75"/>
      <c r="B5" s="85"/>
      <c r="C5" s="85">
        <v>0.33</v>
      </c>
      <c r="D5" s="134" t="s">
        <v>37</v>
      </c>
      <c r="E5" s="242">
        <v>3</v>
      </c>
      <c r="F5" s="266">
        <f>F4</f>
        <v>1</v>
      </c>
      <c r="G5" s="242">
        <f t="shared" si="1"/>
        <v>3.9599968320025485</v>
      </c>
      <c r="H5" s="243">
        <f t="shared" si="1"/>
        <v>0.4</v>
      </c>
      <c r="I5" s="250">
        <f t="shared" si="0"/>
        <v>19.266657066674387</v>
      </c>
    </row>
    <row r="6" spans="1:11" ht="12.75" customHeight="1" x14ac:dyDescent="0.35">
      <c r="A6" s="244"/>
      <c r="B6" s="245"/>
      <c r="C6" s="245">
        <v>0.46</v>
      </c>
      <c r="D6" s="131" t="s">
        <v>38</v>
      </c>
      <c r="E6" s="357">
        <v>1</v>
      </c>
      <c r="F6" s="267">
        <v>1</v>
      </c>
      <c r="G6" s="246">
        <v>9.7199922240062548</v>
      </c>
      <c r="H6" s="247">
        <v>0.34</v>
      </c>
      <c r="I6" s="248">
        <f t="shared" si="0"/>
        <v>25.951722226100554</v>
      </c>
    </row>
    <row r="7" spans="1:11" ht="12.75" customHeight="1" x14ac:dyDescent="0.35">
      <c r="A7" s="249"/>
      <c r="B7" s="85"/>
      <c r="C7" s="85">
        <v>0.42</v>
      </c>
      <c r="D7" s="134" t="s">
        <v>38</v>
      </c>
      <c r="E7" s="242">
        <v>2</v>
      </c>
      <c r="F7" s="266">
        <f>F6</f>
        <v>1</v>
      </c>
      <c r="G7" s="242">
        <f t="shared" ref="G7:G8" si="2">G6</f>
        <v>9.7199922240062548</v>
      </c>
      <c r="H7" s="243">
        <f t="shared" ref="H7:H8" si="3">H6</f>
        <v>0.34</v>
      </c>
      <c r="I7" s="250">
        <f t="shared" si="0"/>
        <v>28.328076723824417</v>
      </c>
    </row>
    <row r="8" spans="1:11" ht="12.75" customHeight="1" x14ac:dyDescent="0.35">
      <c r="A8" s="251"/>
      <c r="B8" s="252"/>
      <c r="C8" s="252">
        <v>0.38</v>
      </c>
      <c r="D8" s="137" t="s">
        <v>38</v>
      </c>
      <c r="E8" s="358">
        <v>3</v>
      </c>
      <c r="F8" s="268">
        <f>F7</f>
        <v>1</v>
      </c>
      <c r="G8" s="253">
        <f t="shared" si="2"/>
        <v>9.7199922240062548</v>
      </c>
      <c r="H8" s="254">
        <f t="shared" si="3"/>
        <v>0.34</v>
      </c>
      <c r="I8" s="256">
        <f t="shared" si="0"/>
        <v>31.204716378963827</v>
      </c>
    </row>
    <row r="9" spans="1:11" ht="12.75" customHeight="1" x14ac:dyDescent="0.35">
      <c r="A9" s="75" t="s">
        <v>39</v>
      </c>
      <c r="B9" s="85">
        <v>1</v>
      </c>
      <c r="C9" s="85">
        <v>0.57999999999999996</v>
      </c>
      <c r="D9" s="134" t="s">
        <v>39</v>
      </c>
      <c r="E9" s="242">
        <v>1</v>
      </c>
      <c r="F9" s="266">
        <v>2</v>
      </c>
      <c r="G9" s="242">
        <v>31.679974656020388</v>
      </c>
      <c r="H9" s="243">
        <v>0.2</v>
      </c>
      <c r="I9" s="269">
        <f t="shared" si="0"/>
        <v>58.403404579345505</v>
      </c>
    </row>
    <row r="10" spans="1:11" ht="12.75" customHeight="1" x14ac:dyDescent="0.35">
      <c r="A10" s="75" t="s">
        <v>39</v>
      </c>
      <c r="B10" s="85">
        <v>2</v>
      </c>
      <c r="C10" s="85">
        <v>0.53</v>
      </c>
      <c r="D10" s="134" t="s">
        <v>39</v>
      </c>
      <c r="E10" s="242">
        <v>2</v>
      </c>
      <c r="F10" s="266">
        <f>F9</f>
        <v>2</v>
      </c>
      <c r="G10" s="242">
        <f t="shared" ref="G10:G11" si="4">G9</f>
        <v>31.679974656020388</v>
      </c>
      <c r="H10" s="243">
        <f t="shared" ref="H10:H11" si="5">H9</f>
        <v>0.2</v>
      </c>
      <c r="I10" s="250">
        <f t="shared" si="0"/>
        <v>63.724480483057334</v>
      </c>
    </row>
    <row r="11" spans="1:11" ht="12.75" customHeight="1" x14ac:dyDescent="0.35">
      <c r="A11" s="75" t="s">
        <v>39</v>
      </c>
      <c r="B11" s="85">
        <v>3</v>
      </c>
      <c r="C11" s="85">
        <v>0.43</v>
      </c>
      <c r="D11" s="137" t="s">
        <v>39</v>
      </c>
      <c r="E11" s="358">
        <v>3</v>
      </c>
      <c r="F11" s="266">
        <f>F10</f>
        <v>2</v>
      </c>
      <c r="G11" s="242">
        <f t="shared" si="4"/>
        <v>31.679974656020388</v>
      </c>
      <c r="H11" s="243">
        <f t="shared" si="5"/>
        <v>0.2</v>
      </c>
      <c r="I11" s="250">
        <f t="shared" si="0"/>
        <v>78.079010827954392</v>
      </c>
    </row>
    <row r="12" spans="1:11" ht="12.75" customHeight="1" x14ac:dyDescent="0.35">
      <c r="A12" s="244" t="s">
        <v>35</v>
      </c>
      <c r="B12" s="245">
        <v>1</v>
      </c>
      <c r="C12" s="245">
        <v>0.4</v>
      </c>
      <c r="D12" s="134" t="s">
        <v>35</v>
      </c>
      <c r="E12" s="242">
        <v>1</v>
      </c>
      <c r="F12" s="267">
        <v>2</v>
      </c>
      <c r="G12" s="246">
        <v>63.359949312040776</v>
      </c>
      <c r="H12" s="247">
        <v>0.2</v>
      </c>
      <c r="I12" s="248">
        <f t="shared" si="0"/>
        <v>162.98487328010194</v>
      </c>
    </row>
    <row r="13" spans="1:11" ht="12.75" customHeight="1" x14ac:dyDescent="0.35">
      <c r="A13" s="249" t="s">
        <v>35</v>
      </c>
      <c r="B13" s="85">
        <v>2</v>
      </c>
      <c r="C13" s="85">
        <v>0.37</v>
      </c>
      <c r="D13" s="134" t="s">
        <v>35</v>
      </c>
      <c r="E13" s="242">
        <v>2</v>
      </c>
      <c r="F13" s="266">
        <f>F12</f>
        <v>2</v>
      </c>
      <c r="G13" s="242">
        <f t="shared" ref="G13:G14" si="6">G12</f>
        <v>63.359949312040776</v>
      </c>
      <c r="H13" s="243">
        <f t="shared" ref="H13:H14" si="7">H12</f>
        <v>0.2</v>
      </c>
      <c r="I13" s="250">
        <f t="shared" si="0"/>
        <v>176.03770084335343</v>
      </c>
    </row>
    <row r="14" spans="1:11" ht="12.75" customHeight="1" x14ac:dyDescent="0.35">
      <c r="A14" s="251" t="s">
        <v>35</v>
      </c>
      <c r="B14" s="252">
        <v>3</v>
      </c>
      <c r="C14" s="252">
        <v>0.33</v>
      </c>
      <c r="D14" s="134" t="s">
        <v>35</v>
      </c>
      <c r="E14" s="242">
        <v>3</v>
      </c>
      <c r="F14" s="268">
        <f>F13</f>
        <v>2</v>
      </c>
      <c r="G14" s="253">
        <f t="shared" si="6"/>
        <v>63.359949312040776</v>
      </c>
      <c r="H14" s="254">
        <f t="shared" si="7"/>
        <v>0.2</v>
      </c>
      <c r="I14" s="255">
        <f t="shared" si="0"/>
        <v>197.13317973345687</v>
      </c>
    </row>
    <row r="15" spans="1:11" ht="12.75" customHeight="1" x14ac:dyDescent="0.35">
      <c r="A15" s="361" t="s">
        <v>46</v>
      </c>
      <c r="B15" s="362">
        <v>1</v>
      </c>
      <c r="C15" s="134">
        <v>1</v>
      </c>
    </row>
    <row r="16" spans="1:11" ht="12.75" customHeight="1" x14ac:dyDescent="0.35">
      <c r="A16" s="361" t="s">
        <v>47</v>
      </c>
      <c r="B16" s="362">
        <v>1</v>
      </c>
      <c r="C16" s="134">
        <v>1</v>
      </c>
    </row>
    <row r="17" spans="1:3" ht="12.75" customHeight="1" x14ac:dyDescent="0.35">
      <c r="A17" s="363" t="s">
        <v>48</v>
      </c>
      <c r="B17" s="364">
        <v>1</v>
      </c>
      <c r="C17" s="137">
        <v>1</v>
      </c>
    </row>
    <row r="18" spans="1:3" ht="12.75" customHeight="1" x14ac:dyDescent="0.35">
      <c r="A18" s="361" t="s">
        <v>57</v>
      </c>
      <c r="B18" s="362">
        <v>1</v>
      </c>
      <c r="C18" s="134">
        <v>1</v>
      </c>
    </row>
    <row r="19" spans="1:3" ht="12.75" customHeight="1" x14ac:dyDescent="0.35">
      <c r="A19" s="361" t="s">
        <v>58</v>
      </c>
      <c r="B19" s="362">
        <v>1</v>
      </c>
      <c r="C19" s="134">
        <v>1</v>
      </c>
    </row>
    <row r="20" spans="1:3" ht="12.75" customHeight="1" x14ac:dyDescent="0.35">
      <c r="A20" s="361" t="s">
        <v>5</v>
      </c>
      <c r="B20" s="362">
        <v>1</v>
      </c>
      <c r="C20" s="134">
        <v>1</v>
      </c>
    </row>
    <row r="21" spans="1:3" ht="12.75" customHeight="1" x14ac:dyDescent="0.35">
      <c r="A21" s="365" t="s">
        <v>50</v>
      </c>
      <c r="B21" s="366">
        <v>1</v>
      </c>
      <c r="C21" s="140">
        <v>1</v>
      </c>
    </row>
  </sheetData>
  <conditionalFormatting sqref="C15:E17 D22:E22 C18:C21">
    <cfRule type="cellIs" dxfId="80" priority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FB93-1843-4939-8085-BEA04425B264}">
  <sheetPr>
    <tabColor indexed="47"/>
  </sheetPr>
  <dimension ref="A1:EE36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1.453125" defaultRowHeight="13" x14ac:dyDescent="0.3"/>
  <cols>
    <col min="1" max="1" width="18.54296875" style="146" bestFit="1" customWidth="1"/>
    <col min="2" max="2" width="5.453125" style="146" bestFit="1" customWidth="1"/>
    <col min="3" max="8" width="5.54296875" style="146" bestFit="1" customWidth="1"/>
    <col min="9" max="9" width="5.54296875" style="146" customWidth="1"/>
    <col min="10" max="10" width="5.54296875" style="146" bestFit="1" customWidth="1"/>
    <col min="11" max="11" width="5.81640625" style="146" bestFit="1" customWidth="1"/>
    <col min="12" max="35" width="5.54296875" style="146" bestFit="1" customWidth="1"/>
    <col min="36" max="68" width="5.54296875" style="146" customWidth="1"/>
    <col min="69" max="74" width="5.54296875" style="146" bestFit="1" customWidth="1"/>
    <col min="75" max="75" width="5.54296875" style="146" customWidth="1"/>
    <col min="76" max="76" width="5.54296875" style="146" bestFit="1" customWidth="1"/>
    <col min="77" max="77" width="5.81640625" style="146" bestFit="1" customWidth="1"/>
    <col min="78" max="93" width="5.54296875" style="146" bestFit="1" customWidth="1"/>
    <col min="94" max="94" width="7.54296875" style="146" bestFit="1" customWidth="1"/>
    <col min="95" max="101" width="5.54296875" style="146" bestFit="1" customWidth="1"/>
    <col min="102" max="131" width="5" style="146" customWidth="1"/>
    <col min="132" max="133" width="5" style="146" bestFit="1" customWidth="1"/>
    <col min="134" max="134" width="11.453125" style="146"/>
    <col min="135" max="135" width="98.453125" style="146" bestFit="1" customWidth="1"/>
    <col min="136" max="16384" width="11.453125" style="146"/>
  </cols>
  <sheetData>
    <row r="1" spans="1:135" s="182" customFormat="1" ht="18.75" customHeight="1" x14ac:dyDescent="0.25">
      <c r="A1" s="189"/>
      <c r="B1" s="188"/>
      <c r="C1" s="400" t="s">
        <v>179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/>
      <c r="AJ1" s="403" t="s">
        <v>180</v>
      </c>
      <c r="AK1" s="404"/>
      <c r="AL1" s="404"/>
      <c r="AM1" s="404"/>
      <c r="AN1" s="404"/>
      <c r="AO1" s="404"/>
      <c r="AP1" s="404"/>
      <c r="AQ1" s="404"/>
      <c r="AR1" s="404"/>
      <c r="AS1" s="404"/>
      <c r="AT1" s="404"/>
      <c r="AU1" s="404"/>
      <c r="AV1" s="404"/>
      <c r="AW1" s="404"/>
      <c r="AX1" s="404"/>
      <c r="AY1" s="404"/>
      <c r="AZ1" s="404"/>
      <c r="BA1" s="404"/>
      <c r="BB1" s="404"/>
      <c r="BC1" s="404"/>
      <c r="BD1" s="404"/>
      <c r="BE1" s="404"/>
      <c r="BF1" s="404"/>
      <c r="BG1" s="404"/>
      <c r="BH1" s="404"/>
      <c r="BI1" s="404"/>
      <c r="BJ1" s="404"/>
      <c r="BK1" s="404"/>
      <c r="BL1" s="404"/>
      <c r="BM1" s="404"/>
      <c r="BN1" s="404"/>
      <c r="BO1" s="404"/>
      <c r="BP1" s="405"/>
      <c r="BQ1" s="400" t="s">
        <v>181</v>
      </c>
      <c r="BR1" s="401"/>
      <c r="BS1" s="401"/>
      <c r="BT1" s="401"/>
      <c r="BU1" s="401"/>
      <c r="BV1" s="401"/>
      <c r="BW1" s="401"/>
      <c r="BX1" s="401"/>
      <c r="BY1" s="401"/>
      <c r="BZ1" s="401"/>
      <c r="CA1" s="401"/>
      <c r="CB1" s="401"/>
      <c r="CC1" s="401"/>
      <c r="CD1" s="401"/>
      <c r="CE1" s="401"/>
      <c r="CF1" s="401"/>
      <c r="CG1" s="401"/>
      <c r="CH1" s="401"/>
      <c r="CI1" s="401"/>
      <c r="CJ1" s="401"/>
      <c r="CK1" s="401"/>
      <c r="CL1" s="401"/>
      <c r="CM1" s="401"/>
      <c r="CN1" s="401"/>
      <c r="CO1" s="401"/>
      <c r="CP1" s="401"/>
      <c r="CQ1" s="401"/>
      <c r="CR1" s="401"/>
      <c r="CS1" s="401"/>
      <c r="CT1" s="401"/>
      <c r="CU1" s="401"/>
      <c r="CV1" s="401"/>
      <c r="CW1" s="402"/>
      <c r="CX1" s="400" t="s">
        <v>116</v>
      </c>
      <c r="CY1" s="401"/>
      <c r="CZ1" s="401"/>
      <c r="DA1" s="401"/>
      <c r="DB1" s="401"/>
      <c r="DC1" s="401"/>
      <c r="DD1" s="401"/>
      <c r="DE1" s="401"/>
      <c r="DF1" s="401"/>
      <c r="DG1" s="401"/>
      <c r="DH1" s="401"/>
      <c r="DI1" s="401"/>
      <c r="DJ1" s="401"/>
      <c r="DK1" s="401"/>
      <c r="DL1" s="401"/>
      <c r="DM1" s="401"/>
      <c r="DN1" s="401"/>
      <c r="DO1" s="401"/>
      <c r="DP1" s="401"/>
      <c r="DQ1" s="401"/>
      <c r="DR1" s="401"/>
      <c r="DS1" s="401"/>
      <c r="DT1" s="401"/>
      <c r="DU1" s="401"/>
      <c r="DV1" s="401"/>
      <c r="DW1" s="401"/>
      <c r="DX1" s="401"/>
      <c r="DY1" s="401"/>
      <c r="DZ1" s="401"/>
      <c r="EA1" s="401"/>
      <c r="EB1" s="401"/>
      <c r="EC1" s="402"/>
    </row>
    <row r="2" spans="1:135" s="182" customFormat="1" ht="18.75" customHeight="1" x14ac:dyDescent="0.35">
      <c r="A2" s="187" t="s">
        <v>114</v>
      </c>
      <c r="B2" s="186"/>
      <c r="C2" s="185">
        <v>2016</v>
      </c>
      <c r="D2" s="184">
        <v>2016</v>
      </c>
      <c r="E2" s="184">
        <v>2016</v>
      </c>
      <c r="F2" s="184">
        <v>2016</v>
      </c>
      <c r="G2" s="184">
        <v>2016</v>
      </c>
      <c r="H2" s="184">
        <v>2016</v>
      </c>
      <c r="I2" s="184">
        <v>2016</v>
      </c>
      <c r="J2" s="184">
        <v>2016</v>
      </c>
      <c r="K2" s="184">
        <v>2016</v>
      </c>
      <c r="L2" s="184">
        <v>2016</v>
      </c>
      <c r="M2" s="184">
        <v>2016</v>
      </c>
      <c r="N2" s="184">
        <v>2016</v>
      </c>
      <c r="O2" s="184">
        <v>2016</v>
      </c>
      <c r="P2" s="184">
        <v>2016</v>
      </c>
      <c r="Q2" s="184">
        <v>2016</v>
      </c>
      <c r="R2" s="184">
        <v>2016</v>
      </c>
      <c r="S2" s="184">
        <v>2016</v>
      </c>
      <c r="T2" s="184">
        <v>2016</v>
      </c>
      <c r="U2" s="184">
        <v>2016</v>
      </c>
      <c r="V2" s="184">
        <v>2016</v>
      </c>
      <c r="W2" s="184">
        <v>2016</v>
      </c>
      <c r="X2" s="184">
        <v>2016</v>
      </c>
      <c r="Y2" s="184">
        <v>2016</v>
      </c>
      <c r="Z2" s="184">
        <v>2016</v>
      </c>
      <c r="AA2" s="184">
        <v>2016</v>
      </c>
      <c r="AB2" s="184">
        <v>2016</v>
      </c>
      <c r="AC2" s="184">
        <v>2016</v>
      </c>
      <c r="AD2" s="184">
        <v>2016</v>
      </c>
      <c r="AE2" s="184">
        <v>2016</v>
      </c>
      <c r="AF2" s="184">
        <v>2016</v>
      </c>
      <c r="AG2" s="184">
        <v>2016</v>
      </c>
      <c r="AH2" s="184">
        <v>2016</v>
      </c>
      <c r="AI2" s="183">
        <v>2016</v>
      </c>
      <c r="AJ2" s="184">
        <v>2025</v>
      </c>
      <c r="AK2" s="184">
        <v>2025</v>
      </c>
      <c r="AL2" s="184">
        <v>2025</v>
      </c>
      <c r="AM2" s="184">
        <v>2025</v>
      </c>
      <c r="AN2" s="184">
        <v>2025</v>
      </c>
      <c r="AO2" s="184">
        <v>2025</v>
      </c>
      <c r="AP2" s="184">
        <v>2025</v>
      </c>
      <c r="AQ2" s="184">
        <v>2025</v>
      </c>
      <c r="AR2" s="184">
        <v>2025</v>
      </c>
      <c r="AS2" s="184">
        <v>2025</v>
      </c>
      <c r="AT2" s="184">
        <v>2025</v>
      </c>
      <c r="AU2" s="184">
        <v>2025</v>
      </c>
      <c r="AV2" s="184">
        <v>2025</v>
      </c>
      <c r="AW2" s="184">
        <v>2025</v>
      </c>
      <c r="AX2" s="184">
        <v>2025</v>
      </c>
      <c r="AY2" s="184">
        <v>2025</v>
      </c>
      <c r="AZ2" s="184">
        <v>2025</v>
      </c>
      <c r="BA2" s="184">
        <v>2025</v>
      </c>
      <c r="BB2" s="184">
        <v>2025</v>
      </c>
      <c r="BC2" s="184">
        <v>2025</v>
      </c>
      <c r="BD2" s="184">
        <v>2025</v>
      </c>
      <c r="BE2" s="184">
        <v>2025</v>
      </c>
      <c r="BF2" s="184">
        <v>2025</v>
      </c>
      <c r="BG2" s="184">
        <v>2025</v>
      </c>
      <c r="BH2" s="184">
        <v>2025</v>
      </c>
      <c r="BI2" s="184">
        <v>2025</v>
      </c>
      <c r="BJ2" s="184">
        <v>2025</v>
      </c>
      <c r="BK2" s="184">
        <v>2025</v>
      </c>
      <c r="BL2" s="184">
        <v>2025</v>
      </c>
      <c r="BM2" s="184">
        <v>2025</v>
      </c>
      <c r="BN2" s="184">
        <v>2025</v>
      </c>
      <c r="BO2" s="184">
        <v>2025</v>
      </c>
      <c r="BP2" s="184">
        <v>2025</v>
      </c>
      <c r="BQ2" s="184">
        <v>2030</v>
      </c>
      <c r="BR2" s="184">
        <v>2030</v>
      </c>
      <c r="BS2" s="184">
        <v>2030</v>
      </c>
      <c r="BT2" s="184">
        <v>2030</v>
      </c>
      <c r="BU2" s="184">
        <v>2030</v>
      </c>
      <c r="BV2" s="184">
        <v>2030</v>
      </c>
      <c r="BW2" s="184">
        <v>2030</v>
      </c>
      <c r="BX2" s="184">
        <v>2030</v>
      </c>
      <c r="BY2" s="184">
        <v>2030</v>
      </c>
      <c r="BZ2" s="184">
        <v>2030</v>
      </c>
      <c r="CA2" s="184">
        <v>2030</v>
      </c>
      <c r="CB2" s="184">
        <v>2030</v>
      </c>
      <c r="CC2" s="184">
        <v>2030</v>
      </c>
      <c r="CD2" s="184">
        <v>2030</v>
      </c>
      <c r="CE2" s="184">
        <v>2030</v>
      </c>
      <c r="CF2" s="184">
        <v>2030</v>
      </c>
      <c r="CG2" s="184">
        <v>2030</v>
      </c>
      <c r="CH2" s="184">
        <v>2030</v>
      </c>
      <c r="CI2" s="184">
        <v>2030</v>
      </c>
      <c r="CJ2" s="184">
        <v>2030</v>
      </c>
      <c r="CK2" s="184">
        <v>2030</v>
      </c>
      <c r="CL2" s="184">
        <v>2030</v>
      </c>
      <c r="CM2" s="184">
        <v>2030</v>
      </c>
      <c r="CN2" s="184">
        <v>2030</v>
      </c>
      <c r="CO2" s="184">
        <v>2030</v>
      </c>
      <c r="CP2" s="184">
        <v>2030</v>
      </c>
      <c r="CQ2" s="184">
        <v>2030</v>
      </c>
      <c r="CR2" s="184">
        <v>2030</v>
      </c>
      <c r="CS2" s="184">
        <v>2030</v>
      </c>
      <c r="CT2" s="184">
        <v>2030</v>
      </c>
      <c r="CU2" s="184">
        <v>2030</v>
      </c>
      <c r="CV2" s="184">
        <v>2030</v>
      </c>
      <c r="CW2" s="183">
        <v>2030</v>
      </c>
      <c r="CX2" s="184" t="s">
        <v>115</v>
      </c>
      <c r="CY2" s="184" t="s">
        <v>115</v>
      </c>
      <c r="CZ2" s="184" t="s">
        <v>115</v>
      </c>
      <c r="DA2" s="184" t="s">
        <v>115</v>
      </c>
      <c r="DB2" s="184" t="s">
        <v>115</v>
      </c>
      <c r="DC2" s="184" t="s">
        <v>115</v>
      </c>
      <c r="DD2" s="184" t="s">
        <v>115</v>
      </c>
      <c r="DE2" s="184" t="s">
        <v>115</v>
      </c>
      <c r="DF2" s="184" t="s">
        <v>115</v>
      </c>
      <c r="DG2" s="184" t="s">
        <v>115</v>
      </c>
      <c r="DH2" s="184" t="s">
        <v>115</v>
      </c>
      <c r="DI2" s="184" t="s">
        <v>115</v>
      </c>
      <c r="DJ2" s="184" t="s">
        <v>115</v>
      </c>
      <c r="DK2" s="184" t="s">
        <v>115</v>
      </c>
      <c r="DL2" s="184" t="s">
        <v>115</v>
      </c>
      <c r="DM2" s="184" t="s">
        <v>115</v>
      </c>
      <c r="DN2" s="184" t="s">
        <v>115</v>
      </c>
      <c r="DO2" s="184" t="s">
        <v>115</v>
      </c>
      <c r="DP2" s="184" t="s">
        <v>115</v>
      </c>
      <c r="DQ2" s="184" t="s">
        <v>115</v>
      </c>
      <c r="DR2" s="184" t="s">
        <v>115</v>
      </c>
      <c r="DS2" s="184" t="s">
        <v>115</v>
      </c>
      <c r="DT2" s="184" t="s">
        <v>115</v>
      </c>
      <c r="DU2" s="184" t="s">
        <v>115</v>
      </c>
      <c r="DV2" s="184" t="s">
        <v>115</v>
      </c>
      <c r="DW2" s="184" t="s">
        <v>115</v>
      </c>
      <c r="DX2" s="184" t="s">
        <v>115</v>
      </c>
      <c r="DY2" s="184" t="s">
        <v>115</v>
      </c>
      <c r="DZ2" s="184" t="s">
        <v>115</v>
      </c>
      <c r="EA2" s="184" t="s">
        <v>115</v>
      </c>
      <c r="EB2" s="184" t="s">
        <v>115</v>
      </c>
      <c r="EC2" s="183" t="s">
        <v>115</v>
      </c>
    </row>
    <row r="3" spans="1:135" ht="14.5" x14ac:dyDescent="0.35">
      <c r="A3" s="181" t="s">
        <v>124</v>
      </c>
      <c r="B3" s="180"/>
      <c r="C3" s="179" t="s">
        <v>43</v>
      </c>
      <c r="D3" s="176" t="s">
        <v>30</v>
      </c>
      <c r="E3" s="176" t="s">
        <v>108</v>
      </c>
      <c r="F3" s="176" t="s">
        <v>106</v>
      </c>
      <c r="G3" s="176" t="s">
        <v>41</v>
      </c>
      <c r="H3" s="176" t="s">
        <v>44</v>
      </c>
      <c r="I3" s="176" t="s">
        <v>49</v>
      </c>
      <c r="J3" s="176" t="s">
        <v>101</v>
      </c>
      <c r="K3" s="176" t="s">
        <v>100</v>
      </c>
      <c r="L3" s="176" t="s">
        <v>40</v>
      </c>
      <c r="M3" s="176" t="s">
        <v>97</v>
      </c>
      <c r="N3" s="176" t="s">
        <v>31</v>
      </c>
      <c r="O3" s="176" t="s">
        <v>34</v>
      </c>
      <c r="P3" s="176" t="s">
        <v>1</v>
      </c>
      <c r="Q3" s="176" t="s">
        <v>92</v>
      </c>
      <c r="R3" s="176" t="s">
        <v>90</v>
      </c>
      <c r="S3" s="176" t="s">
        <v>88</v>
      </c>
      <c r="T3" s="176" t="s">
        <v>87</v>
      </c>
      <c r="U3" s="176" t="s">
        <v>85</v>
      </c>
      <c r="V3" s="176" t="s">
        <v>83</v>
      </c>
      <c r="W3" s="176" t="s">
        <v>29</v>
      </c>
      <c r="X3" s="176" t="s">
        <v>32</v>
      </c>
      <c r="Y3" s="176" t="s">
        <v>28</v>
      </c>
      <c r="Z3" s="176" t="s">
        <v>78</v>
      </c>
      <c r="AA3" s="176" t="s">
        <v>76</v>
      </c>
      <c r="AB3" s="176" t="s">
        <v>11</v>
      </c>
      <c r="AC3" s="177" t="s">
        <v>74</v>
      </c>
      <c r="AD3" s="177" t="s">
        <v>73</v>
      </c>
      <c r="AE3" s="177" t="s">
        <v>72</v>
      </c>
      <c r="AF3" s="177" t="s">
        <v>71</v>
      </c>
      <c r="AG3" s="176" t="s">
        <v>69</v>
      </c>
      <c r="AH3" s="176" t="s">
        <v>67</v>
      </c>
      <c r="AI3" s="175" t="s">
        <v>65</v>
      </c>
      <c r="AJ3" s="179" t="s">
        <v>43</v>
      </c>
      <c r="AK3" s="176" t="s">
        <v>30</v>
      </c>
      <c r="AL3" s="176" t="s">
        <v>108</v>
      </c>
      <c r="AM3" s="176" t="s">
        <v>106</v>
      </c>
      <c r="AN3" s="176" t="s">
        <v>41</v>
      </c>
      <c r="AO3" s="176" t="s">
        <v>44</v>
      </c>
      <c r="AP3" s="176" t="s">
        <v>49</v>
      </c>
      <c r="AQ3" s="176" t="s">
        <v>101</v>
      </c>
      <c r="AR3" s="176" t="s">
        <v>100</v>
      </c>
      <c r="AS3" s="176" t="s">
        <v>40</v>
      </c>
      <c r="AT3" s="176" t="s">
        <v>97</v>
      </c>
      <c r="AU3" s="176" t="s">
        <v>31</v>
      </c>
      <c r="AV3" s="176" t="s">
        <v>34</v>
      </c>
      <c r="AW3" s="176" t="s">
        <v>1</v>
      </c>
      <c r="AX3" s="176" t="s">
        <v>92</v>
      </c>
      <c r="AY3" s="176" t="s">
        <v>90</v>
      </c>
      <c r="AZ3" s="176" t="s">
        <v>88</v>
      </c>
      <c r="BA3" s="176" t="s">
        <v>87</v>
      </c>
      <c r="BB3" s="176" t="s">
        <v>85</v>
      </c>
      <c r="BC3" s="176" t="s">
        <v>83</v>
      </c>
      <c r="BD3" s="176" t="s">
        <v>29</v>
      </c>
      <c r="BE3" s="176" t="s">
        <v>32</v>
      </c>
      <c r="BF3" s="176" t="s">
        <v>28</v>
      </c>
      <c r="BG3" s="176" t="s">
        <v>78</v>
      </c>
      <c r="BH3" s="176" t="s">
        <v>76</v>
      </c>
      <c r="BI3" s="176" t="s">
        <v>11</v>
      </c>
      <c r="BJ3" s="177" t="s">
        <v>74</v>
      </c>
      <c r="BK3" s="177" t="s">
        <v>73</v>
      </c>
      <c r="BL3" s="177" t="s">
        <v>72</v>
      </c>
      <c r="BM3" s="177" t="s">
        <v>71</v>
      </c>
      <c r="BN3" s="177" t="s">
        <v>69</v>
      </c>
      <c r="BO3" s="176" t="s">
        <v>67</v>
      </c>
      <c r="BP3" s="175" t="s">
        <v>65</v>
      </c>
      <c r="BQ3" s="176" t="s">
        <v>43</v>
      </c>
      <c r="BR3" s="176" t="s">
        <v>30</v>
      </c>
      <c r="BS3" s="176" t="s">
        <v>108</v>
      </c>
      <c r="BT3" s="176" t="s">
        <v>106</v>
      </c>
      <c r="BU3" s="176" t="s">
        <v>41</v>
      </c>
      <c r="BV3" s="176" t="s">
        <v>44</v>
      </c>
      <c r="BW3" s="176" t="s">
        <v>49</v>
      </c>
      <c r="BX3" s="176" t="s">
        <v>101</v>
      </c>
      <c r="BY3" s="176" t="s">
        <v>100</v>
      </c>
      <c r="BZ3" s="176" t="s">
        <v>40</v>
      </c>
      <c r="CA3" s="176" t="s">
        <v>97</v>
      </c>
      <c r="CB3" s="178" t="s">
        <v>31</v>
      </c>
      <c r="CC3" s="178" t="s">
        <v>34</v>
      </c>
      <c r="CD3" s="178" t="s">
        <v>1</v>
      </c>
      <c r="CE3" s="178" t="s">
        <v>92</v>
      </c>
      <c r="CF3" s="178" t="s">
        <v>90</v>
      </c>
      <c r="CG3" s="178" t="s">
        <v>88</v>
      </c>
      <c r="CH3" s="178" t="s">
        <v>87</v>
      </c>
      <c r="CI3" s="178" t="s">
        <v>85</v>
      </c>
      <c r="CJ3" s="176" t="s">
        <v>83</v>
      </c>
      <c r="CK3" s="176" t="s">
        <v>29</v>
      </c>
      <c r="CL3" s="176" t="s">
        <v>32</v>
      </c>
      <c r="CM3" s="176" t="s">
        <v>28</v>
      </c>
      <c r="CN3" s="176" t="s">
        <v>78</v>
      </c>
      <c r="CO3" s="176" t="s">
        <v>76</v>
      </c>
      <c r="CP3" s="176" t="s">
        <v>11</v>
      </c>
      <c r="CQ3" s="177" t="s">
        <v>74</v>
      </c>
      <c r="CR3" s="177" t="s">
        <v>73</v>
      </c>
      <c r="CS3" s="177" t="s">
        <v>72</v>
      </c>
      <c r="CT3" s="177" t="s">
        <v>71</v>
      </c>
      <c r="CU3" s="177" t="s">
        <v>69</v>
      </c>
      <c r="CV3" s="176" t="s">
        <v>67</v>
      </c>
      <c r="CW3" s="175" t="s">
        <v>65</v>
      </c>
      <c r="CX3" s="176" t="s">
        <v>43</v>
      </c>
      <c r="CY3" s="176" t="s">
        <v>30</v>
      </c>
      <c r="CZ3" s="176" t="s">
        <v>108</v>
      </c>
      <c r="DA3" s="176" t="s">
        <v>106</v>
      </c>
      <c r="DB3" s="176" t="s">
        <v>41</v>
      </c>
      <c r="DC3" s="176" t="s">
        <v>44</v>
      </c>
      <c r="DD3" s="176" t="s">
        <v>101</v>
      </c>
      <c r="DE3" s="176" t="s">
        <v>100</v>
      </c>
      <c r="DF3" s="176" t="s">
        <v>40</v>
      </c>
      <c r="DG3" s="176" t="s">
        <v>97</v>
      </c>
      <c r="DH3" s="178" t="s">
        <v>31</v>
      </c>
      <c r="DI3" s="178" t="s">
        <v>34</v>
      </c>
      <c r="DJ3" s="178" t="s">
        <v>1</v>
      </c>
      <c r="DK3" s="178" t="s">
        <v>92</v>
      </c>
      <c r="DL3" s="178" t="s">
        <v>90</v>
      </c>
      <c r="DM3" s="178" t="s">
        <v>88</v>
      </c>
      <c r="DN3" s="178" t="s">
        <v>87</v>
      </c>
      <c r="DO3" s="178" t="s">
        <v>85</v>
      </c>
      <c r="DP3" s="178" t="s">
        <v>83</v>
      </c>
      <c r="DQ3" s="178" t="s">
        <v>29</v>
      </c>
      <c r="DR3" s="176" t="s">
        <v>32</v>
      </c>
      <c r="DS3" s="176" t="s">
        <v>28</v>
      </c>
      <c r="DT3" s="176" t="s">
        <v>78</v>
      </c>
      <c r="DU3" s="176" t="s">
        <v>76</v>
      </c>
      <c r="DV3" s="176" t="s">
        <v>11</v>
      </c>
      <c r="DW3" s="176" t="s">
        <v>74</v>
      </c>
      <c r="DX3" s="176" t="s">
        <v>73</v>
      </c>
      <c r="DY3" s="176" t="s">
        <v>72</v>
      </c>
      <c r="DZ3" s="176" t="s">
        <v>71</v>
      </c>
      <c r="EA3" s="176" t="s">
        <v>69</v>
      </c>
      <c r="EB3" s="176" t="s">
        <v>67</v>
      </c>
      <c r="EC3" s="175" t="s">
        <v>65</v>
      </c>
      <c r="ED3" s="399" t="s">
        <v>45</v>
      </c>
      <c r="EE3" s="174" t="s">
        <v>113</v>
      </c>
    </row>
    <row r="4" spans="1:135" ht="14.5" x14ac:dyDescent="0.35">
      <c r="A4" s="159" t="s">
        <v>112</v>
      </c>
      <c r="B4" s="158" t="s">
        <v>43</v>
      </c>
      <c r="C4" s="173">
        <v>0</v>
      </c>
      <c r="D4" s="155">
        <v>0</v>
      </c>
      <c r="E4" s="155">
        <v>0</v>
      </c>
      <c r="F4" s="155">
        <v>0</v>
      </c>
      <c r="G4" s="155">
        <v>802</v>
      </c>
      <c r="H4" s="155">
        <v>527</v>
      </c>
      <c r="I4" s="155">
        <v>0</v>
      </c>
      <c r="J4" s="155">
        <v>0</v>
      </c>
      <c r="K4" s="155">
        <v>0</v>
      </c>
      <c r="L4" s="155">
        <v>0</v>
      </c>
      <c r="M4" s="155">
        <v>0</v>
      </c>
      <c r="N4" s="155">
        <v>0</v>
      </c>
      <c r="O4" s="155">
        <v>0</v>
      </c>
      <c r="P4" s="155">
        <v>5000</v>
      </c>
      <c r="Q4" s="155">
        <v>0</v>
      </c>
      <c r="R4" s="155">
        <v>0</v>
      </c>
      <c r="S4" s="155">
        <v>472</v>
      </c>
      <c r="T4" s="155">
        <v>0</v>
      </c>
      <c r="U4" s="155">
        <v>0</v>
      </c>
      <c r="V4" s="155">
        <v>0</v>
      </c>
      <c r="W4" s="155">
        <v>0</v>
      </c>
      <c r="X4" s="155">
        <v>0</v>
      </c>
      <c r="Y4" s="155">
        <v>0</v>
      </c>
      <c r="Z4" s="155">
        <v>0</v>
      </c>
      <c r="AA4" s="155">
        <v>0</v>
      </c>
      <c r="AB4" s="155">
        <v>0</v>
      </c>
      <c r="AC4" s="155">
        <v>0</v>
      </c>
      <c r="AD4" s="155">
        <v>0</v>
      </c>
      <c r="AE4" s="155">
        <v>0</v>
      </c>
      <c r="AF4" s="155">
        <v>0</v>
      </c>
      <c r="AG4" s="155">
        <v>0</v>
      </c>
      <c r="AH4" s="155">
        <v>0</v>
      </c>
      <c r="AI4" s="153">
        <v>642</v>
      </c>
      <c r="AJ4" s="173">
        <v>0</v>
      </c>
      <c r="AK4" s="155">
        <v>0</v>
      </c>
      <c r="AL4" s="155">
        <v>0</v>
      </c>
      <c r="AM4" s="155">
        <v>0</v>
      </c>
      <c r="AN4" s="155">
        <v>1450</v>
      </c>
      <c r="AO4" s="155">
        <v>950</v>
      </c>
      <c r="AP4" s="155">
        <v>0</v>
      </c>
      <c r="AQ4" s="155">
        <v>0</v>
      </c>
      <c r="AR4" s="155">
        <v>0</v>
      </c>
      <c r="AS4" s="155">
        <v>0</v>
      </c>
      <c r="AT4" s="155">
        <v>0</v>
      </c>
      <c r="AU4" s="155">
        <v>0</v>
      </c>
      <c r="AV4" s="155">
        <v>0</v>
      </c>
      <c r="AW4" s="155">
        <v>6250</v>
      </c>
      <c r="AX4" s="155">
        <v>0</v>
      </c>
      <c r="AY4" s="155">
        <v>0</v>
      </c>
      <c r="AZ4" s="155">
        <v>1000</v>
      </c>
      <c r="BA4" s="155">
        <v>0</v>
      </c>
      <c r="BB4" s="155">
        <v>0</v>
      </c>
      <c r="BC4" s="155">
        <v>0</v>
      </c>
      <c r="BD4" s="155">
        <v>0</v>
      </c>
      <c r="BE4" s="155">
        <v>0</v>
      </c>
      <c r="BF4" s="155">
        <v>0</v>
      </c>
      <c r="BG4" s="155">
        <v>0</v>
      </c>
      <c r="BH4" s="155">
        <v>0</v>
      </c>
      <c r="BI4" s="155">
        <v>0</v>
      </c>
      <c r="BJ4" s="155">
        <v>0</v>
      </c>
      <c r="BK4" s="155">
        <v>0</v>
      </c>
      <c r="BL4" s="155">
        <v>0</v>
      </c>
      <c r="BM4" s="155">
        <v>0</v>
      </c>
      <c r="BN4" s="155">
        <v>0</v>
      </c>
      <c r="BO4" s="155">
        <v>0</v>
      </c>
      <c r="BP4" s="153">
        <v>1075</v>
      </c>
      <c r="BQ4" s="173">
        <v>0</v>
      </c>
      <c r="BR4" s="155">
        <v>0</v>
      </c>
      <c r="BS4" s="155">
        <v>0</v>
      </c>
      <c r="BT4" s="155">
        <v>0</v>
      </c>
      <c r="BU4" s="155">
        <v>1700</v>
      </c>
      <c r="BV4" s="155">
        <v>1000</v>
      </c>
      <c r="BW4" s="155">
        <v>0</v>
      </c>
      <c r="BX4" s="155">
        <v>0</v>
      </c>
      <c r="BY4" s="155">
        <v>0</v>
      </c>
      <c r="BZ4" s="155">
        <v>0</v>
      </c>
      <c r="CA4" s="155">
        <v>0</v>
      </c>
      <c r="CB4" s="155">
        <v>0</v>
      </c>
      <c r="CC4" s="155">
        <v>0</v>
      </c>
      <c r="CD4" s="155">
        <v>7500</v>
      </c>
      <c r="CE4" s="155">
        <v>0</v>
      </c>
      <c r="CF4" s="155">
        <v>0</v>
      </c>
      <c r="CG4" s="155">
        <v>1200</v>
      </c>
      <c r="CH4" s="155">
        <v>0</v>
      </c>
      <c r="CI4" s="155">
        <v>0</v>
      </c>
      <c r="CJ4" s="155">
        <v>0</v>
      </c>
      <c r="CK4" s="155">
        <v>0</v>
      </c>
      <c r="CL4" s="155">
        <v>0</v>
      </c>
      <c r="CM4" s="155">
        <v>0</v>
      </c>
      <c r="CN4" s="155">
        <v>0</v>
      </c>
      <c r="CO4" s="155">
        <v>0</v>
      </c>
      <c r="CP4" s="155">
        <v>0</v>
      </c>
      <c r="CQ4" s="156"/>
      <c r="CR4" s="156"/>
      <c r="CS4" s="156"/>
      <c r="CT4" s="156"/>
      <c r="CU4" s="156"/>
      <c r="CV4" s="155">
        <v>0</v>
      </c>
      <c r="CW4" s="153">
        <v>1200</v>
      </c>
      <c r="CX4" s="173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6"/>
      <c r="DS4" s="155"/>
      <c r="DT4" s="155"/>
      <c r="DU4" s="155"/>
      <c r="DV4" s="156"/>
      <c r="DW4" s="155"/>
      <c r="DX4" s="155"/>
      <c r="DY4" s="155"/>
      <c r="DZ4" s="155"/>
      <c r="EA4" s="155"/>
      <c r="EB4" s="155"/>
      <c r="EC4" s="153"/>
      <c r="ED4" s="399"/>
      <c r="EE4" s="172" t="s">
        <v>111</v>
      </c>
    </row>
    <row r="5" spans="1:135" ht="14.5" x14ac:dyDescent="0.35">
      <c r="A5" s="159" t="s">
        <v>110</v>
      </c>
      <c r="B5" s="158" t="s">
        <v>30</v>
      </c>
      <c r="C5" s="157">
        <v>0</v>
      </c>
      <c r="D5" s="154">
        <v>0</v>
      </c>
      <c r="E5" s="155">
        <v>0</v>
      </c>
      <c r="F5" s="155">
        <v>0</v>
      </c>
      <c r="G5" s="155">
        <v>0</v>
      </c>
      <c r="H5" s="155">
        <v>0</v>
      </c>
      <c r="I5" s="155">
        <v>0</v>
      </c>
      <c r="J5" s="155">
        <v>0</v>
      </c>
      <c r="K5" s="155">
        <v>0</v>
      </c>
      <c r="L5" s="155">
        <v>0</v>
      </c>
      <c r="M5" s="155">
        <v>0</v>
      </c>
      <c r="N5" s="155">
        <v>1640</v>
      </c>
      <c r="O5" s="155">
        <v>0</v>
      </c>
      <c r="P5" s="155">
        <v>0</v>
      </c>
      <c r="Q5" s="155">
        <v>0</v>
      </c>
      <c r="R5" s="155">
        <v>0</v>
      </c>
      <c r="S5" s="155">
        <v>0</v>
      </c>
      <c r="T5" s="155">
        <v>0</v>
      </c>
      <c r="U5" s="155">
        <v>0</v>
      </c>
      <c r="V5" s="155">
        <v>0</v>
      </c>
      <c r="W5" s="155">
        <v>1600</v>
      </c>
      <c r="X5" s="155">
        <v>0</v>
      </c>
      <c r="Y5" s="155">
        <v>0</v>
      </c>
      <c r="Z5" s="155">
        <v>0</v>
      </c>
      <c r="AA5" s="155">
        <v>0</v>
      </c>
      <c r="AB5" s="155">
        <v>0</v>
      </c>
      <c r="AC5" s="155">
        <v>0</v>
      </c>
      <c r="AD5" s="155">
        <v>0</v>
      </c>
      <c r="AE5" s="155">
        <v>0</v>
      </c>
      <c r="AF5" s="155">
        <v>0</v>
      </c>
      <c r="AG5" s="155">
        <v>0</v>
      </c>
      <c r="AH5" s="155">
        <v>0</v>
      </c>
      <c r="AI5" s="153">
        <v>0</v>
      </c>
      <c r="AJ5" s="157">
        <v>0</v>
      </c>
      <c r="AK5" s="154">
        <v>0</v>
      </c>
      <c r="AL5" s="155">
        <v>0</v>
      </c>
      <c r="AM5" s="155">
        <v>0</v>
      </c>
      <c r="AN5" s="155">
        <v>0</v>
      </c>
      <c r="AO5" s="155">
        <v>0</v>
      </c>
      <c r="AP5" s="155">
        <v>0</v>
      </c>
      <c r="AQ5" s="155">
        <v>0</v>
      </c>
      <c r="AR5" s="155">
        <v>0</v>
      </c>
      <c r="AS5" s="155">
        <v>0</v>
      </c>
      <c r="AT5" s="155">
        <v>0</v>
      </c>
      <c r="AU5" s="155">
        <v>2300</v>
      </c>
      <c r="AV5" s="155">
        <v>1000</v>
      </c>
      <c r="AW5" s="155">
        <v>1000</v>
      </c>
      <c r="AX5" s="155">
        <v>0</v>
      </c>
      <c r="AY5" s="155">
        <v>0</v>
      </c>
      <c r="AZ5" s="155">
        <v>0</v>
      </c>
      <c r="BA5" s="155">
        <v>0</v>
      </c>
      <c r="BB5" s="155">
        <v>0</v>
      </c>
      <c r="BC5" s="155">
        <v>0</v>
      </c>
      <c r="BD5" s="155">
        <v>2900</v>
      </c>
      <c r="BE5" s="155">
        <v>0</v>
      </c>
      <c r="BF5" s="155">
        <v>0</v>
      </c>
      <c r="BG5" s="155">
        <v>0</v>
      </c>
      <c r="BH5" s="155">
        <v>0</v>
      </c>
      <c r="BI5" s="155">
        <v>0</v>
      </c>
      <c r="BJ5" s="155">
        <v>0</v>
      </c>
      <c r="BK5" s="155">
        <v>0</v>
      </c>
      <c r="BL5" s="155">
        <v>0</v>
      </c>
      <c r="BM5" s="155">
        <v>0</v>
      </c>
      <c r="BN5" s="155">
        <v>0</v>
      </c>
      <c r="BO5" s="155">
        <v>0</v>
      </c>
      <c r="BP5" s="153">
        <v>0</v>
      </c>
      <c r="BQ5" s="157">
        <v>0</v>
      </c>
      <c r="BR5" s="154">
        <v>0</v>
      </c>
      <c r="BS5" s="155">
        <v>0</v>
      </c>
      <c r="BT5" s="155">
        <v>0</v>
      </c>
      <c r="BU5" s="155">
        <v>0</v>
      </c>
      <c r="BV5" s="155">
        <v>0</v>
      </c>
      <c r="BW5" s="155">
        <v>0</v>
      </c>
      <c r="BX5" s="155">
        <v>0</v>
      </c>
      <c r="BY5" s="155">
        <v>0</v>
      </c>
      <c r="BZ5" s="155">
        <v>0</v>
      </c>
      <c r="CA5" s="155">
        <v>0</v>
      </c>
      <c r="CB5" s="155">
        <v>2800</v>
      </c>
      <c r="CC5" s="155">
        <v>1000</v>
      </c>
      <c r="CD5" s="155">
        <v>2000</v>
      </c>
      <c r="CE5" s="155">
        <v>0</v>
      </c>
      <c r="CF5" s="155">
        <v>0</v>
      </c>
      <c r="CG5" s="155">
        <v>0</v>
      </c>
      <c r="CH5" s="155">
        <v>0</v>
      </c>
      <c r="CI5" s="155">
        <v>0</v>
      </c>
      <c r="CJ5" s="155">
        <v>0</v>
      </c>
      <c r="CK5" s="155">
        <v>3400</v>
      </c>
      <c r="CL5" s="155">
        <v>0</v>
      </c>
      <c r="CM5" s="155">
        <v>0</v>
      </c>
      <c r="CN5" s="155">
        <v>0</v>
      </c>
      <c r="CO5" s="155">
        <v>0</v>
      </c>
      <c r="CP5" s="155">
        <v>0</v>
      </c>
      <c r="CQ5" s="156"/>
      <c r="CR5" s="156"/>
      <c r="CS5" s="156"/>
      <c r="CT5" s="156"/>
      <c r="CU5" s="156"/>
      <c r="CV5" s="155">
        <v>0</v>
      </c>
      <c r="CW5" s="153">
        <v>0</v>
      </c>
      <c r="CX5" s="157"/>
      <c r="CY5" s="154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6"/>
      <c r="DS5" s="155"/>
      <c r="DT5" s="155"/>
      <c r="DU5" s="155"/>
      <c r="DV5" s="156"/>
      <c r="DW5" s="155"/>
      <c r="DX5" s="155"/>
      <c r="DY5" s="155"/>
      <c r="DZ5" s="155"/>
      <c r="EA5" s="155"/>
      <c r="EB5" s="155"/>
      <c r="EC5" s="153"/>
      <c r="ED5" s="399"/>
      <c r="EE5" s="167"/>
    </row>
    <row r="6" spans="1:135" ht="14.5" x14ac:dyDescent="0.35">
      <c r="A6" s="159" t="s">
        <v>109</v>
      </c>
      <c r="B6" s="158" t="s">
        <v>108</v>
      </c>
      <c r="C6" s="157">
        <v>0</v>
      </c>
      <c r="D6" s="155">
        <v>0</v>
      </c>
      <c r="E6" s="154">
        <v>0</v>
      </c>
      <c r="F6" s="155">
        <v>0</v>
      </c>
      <c r="G6" s="155">
        <v>0</v>
      </c>
      <c r="H6" s="155">
        <v>0</v>
      </c>
      <c r="I6" s="155">
        <v>0</v>
      </c>
      <c r="J6" s="155">
        <v>0</v>
      </c>
      <c r="K6" s="155">
        <v>0</v>
      </c>
      <c r="L6" s="155">
        <v>0</v>
      </c>
      <c r="M6" s="155">
        <v>0</v>
      </c>
      <c r="N6" s="155">
        <v>0</v>
      </c>
      <c r="O6" s="155">
        <v>0</v>
      </c>
      <c r="P6" s="155">
        <v>0</v>
      </c>
      <c r="Q6" s="155">
        <v>496</v>
      </c>
      <c r="R6" s="155">
        <v>0</v>
      </c>
      <c r="S6" s="155">
        <v>0</v>
      </c>
      <c r="T6" s="155">
        <v>0</v>
      </c>
      <c r="U6" s="155">
        <v>100</v>
      </c>
      <c r="V6" s="155">
        <v>0</v>
      </c>
      <c r="W6" s="155">
        <v>0</v>
      </c>
      <c r="X6" s="155">
        <v>0</v>
      </c>
      <c r="Y6" s="155">
        <v>0</v>
      </c>
      <c r="Z6" s="155">
        <v>0</v>
      </c>
      <c r="AA6" s="155">
        <v>281</v>
      </c>
      <c r="AB6" s="155">
        <v>0</v>
      </c>
      <c r="AC6" s="155">
        <v>0</v>
      </c>
      <c r="AD6" s="155">
        <v>0</v>
      </c>
      <c r="AE6" s="155">
        <v>0</v>
      </c>
      <c r="AF6" s="155">
        <v>0</v>
      </c>
      <c r="AG6" s="155">
        <v>100</v>
      </c>
      <c r="AH6" s="155">
        <v>0</v>
      </c>
      <c r="AI6" s="153">
        <v>0</v>
      </c>
      <c r="AJ6" s="157">
        <v>0</v>
      </c>
      <c r="AK6" s="155">
        <v>0</v>
      </c>
      <c r="AL6" s="154">
        <v>0</v>
      </c>
      <c r="AM6" s="155">
        <v>0</v>
      </c>
      <c r="AN6" s="155">
        <v>0</v>
      </c>
      <c r="AO6" s="155">
        <v>0</v>
      </c>
      <c r="AP6" s="155">
        <v>0</v>
      </c>
      <c r="AQ6" s="155">
        <v>0</v>
      </c>
      <c r="AR6" s="155">
        <v>0</v>
      </c>
      <c r="AS6" s="155">
        <v>0</v>
      </c>
      <c r="AT6" s="155">
        <v>0</v>
      </c>
      <c r="AU6" s="155">
        <v>0</v>
      </c>
      <c r="AV6" s="155">
        <v>0</v>
      </c>
      <c r="AW6" s="155">
        <v>0</v>
      </c>
      <c r="AX6" s="155">
        <v>975</v>
      </c>
      <c r="AY6" s="155">
        <v>0</v>
      </c>
      <c r="AZ6" s="155">
        <v>0</v>
      </c>
      <c r="BA6" s="155">
        <v>0</v>
      </c>
      <c r="BB6" s="155">
        <v>0</v>
      </c>
      <c r="BC6" s="155">
        <v>0</v>
      </c>
      <c r="BD6" s="155">
        <v>0</v>
      </c>
      <c r="BE6" s="155">
        <v>0</v>
      </c>
      <c r="BF6" s="155">
        <v>0</v>
      </c>
      <c r="BG6" s="155">
        <v>0</v>
      </c>
      <c r="BH6" s="155">
        <v>700</v>
      </c>
      <c r="BI6" s="155">
        <v>0</v>
      </c>
      <c r="BJ6" s="155">
        <v>0</v>
      </c>
      <c r="BK6" s="155">
        <v>0</v>
      </c>
      <c r="BL6" s="155">
        <v>0</v>
      </c>
      <c r="BM6" s="155">
        <v>0</v>
      </c>
      <c r="BN6" s="155">
        <v>0</v>
      </c>
      <c r="BO6" s="155">
        <v>0</v>
      </c>
      <c r="BP6" s="153">
        <v>0</v>
      </c>
      <c r="BQ6" s="157">
        <v>0</v>
      </c>
      <c r="BR6" s="155">
        <v>0</v>
      </c>
      <c r="BS6" s="154">
        <v>0</v>
      </c>
      <c r="BT6" s="155">
        <v>0</v>
      </c>
      <c r="BU6" s="155">
        <v>0</v>
      </c>
      <c r="BV6" s="155">
        <v>0</v>
      </c>
      <c r="BW6" s="155">
        <v>0</v>
      </c>
      <c r="BX6" s="155">
        <v>0</v>
      </c>
      <c r="BY6" s="155">
        <v>0</v>
      </c>
      <c r="BZ6" s="155">
        <v>0</v>
      </c>
      <c r="CA6" s="155">
        <v>0</v>
      </c>
      <c r="CB6" s="155">
        <v>0</v>
      </c>
      <c r="CC6" s="155">
        <v>0</v>
      </c>
      <c r="CD6" s="155">
        <v>0</v>
      </c>
      <c r="CE6" s="155">
        <v>1350</v>
      </c>
      <c r="CF6" s="155">
        <v>0</v>
      </c>
      <c r="CG6" s="155">
        <v>0</v>
      </c>
      <c r="CH6" s="155">
        <v>0</v>
      </c>
      <c r="CI6" s="155">
        <v>0</v>
      </c>
      <c r="CJ6" s="155">
        <v>0</v>
      </c>
      <c r="CK6" s="155">
        <v>0</v>
      </c>
      <c r="CL6" s="155">
        <v>0</v>
      </c>
      <c r="CM6" s="155">
        <v>0</v>
      </c>
      <c r="CN6" s="155">
        <v>0</v>
      </c>
      <c r="CO6" s="155">
        <v>1100</v>
      </c>
      <c r="CP6" s="155">
        <v>0</v>
      </c>
      <c r="CQ6" s="156"/>
      <c r="CR6" s="156"/>
      <c r="CS6" s="156"/>
      <c r="CT6" s="156"/>
      <c r="CU6" s="156">
        <v>200</v>
      </c>
      <c r="CV6" s="155">
        <v>0</v>
      </c>
      <c r="CW6" s="153">
        <v>0</v>
      </c>
      <c r="CX6" s="157"/>
      <c r="CY6" s="155"/>
      <c r="CZ6" s="154"/>
      <c r="DA6" s="155"/>
      <c r="DB6" s="155"/>
      <c r="DC6" s="155"/>
      <c r="DD6" s="155"/>
      <c r="DE6" s="155"/>
      <c r="DF6" s="155"/>
      <c r="DG6" s="155"/>
      <c r="DH6" s="155"/>
      <c r="DI6" s="155"/>
      <c r="DJ6" s="155"/>
      <c r="DK6" s="155"/>
      <c r="DL6" s="155"/>
      <c r="DM6" s="155"/>
      <c r="DN6" s="155"/>
      <c r="DO6" s="155"/>
      <c r="DP6" s="155"/>
      <c r="DQ6" s="155"/>
      <c r="DR6" s="156"/>
      <c r="DS6" s="155"/>
      <c r="DT6" s="155"/>
      <c r="DU6" s="155"/>
      <c r="DV6" s="156"/>
      <c r="DW6" s="155"/>
      <c r="DX6" s="155"/>
      <c r="DY6" s="155"/>
      <c r="DZ6" s="155"/>
      <c r="EA6" s="155"/>
      <c r="EB6" s="155"/>
      <c r="EC6" s="153"/>
      <c r="ED6" s="399"/>
      <c r="EE6" s="167" t="s">
        <v>128</v>
      </c>
    </row>
    <row r="7" spans="1:135" ht="14.5" x14ac:dyDescent="0.35">
      <c r="A7" s="159" t="s">
        <v>107</v>
      </c>
      <c r="B7" s="158" t="s">
        <v>106</v>
      </c>
      <c r="C7" s="157">
        <v>0</v>
      </c>
      <c r="D7" s="155">
        <v>0</v>
      </c>
      <c r="E7" s="155">
        <v>0</v>
      </c>
      <c r="F7" s="154">
        <v>0</v>
      </c>
      <c r="G7" s="155">
        <v>0</v>
      </c>
      <c r="H7" s="155">
        <v>0</v>
      </c>
      <c r="I7" s="155">
        <v>0</v>
      </c>
      <c r="J7" s="155">
        <v>0</v>
      </c>
      <c r="K7" s="155">
        <v>0</v>
      </c>
      <c r="L7" s="155">
        <v>0</v>
      </c>
      <c r="M7" s="155">
        <v>0</v>
      </c>
      <c r="N7" s="155">
        <v>0</v>
      </c>
      <c r="O7" s="155">
        <v>0</v>
      </c>
      <c r="P7" s="155">
        <v>0</v>
      </c>
      <c r="Q7" s="155">
        <v>0</v>
      </c>
      <c r="R7" s="155">
        <v>400</v>
      </c>
      <c r="S7" s="155">
        <v>0</v>
      </c>
      <c r="T7" s="155">
        <v>0</v>
      </c>
      <c r="U7" s="155">
        <v>0</v>
      </c>
      <c r="V7" s="155">
        <v>100</v>
      </c>
      <c r="W7" s="155">
        <v>0</v>
      </c>
      <c r="X7" s="155">
        <v>0</v>
      </c>
      <c r="Y7" s="155">
        <v>0</v>
      </c>
      <c r="Z7" s="155">
        <v>0</v>
      </c>
      <c r="AA7" s="155">
        <v>0</v>
      </c>
      <c r="AB7" s="155">
        <v>0</v>
      </c>
      <c r="AC7" s="155">
        <v>0</v>
      </c>
      <c r="AD7" s="155">
        <v>0</v>
      </c>
      <c r="AE7" s="155">
        <v>0</v>
      </c>
      <c r="AF7" s="155">
        <v>0</v>
      </c>
      <c r="AG7" s="155">
        <v>100</v>
      </c>
      <c r="AH7" s="155">
        <v>0</v>
      </c>
      <c r="AI7" s="153">
        <v>0</v>
      </c>
      <c r="AJ7" s="157">
        <v>0</v>
      </c>
      <c r="AK7" s="155">
        <v>0</v>
      </c>
      <c r="AL7" s="155">
        <v>0</v>
      </c>
      <c r="AM7" s="154">
        <v>0</v>
      </c>
      <c r="AN7" s="155">
        <v>0</v>
      </c>
      <c r="AO7" s="155">
        <v>0</v>
      </c>
      <c r="AP7" s="155">
        <v>0</v>
      </c>
      <c r="AQ7" s="155">
        <v>0</v>
      </c>
      <c r="AR7" s="155">
        <v>0</v>
      </c>
      <c r="AS7" s="155">
        <v>0</v>
      </c>
      <c r="AT7" s="155">
        <v>0</v>
      </c>
      <c r="AU7" s="155">
        <v>0</v>
      </c>
      <c r="AV7" s="155">
        <v>0</v>
      </c>
      <c r="AW7" s="155">
        <v>0</v>
      </c>
      <c r="AX7" s="155">
        <v>0</v>
      </c>
      <c r="AY7" s="155">
        <v>0</v>
      </c>
      <c r="AZ7" s="155">
        <v>0</v>
      </c>
      <c r="BA7" s="155">
        <v>0</v>
      </c>
      <c r="BB7" s="155">
        <v>0</v>
      </c>
      <c r="BC7" s="155">
        <v>0</v>
      </c>
      <c r="BD7" s="155">
        <v>0</v>
      </c>
      <c r="BE7" s="155">
        <v>0</v>
      </c>
      <c r="BF7" s="155">
        <v>0</v>
      </c>
      <c r="BG7" s="155">
        <v>0</v>
      </c>
      <c r="BH7" s="155">
        <v>0</v>
      </c>
      <c r="BI7" s="155">
        <v>0</v>
      </c>
      <c r="BJ7" s="155">
        <v>0</v>
      </c>
      <c r="BK7" s="155">
        <v>0</v>
      </c>
      <c r="BL7" s="155">
        <v>0</v>
      </c>
      <c r="BM7" s="155">
        <v>0</v>
      </c>
      <c r="BN7" s="155">
        <v>0</v>
      </c>
      <c r="BO7" s="155">
        <v>0</v>
      </c>
      <c r="BP7" s="153">
        <v>0</v>
      </c>
      <c r="BQ7" s="157">
        <v>0</v>
      </c>
      <c r="BR7" s="155">
        <v>0</v>
      </c>
      <c r="BS7" s="155">
        <v>0</v>
      </c>
      <c r="BT7" s="154">
        <v>0</v>
      </c>
      <c r="BU7" s="155">
        <v>0</v>
      </c>
      <c r="BV7" s="155">
        <v>0</v>
      </c>
      <c r="BW7" s="155">
        <v>0</v>
      </c>
      <c r="BX7" s="155">
        <v>0</v>
      </c>
      <c r="BY7" s="155">
        <v>0</v>
      </c>
      <c r="BZ7" s="155">
        <v>0</v>
      </c>
      <c r="CA7" s="155">
        <v>0</v>
      </c>
      <c r="CB7" s="155">
        <v>0</v>
      </c>
      <c r="CC7" s="155">
        <v>0</v>
      </c>
      <c r="CD7" s="155">
        <v>0</v>
      </c>
      <c r="CE7" s="155">
        <v>0</v>
      </c>
      <c r="CF7" s="155">
        <v>0</v>
      </c>
      <c r="CG7" s="155">
        <v>0</v>
      </c>
      <c r="CH7" s="155">
        <v>0</v>
      </c>
      <c r="CI7" s="155">
        <v>0</v>
      </c>
      <c r="CJ7" s="155">
        <v>0</v>
      </c>
      <c r="CK7" s="155">
        <v>0</v>
      </c>
      <c r="CL7" s="155">
        <v>0</v>
      </c>
      <c r="CM7" s="155">
        <v>0</v>
      </c>
      <c r="CN7" s="155">
        <v>0</v>
      </c>
      <c r="CO7" s="155">
        <v>0</v>
      </c>
      <c r="CP7" s="155">
        <v>0</v>
      </c>
      <c r="CQ7" s="156"/>
      <c r="CR7" s="156"/>
      <c r="CS7" s="156"/>
      <c r="CT7" s="156"/>
      <c r="CU7" s="156">
        <v>1200</v>
      </c>
      <c r="CV7" s="155">
        <v>0</v>
      </c>
      <c r="CW7" s="153">
        <v>0</v>
      </c>
      <c r="CX7" s="157"/>
      <c r="CY7" s="155"/>
      <c r="CZ7" s="155"/>
      <c r="DA7" s="154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6"/>
      <c r="DS7" s="155"/>
      <c r="DT7" s="155"/>
      <c r="DU7" s="155"/>
      <c r="DV7" s="156"/>
      <c r="DW7" s="155"/>
      <c r="DX7" s="155"/>
      <c r="DY7" s="155"/>
      <c r="DZ7" s="155"/>
      <c r="EA7" s="155"/>
      <c r="EB7" s="155"/>
      <c r="EC7" s="153"/>
      <c r="ED7" s="399"/>
      <c r="EE7" s="167"/>
    </row>
    <row r="8" spans="1:135" ht="14.5" x14ac:dyDescent="0.35">
      <c r="A8" s="159" t="s">
        <v>105</v>
      </c>
      <c r="B8" s="158" t="s">
        <v>41</v>
      </c>
      <c r="C8" s="157">
        <v>1152</v>
      </c>
      <c r="D8" s="155">
        <v>0</v>
      </c>
      <c r="E8" s="155">
        <v>0</v>
      </c>
      <c r="F8" s="155">
        <v>0</v>
      </c>
      <c r="G8" s="154">
        <v>0</v>
      </c>
      <c r="H8" s="155">
        <v>0</v>
      </c>
      <c r="I8" s="155">
        <v>0</v>
      </c>
      <c r="J8" s="155">
        <v>0</v>
      </c>
      <c r="K8" s="155">
        <v>0</v>
      </c>
      <c r="L8" s="155">
        <v>0</v>
      </c>
      <c r="M8" s="155">
        <v>0</v>
      </c>
      <c r="N8" s="155">
        <v>1125</v>
      </c>
      <c r="O8" s="160">
        <v>0</v>
      </c>
      <c r="P8" s="160">
        <v>4000</v>
      </c>
      <c r="Q8" s="160">
        <v>0</v>
      </c>
      <c r="R8" s="155">
        <v>0</v>
      </c>
      <c r="S8" s="155">
        <v>0</v>
      </c>
      <c r="T8" s="155">
        <v>0</v>
      </c>
      <c r="U8" s="155">
        <v>0</v>
      </c>
      <c r="V8" s="155">
        <v>0</v>
      </c>
      <c r="W8" s="155">
        <v>0</v>
      </c>
      <c r="X8" s="155">
        <v>0</v>
      </c>
      <c r="Y8" s="155">
        <v>0</v>
      </c>
      <c r="Z8" s="155">
        <v>0</v>
      </c>
      <c r="AA8" s="155">
        <v>0</v>
      </c>
      <c r="AB8" s="155">
        <v>0</v>
      </c>
      <c r="AC8" s="155">
        <v>0</v>
      </c>
      <c r="AD8" s="155">
        <v>0</v>
      </c>
      <c r="AE8" s="155">
        <v>0</v>
      </c>
      <c r="AF8" s="155">
        <v>0</v>
      </c>
      <c r="AG8" s="155">
        <v>0</v>
      </c>
      <c r="AH8" s="155">
        <v>0</v>
      </c>
      <c r="AI8" s="153">
        <v>0</v>
      </c>
      <c r="AJ8" s="157">
        <v>1450</v>
      </c>
      <c r="AK8" s="155">
        <v>0</v>
      </c>
      <c r="AL8" s="155">
        <v>0</v>
      </c>
      <c r="AM8" s="155">
        <v>0</v>
      </c>
      <c r="AN8" s="154">
        <v>0</v>
      </c>
      <c r="AO8" s="155">
        <v>0</v>
      </c>
      <c r="AP8" s="155">
        <v>0</v>
      </c>
      <c r="AQ8" s="155">
        <v>0</v>
      </c>
      <c r="AR8" s="155">
        <v>0</v>
      </c>
      <c r="AS8" s="155">
        <v>0</v>
      </c>
      <c r="AT8" s="155">
        <v>0</v>
      </c>
      <c r="AU8" s="155">
        <v>1300</v>
      </c>
      <c r="AV8" s="160">
        <v>0</v>
      </c>
      <c r="AW8" s="160">
        <v>5150</v>
      </c>
      <c r="AX8" s="160">
        <v>0</v>
      </c>
      <c r="AY8" s="155">
        <v>0</v>
      </c>
      <c r="AZ8" s="155">
        <v>0</v>
      </c>
      <c r="BA8" s="155">
        <v>0</v>
      </c>
      <c r="BB8" s="155">
        <v>0</v>
      </c>
      <c r="BC8" s="155">
        <v>0</v>
      </c>
      <c r="BD8" s="155">
        <v>0</v>
      </c>
      <c r="BE8" s="155">
        <v>0</v>
      </c>
      <c r="BF8" s="155">
        <v>0</v>
      </c>
      <c r="BG8" s="155">
        <v>0</v>
      </c>
      <c r="BH8" s="155">
        <v>0</v>
      </c>
      <c r="BI8" s="155">
        <v>0</v>
      </c>
      <c r="BJ8" s="155">
        <v>0</v>
      </c>
      <c r="BK8" s="155">
        <v>0</v>
      </c>
      <c r="BL8" s="155">
        <v>0</v>
      </c>
      <c r="BM8" s="155">
        <v>0</v>
      </c>
      <c r="BN8" s="155">
        <v>0</v>
      </c>
      <c r="BO8" s="155">
        <v>0</v>
      </c>
      <c r="BP8" s="153">
        <v>0</v>
      </c>
      <c r="BQ8" s="157">
        <v>1700</v>
      </c>
      <c r="BR8" s="155">
        <v>0</v>
      </c>
      <c r="BS8" s="155">
        <v>0</v>
      </c>
      <c r="BT8" s="155">
        <v>0</v>
      </c>
      <c r="BU8" s="154">
        <v>0</v>
      </c>
      <c r="BV8" s="155">
        <v>0</v>
      </c>
      <c r="BW8" s="155">
        <v>0</v>
      </c>
      <c r="BX8" s="155">
        <v>0</v>
      </c>
      <c r="BY8" s="155">
        <v>0</v>
      </c>
      <c r="BZ8" s="155">
        <v>0</v>
      </c>
      <c r="CA8" s="155">
        <v>0</v>
      </c>
      <c r="CB8" s="155">
        <v>1300</v>
      </c>
      <c r="CC8" s="160">
        <v>0</v>
      </c>
      <c r="CD8" s="160">
        <v>5700</v>
      </c>
      <c r="CE8" s="160">
        <v>0</v>
      </c>
      <c r="CF8" s="155">
        <v>0</v>
      </c>
      <c r="CG8" s="155">
        <v>0</v>
      </c>
      <c r="CH8" s="155">
        <v>0</v>
      </c>
      <c r="CI8" s="155">
        <v>0</v>
      </c>
      <c r="CJ8" s="155">
        <v>0</v>
      </c>
      <c r="CK8" s="155">
        <v>0</v>
      </c>
      <c r="CL8" s="155">
        <v>0</v>
      </c>
      <c r="CM8" s="155">
        <v>0</v>
      </c>
      <c r="CN8" s="155">
        <v>0</v>
      </c>
      <c r="CO8" s="155">
        <v>0</v>
      </c>
      <c r="CP8" s="155">
        <v>0</v>
      </c>
      <c r="CQ8" s="156"/>
      <c r="CR8" s="156"/>
      <c r="CS8" s="156"/>
      <c r="CT8" s="156"/>
      <c r="CU8" s="156"/>
      <c r="CV8" s="155">
        <v>0</v>
      </c>
      <c r="CW8" s="153">
        <v>0</v>
      </c>
      <c r="CX8" s="157"/>
      <c r="CY8" s="155"/>
      <c r="CZ8" s="155"/>
      <c r="DA8" s="155"/>
      <c r="DB8" s="154"/>
      <c r="DC8" s="155"/>
      <c r="DD8" s="155"/>
      <c r="DE8" s="155"/>
      <c r="DF8" s="155"/>
      <c r="DG8" s="155"/>
      <c r="DH8" s="155"/>
      <c r="DI8" s="160"/>
      <c r="DJ8" s="160"/>
      <c r="DK8" s="160"/>
      <c r="DL8" s="155"/>
      <c r="DM8" s="155"/>
      <c r="DN8" s="155"/>
      <c r="DO8" s="155"/>
      <c r="DP8" s="155"/>
      <c r="DQ8" s="155"/>
      <c r="DR8" s="156"/>
      <c r="DS8" s="155"/>
      <c r="DT8" s="155"/>
      <c r="DU8" s="155"/>
      <c r="DV8" s="156"/>
      <c r="DW8" s="155"/>
      <c r="DX8" s="155"/>
      <c r="DY8" s="155"/>
      <c r="DZ8" s="155"/>
      <c r="EA8" s="155"/>
      <c r="EB8" s="155"/>
      <c r="EC8" s="153"/>
      <c r="ED8" s="399"/>
      <c r="EE8" s="171" t="s">
        <v>104</v>
      </c>
    </row>
    <row r="9" spans="1:135" ht="14.5" x14ac:dyDescent="0.35">
      <c r="A9" s="159" t="s">
        <v>103</v>
      </c>
      <c r="B9" s="158" t="s">
        <v>44</v>
      </c>
      <c r="C9" s="157">
        <v>561</v>
      </c>
      <c r="D9" s="155">
        <v>0</v>
      </c>
      <c r="E9" s="155">
        <v>0</v>
      </c>
      <c r="F9" s="155">
        <v>0</v>
      </c>
      <c r="G9" s="155">
        <v>0</v>
      </c>
      <c r="H9" s="154">
        <v>0</v>
      </c>
      <c r="I9" s="155">
        <v>0</v>
      </c>
      <c r="J9" s="155">
        <v>0</v>
      </c>
      <c r="K9" s="155">
        <v>0</v>
      </c>
      <c r="L9" s="155">
        <v>0</v>
      </c>
      <c r="M9" s="155">
        <v>0</v>
      </c>
      <c r="N9" s="155">
        <v>0</v>
      </c>
      <c r="O9" s="160">
        <v>0</v>
      </c>
      <c r="P9" s="160">
        <v>2551</v>
      </c>
      <c r="Q9" s="160">
        <v>0</v>
      </c>
      <c r="R9" s="155">
        <v>0</v>
      </c>
      <c r="S9" s="155">
        <v>0</v>
      </c>
      <c r="T9" s="155">
        <v>0</v>
      </c>
      <c r="U9" s="155">
        <v>0</v>
      </c>
      <c r="V9" s="155">
        <v>0</v>
      </c>
      <c r="W9" s="155">
        <v>0</v>
      </c>
      <c r="X9" s="155">
        <v>0</v>
      </c>
      <c r="Y9" s="155">
        <v>22</v>
      </c>
      <c r="Z9" s="155">
        <v>0</v>
      </c>
      <c r="AA9" s="155">
        <v>0</v>
      </c>
      <c r="AB9" s="155">
        <v>0</v>
      </c>
      <c r="AC9" s="155">
        <v>0</v>
      </c>
      <c r="AD9" s="155">
        <v>0</v>
      </c>
      <c r="AE9" s="155">
        <v>0</v>
      </c>
      <c r="AF9" s="155">
        <v>0</v>
      </c>
      <c r="AG9" s="155">
        <v>0</v>
      </c>
      <c r="AH9" s="155">
        <v>1865</v>
      </c>
      <c r="AI9" s="153">
        <v>0</v>
      </c>
      <c r="AJ9" s="157">
        <v>1000</v>
      </c>
      <c r="AK9" s="155">
        <v>0</v>
      </c>
      <c r="AL9" s="155">
        <v>0</v>
      </c>
      <c r="AM9" s="155">
        <v>0</v>
      </c>
      <c r="AN9" s="155">
        <v>0</v>
      </c>
      <c r="AO9" s="154">
        <v>0</v>
      </c>
      <c r="AP9" s="155">
        <v>0</v>
      </c>
      <c r="AQ9" s="155">
        <v>0</v>
      </c>
      <c r="AR9" s="155">
        <v>0</v>
      </c>
      <c r="AS9" s="155">
        <v>0</v>
      </c>
      <c r="AT9" s="155">
        <v>0</v>
      </c>
      <c r="AU9" s="155">
        <v>0</v>
      </c>
      <c r="AV9" s="160">
        <v>0</v>
      </c>
      <c r="AW9" s="160">
        <v>2350</v>
      </c>
      <c r="AX9" s="160">
        <v>0</v>
      </c>
      <c r="AY9" s="155">
        <v>0</v>
      </c>
      <c r="AZ9" s="155">
        <v>0</v>
      </c>
      <c r="BA9" s="155">
        <v>0</v>
      </c>
      <c r="BB9" s="155">
        <v>0</v>
      </c>
      <c r="BC9" s="155">
        <v>0</v>
      </c>
      <c r="BD9" s="155">
        <v>0</v>
      </c>
      <c r="BE9" s="155">
        <v>0</v>
      </c>
      <c r="BF9" s="155">
        <v>600</v>
      </c>
      <c r="BG9" s="155">
        <v>0</v>
      </c>
      <c r="BH9" s="155">
        <v>0</v>
      </c>
      <c r="BI9" s="155">
        <v>0</v>
      </c>
      <c r="BJ9" s="155">
        <v>0</v>
      </c>
      <c r="BK9" s="155">
        <v>0</v>
      </c>
      <c r="BL9" s="155">
        <v>0</v>
      </c>
      <c r="BM9" s="155">
        <v>0</v>
      </c>
      <c r="BN9" s="155">
        <v>0</v>
      </c>
      <c r="BO9" s="155">
        <v>1800</v>
      </c>
      <c r="BP9" s="153">
        <v>0</v>
      </c>
      <c r="BQ9" s="157">
        <v>1200</v>
      </c>
      <c r="BR9" s="155">
        <v>0</v>
      </c>
      <c r="BS9" s="155">
        <v>0</v>
      </c>
      <c r="BT9" s="155">
        <v>0</v>
      </c>
      <c r="BU9" s="155">
        <v>0</v>
      </c>
      <c r="BV9" s="154">
        <v>0</v>
      </c>
      <c r="BW9" s="155">
        <v>0</v>
      </c>
      <c r="BX9" s="155">
        <v>0</v>
      </c>
      <c r="BY9" s="155">
        <v>0</v>
      </c>
      <c r="BZ9" s="155">
        <v>0</v>
      </c>
      <c r="CA9" s="155">
        <v>0</v>
      </c>
      <c r="CB9" s="155">
        <v>0</v>
      </c>
      <c r="CC9" s="160">
        <v>0</v>
      </c>
      <c r="CD9" s="160">
        <v>2600</v>
      </c>
      <c r="CE9" s="160">
        <v>0</v>
      </c>
      <c r="CF9" s="155">
        <v>0</v>
      </c>
      <c r="CG9" s="155">
        <v>0</v>
      </c>
      <c r="CH9" s="155">
        <v>0</v>
      </c>
      <c r="CI9" s="155">
        <v>0</v>
      </c>
      <c r="CJ9" s="155">
        <v>0</v>
      </c>
      <c r="CK9" s="155">
        <v>0</v>
      </c>
      <c r="CL9" s="155">
        <v>0</v>
      </c>
      <c r="CM9" s="155">
        <v>600</v>
      </c>
      <c r="CN9" s="155">
        <v>0</v>
      </c>
      <c r="CO9" s="155">
        <v>0</v>
      </c>
      <c r="CP9" s="155">
        <v>0</v>
      </c>
      <c r="CQ9" s="156"/>
      <c r="CR9" s="156"/>
      <c r="CS9" s="156"/>
      <c r="CT9" s="156"/>
      <c r="CU9" s="156"/>
      <c r="CV9" s="155">
        <v>1800</v>
      </c>
      <c r="CW9" s="153">
        <v>0</v>
      </c>
      <c r="CX9" s="157"/>
      <c r="CY9" s="155"/>
      <c r="CZ9" s="155"/>
      <c r="DA9" s="155"/>
      <c r="DB9" s="155"/>
      <c r="DC9" s="154"/>
      <c r="DD9" s="155"/>
      <c r="DE9" s="155"/>
      <c r="DF9" s="155"/>
      <c r="DG9" s="155"/>
      <c r="DH9" s="155"/>
      <c r="DI9" s="160"/>
      <c r="DJ9" s="160"/>
      <c r="DK9" s="160"/>
      <c r="DL9" s="155"/>
      <c r="DM9" s="155"/>
      <c r="DN9" s="155"/>
      <c r="DO9" s="155"/>
      <c r="DP9" s="155"/>
      <c r="DQ9" s="155"/>
      <c r="DR9" s="156"/>
      <c r="DS9" s="155"/>
      <c r="DT9" s="155"/>
      <c r="DU9" s="155"/>
      <c r="DV9" s="156"/>
      <c r="DW9" s="155"/>
      <c r="DX9" s="155"/>
      <c r="DY9" s="155"/>
      <c r="DZ9" s="155"/>
      <c r="EA9" s="155"/>
      <c r="EB9" s="155"/>
      <c r="EC9" s="153"/>
      <c r="ED9" s="399"/>
      <c r="EE9" s="171" t="s">
        <v>102</v>
      </c>
    </row>
    <row r="10" spans="1:135" ht="14.5" x14ac:dyDescent="0.35">
      <c r="A10" s="159" t="s">
        <v>125</v>
      </c>
      <c r="B10" s="158" t="s">
        <v>49</v>
      </c>
      <c r="C10" s="157">
        <v>0</v>
      </c>
      <c r="D10" s="155">
        <v>0</v>
      </c>
      <c r="E10" s="155">
        <v>0</v>
      </c>
      <c r="F10" s="155">
        <v>0</v>
      </c>
      <c r="G10" s="155">
        <v>0</v>
      </c>
      <c r="H10" s="155">
        <v>0</v>
      </c>
      <c r="I10" s="154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60">
        <v>0</v>
      </c>
      <c r="P10" s="160">
        <v>713</v>
      </c>
      <c r="Q10" s="160">
        <v>0</v>
      </c>
      <c r="R10" s="155">
        <v>0</v>
      </c>
      <c r="S10" s="155">
        <v>0</v>
      </c>
      <c r="T10" s="155">
        <v>0</v>
      </c>
      <c r="U10" s="155">
        <v>0</v>
      </c>
      <c r="V10" s="155">
        <v>0</v>
      </c>
      <c r="W10" s="155">
        <v>0</v>
      </c>
      <c r="X10" s="155">
        <v>1475</v>
      </c>
      <c r="Y10" s="155">
        <v>0</v>
      </c>
      <c r="Z10" s="155">
        <v>0</v>
      </c>
      <c r="AA10" s="155">
        <v>0</v>
      </c>
      <c r="AB10" s="155">
        <v>2166</v>
      </c>
      <c r="AC10" s="155">
        <v>0</v>
      </c>
      <c r="AD10" s="155">
        <v>0</v>
      </c>
      <c r="AE10" s="155">
        <v>0</v>
      </c>
      <c r="AF10" s="155">
        <v>0</v>
      </c>
      <c r="AG10" s="155">
        <v>0</v>
      </c>
      <c r="AH10" s="155">
        <v>0</v>
      </c>
      <c r="AI10" s="153">
        <v>0</v>
      </c>
      <c r="AJ10" s="157">
        <v>0</v>
      </c>
      <c r="AK10" s="155">
        <v>0</v>
      </c>
      <c r="AL10" s="155">
        <v>0</v>
      </c>
      <c r="AM10" s="155">
        <v>0</v>
      </c>
      <c r="AN10" s="155">
        <v>0</v>
      </c>
      <c r="AO10" s="155">
        <v>0</v>
      </c>
      <c r="AP10" s="154">
        <v>0</v>
      </c>
      <c r="AQ10" s="155">
        <v>0</v>
      </c>
      <c r="AR10" s="155">
        <v>0</v>
      </c>
      <c r="AS10" s="155">
        <v>0</v>
      </c>
      <c r="AT10" s="155">
        <v>0</v>
      </c>
      <c r="AU10" s="155">
        <v>0</v>
      </c>
      <c r="AV10" s="160">
        <v>700</v>
      </c>
      <c r="AW10" s="160">
        <v>3383</v>
      </c>
      <c r="AX10" s="160">
        <v>0</v>
      </c>
      <c r="AY10" s="155">
        <v>0</v>
      </c>
      <c r="AZ10" s="155">
        <v>0</v>
      </c>
      <c r="BA10" s="155">
        <v>0</v>
      </c>
      <c r="BB10" s="155">
        <v>0</v>
      </c>
      <c r="BC10" s="155">
        <v>0</v>
      </c>
      <c r="BD10" s="155">
        <v>700</v>
      </c>
      <c r="BE10" s="155">
        <v>1670</v>
      </c>
      <c r="BF10" s="155">
        <v>0</v>
      </c>
      <c r="BG10" s="155">
        <v>0</v>
      </c>
      <c r="BH10" s="155">
        <v>0</v>
      </c>
      <c r="BI10" s="155">
        <v>2440</v>
      </c>
      <c r="BJ10" s="155">
        <v>0</v>
      </c>
      <c r="BK10" s="155">
        <v>0</v>
      </c>
      <c r="BL10" s="155">
        <v>0</v>
      </c>
      <c r="BM10" s="155">
        <v>0</v>
      </c>
      <c r="BN10" s="155">
        <v>0</v>
      </c>
      <c r="BO10" s="155">
        <v>0</v>
      </c>
      <c r="BP10" s="153">
        <v>0</v>
      </c>
      <c r="BQ10" s="157">
        <v>0</v>
      </c>
      <c r="BR10" s="155">
        <v>0</v>
      </c>
      <c r="BS10" s="155">
        <v>0</v>
      </c>
      <c r="BT10" s="155">
        <v>0</v>
      </c>
      <c r="BU10" s="155">
        <v>0</v>
      </c>
      <c r="BV10" s="155">
        <v>0</v>
      </c>
      <c r="BW10" s="154">
        <v>0</v>
      </c>
      <c r="BX10" s="155">
        <v>0</v>
      </c>
      <c r="BY10" s="155">
        <v>0</v>
      </c>
      <c r="BZ10" s="155">
        <v>0</v>
      </c>
      <c r="CA10" s="155">
        <v>0</v>
      </c>
      <c r="CB10" s="155">
        <v>0</v>
      </c>
      <c r="CC10" s="160">
        <v>1400</v>
      </c>
      <c r="CD10" s="160">
        <v>4000</v>
      </c>
      <c r="CE10" s="160">
        <v>0</v>
      </c>
      <c r="CF10" s="155">
        <v>0</v>
      </c>
      <c r="CG10" s="155">
        <v>0</v>
      </c>
      <c r="CH10" s="155">
        <v>0</v>
      </c>
      <c r="CI10" s="155">
        <v>0</v>
      </c>
      <c r="CJ10" s="155">
        <v>0</v>
      </c>
      <c r="CK10" s="155">
        <v>700</v>
      </c>
      <c r="CL10" s="155">
        <v>1700</v>
      </c>
      <c r="CM10" s="155">
        <v>0</v>
      </c>
      <c r="CN10" s="155">
        <v>0</v>
      </c>
      <c r="CO10" s="155">
        <v>0</v>
      </c>
      <c r="CP10" s="155">
        <v>2440</v>
      </c>
      <c r="CQ10" s="156"/>
      <c r="CR10" s="156"/>
      <c r="CS10" s="156"/>
      <c r="CT10" s="156"/>
      <c r="CU10" s="156"/>
      <c r="CV10" s="155">
        <v>0</v>
      </c>
      <c r="CW10" s="153">
        <v>0</v>
      </c>
      <c r="CX10" s="157"/>
      <c r="CY10" s="155"/>
      <c r="CZ10" s="155"/>
      <c r="DA10" s="155"/>
      <c r="DB10" s="155"/>
      <c r="DC10" s="154"/>
      <c r="DD10" s="155"/>
      <c r="DE10" s="155"/>
      <c r="DF10" s="155"/>
      <c r="DG10" s="155"/>
      <c r="DH10" s="155"/>
      <c r="DI10" s="160"/>
      <c r="DJ10" s="160"/>
      <c r="DK10" s="160"/>
      <c r="DL10" s="155"/>
      <c r="DM10" s="155"/>
      <c r="DN10" s="155"/>
      <c r="DO10" s="155"/>
      <c r="DP10" s="155"/>
      <c r="DQ10" s="155"/>
      <c r="DR10" s="156"/>
      <c r="DS10" s="155"/>
      <c r="DT10" s="155"/>
      <c r="DU10" s="155"/>
      <c r="DV10" s="156"/>
      <c r="DW10" s="155"/>
      <c r="DX10" s="155"/>
      <c r="DY10" s="155"/>
      <c r="DZ10" s="155"/>
      <c r="EA10" s="155"/>
      <c r="EB10" s="155"/>
      <c r="EC10" s="153"/>
      <c r="ED10" s="399"/>
      <c r="EE10" s="171"/>
    </row>
    <row r="11" spans="1:135" ht="14.5" x14ac:dyDescent="0.35">
      <c r="A11" s="229" t="s">
        <v>126</v>
      </c>
      <c r="B11" s="158" t="s">
        <v>101</v>
      </c>
      <c r="C11" s="157">
        <v>0</v>
      </c>
      <c r="D11" s="155">
        <v>0</v>
      </c>
      <c r="E11" s="155">
        <v>0</v>
      </c>
      <c r="F11" s="155">
        <v>0</v>
      </c>
      <c r="G11" s="155">
        <v>0</v>
      </c>
      <c r="H11" s="155">
        <v>0</v>
      </c>
      <c r="I11" s="155">
        <v>0</v>
      </c>
      <c r="J11" s="154">
        <v>0</v>
      </c>
      <c r="K11" s="155">
        <v>0</v>
      </c>
      <c r="L11" s="155">
        <v>0</v>
      </c>
      <c r="M11" s="155">
        <v>0</v>
      </c>
      <c r="N11" s="155">
        <v>0</v>
      </c>
      <c r="O11" s="160">
        <v>0</v>
      </c>
      <c r="P11" s="160">
        <v>519</v>
      </c>
      <c r="Q11" s="160">
        <v>0</v>
      </c>
      <c r="R11" s="155">
        <v>0</v>
      </c>
      <c r="S11" s="155">
        <v>0</v>
      </c>
      <c r="T11" s="155">
        <v>0</v>
      </c>
      <c r="U11" s="155">
        <v>0</v>
      </c>
      <c r="V11" s="155">
        <v>0</v>
      </c>
      <c r="W11" s="155">
        <v>0</v>
      </c>
      <c r="X11" s="155">
        <v>0</v>
      </c>
      <c r="Y11" s="155">
        <v>0</v>
      </c>
      <c r="Z11" s="155">
        <v>0</v>
      </c>
      <c r="AA11" s="155">
        <v>0</v>
      </c>
      <c r="AB11" s="155">
        <v>1525</v>
      </c>
      <c r="AC11" s="155">
        <v>0</v>
      </c>
      <c r="AD11" s="155">
        <v>0</v>
      </c>
      <c r="AE11" s="155">
        <v>0</v>
      </c>
      <c r="AF11" s="155">
        <v>0</v>
      </c>
      <c r="AG11" s="155">
        <v>0</v>
      </c>
      <c r="AH11" s="155">
        <v>0</v>
      </c>
      <c r="AI11" s="153">
        <v>0</v>
      </c>
      <c r="AJ11" s="157">
        <v>0</v>
      </c>
      <c r="AK11" s="155">
        <v>0</v>
      </c>
      <c r="AL11" s="155">
        <v>0</v>
      </c>
      <c r="AM11" s="155">
        <v>0</v>
      </c>
      <c r="AN11" s="155">
        <v>0</v>
      </c>
      <c r="AO11" s="155">
        <v>0</v>
      </c>
      <c r="AP11" s="155">
        <v>0</v>
      </c>
      <c r="AQ11" s="154">
        <v>0</v>
      </c>
      <c r="AR11" s="155">
        <v>600</v>
      </c>
      <c r="AS11" s="155">
        <v>0</v>
      </c>
      <c r="AT11" s="155">
        <v>0</v>
      </c>
      <c r="AU11" s="155">
        <v>0</v>
      </c>
      <c r="AV11" s="160">
        <v>0</v>
      </c>
      <c r="AW11" s="160">
        <v>993</v>
      </c>
      <c r="AX11" s="160">
        <v>0</v>
      </c>
      <c r="AY11" s="155">
        <v>0</v>
      </c>
      <c r="AZ11" s="155">
        <v>0</v>
      </c>
      <c r="BA11" s="155">
        <v>0</v>
      </c>
      <c r="BB11" s="155">
        <v>0</v>
      </c>
      <c r="BC11" s="155">
        <v>0</v>
      </c>
      <c r="BD11" s="155">
        <v>0</v>
      </c>
      <c r="BE11" s="155">
        <v>0</v>
      </c>
      <c r="BF11" s="155">
        <v>0</v>
      </c>
      <c r="BG11" s="155">
        <v>0</v>
      </c>
      <c r="BH11" s="155">
        <v>0</v>
      </c>
      <c r="BI11" s="155">
        <v>1700</v>
      </c>
      <c r="BJ11" s="155">
        <v>0</v>
      </c>
      <c r="BK11" s="155">
        <v>0</v>
      </c>
      <c r="BL11" s="155">
        <v>0</v>
      </c>
      <c r="BM11" s="155">
        <v>0</v>
      </c>
      <c r="BN11" s="155">
        <v>0</v>
      </c>
      <c r="BO11" s="155">
        <v>0</v>
      </c>
      <c r="BP11" s="153">
        <v>0</v>
      </c>
      <c r="BQ11" s="157">
        <v>0</v>
      </c>
      <c r="BR11" s="155">
        <v>0</v>
      </c>
      <c r="BS11" s="155">
        <v>0</v>
      </c>
      <c r="BT11" s="155">
        <v>0</v>
      </c>
      <c r="BU11" s="155">
        <v>0</v>
      </c>
      <c r="BV11" s="155">
        <v>0</v>
      </c>
      <c r="BW11" s="155">
        <v>0</v>
      </c>
      <c r="BX11" s="154">
        <v>0</v>
      </c>
      <c r="BY11" s="155">
        <v>600</v>
      </c>
      <c r="BZ11" s="155">
        <v>0</v>
      </c>
      <c r="CA11" s="155">
        <v>0</v>
      </c>
      <c r="CB11" s="155">
        <v>0</v>
      </c>
      <c r="CC11" s="160">
        <v>0</v>
      </c>
      <c r="CD11" s="160">
        <v>1000</v>
      </c>
      <c r="CE11" s="160">
        <v>0</v>
      </c>
      <c r="CF11" s="155">
        <v>0</v>
      </c>
      <c r="CG11" s="155">
        <v>0</v>
      </c>
      <c r="CH11" s="155">
        <v>0</v>
      </c>
      <c r="CI11" s="155">
        <v>0</v>
      </c>
      <c r="CJ11" s="155">
        <v>0</v>
      </c>
      <c r="CK11" s="155">
        <v>0</v>
      </c>
      <c r="CL11" s="155">
        <v>0</v>
      </c>
      <c r="CM11" s="155">
        <v>0</v>
      </c>
      <c r="CN11" s="155">
        <v>0</v>
      </c>
      <c r="CO11" s="155">
        <v>0</v>
      </c>
      <c r="CP11" s="155">
        <v>1700</v>
      </c>
      <c r="CQ11" s="156"/>
      <c r="CR11" s="156"/>
      <c r="CS11" s="156"/>
      <c r="CT11" s="156">
        <v>1300</v>
      </c>
      <c r="CU11" s="156"/>
      <c r="CV11" s="155">
        <v>0</v>
      </c>
      <c r="CW11" s="153">
        <v>0</v>
      </c>
      <c r="CX11" s="157"/>
      <c r="CY11" s="155"/>
      <c r="CZ11" s="155"/>
      <c r="DA11" s="155"/>
      <c r="DB11" s="155"/>
      <c r="DC11" s="155"/>
      <c r="DD11" s="154"/>
      <c r="DE11" s="155"/>
      <c r="DF11" s="155"/>
      <c r="DG11" s="155"/>
      <c r="DH11" s="155"/>
      <c r="DI11" s="160"/>
      <c r="DJ11" s="160"/>
      <c r="DK11" s="160"/>
      <c r="DL11" s="155"/>
      <c r="DM11" s="155"/>
      <c r="DN11" s="155"/>
      <c r="DO11" s="155"/>
      <c r="DP11" s="155"/>
      <c r="DQ11" s="155"/>
      <c r="DR11" s="156"/>
      <c r="DS11" s="155"/>
      <c r="DT11" s="155"/>
      <c r="DU11" s="155"/>
      <c r="DV11" s="156"/>
      <c r="DW11" s="155"/>
      <c r="DX11" s="155"/>
      <c r="DY11" s="155"/>
      <c r="DZ11" s="155"/>
      <c r="EA11" s="155"/>
      <c r="EB11" s="155"/>
      <c r="EC11" s="153"/>
      <c r="ED11" s="399"/>
      <c r="EE11" s="167"/>
    </row>
    <row r="12" spans="1:135" ht="14.5" x14ac:dyDescent="0.35">
      <c r="A12" s="229" t="s">
        <v>127</v>
      </c>
      <c r="B12" s="158" t="s">
        <v>100</v>
      </c>
      <c r="C12" s="157">
        <v>0</v>
      </c>
      <c r="D12" s="155">
        <v>0</v>
      </c>
      <c r="E12" s="155">
        <v>0</v>
      </c>
      <c r="F12" s="155">
        <v>0</v>
      </c>
      <c r="G12" s="155">
        <v>0</v>
      </c>
      <c r="H12" s="155">
        <v>0</v>
      </c>
      <c r="I12" s="155">
        <v>0</v>
      </c>
      <c r="J12" s="155">
        <v>0</v>
      </c>
      <c r="K12" s="154">
        <v>0</v>
      </c>
      <c r="L12" s="160">
        <v>0</v>
      </c>
      <c r="M12" s="155">
        <v>0</v>
      </c>
      <c r="N12" s="155">
        <v>0</v>
      </c>
      <c r="O12" s="160">
        <v>0</v>
      </c>
      <c r="P12" s="160">
        <v>194</v>
      </c>
      <c r="Q12" s="160">
        <v>0</v>
      </c>
      <c r="R12" s="155">
        <v>0</v>
      </c>
      <c r="S12" s="155">
        <v>0</v>
      </c>
      <c r="T12" s="155">
        <v>0</v>
      </c>
      <c r="U12" s="155">
        <v>0</v>
      </c>
      <c r="V12" s="155">
        <v>0</v>
      </c>
      <c r="W12" s="155">
        <v>0</v>
      </c>
      <c r="X12" s="155">
        <v>1475</v>
      </c>
      <c r="Y12" s="155">
        <v>0</v>
      </c>
      <c r="Z12" s="155">
        <v>0</v>
      </c>
      <c r="AA12" s="155">
        <v>0</v>
      </c>
      <c r="AB12" s="155">
        <v>641</v>
      </c>
      <c r="AC12" s="155">
        <v>0</v>
      </c>
      <c r="AD12" s="155">
        <v>0</v>
      </c>
      <c r="AE12" s="155">
        <v>0</v>
      </c>
      <c r="AF12" s="155">
        <v>0</v>
      </c>
      <c r="AG12" s="155">
        <v>0</v>
      </c>
      <c r="AH12" s="155">
        <v>0</v>
      </c>
      <c r="AI12" s="153">
        <v>0</v>
      </c>
      <c r="AJ12" s="157">
        <v>0</v>
      </c>
      <c r="AK12" s="155">
        <v>0</v>
      </c>
      <c r="AL12" s="155">
        <v>0</v>
      </c>
      <c r="AM12" s="155">
        <v>0</v>
      </c>
      <c r="AN12" s="155">
        <v>0</v>
      </c>
      <c r="AO12" s="155">
        <v>0</v>
      </c>
      <c r="AP12" s="155">
        <v>0</v>
      </c>
      <c r="AQ12" s="155">
        <v>595</v>
      </c>
      <c r="AR12" s="154">
        <v>0</v>
      </c>
      <c r="AS12" s="160">
        <v>0</v>
      </c>
      <c r="AT12" s="155">
        <v>0</v>
      </c>
      <c r="AU12" s="155">
        <v>0</v>
      </c>
      <c r="AV12" s="160">
        <v>700</v>
      </c>
      <c r="AW12" s="160">
        <v>2390</v>
      </c>
      <c r="AX12" s="160">
        <v>0</v>
      </c>
      <c r="AY12" s="155">
        <v>0</v>
      </c>
      <c r="AZ12" s="155">
        <v>0</v>
      </c>
      <c r="BA12" s="155">
        <v>0</v>
      </c>
      <c r="BB12" s="155">
        <v>0</v>
      </c>
      <c r="BC12" s="155">
        <v>0</v>
      </c>
      <c r="BD12" s="155">
        <v>700</v>
      </c>
      <c r="BE12" s="155">
        <v>1670</v>
      </c>
      <c r="BF12" s="155">
        <v>0</v>
      </c>
      <c r="BG12" s="155">
        <v>0</v>
      </c>
      <c r="BH12" s="155">
        <v>0</v>
      </c>
      <c r="BI12" s="155">
        <v>740</v>
      </c>
      <c r="BJ12" s="155">
        <v>0</v>
      </c>
      <c r="BK12" s="155">
        <v>0</v>
      </c>
      <c r="BL12" s="155">
        <v>0</v>
      </c>
      <c r="BM12" s="155">
        <v>0</v>
      </c>
      <c r="BN12" s="155">
        <v>0</v>
      </c>
      <c r="BO12" s="155">
        <v>0</v>
      </c>
      <c r="BP12" s="153">
        <v>0</v>
      </c>
      <c r="BQ12" s="157">
        <v>0</v>
      </c>
      <c r="BR12" s="155">
        <v>0</v>
      </c>
      <c r="BS12" s="155">
        <v>0</v>
      </c>
      <c r="BT12" s="155">
        <v>0</v>
      </c>
      <c r="BU12" s="155">
        <v>0</v>
      </c>
      <c r="BV12" s="155">
        <v>0</v>
      </c>
      <c r="BW12" s="155">
        <v>0</v>
      </c>
      <c r="BX12" s="155">
        <v>600</v>
      </c>
      <c r="BY12" s="154">
        <v>0</v>
      </c>
      <c r="BZ12" s="160">
        <v>0</v>
      </c>
      <c r="CA12" s="155">
        <v>0</v>
      </c>
      <c r="CB12" s="155">
        <v>0</v>
      </c>
      <c r="CC12" s="160">
        <v>1400</v>
      </c>
      <c r="CD12" s="160">
        <v>3000</v>
      </c>
      <c r="CE12" s="160">
        <v>0</v>
      </c>
      <c r="CF12" s="155">
        <v>0</v>
      </c>
      <c r="CG12" s="155">
        <v>0</v>
      </c>
      <c r="CH12" s="155">
        <v>0</v>
      </c>
      <c r="CI12" s="155">
        <v>0</v>
      </c>
      <c r="CJ12" s="155">
        <v>0</v>
      </c>
      <c r="CK12" s="155">
        <v>700</v>
      </c>
      <c r="CL12" s="155">
        <v>1700</v>
      </c>
      <c r="CM12" s="155">
        <v>0</v>
      </c>
      <c r="CN12" s="155">
        <v>0</v>
      </c>
      <c r="CO12" s="155">
        <v>0</v>
      </c>
      <c r="CP12" s="155">
        <v>740</v>
      </c>
      <c r="CQ12" s="156"/>
      <c r="CR12" s="156"/>
      <c r="CS12" s="156">
        <v>680</v>
      </c>
      <c r="CT12" s="156"/>
      <c r="CU12" s="156"/>
      <c r="CV12" s="155">
        <v>0</v>
      </c>
      <c r="CW12" s="153">
        <v>0</v>
      </c>
      <c r="CX12" s="157"/>
      <c r="CY12" s="155"/>
      <c r="CZ12" s="155"/>
      <c r="DA12" s="155"/>
      <c r="DB12" s="155"/>
      <c r="DC12" s="155"/>
      <c r="DD12" s="155"/>
      <c r="DE12" s="154"/>
      <c r="DF12" s="160"/>
      <c r="DG12" s="155"/>
      <c r="DH12" s="155"/>
      <c r="DI12" s="160"/>
      <c r="DJ12" s="160"/>
      <c r="DK12" s="160"/>
      <c r="DL12" s="155"/>
      <c r="DM12" s="155"/>
      <c r="DN12" s="155"/>
      <c r="DO12" s="155"/>
      <c r="DP12" s="155"/>
      <c r="DQ12" s="155"/>
      <c r="DR12" s="156"/>
      <c r="DS12" s="155"/>
      <c r="DT12" s="155"/>
      <c r="DU12" s="155"/>
      <c r="DV12" s="156"/>
      <c r="DW12" s="155"/>
      <c r="DX12" s="155"/>
      <c r="DY12" s="155"/>
      <c r="DZ12" s="155"/>
      <c r="EA12" s="155"/>
      <c r="EB12" s="155"/>
      <c r="EC12" s="153"/>
      <c r="ED12" s="399"/>
      <c r="EE12" s="167"/>
    </row>
    <row r="13" spans="1:135" ht="14.5" x14ac:dyDescent="0.35">
      <c r="A13" s="159" t="s">
        <v>99</v>
      </c>
      <c r="B13" s="158" t="s">
        <v>40</v>
      </c>
      <c r="C13" s="157">
        <v>0</v>
      </c>
      <c r="D13" s="155">
        <v>0</v>
      </c>
      <c r="E13" s="155">
        <v>0</v>
      </c>
      <c r="F13" s="155">
        <v>0</v>
      </c>
      <c r="G13" s="155">
        <v>0</v>
      </c>
      <c r="H13" s="155">
        <v>0</v>
      </c>
      <c r="I13" s="155">
        <v>0</v>
      </c>
      <c r="J13" s="155">
        <v>0</v>
      </c>
      <c r="K13" s="160">
        <v>0</v>
      </c>
      <c r="L13" s="154">
        <v>0</v>
      </c>
      <c r="M13" s="155">
        <v>0</v>
      </c>
      <c r="N13" s="155">
        <v>1941</v>
      </c>
      <c r="O13" s="160">
        <v>0</v>
      </c>
      <c r="P13" s="160">
        <v>0</v>
      </c>
      <c r="Q13" s="160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1932</v>
      </c>
      <c r="AA13" s="155">
        <v>0</v>
      </c>
      <c r="AB13" s="155">
        <v>0</v>
      </c>
      <c r="AC13" s="155">
        <v>0</v>
      </c>
      <c r="AD13" s="155">
        <v>0</v>
      </c>
      <c r="AE13" s="155">
        <v>0</v>
      </c>
      <c r="AF13" s="155">
        <v>0</v>
      </c>
      <c r="AG13" s="155">
        <v>0</v>
      </c>
      <c r="AH13" s="155">
        <v>0</v>
      </c>
      <c r="AI13" s="153">
        <v>0</v>
      </c>
      <c r="AJ13" s="157">
        <v>0</v>
      </c>
      <c r="AK13" s="155">
        <v>0</v>
      </c>
      <c r="AL13" s="155">
        <v>0</v>
      </c>
      <c r="AM13" s="155">
        <v>0</v>
      </c>
      <c r="AN13" s="155">
        <v>0</v>
      </c>
      <c r="AO13" s="155">
        <v>0</v>
      </c>
      <c r="AP13" s="155">
        <v>0</v>
      </c>
      <c r="AQ13" s="155">
        <v>0</v>
      </c>
      <c r="AR13" s="160">
        <v>0</v>
      </c>
      <c r="AS13" s="154">
        <v>0</v>
      </c>
      <c r="AT13" s="155">
        <v>0</v>
      </c>
      <c r="AU13" s="155">
        <v>3800</v>
      </c>
      <c r="AV13" s="160">
        <v>0</v>
      </c>
      <c r="AW13" s="160">
        <v>0</v>
      </c>
      <c r="AX13" s="160">
        <v>0</v>
      </c>
      <c r="AY13" s="155">
        <v>0</v>
      </c>
      <c r="AZ13" s="155">
        <v>0</v>
      </c>
      <c r="BA13" s="155">
        <v>0</v>
      </c>
      <c r="BB13" s="155">
        <v>0</v>
      </c>
      <c r="BC13" s="155">
        <v>0</v>
      </c>
      <c r="BD13" s="155">
        <v>0</v>
      </c>
      <c r="BE13" s="155">
        <v>0</v>
      </c>
      <c r="BF13" s="155">
        <v>0</v>
      </c>
      <c r="BG13" s="155">
        <v>4200</v>
      </c>
      <c r="BH13" s="155">
        <v>0</v>
      </c>
      <c r="BI13" s="155">
        <v>0</v>
      </c>
      <c r="BJ13" s="155">
        <v>0</v>
      </c>
      <c r="BK13" s="155">
        <v>0</v>
      </c>
      <c r="BL13" s="155">
        <v>0</v>
      </c>
      <c r="BM13" s="155">
        <v>0</v>
      </c>
      <c r="BN13" s="155">
        <v>0</v>
      </c>
      <c r="BO13" s="155">
        <v>0</v>
      </c>
      <c r="BP13" s="153">
        <v>0</v>
      </c>
      <c r="BQ13" s="157">
        <v>0</v>
      </c>
      <c r="BR13" s="155">
        <v>0</v>
      </c>
      <c r="BS13" s="155">
        <v>0</v>
      </c>
      <c r="BT13" s="155">
        <v>0</v>
      </c>
      <c r="BU13" s="155">
        <v>0</v>
      </c>
      <c r="BV13" s="155">
        <v>0</v>
      </c>
      <c r="BW13" s="155">
        <v>0</v>
      </c>
      <c r="BX13" s="155">
        <v>0</v>
      </c>
      <c r="BY13" s="160">
        <v>0</v>
      </c>
      <c r="BZ13" s="154">
        <v>0</v>
      </c>
      <c r="CA13" s="155">
        <v>0</v>
      </c>
      <c r="CB13" s="155">
        <v>5000</v>
      </c>
      <c r="CC13" s="160">
        <v>0</v>
      </c>
      <c r="CD13" s="160">
        <v>0</v>
      </c>
      <c r="CE13" s="160">
        <v>0</v>
      </c>
      <c r="CF13" s="155">
        <v>0</v>
      </c>
      <c r="CG13" s="155">
        <v>0</v>
      </c>
      <c r="CH13" s="155">
        <v>0</v>
      </c>
      <c r="CI13" s="155">
        <v>0</v>
      </c>
      <c r="CJ13" s="155">
        <v>0</v>
      </c>
      <c r="CK13" s="155">
        <v>0</v>
      </c>
      <c r="CL13" s="155">
        <v>0</v>
      </c>
      <c r="CM13" s="155">
        <v>0</v>
      </c>
      <c r="CN13" s="155">
        <v>4200</v>
      </c>
      <c r="CO13" s="155">
        <v>0</v>
      </c>
      <c r="CP13" s="155">
        <v>0</v>
      </c>
      <c r="CQ13" s="156"/>
      <c r="CR13" s="156"/>
      <c r="CS13" s="156"/>
      <c r="CT13" s="156"/>
      <c r="CU13" s="156"/>
      <c r="CV13" s="155">
        <v>0</v>
      </c>
      <c r="CW13" s="153">
        <v>0</v>
      </c>
      <c r="CX13" s="157"/>
      <c r="CY13" s="155"/>
      <c r="CZ13" s="155"/>
      <c r="DA13" s="155"/>
      <c r="DB13" s="155"/>
      <c r="DC13" s="155"/>
      <c r="DD13" s="155"/>
      <c r="DE13" s="160"/>
      <c r="DF13" s="154"/>
      <c r="DG13" s="155"/>
      <c r="DH13" s="155"/>
      <c r="DI13" s="160"/>
      <c r="DJ13" s="160"/>
      <c r="DK13" s="160"/>
      <c r="DL13" s="155"/>
      <c r="DM13" s="155"/>
      <c r="DN13" s="155"/>
      <c r="DO13" s="155"/>
      <c r="DP13" s="155"/>
      <c r="DQ13" s="155"/>
      <c r="DR13" s="156"/>
      <c r="DS13" s="155"/>
      <c r="DT13" s="155"/>
      <c r="DU13" s="155"/>
      <c r="DV13" s="156"/>
      <c r="DW13" s="155"/>
      <c r="DX13" s="155"/>
      <c r="DY13" s="155"/>
      <c r="DZ13" s="155"/>
      <c r="EA13" s="155"/>
      <c r="EB13" s="155"/>
      <c r="EC13" s="153"/>
      <c r="ED13" s="399"/>
      <c r="EE13" s="170"/>
    </row>
    <row r="14" spans="1:135" ht="14.5" x14ac:dyDescent="0.35">
      <c r="A14" s="159" t="s">
        <v>98</v>
      </c>
      <c r="B14" s="158" t="s">
        <v>97</v>
      </c>
      <c r="C14" s="157">
        <v>0</v>
      </c>
      <c r="D14" s="155">
        <v>0</v>
      </c>
      <c r="E14" s="155">
        <v>0</v>
      </c>
      <c r="F14" s="155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4">
        <v>0</v>
      </c>
      <c r="N14" s="155">
        <v>0</v>
      </c>
      <c r="O14" s="155">
        <v>0</v>
      </c>
      <c r="P14" s="155">
        <v>0</v>
      </c>
      <c r="Q14" s="155">
        <v>0</v>
      </c>
      <c r="R14" s="155">
        <v>0</v>
      </c>
      <c r="S14" s="155">
        <v>0</v>
      </c>
      <c r="T14" s="155">
        <v>0</v>
      </c>
      <c r="U14" s="155">
        <v>0</v>
      </c>
      <c r="V14" s="155">
        <v>0</v>
      </c>
      <c r="W14" s="155">
        <v>0</v>
      </c>
      <c r="X14" s="155">
        <v>0</v>
      </c>
      <c r="Y14" s="155">
        <v>0</v>
      </c>
      <c r="Z14" s="155">
        <v>0</v>
      </c>
      <c r="AA14" s="155">
        <v>0</v>
      </c>
      <c r="AB14" s="155">
        <v>2241</v>
      </c>
      <c r="AC14" s="160">
        <v>0</v>
      </c>
      <c r="AD14" s="160">
        <v>0</v>
      </c>
      <c r="AE14" s="160">
        <v>0</v>
      </c>
      <c r="AF14" s="160">
        <v>0</v>
      </c>
      <c r="AG14" s="155">
        <v>0</v>
      </c>
      <c r="AH14" s="155">
        <v>0</v>
      </c>
      <c r="AI14" s="153">
        <v>0</v>
      </c>
      <c r="AJ14" s="157">
        <v>0</v>
      </c>
      <c r="AK14" s="155">
        <v>0</v>
      </c>
      <c r="AL14" s="155">
        <v>0</v>
      </c>
      <c r="AM14" s="155">
        <v>0</v>
      </c>
      <c r="AN14" s="155">
        <v>0</v>
      </c>
      <c r="AO14" s="155">
        <v>0</v>
      </c>
      <c r="AP14" s="155">
        <v>0</v>
      </c>
      <c r="AQ14" s="155">
        <v>0</v>
      </c>
      <c r="AR14" s="155">
        <v>0</v>
      </c>
      <c r="AS14" s="155">
        <v>0</v>
      </c>
      <c r="AT14" s="154">
        <v>0</v>
      </c>
      <c r="AU14" s="155">
        <v>0</v>
      </c>
      <c r="AV14" s="155">
        <v>0</v>
      </c>
      <c r="AW14" s="155">
        <v>0</v>
      </c>
      <c r="AX14" s="155">
        <v>0</v>
      </c>
      <c r="AY14" s="155">
        <v>0</v>
      </c>
      <c r="AZ14" s="155">
        <v>0</v>
      </c>
      <c r="BA14" s="155">
        <v>0</v>
      </c>
      <c r="BB14" s="155">
        <v>0</v>
      </c>
      <c r="BC14" s="155">
        <v>0</v>
      </c>
      <c r="BD14" s="155">
        <v>0</v>
      </c>
      <c r="BE14" s="155">
        <v>0</v>
      </c>
      <c r="BF14" s="155">
        <v>0</v>
      </c>
      <c r="BG14" s="155">
        <v>0</v>
      </c>
      <c r="BH14" s="155">
        <v>0</v>
      </c>
      <c r="BI14" s="155">
        <v>2750</v>
      </c>
      <c r="BJ14" s="160">
        <v>0</v>
      </c>
      <c r="BK14" s="160">
        <v>0</v>
      </c>
      <c r="BL14" s="160">
        <v>0</v>
      </c>
      <c r="BM14" s="160">
        <v>0</v>
      </c>
      <c r="BN14" s="155">
        <v>0</v>
      </c>
      <c r="BO14" s="155">
        <v>0</v>
      </c>
      <c r="BP14" s="153">
        <v>0</v>
      </c>
      <c r="BQ14" s="157">
        <v>0</v>
      </c>
      <c r="BR14" s="155">
        <v>0</v>
      </c>
      <c r="BS14" s="155">
        <v>0</v>
      </c>
      <c r="BT14" s="155">
        <v>0</v>
      </c>
      <c r="BU14" s="155">
        <v>0</v>
      </c>
      <c r="BV14" s="155">
        <v>0</v>
      </c>
      <c r="BW14" s="155">
        <v>0</v>
      </c>
      <c r="BX14" s="155">
        <v>0</v>
      </c>
      <c r="BY14" s="155">
        <v>0</v>
      </c>
      <c r="BZ14" s="155">
        <v>0</v>
      </c>
      <c r="CA14" s="154">
        <v>0</v>
      </c>
      <c r="CB14" s="155">
        <v>0</v>
      </c>
      <c r="CC14" s="155">
        <v>0</v>
      </c>
      <c r="CD14" s="155">
        <v>0</v>
      </c>
      <c r="CE14" s="155">
        <v>0</v>
      </c>
      <c r="CF14" s="155">
        <v>0</v>
      </c>
      <c r="CG14" s="155">
        <v>0</v>
      </c>
      <c r="CH14" s="155">
        <v>0</v>
      </c>
      <c r="CI14" s="155">
        <v>0</v>
      </c>
      <c r="CJ14" s="155">
        <v>0</v>
      </c>
      <c r="CK14" s="155">
        <v>0</v>
      </c>
      <c r="CL14" s="155">
        <v>0</v>
      </c>
      <c r="CM14" s="155">
        <v>0</v>
      </c>
      <c r="CN14" s="155">
        <v>0</v>
      </c>
      <c r="CO14" s="155">
        <v>0</v>
      </c>
      <c r="CP14" s="155">
        <v>3200</v>
      </c>
      <c r="CQ14" s="163">
        <v>2000</v>
      </c>
      <c r="CR14" s="163">
        <v>0</v>
      </c>
      <c r="CS14" s="163">
        <v>1200</v>
      </c>
      <c r="CT14" s="163"/>
      <c r="CU14" s="156"/>
      <c r="CV14" s="155">
        <v>0</v>
      </c>
      <c r="CW14" s="153">
        <v>0</v>
      </c>
      <c r="CX14" s="157"/>
      <c r="CY14" s="155"/>
      <c r="CZ14" s="155"/>
      <c r="DA14" s="155"/>
      <c r="DB14" s="155"/>
      <c r="DC14" s="155"/>
      <c r="DD14" s="155"/>
      <c r="DE14" s="155"/>
      <c r="DF14" s="155"/>
      <c r="DG14" s="154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6"/>
      <c r="DS14" s="155"/>
      <c r="DT14" s="155"/>
      <c r="DU14" s="155"/>
      <c r="DV14" s="156"/>
      <c r="DW14" s="160"/>
      <c r="DX14" s="160"/>
      <c r="DY14" s="160"/>
      <c r="DZ14" s="160"/>
      <c r="EA14" s="155"/>
      <c r="EB14" s="155"/>
      <c r="EC14" s="153"/>
      <c r="ED14" s="399"/>
      <c r="EE14" s="169"/>
    </row>
    <row r="15" spans="1:135" ht="14.5" x14ac:dyDescent="0.35">
      <c r="A15" s="159" t="s">
        <v>96</v>
      </c>
      <c r="B15" s="158" t="s">
        <v>31</v>
      </c>
      <c r="C15" s="157">
        <v>0</v>
      </c>
      <c r="D15" s="155">
        <v>2500</v>
      </c>
      <c r="E15" s="155">
        <v>0</v>
      </c>
      <c r="F15" s="155">
        <v>0</v>
      </c>
      <c r="G15" s="155">
        <v>2974</v>
      </c>
      <c r="H15" s="155">
        <v>0</v>
      </c>
      <c r="I15" s="155">
        <v>0</v>
      </c>
      <c r="J15" s="155">
        <v>0</v>
      </c>
      <c r="K15" s="155">
        <v>0</v>
      </c>
      <c r="L15" s="155">
        <v>2426</v>
      </c>
      <c r="M15" s="155">
        <v>0</v>
      </c>
      <c r="N15" s="154">
        <v>0</v>
      </c>
      <c r="O15" s="155">
        <v>1715</v>
      </c>
      <c r="P15" s="155">
        <v>4011</v>
      </c>
      <c r="Q15" s="155">
        <v>0</v>
      </c>
      <c r="R15" s="155">
        <v>0</v>
      </c>
      <c r="S15" s="155">
        <v>0</v>
      </c>
      <c r="T15" s="155">
        <v>0</v>
      </c>
      <c r="U15" s="155">
        <v>0</v>
      </c>
      <c r="V15" s="155">
        <v>0</v>
      </c>
      <c r="W15" s="155">
        <v>0</v>
      </c>
      <c r="X15" s="155">
        <v>0</v>
      </c>
      <c r="Y15" s="155">
        <v>0</v>
      </c>
      <c r="Z15" s="155">
        <v>0</v>
      </c>
      <c r="AA15" s="155">
        <v>0</v>
      </c>
      <c r="AB15" s="155">
        <v>0</v>
      </c>
      <c r="AC15" s="160">
        <v>0</v>
      </c>
      <c r="AD15" s="160">
        <v>0</v>
      </c>
      <c r="AE15" s="160">
        <v>0</v>
      </c>
      <c r="AF15" s="160">
        <v>0</v>
      </c>
      <c r="AG15" s="155">
        <v>0</v>
      </c>
      <c r="AH15" s="155">
        <v>0</v>
      </c>
      <c r="AI15" s="153">
        <v>0</v>
      </c>
      <c r="AJ15" s="157">
        <v>0</v>
      </c>
      <c r="AK15" s="155">
        <v>3800</v>
      </c>
      <c r="AL15" s="155">
        <v>0</v>
      </c>
      <c r="AM15" s="155">
        <v>0</v>
      </c>
      <c r="AN15" s="155">
        <v>3425</v>
      </c>
      <c r="AO15" s="155">
        <v>0</v>
      </c>
      <c r="AP15" s="155">
        <v>0</v>
      </c>
      <c r="AQ15" s="155">
        <v>0</v>
      </c>
      <c r="AR15" s="155">
        <v>0</v>
      </c>
      <c r="AS15" s="155">
        <v>3900</v>
      </c>
      <c r="AT15" s="155">
        <v>0</v>
      </c>
      <c r="AU15" s="154">
        <v>0</v>
      </c>
      <c r="AV15" s="155">
        <v>4450</v>
      </c>
      <c r="AW15" s="155">
        <v>3300</v>
      </c>
      <c r="AX15" s="155">
        <v>0</v>
      </c>
      <c r="AY15" s="155">
        <v>0</v>
      </c>
      <c r="AZ15" s="155">
        <v>0</v>
      </c>
      <c r="BA15" s="155">
        <v>0</v>
      </c>
      <c r="BB15" s="155">
        <v>0</v>
      </c>
      <c r="BC15" s="155">
        <v>0</v>
      </c>
      <c r="BD15" s="155">
        <v>0</v>
      </c>
      <c r="BE15" s="155">
        <v>0</v>
      </c>
      <c r="BF15" s="155">
        <v>0</v>
      </c>
      <c r="BG15" s="155">
        <v>0</v>
      </c>
      <c r="BH15" s="155">
        <v>0</v>
      </c>
      <c r="BI15" s="155">
        <v>0</v>
      </c>
      <c r="BJ15" s="160">
        <v>0</v>
      </c>
      <c r="BK15" s="160">
        <v>0</v>
      </c>
      <c r="BL15" s="160">
        <v>0</v>
      </c>
      <c r="BM15" s="160">
        <v>0</v>
      </c>
      <c r="BN15" s="155">
        <v>0</v>
      </c>
      <c r="BO15" s="155">
        <v>0</v>
      </c>
      <c r="BP15" s="153">
        <v>0</v>
      </c>
      <c r="BQ15" s="157">
        <v>0</v>
      </c>
      <c r="BR15" s="155">
        <v>4300</v>
      </c>
      <c r="BS15" s="155">
        <v>0</v>
      </c>
      <c r="BT15" s="155">
        <v>0</v>
      </c>
      <c r="BU15" s="155">
        <v>3700</v>
      </c>
      <c r="BV15" s="155">
        <v>0</v>
      </c>
      <c r="BW15" s="155">
        <v>0</v>
      </c>
      <c r="BX15" s="155">
        <v>0</v>
      </c>
      <c r="BY15" s="155">
        <v>0</v>
      </c>
      <c r="BZ15" s="155">
        <v>5000</v>
      </c>
      <c r="CA15" s="155">
        <v>0</v>
      </c>
      <c r="CB15" s="154">
        <v>0</v>
      </c>
      <c r="CC15" s="155">
        <v>6900</v>
      </c>
      <c r="CD15" s="155">
        <v>4800</v>
      </c>
      <c r="CE15" s="155">
        <v>0</v>
      </c>
      <c r="CF15" s="155">
        <v>0</v>
      </c>
      <c r="CG15" s="155">
        <v>0</v>
      </c>
      <c r="CH15" s="155">
        <v>0</v>
      </c>
      <c r="CI15" s="155">
        <v>0</v>
      </c>
      <c r="CJ15" s="155">
        <v>0</v>
      </c>
      <c r="CK15" s="155">
        <v>0</v>
      </c>
      <c r="CL15" s="155">
        <v>0</v>
      </c>
      <c r="CM15" s="155">
        <v>0</v>
      </c>
      <c r="CN15" s="155">
        <v>0</v>
      </c>
      <c r="CO15" s="155">
        <v>0</v>
      </c>
      <c r="CP15" s="155">
        <v>0</v>
      </c>
      <c r="CQ15" s="163"/>
      <c r="CR15" s="163"/>
      <c r="CS15" s="163"/>
      <c r="CT15" s="163"/>
      <c r="CU15" s="156"/>
      <c r="CV15" s="155">
        <v>0</v>
      </c>
      <c r="CW15" s="153">
        <v>0</v>
      </c>
      <c r="CX15" s="157"/>
      <c r="CY15" s="155"/>
      <c r="CZ15" s="155"/>
      <c r="DA15" s="155"/>
      <c r="DB15" s="155"/>
      <c r="DC15" s="155"/>
      <c r="DD15" s="155"/>
      <c r="DE15" s="155"/>
      <c r="DF15" s="155"/>
      <c r="DG15" s="155"/>
      <c r="DH15" s="154"/>
      <c r="DI15" s="155"/>
      <c r="DJ15" s="155"/>
      <c r="DK15" s="155"/>
      <c r="DL15" s="155"/>
      <c r="DM15" s="155"/>
      <c r="DN15" s="155"/>
      <c r="DO15" s="155"/>
      <c r="DP15" s="155"/>
      <c r="DQ15" s="155"/>
      <c r="DR15" s="156"/>
      <c r="DS15" s="155"/>
      <c r="DT15" s="155"/>
      <c r="DU15" s="155"/>
      <c r="DV15" s="156"/>
      <c r="DW15" s="160"/>
      <c r="DX15" s="160"/>
      <c r="DY15" s="160"/>
      <c r="DZ15" s="160"/>
      <c r="EA15" s="155"/>
      <c r="EB15" s="155"/>
      <c r="EC15" s="153"/>
      <c r="ED15" s="399"/>
      <c r="EE15" s="167"/>
    </row>
    <row r="16" spans="1:135" ht="14.5" x14ac:dyDescent="0.35">
      <c r="A16" s="159" t="s">
        <v>95</v>
      </c>
      <c r="B16" s="158" t="s">
        <v>34</v>
      </c>
      <c r="C16" s="157">
        <v>0</v>
      </c>
      <c r="D16" s="155">
        <v>0</v>
      </c>
      <c r="E16" s="155">
        <v>0</v>
      </c>
      <c r="F16" s="155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1715</v>
      </c>
      <c r="O16" s="154">
        <v>0</v>
      </c>
      <c r="P16" s="155">
        <v>0</v>
      </c>
      <c r="Q16" s="155">
        <v>0</v>
      </c>
      <c r="R16" s="155">
        <v>0</v>
      </c>
      <c r="S16" s="155">
        <v>0</v>
      </c>
      <c r="T16" s="155">
        <v>372</v>
      </c>
      <c r="U16" s="155">
        <v>0</v>
      </c>
      <c r="V16" s="155">
        <v>0</v>
      </c>
      <c r="W16" s="155">
        <v>1004</v>
      </c>
      <c r="X16" s="155">
        <v>0</v>
      </c>
      <c r="Y16" s="155">
        <v>0</v>
      </c>
      <c r="Z16" s="155">
        <v>0</v>
      </c>
      <c r="AA16" s="155">
        <v>0</v>
      </c>
      <c r="AB16" s="155">
        <v>0</v>
      </c>
      <c r="AC16" s="160">
        <v>0</v>
      </c>
      <c r="AD16" s="160">
        <v>0</v>
      </c>
      <c r="AE16" s="160">
        <v>0</v>
      </c>
      <c r="AF16" s="160">
        <v>0</v>
      </c>
      <c r="AG16" s="155">
        <v>0</v>
      </c>
      <c r="AH16" s="155">
        <v>0</v>
      </c>
      <c r="AI16" s="153">
        <v>0</v>
      </c>
      <c r="AJ16" s="157">
        <v>0</v>
      </c>
      <c r="AK16" s="155">
        <v>1000</v>
      </c>
      <c r="AL16" s="155">
        <v>0</v>
      </c>
      <c r="AM16" s="155">
        <v>0</v>
      </c>
      <c r="AN16" s="155">
        <v>0</v>
      </c>
      <c r="AO16" s="155">
        <v>0</v>
      </c>
      <c r="AP16" s="155">
        <v>700</v>
      </c>
      <c r="AQ16" s="155">
        <v>0</v>
      </c>
      <c r="AR16" s="155">
        <v>700</v>
      </c>
      <c r="AS16" s="155">
        <v>0</v>
      </c>
      <c r="AT16" s="155">
        <v>0</v>
      </c>
      <c r="AU16" s="155">
        <v>4450</v>
      </c>
      <c r="AV16" s="154">
        <v>0</v>
      </c>
      <c r="AW16" s="155">
        <v>700</v>
      </c>
      <c r="AX16" s="155">
        <v>0</v>
      </c>
      <c r="AY16" s="155">
        <v>0</v>
      </c>
      <c r="AZ16" s="155">
        <v>0</v>
      </c>
      <c r="BA16" s="155">
        <v>1250</v>
      </c>
      <c r="BB16" s="155">
        <v>0</v>
      </c>
      <c r="BC16" s="155">
        <v>0</v>
      </c>
      <c r="BD16" s="155">
        <v>1000</v>
      </c>
      <c r="BE16" s="155">
        <v>1400</v>
      </c>
      <c r="BF16" s="155">
        <v>0</v>
      </c>
      <c r="BG16" s="155">
        <v>0</v>
      </c>
      <c r="BH16" s="155">
        <v>0</v>
      </c>
      <c r="BI16" s="155">
        <v>0</v>
      </c>
      <c r="BJ16" s="160">
        <v>0</v>
      </c>
      <c r="BK16" s="160">
        <v>0</v>
      </c>
      <c r="BL16" s="160">
        <v>0</v>
      </c>
      <c r="BM16" s="160">
        <v>0</v>
      </c>
      <c r="BN16" s="155">
        <v>0</v>
      </c>
      <c r="BO16" s="155">
        <v>0</v>
      </c>
      <c r="BP16" s="153">
        <v>0</v>
      </c>
      <c r="BQ16" s="157">
        <v>0</v>
      </c>
      <c r="BR16" s="155">
        <v>1000</v>
      </c>
      <c r="BS16" s="155">
        <v>0</v>
      </c>
      <c r="BT16" s="155">
        <v>0</v>
      </c>
      <c r="BU16" s="155">
        <v>0</v>
      </c>
      <c r="BV16" s="155">
        <v>0</v>
      </c>
      <c r="BW16" s="155">
        <v>1400</v>
      </c>
      <c r="BX16" s="155">
        <v>0</v>
      </c>
      <c r="BY16" s="155">
        <v>1400</v>
      </c>
      <c r="BZ16" s="155">
        <v>0</v>
      </c>
      <c r="CA16" s="155">
        <v>0</v>
      </c>
      <c r="CB16" s="155">
        <v>6900</v>
      </c>
      <c r="CC16" s="154">
        <v>0</v>
      </c>
      <c r="CD16" s="155">
        <v>1400</v>
      </c>
      <c r="CE16" s="155">
        <v>0</v>
      </c>
      <c r="CF16" s="155">
        <v>0</v>
      </c>
      <c r="CG16" s="155">
        <v>0</v>
      </c>
      <c r="CH16" s="155">
        <v>1700</v>
      </c>
      <c r="CI16" s="155">
        <v>0</v>
      </c>
      <c r="CJ16" s="155">
        <v>0</v>
      </c>
      <c r="CK16" s="155">
        <v>1000</v>
      </c>
      <c r="CL16" s="155">
        <v>2800</v>
      </c>
      <c r="CM16" s="155">
        <v>0</v>
      </c>
      <c r="CN16" s="155">
        <v>0</v>
      </c>
      <c r="CO16" s="155">
        <v>0</v>
      </c>
      <c r="CP16" s="155">
        <v>0</v>
      </c>
      <c r="CQ16" s="163"/>
      <c r="CR16" s="163"/>
      <c r="CS16" s="163"/>
      <c r="CT16" s="163"/>
      <c r="CU16" s="156"/>
      <c r="CV16" s="155">
        <v>0</v>
      </c>
      <c r="CW16" s="153">
        <v>0</v>
      </c>
      <c r="CX16" s="157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4"/>
      <c r="DJ16" s="155"/>
      <c r="DK16" s="155"/>
      <c r="DL16" s="155"/>
      <c r="DM16" s="155"/>
      <c r="DN16" s="155"/>
      <c r="DO16" s="155"/>
      <c r="DP16" s="155"/>
      <c r="DQ16" s="155"/>
      <c r="DR16" s="156"/>
      <c r="DS16" s="155"/>
      <c r="DT16" s="155"/>
      <c r="DU16" s="155"/>
      <c r="DV16" s="156"/>
      <c r="DW16" s="160"/>
      <c r="DX16" s="160"/>
      <c r="DY16" s="160"/>
      <c r="DZ16" s="160"/>
      <c r="EA16" s="155"/>
      <c r="EB16" s="155"/>
      <c r="EC16" s="153"/>
      <c r="ED16" s="399"/>
      <c r="EE16" s="167"/>
    </row>
    <row r="17" spans="1:135" ht="14.5" x14ac:dyDescent="0.35">
      <c r="A17" s="159" t="s">
        <v>94</v>
      </c>
      <c r="B17" s="158" t="s">
        <v>1</v>
      </c>
      <c r="C17" s="157">
        <v>5000</v>
      </c>
      <c r="D17" s="155">
        <v>0</v>
      </c>
      <c r="E17" s="155">
        <v>0</v>
      </c>
      <c r="F17" s="155">
        <v>0</v>
      </c>
      <c r="G17" s="155">
        <v>1467</v>
      </c>
      <c r="H17" s="160">
        <v>278</v>
      </c>
      <c r="I17" s="160">
        <v>1840</v>
      </c>
      <c r="J17" s="160">
        <v>534</v>
      </c>
      <c r="K17" s="160">
        <v>1306</v>
      </c>
      <c r="L17" s="160">
        <v>0</v>
      </c>
      <c r="M17" s="155">
        <v>0</v>
      </c>
      <c r="N17" s="155">
        <v>3180</v>
      </c>
      <c r="O17" s="155">
        <v>0</v>
      </c>
      <c r="P17" s="154">
        <v>0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55">
        <v>3080</v>
      </c>
      <c r="X17" s="155">
        <v>0</v>
      </c>
      <c r="Y17" s="155">
        <v>141</v>
      </c>
      <c r="Z17" s="155">
        <v>0</v>
      </c>
      <c r="AA17" s="155">
        <v>0</v>
      </c>
      <c r="AB17" s="155">
        <v>351</v>
      </c>
      <c r="AC17" s="160">
        <v>0</v>
      </c>
      <c r="AD17" s="160">
        <v>0</v>
      </c>
      <c r="AE17" s="160">
        <v>0</v>
      </c>
      <c r="AF17" s="160">
        <v>0</v>
      </c>
      <c r="AG17" s="155">
        <v>0</v>
      </c>
      <c r="AH17" s="155">
        <v>0</v>
      </c>
      <c r="AI17" s="153">
        <v>0</v>
      </c>
      <c r="AJ17" s="157">
        <v>6250</v>
      </c>
      <c r="AK17" s="155">
        <v>1000</v>
      </c>
      <c r="AL17" s="155">
        <v>0</v>
      </c>
      <c r="AM17" s="155">
        <v>0</v>
      </c>
      <c r="AN17" s="155">
        <v>3300</v>
      </c>
      <c r="AO17" s="160">
        <v>1750</v>
      </c>
      <c r="AP17" s="160">
        <v>3250</v>
      </c>
      <c r="AQ17" s="160">
        <v>1000</v>
      </c>
      <c r="AR17" s="160">
        <v>2250</v>
      </c>
      <c r="AS17" s="160">
        <v>0</v>
      </c>
      <c r="AT17" s="155">
        <v>0</v>
      </c>
      <c r="AU17" s="155">
        <v>3550</v>
      </c>
      <c r="AV17" s="155">
        <v>700</v>
      </c>
      <c r="AW17" s="154">
        <v>0</v>
      </c>
      <c r="AX17" s="155">
        <v>0</v>
      </c>
      <c r="AY17" s="155">
        <v>0</v>
      </c>
      <c r="AZ17" s="155">
        <v>0</v>
      </c>
      <c r="BA17" s="155">
        <v>0</v>
      </c>
      <c r="BB17" s="155">
        <v>0</v>
      </c>
      <c r="BC17" s="155">
        <v>0</v>
      </c>
      <c r="BD17" s="155">
        <v>4625</v>
      </c>
      <c r="BE17" s="155">
        <v>1400</v>
      </c>
      <c r="BF17" s="155">
        <v>1250</v>
      </c>
      <c r="BG17" s="155">
        <v>0</v>
      </c>
      <c r="BH17" s="155">
        <v>0</v>
      </c>
      <c r="BI17" s="155">
        <v>965</v>
      </c>
      <c r="BJ17" s="160">
        <v>0</v>
      </c>
      <c r="BK17" s="160">
        <v>0</v>
      </c>
      <c r="BL17" s="160">
        <v>0</v>
      </c>
      <c r="BM17" s="160">
        <v>0</v>
      </c>
      <c r="BN17" s="155">
        <v>0</v>
      </c>
      <c r="BO17" s="155">
        <v>0</v>
      </c>
      <c r="BP17" s="153">
        <v>0</v>
      </c>
      <c r="BQ17" s="157">
        <v>7500</v>
      </c>
      <c r="BR17" s="155">
        <v>2000</v>
      </c>
      <c r="BS17" s="155">
        <v>0</v>
      </c>
      <c r="BT17" s="155">
        <v>0</v>
      </c>
      <c r="BU17" s="155">
        <v>4300</v>
      </c>
      <c r="BV17" s="160">
        <v>2000</v>
      </c>
      <c r="BW17" s="160">
        <v>4000</v>
      </c>
      <c r="BX17" s="160">
        <v>1000</v>
      </c>
      <c r="BY17" s="160">
        <v>3000</v>
      </c>
      <c r="BZ17" s="160">
        <v>0</v>
      </c>
      <c r="CA17" s="155">
        <v>0</v>
      </c>
      <c r="CB17" s="155">
        <v>4800</v>
      </c>
      <c r="CC17" s="155">
        <v>1400</v>
      </c>
      <c r="CD17" s="154">
        <v>0</v>
      </c>
      <c r="CE17" s="155">
        <v>0</v>
      </c>
      <c r="CF17" s="155">
        <v>0</v>
      </c>
      <c r="CG17" s="155">
        <v>0</v>
      </c>
      <c r="CH17" s="155">
        <v>0</v>
      </c>
      <c r="CI17" s="155">
        <v>0</v>
      </c>
      <c r="CJ17" s="155">
        <v>0</v>
      </c>
      <c r="CK17" s="155">
        <v>5000</v>
      </c>
      <c r="CL17" s="155">
        <v>1400</v>
      </c>
      <c r="CM17" s="155">
        <v>2000</v>
      </c>
      <c r="CN17" s="155">
        <v>0</v>
      </c>
      <c r="CO17" s="155">
        <v>0</v>
      </c>
      <c r="CP17" s="155">
        <v>1315</v>
      </c>
      <c r="CQ17" s="163"/>
      <c r="CR17" s="163"/>
      <c r="CS17" s="163"/>
      <c r="CT17" s="163">
        <v>1300</v>
      </c>
      <c r="CU17" s="156"/>
      <c r="CV17" s="155">
        <v>0</v>
      </c>
      <c r="CW17" s="153">
        <v>0</v>
      </c>
      <c r="CX17" s="157"/>
      <c r="CY17" s="155"/>
      <c r="CZ17" s="155"/>
      <c r="DA17" s="155"/>
      <c r="DB17" s="155"/>
      <c r="DC17" s="160"/>
      <c r="DD17" s="160"/>
      <c r="DE17" s="160"/>
      <c r="DF17" s="160"/>
      <c r="DG17" s="155"/>
      <c r="DH17" s="155"/>
      <c r="DI17" s="155"/>
      <c r="DJ17" s="154"/>
      <c r="DK17" s="155"/>
      <c r="DL17" s="155"/>
      <c r="DM17" s="155"/>
      <c r="DN17" s="155"/>
      <c r="DO17" s="155"/>
      <c r="DP17" s="155"/>
      <c r="DQ17" s="155"/>
      <c r="DR17" s="156"/>
      <c r="DS17" s="155"/>
      <c r="DT17" s="155"/>
      <c r="DU17" s="155"/>
      <c r="DV17" s="168"/>
      <c r="DW17" s="160"/>
      <c r="DX17" s="160"/>
      <c r="DY17" s="160"/>
      <c r="DZ17" s="160"/>
      <c r="EA17" s="155"/>
      <c r="EB17" s="155"/>
      <c r="EC17" s="153"/>
      <c r="ED17" s="399"/>
      <c r="EE17" s="167"/>
    </row>
    <row r="18" spans="1:135" ht="14.5" x14ac:dyDescent="0.35">
      <c r="A18" s="159" t="s">
        <v>93</v>
      </c>
      <c r="B18" s="158" t="s">
        <v>92</v>
      </c>
      <c r="C18" s="157">
        <v>0</v>
      </c>
      <c r="D18" s="155">
        <v>0</v>
      </c>
      <c r="E18" s="155">
        <v>374</v>
      </c>
      <c r="F18" s="155">
        <v>0</v>
      </c>
      <c r="G18" s="155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55">
        <v>0</v>
      </c>
      <c r="N18" s="155">
        <v>0</v>
      </c>
      <c r="O18" s="155">
        <v>0</v>
      </c>
      <c r="P18" s="155">
        <v>0</v>
      </c>
      <c r="Q18" s="154">
        <v>0</v>
      </c>
      <c r="R18" s="155">
        <v>0</v>
      </c>
      <c r="S18" s="155">
        <v>0</v>
      </c>
      <c r="T18" s="155">
        <v>0</v>
      </c>
      <c r="U18" s="155">
        <v>200</v>
      </c>
      <c r="V18" s="155">
        <v>0</v>
      </c>
      <c r="W18" s="155">
        <v>0</v>
      </c>
      <c r="X18" s="155">
        <v>0</v>
      </c>
      <c r="Y18" s="155">
        <v>0</v>
      </c>
      <c r="Z18" s="155">
        <v>0</v>
      </c>
      <c r="AA18" s="155">
        <v>0</v>
      </c>
      <c r="AB18" s="155">
        <v>0</v>
      </c>
      <c r="AC18" s="160">
        <v>0</v>
      </c>
      <c r="AD18" s="160">
        <v>0</v>
      </c>
      <c r="AE18" s="160">
        <v>0</v>
      </c>
      <c r="AF18" s="160">
        <v>0</v>
      </c>
      <c r="AG18" s="155">
        <v>0</v>
      </c>
      <c r="AH18" s="155">
        <v>0</v>
      </c>
      <c r="AI18" s="153">
        <v>0</v>
      </c>
      <c r="AJ18" s="157">
        <v>0</v>
      </c>
      <c r="AK18" s="155">
        <v>0</v>
      </c>
      <c r="AL18" s="155">
        <v>600</v>
      </c>
      <c r="AM18" s="155">
        <v>0</v>
      </c>
      <c r="AN18" s="155">
        <v>0</v>
      </c>
      <c r="AO18" s="160">
        <v>0</v>
      </c>
      <c r="AP18" s="160">
        <v>0</v>
      </c>
      <c r="AQ18" s="160">
        <v>0</v>
      </c>
      <c r="AR18" s="160">
        <v>0</v>
      </c>
      <c r="AS18" s="160">
        <v>0</v>
      </c>
      <c r="AT18" s="155">
        <v>0</v>
      </c>
      <c r="AU18" s="155">
        <v>0</v>
      </c>
      <c r="AV18" s="155">
        <v>0</v>
      </c>
      <c r="AW18" s="155">
        <v>0</v>
      </c>
      <c r="AX18" s="154">
        <v>0</v>
      </c>
      <c r="AY18" s="155">
        <v>0</v>
      </c>
      <c r="AZ18" s="155">
        <v>0</v>
      </c>
      <c r="BA18" s="155">
        <v>0</v>
      </c>
      <c r="BB18" s="155">
        <v>0</v>
      </c>
      <c r="BC18" s="155">
        <v>0</v>
      </c>
      <c r="BD18" s="155">
        <v>0</v>
      </c>
      <c r="BE18" s="155">
        <v>0</v>
      </c>
      <c r="BF18" s="155">
        <v>0</v>
      </c>
      <c r="BG18" s="155">
        <v>0</v>
      </c>
      <c r="BH18" s="155">
        <v>0</v>
      </c>
      <c r="BI18" s="155">
        <v>0</v>
      </c>
      <c r="BJ18" s="160">
        <v>0</v>
      </c>
      <c r="BK18" s="160">
        <v>0</v>
      </c>
      <c r="BL18" s="160">
        <v>0</v>
      </c>
      <c r="BM18" s="160">
        <v>0</v>
      </c>
      <c r="BN18" s="155">
        <v>0</v>
      </c>
      <c r="BO18" s="155">
        <v>0</v>
      </c>
      <c r="BP18" s="153">
        <v>0</v>
      </c>
      <c r="BQ18" s="157">
        <v>0</v>
      </c>
      <c r="BR18" s="155">
        <v>0</v>
      </c>
      <c r="BS18" s="155">
        <v>800</v>
      </c>
      <c r="BT18" s="155">
        <v>0</v>
      </c>
      <c r="BU18" s="155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55">
        <v>0</v>
      </c>
      <c r="CB18" s="155">
        <v>0</v>
      </c>
      <c r="CC18" s="155">
        <v>0</v>
      </c>
      <c r="CD18" s="155">
        <v>0</v>
      </c>
      <c r="CE18" s="154">
        <v>0</v>
      </c>
      <c r="CF18" s="155">
        <v>0</v>
      </c>
      <c r="CG18" s="155">
        <v>0</v>
      </c>
      <c r="CH18" s="155">
        <v>0</v>
      </c>
      <c r="CI18" s="155">
        <v>0</v>
      </c>
      <c r="CJ18" s="155">
        <v>0</v>
      </c>
      <c r="CK18" s="155">
        <v>0</v>
      </c>
      <c r="CL18" s="155">
        <v>0</v>
      </c>
      <c r="CM18" s="155">
        <v>0</v>
      </c>
      <c r="CN18" s="155">
        <v>0</v>
      </c>
      <c r="CO18" s="155">
        <v>0</v>
      </c>
      <c r="CP18" s="155">
        <v>0</v>
      </c>
      <c r="CQ18" s="163"/>
      <c r="CR18" s="163"/>
      <c r="CS18" s="163"/>
      <c r="CT18" s="163"/>
      <c r="CU18" s="156"/>
      <c r="CV18" s="155">
        <v>0</v>
      </c>
      <c r="CW18" s="153">
        <v>0</v>
      </c>
      <c r="CX18" s="157"/>
      <c r="CY18" s="155"/>
      <c r="CZ18" s="155"/>
      <c r="DA18" s="155"/>
      <c r="DB18" s="155"/>
      <c r="DC18" s="160"/>
      <c r="DD18" s="160"/>
      <c r="DE18" s="160"/>
      <c r="DF18" s="160"/>
      <c r="DG18" s="155"/>
      <c r="DH18" s="155"/>
      <c r="DI18" s="155"/>
      <c r="DJ18" s="155"/>
      <c r="DK18" s="154"/>
      <c r="DL18" s="155"/>
      <c r="DM18" s="155"/>
      <c r="DN18" s="155"/>
      <c r="DO18" s="155"/>
      <c r="DP18" s="155"/>
      <c r="DQ18" s="155"/>
      <c r="DR18" s="156"/>
      <c r="DS18" s="155"/>
      <c r="DT18" s="155"/>
      <c r="DU18" s="155"/>
      <c r="DV18" s="156"/>
      <c r="DW18" s="160"/>
      <c r="DX18" s="160"/>
      <c r="DY18" s="160"/>
      <c r="DZ18" s="160"/>
      <c r="EA18" s="155"/>
      <c r="EB18" s="155"/>
      <c r="EC18" s="153"/>
      <c r="EE18" s="167"/>
    </row>
    <row r="19" spans="1:135" ht="14.5" x14ac:dyDescent="0.35">
      <c r="A19" s="159" t="s">
        <v>91</v>
      </c>
      <c r="B19" s="158" t="s">
        <v>90</v>
      </c>
      <c r="C19" s="157">
        <v>0</v>
      </c>
      <c r="D19" s="155">
        <v>0</v>
      </c>
      <c r="E19" s="155">
        <v>0</v>
      </c>
      <c r="F19" s="155">
        <v>400</v>
      </c>
      <c r="G19" s="155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55">
        <v>0</v>
      </c>
      <c r="N19" s="155">
        <v>0</v>
      </c>
      <c r="O19" s="155">
        <v>0</v>
      </c>
      <c r="P19" s="155">
        <v>0</v>
      </c>
      <c r="Q19" s="155">
        <v>0</v>
      </c>
      <c r="R19" s="154">
        <v>0</v>
      </c>
      <c r="S19" s="155">
        <v>1000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155">
        <v>0</v>
      </c>
      <c r="Z19" s="155">
        <v>0</v>
      </c>
      <c r="AA19" s="155">
        <v>0</v>
      </c>
      <c r="AB19" s="155">
        <v>0</v>
      </c>
      <c r="AC19" s="160">
        <v>0</v>
      </c>
      <c r="AD19" s="160">
        <v>0</v>
      </c>
      <c r="AE19" s="160">
        <v>0</v>
      </c>
      <c r="AF19" s="160">
        <v>0</v>
      </c>
      <c r="AG19" s="155">
        <v>150</v>
      </c>
      <c r="AH19" s="155">
        <v>0</v>
      </c>
      <c r="AI19" s="153">
        <v>1445</v>
      </c>
      <c r="AJ19" s="157">
        <v>0</v>
      </c>
      <c r="AK19" s="155">
        <v>0</v>
      </c>
      <c r="AL19" s="155">
        <v>0</v>
      </c>
      <c r="AM19" s="155">
        <v>0</v>
      </c>
      <c r="AN19" s="155">
        <v>0</v>
      </c>
      <c r="AO19" s="160">
        <v>0</v>
      </c>
      <c r="AP19" s="160">
        <v>0</v>
      </c>
      <c r="AQ19" s="160">
        <v>0</v>
      </c>
      <c r="AR19" s="160">
        <v>0</v>
      </c>
      <c r="AS19" s="160">
        <v>0</v>
      </c>
      <c r="AT19" s="155">
        <v>0</v>
      </c>
      <c r="AU19" s="155">
        <v>0</v>
      </c>
      <c r="AV19" s="155">
        <v>0</v>
      </c>
      <c r="AW19" s="155">
        <v>0</v>
      </c>
      <c r="AX19" s="155">
        <v>0</v>
      </c>
      <c r="AY19" s="154">
        <v>0</v>
      </c>
      <c r="AZ19" s="155">
        <v>2000</v>
      </c>
      <c r="BA19" s="155">
        <v>0</v>
      </c>
      <c r="BB19" s="155">
        <v>0</v>
      </c>
      <c r="BC19" s="155">
        <v>0</v>
      </c>
      <c r="BD19" s="155">
        <v>0</v>
      </c>
      <c r="BE19" s="155">
        <v>0</v>
      </c>
      <c r="BF19" s="155">
        <v>0</v>
      </c>
      <c r="BG19" s="155">
        <v>0</v>
      </c>
      <c r="BH19" s="155">
        <v>0</v>
      </c>
      <c r="BI19" s="155">
        <v>0</v>
      </c>
      <c r="BJ19" s="160">
        <v>0</v>
      </c>
      <c r="BK19" s="160">
        <v>0</v>
      </c>
      <c r="BL19" s="160">
        <v>0</v>
      </c>
      <c r="BM19" s="160">
        <v>0</v>
      </c>
      <c r="BN19" s="155">
        <v>0</v>
      </c>
      <c r="BO19" s="155">
        <v>0</v>
      </c>
      <c r="BP19" s="153">
        <v>1750</v>
      </c>
      <c r="BQ19" s="157">
        <v>0</v>
      </c>
      <c r="BR19" s="155">
        <v>0</v>
      </c>
      <c r="BS19" s="155">
        <v>0</v>
      </c>
      <c r="BT19" s="155">
        <v>0</v>
      </c>
      <c r="BU19" s="155">
        <v>0</v>
      </c>
      <c r="BV19" s="160">
        <v>0</v>
      </c>
      <c r="BW19" s="160">
        <v>0</v>
      </c>
      <c r="BX19" s="160">
        <v>0</v>
      </c>
      <c r="BY19" s="160">
        <v>0</v>
      </c>
      <c r="BZ19" s="160">
        <v>0</v>
      </c>
      <c r="CA19" s="155">
        <v>0</v>
      </c>
      <c r="CB19" s="155">
        <v>0</v>
      </c>
      <c r="CC19" s="155">
        <v>0</v>
      </c>
      <c r="CD19" s="155">
        <v>0</v>
      </c>
      <c r="CE19" s="155">
        <v>0</v>
      </c>
      <c r="CF19" s="154">
        <v>0</v>
      </c>
      <c r="CG19" s="155">
        <v>2000</v>
      </c>
      <c r="CH19" s="155">
        <v>0</v>
      </c>
      <c r="CI19" s="155">
        <v>0</v>
      </c>
      <c r="CJ19" s="155">
        <v>0</v>
      </c>
      <c r="CK19" s="155">
        <v>0</v>
      </c>
      <c r="CL19" s="155">
        <v>0</v>
      </c>
      <c r="CM19" s="155">
        <v>0</v>
      </c>
      <c r="CN19" s="155">
        <v>0</v>
      </c>
      <c r="CO19" s="155">
        <v>0</v>
      </c>
      <c r="CP19" s="155">
        <v>0</v>
      </c>
      <c r="CQ19" s="163"/>
      <c r="CR19" s="163"/>
      <c r="CS19" s="163"/>
      <c r="CT19" s="163"/>
      <c r="CU19" s="156">
        <v>600</v>
      </c>
      <c r="CV19" s="155">
        <v>0</v>
      </c>
      <c r="CW19" s="153">
        <v>2000</v>
      </c>
      <c r="CX19" s="157"/>
      <c r="CY19" s="155"/>
      <c r="CZ19" s="155"/>
      <c r="DA19" s="155"/>
      <c r="DB19" s="155"/>
      <c r="DC19" s="160"/>
      <c r="DD19" s="160"/>
      <c r="DE19" s="160"/>
      <c r="DF19" s="160"/>
      <c r="DG19" s="155"/>
      <c r="DH19" s="155"/>
      <c r="DI19" s="155"/>
      <c r="DJ19" s="155"/>
      <c r="DK19" s="155"/>
      <c r="DL19" s="154"/>
      <c r="DM19" s="155"/>
      <c r="DN19" s="155"/>
      <c r="DO19" s="155"/>
      <c r="DP19" s="155"/>
      <c r="DQ19" s="155"/>
      <c r="DR19" s="156"/>
      <c r="DS19" s="155"/>
      <c r="DT19" s="155"/>
      <c r="DU19" s="155"/>
      <c r="DV19" s="156"/>
      <c r="DW19" s="160"/>
      <c r="DX19" s="160"/>
      <c r="DY19" s="160"/>
      <c r="DZ19" s="160"/>
      <c r="EA19" s="155"/>
      <c r="EB19" s="155"/>
      <c r="EC19" s="153"/>
      <c r="EE19" s="167"/>
    </row>
    <row r="20" spans="1:135" ht="14.5" x14ac:dyDescent="0.35">
      <c r="A20" s="159" t="s">
        <v>89</v>
      </c>
      <c r="B20" s="158" t="s">
        <v>88</v>
      </c>
      <c r="C20" s="157">
        <v>605</v>
      </c>
      <c r="D20" s="155">
        <v>0</v>
      </c>
      <c r="E20" s="155">
        <v>0</v>
      </c>
      <c r="F20" s="155">
        <v>0</v>
      </c>
      <c r="G20" s="155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55">
        <v>0</v>
      </c>
      <c r="N20" s="155">
        <v>0</v>
      </c>
      <c r="O20" s="155">
        <v>0</v>
      </c>
      <c r="P20" s="155">
        <v>0</v>
      </c>
      <c r="Q20" s="155">
        <v>0</v>
      </c>
      <c r="R20" s="155">
        <v>1164</v>
      </c>
      <c r="S20" s="154">
        <v>0</v>
      </c>
      <c r="T20" s="155">
        <v>0</v>
      </c>
      <c r="U20" s="155">
        <v>0</v>
      </c>
      <c r="V20" s="155">
        <v>0</v>
      </c>
      <c r="W20" s="155">
        <v>0</v>
      </c>
      <c r="X20" s="155">
        <v>0</v>
      </c>
      <c r="Y20" s="155">
        <v>0</v>
      </c>
      <c r="Z20" s="155">
        <v>0</v>
      </c>
      <c r="AA20" s="155">
        <v>612</v>
      </c>
      <c r="AB20" s="155">
        <v>0</v>
      </c>
      <c r="AC20" s="160">
        <v>0</v>
      </c>
      <c r="AD20" s="160">
        <v>0</v>
      </c>
      <c r="AE20" s="160">
        <v>0</v>
      </c>
      <c r="AF20" s="160">
        <v>0</v>
      </c>
      <c r="AG20" s="155">
        <v>300</v>
      </c>
      <c r="AH20" s="155">
        <v>811</v>
      </c>
      <c r="AI20" s="153">
        <v>0</v>
      </c>
      <c r="AJ20" s="157">
        <v>800</v>
      </c>
      <c r="AK20" s="155">
        <v>0</v>
      </c>
      <c r="AL20" s="155">
        <v>0</v>
      </c>
      <c r="AM20" s="155">
        <v>0</v>
      </c>
      <c r="AN20" s="155">
        <v>0</v>
      </c>
      <c r="AO20" s="160">
        <v>0</v>
      </c>
      <c r="AP20" s="160">
        <v>0</v>
      </c>
      <c r="AQ20" s="160">
        <v>0</v>
      </c>
      <c r="AR20" s="160">
        <v>0</v>
      </c>
      <c r="AS20" s="160">
        <v>0</v>
      </c>
      <c r="AT20" s="155">
        <v>0</v>
      </c>
      <c r="AU20" s="155">
        <v>0</v>
      </c>
      <c r="AV20" s="155">
        <v>0</v>
      </c>
      <c r="AW20" s="155">
        <v>0</v>
      </c>
      <c r="AX20" s="155">
        <v>0</v>
      </c>
      <c r="AY20" s="155">
        <v>2000</v>
      </c>
      <c r="AZ20" s="154">
        <v>0</v>
      </c>
      <c r="BA20" s="155">
        <v>0</v>
      </c>
      <c r="BB20" s="155">
        <v>0</v>
      </c>
      <c r="BC20" s="155">
        <v>0</v>
      </c>
      <c r="BD20" s="155">
        <v>0</v>
      </c>
      <c r="BE20" s="155">
        <v>0</v>
      </c>
      <c r="BF20" s="155">
        <v>0</v>
      </c>
      <c r="BG20" s="155">
        <v>0</v>
      </c>
      <c r="BH20" s="155">
        <v>1150</v>
      </c>
      <c r="BI20" s="155">
        <v>0</v>
      </c>
      <c r="BJ20" s="160">
        <v>0</v>
      </c>
      <c r="BK20" s="160">
        <v>0</v>
      </c>
      <c r="BL20" s="160">
        <v>0</v>
      </c>
      <c r="BM20" s="160">
        <v>0</v>
      </c>
      <c r="BN20" s="155">
        <v>0</v>
      </c>
      <c r="BO20" s="155">
        <v>2000</v>
      </c>
      <c r="BP20" s="153">
        <v>1200</v>
      </c>
      <c r="BQ20" s="157">
        <v>800</v>
      </c>
      <c r="BR20" s="155">
        <v>0</v>
      </c>
      <c r="BS20" s="155">
        <v>0</v>
      </c>
      <c r="BT20" s="155">
        <v>0</v>
      </c>
      <c r="BU20" s="155">
        <v>0</v>
      </c>
      <c r="BV20" s="160">
        <v>0</v>
      </c>
      <c r="BW20" s="160">
        <v>0</v>
      </c>
      <c r="BX20" s="160">
        <v>0</v>
      </c>
      <c r="BY20" s="160">
        <v>0</v>
      </c>
      <c r="BZ20" s="160">
        <v>0</v>
      </c>
      <c r="CA20" s="155">
        <v>0</v>
      </c>
      <c r="CB20" s="155">
        <v>0</v>
      </c>
      <c r="CC20" s="155">
        <v>0</v>
      </c>
      <c r="CD20" s="155">
        <v>0</v>
      </c>
      <c r="CE20" s="155">
        <v>0</v>
      </c>
      <c r="CF20" s="155">
        <v>2000</v>
      </c>
      <c r="CG20" s="154">
        <v>0</v>
      </c>
      <c r="CH20" s="155">
        <v>0</v>
      </c>
      <c r="CI20" s="155">
        <v>0</v>
      </c>
      <c r="CJ20" s="155">
        <v>0</v>
      </c>
      <c r="CK20" s="155">
        <v>0</v>
      </c>
      <c r="CL20" s="155">
        <v>0</v>
      </c>
      <c r="CM20" s="155">
        <v>0</v>
      </c>
      <c r="CN20" s="155">
        <v>0</v>
      </c>
      <c r="CO20" s="155">
        <v>1300</v>
      </c>
      <c r="CP20" s="155">
        <v>0</v>
      </c>
      <c r="CQ20" s="163"/>
      <c r="CR20" s="163"/>
      <c r="CS20" s="163"/>
      <c r="CT20" s="163"/>
      <c r="CU20" s="156">
        <v>600</v>
      </c>
      <c r="CV20" s="155">
        <v>2000</v>
      </c>
      <c r="CW20" s="153">
        <v>1200</v>
      </c>
      <c r="CX20" s="157"/>
      <c r="CY20" s="155"/>
      <c r="CZ20" s="155"/>
      <c r="DA20" s="155"/>
      <c r="DB20" s="155"/>
      <c r="DC20" s="160"/>
      <c r="DD20" s="160"/>
      <c r="DE20" s="160"/>
      <c r="DF20" s="160"/>
      <c r="DG20" s="155"/>
      <c r="DH20" s="155"/>
      <c r="DI20" s="155"/>
      <c r="DJ20" s="155"/>
      <c r="DK20" s="155"/>
      <c r="DL20" s="155"/>
      <c r="DM20" s="154"/>
      <c r="DN20" s="155"/>
      <c r="DO20" s="155"/>
      <c r="DP20" s="155"/>
      <c r="DQ20" s="155"/>
      <c r="DR20" s="156"/>
      <c r="DS20" s="155"/>
      <c r="DT20" s="155"/>
      <c r="DU20" s="155"/>
      <c r="DV20" s="156"/>
      <c r="DW20" s="160"/>
      <c r="DX20" s="160"/>
      <c r="DY20" s="160"/>
      <c r="DZ20" s="160"/>
      <c r="EA20" s="155"/>
      <c r="EB20" s="155"/>
      <c r="EC20" s="153"/>
      <c r="EE20" s="167"/>
    </row>
    <row r="21" spans="1:135" ht="14.5" x14ac:dyDescent="0.35">
      <c r="A21" s="159"/>
      <c r="B21" s="158" t="s">
        <v>87</v>
      </c>
      <c r="C21" s="157">
        <v>0</v>
      </c>
      <c r="D21" s="155">
        <v>0</v>
      </c>
      <c r="E21" s="155">
        <v>0</v>
      </c>
      <c r="F21" s="155">
        <v>0</v>
      </c>
      <c r="G21" s="155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55">
        <v>0</v>
      </c>
      <c r="N21" s="155">
        <v>0</v>
      </c>
      <c r="O21" s="155">
        <v>351</v>
      </c>
      <c r="P21" s="155">
        <v>0</v>
      </c>
      <c r="Q21" s="155">
        <v>0</v>
      </c>
      <c r="R21" s="155">
        <v>0</v>
      </c>
      <c r="S21" s="155">
        <v>0</v>
      </c>
      <c r="T21" s="154">
        <v>0</v>
      </c>
      <c r="U21" s="155">
        <v>0</v>
      </c>
      <c r="V21" s="155">
        <v>0</v>
      </c>
      <c r="W21" s="155">
        <v>0</v>
      </c>
      <c r="X21" s="155">
        <v>0</v>
      </c>
      <c r="Y21" s="155">
        <v>0</v>
      </c>
      <c r="Z21" s="155">
        <v>0</v>
      </c>
      <c r="AA21" s="155">
        <v>0</v>
      </c>
      <c r="AB21" s="155">
        <v>0</v>
      </c>
      <c r="AC21" s="155">
        <v>0</v>
      </c>
      <c r="AD21" s="155">
        <v>0</v>
      </c>
      <c r="AE21" s="155">
        <v>0</v>
      </c>
      <c r="AF21" s="155">
        <v>0</v>
      </c>
      <c r="AG21" s="155">
        <v>0</v>
      </c>
      <c r="AH21" s="155">
        <v>0</v>
      </c>
      <c r="AI21" s="153">
        <v>0</v>
      </c>
      <c r="AJ21" s="157">
        <v>0</v>
      </c>
      <c r="AK21" s="155">
        <v>0</v>
      </c>
      <c r="AL21" s="155">
        <v>0</v>
      </c>
      <c r="AM21" s="155">
        <v>0</v>
      </c>
      <c r="AN21" s="155">
        <v>0</v>
      </c>
      <c r="AO21" s="160">
        <v>0</v>
      </c>
      <c r="AP21" s="160">
        <v>0</v>
      </c>
      <c r="AQ21" s="160">
        <v>0</v>
      </c>
      <c r="AR21" s="160">
        <v>0</v>
      </c>
      <c r="AS21" s="160">
        <v>0</v>
      </c>
      <c r="AT21" s="155">
        <v>0</v>
      </c>
      <c r="AU21" s="155">
        <v>0</v>
      </c>
      <c r="AV21" s="155">
        <v>1275</v>
      </c>
      <c r="AW21" s="155">
        <v>0</v>
      </c>
      <c r="AX21" s="155">
        <v>0</v>
      </c>
      <c r="AY21" s="155">
        <v>0</v>
      </c>
      <c r="AZ21" s="155">
        <v>0</v>
      </c>
      <c r="BA21" s="154">
        <v>0</v>
      </c>
      <c r="BB21" s="155">
        <v>0</v>
      </c>
      <c r="BC21" s="155">
        <v>0</v>
      </c>
      <c r="BD21" s="155">
        <v>0</v>
      </c>
      <c r="BE21" s="155">
        <v>0</v>
      </c>
      <c r="BF21" s="155">
        <v>0</v>
      </c>
      <c r="BG21" s="155">
        <v>0</v>
      </c>
      <c r="BH21" s="155">
        <v>0</v>
      </c>
      <c r="BI21" s="155">
        <v>0</v>
      </c>
      <c r="BJ21" s="155">
        <v>0</v>
      </c>
      <c r="BK21" s="155">
        <v>0</v>
      </c>
      <c r="BL21" s="155">
        <v>0</v>
      </c>
      <c r="BM21" s="155">
        <v>0</v>
      </c>
      <c r="BN21" s="155">
        <v>0</v>
      </c>
      <c r="BO21" s="155">
        <v>0</v>
      </c>
      <c r="BP21" s="153">
        <v>0</v>
      </c>
      <c r="BQ21" s="157">
        <v>0</v>
      </c>
      <c r="BR21" s="155">
        <v>0</v>
      </c>
      <c r="BS21" s="155">
        <v>0</v>
      </c>
      <c r="BT21" s="155">
        <v>0</v>
      </c>
      <c r="BU21" s="155">
        <v>0</v>
      </c>
      <c r="BV21" s="160">
        <v>0</v>
      </c>
      <c r="BW21" s="160">
        <v>0</v>
      </c>
      <c r="BX21" s="160">
        <v>0</v>
      </c>
      <c r="BY21" s="160">
        <v>0</v>
      </c>
      <c r="BZ21" s="160">
        <v>0</v>
      </c>
      <c r="CA21" s="155">
        <v>0</v>
      </c>
      <c r="CB21" s="155">
        <v>0</v>
      </c>
      <c r="CC21" s="155">
        <v>1750</v>
      </c>
      <c r="CD21" s="155">
        <v>0</v>
      </c>
      <c r="CE21" s="155">
        <v>0</v>
      </c>
      <c r="CF21" s="155">
        <v>0</v>
      </c>
      <c r="CG21" s="155">
        <v>0</v>
      </c>
      <c r="CH21" s="154">
        <v>0</v>
      </c>
      <c r="CI21" s="155">
        <v>0</v>
      </c>
      <c r="CJ21" s="155">
        <v>0</v>
      </c>
      <c r="CK21" s="155">
        <v>0</v>
      </c>
      <c r="CL21" s="155">
        <v>0</v>
      </c>
      <c r="CM21" s="155">
        <v>0</v>
      </c>
      <c r="CN21" s="155">
        <v>0</v>
      </c>
      <c r="CO21" s="155">
        <v>0</v>
      </c>
      <c r="CP21" s="155">
        <v>0</v>
      </c>
      <c r="CQ21" s="156"/>
      <c r="CR21" s="156"/>
      <c r="CS21" s="156"/>
      <c r="CT21" s="156"/>
      <c r="CU21" s="156"/>
      <c r="CV21" s="155">
        <v>0</v>
      </c>
      <c r="CW21" s="153">
        <v>0</v>
      </c>
      <c r="CX21" s="157"/>
      <c r="CY21" s="155"/>
      <c r="CZ21" s="155"/>
      <c r="DA21" s="155"/>
      <c r="DB21" s="155"/>
      <c r="DC21" s="160"/>
      <c r="DD21" s="160"/>
      <c r="DE21" s="160"/>
      <c r="DF21" s="160"/>
      <c r="DG21" s="155"/>
      <c r="DH21" s="155"/>
      <c r="DI21" s="155"/>
      <c r="DJ21" s="155"/>
      <c r="DK21" s="155"/>
      <c r="DL21" s="155"/>
      <c r="DM21" s="155"/>
      <c r="DN21" s="154"/>
      <c r="DO21" s="155"/>
      <c r="DP21" s="155"/>
      <c r="DQ21" s="155"/>
      <c r="DR21" s="156"/>
      <c r="DS21" s="155"/>
      <c r="DT21" s="155"/>
      <c r="DU21" s="155"/>
      <c r="DV21" s="156"/>
      <c r="DW21" s="155"/>
      <c r="DX21" s="155"/>
      <c r="DY21" s="155"/>
      <c r="DZ21" s="155"/>
      <c r="EA21" s="155"/>
      <c r="EB21" s="155"/>
      <c r="EC21" s="153"/>
      <c r="EE21" s="167"/>
    </row>
    <row r="22" spans="1:135" ht="14.5" x14ac:dyDescent="0.35">
      <c r="A22" s="159" t="s">
        <v>86</v>
      </c>
      <c r="B22" s="158" t="s">
        <v>85</v>
      </c>
      <c r="C22" s="157">
        <v>0</v>
      </c>
      <c r="D22" s="155">
        <v>0</v>
      </c>
      <c r="E22" s="155">
        <v>100</v>
      </c>
      <c r="F22" s="155">
        <v>0</v>
      </c>
      <c r="G22" s="155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55">
        <v>0</v>
      </c>
      <c r="N22" s="155">
        <v>0</v>
      </c>
      <c r="O22" s="155">
        <v>0</v>
      </c>
      <c r="P22" s="155">
        <v>0</v>
      </c>
      <c r="Q22" s="155">
        <v>150</v>
      </c>
      <c r="R22" s="155">
        <v>0</v>
      </c>
      <c r="S22" s="155">
        <v>0</v>
      </c>
      <c r="T22" s="155">
        <v>0</v>
      </c>
      <c r="U22" s="154">
        <v>0</v>
      </c>
      <c r="V22" s="155">
        <v>0</v>
      </c>
      <c r="W22" s="160">
        <v>0</v>
      </c>
      <c r="X22" s="160">
        <v>0</v>
      </c>
      <c r="Y22" s="155">
        <v>0</v>
      </c>
      <c r="Z22" s="155">
        <v>0</v>
      </c>
      <c r="AA22" s="155">
        <v>0</v>
      </c>
      <c r="AB22" s="155">
        <v>0</v>
      </c>
      <c r="AC22" s="155">
        <v>0</v>
      </c>
      <c r="AD22" s="155">
        <v>0</v>
      </c>
      <c r="AE22" s="155">
        <v>0</v>
      </c>
      <c r="AF22" s="155">
        <v>0</v>
      </c>
      <c r="AG22" s="155">
        <v>100</v>
      </c>
      <c r="AH22" s="155">
        <v>0</v>
      </c>
      <c r="AI22" s="153">
        <v>0</v>
      </c>
      <c r="AJ22" s="157">
        <v>0</v>
      </c>
      <c r="AK22" s="155">
        <v>0</v>
      </c>
      <c r="AL22" s="155">
        <v>0</v>
      </c>
      <c r="AM22" s="155">
        <v>0</v>
      </c>
      <c r="AN22" s="155">
        <v>0</v>
      </c>
      <c r="AO22" s="160">
        <v>0</v>
      </c>
      <c r="AP22" s="160">
        <v>0</v>
      </c>
      <c r="AQ22" s="160">
        <v>0</v>
      </c>
      <c r="AR22" s="160">
        <v>0</v>
      </c>
      <c r="AS22" s="160">
        <v>0</v>
      </c>
      <c r="AT22" s="155">
        <v>0</v>
      </c>
      <c r="AU22" s="155">
        <v>0</v>
      </c>
      <c r="AV22" s="155">
        <v>0</v>
      </c>
      <c r="AW22" s="155">
        <v>0</v>
      </c>
      <c r="AX22" s="155">
        <v>0</v>
      </c>
      <c r="AY22" s="155">
        <v>0</v>
      </c>
      <c r="AZ22" s="155">
        <v>0</v>
      </c>
      <c r="BA22" s="155">
        <v>0</v>
      </c>
      <c r="BB22" s="154">
        <v>0</v>
      </c>
      <c r="BC22" s="155">
        <v>0</v>
      </c>
      <c r="BD22" s="160">
        <v>0</v>
      </c>
      <c r="BE22" s="160">
        <v>0</v>
      </c>
      <c r="BF22" s="155">
        <v>0</v>
      </c>
      <c r="BG22" s="155">
        <v>0</v>
      </c>
      <c r="BH22" s="155">
        <v>0</v>
      </c>
      <c r="BI22" s="155">
        <v>0</v>
      </c>
      <c r="BJ22" s="155">
        <v>0</v>
      </c>
      <c r="BK22" s="155">
        <v>0</v>
      </c>
      <c r="BL22" s="155">
        <v>0</v>
      </c>
      <c r="BM22" s="155">
        <v>0</v>
      </c>
      <c r="BN22" s="155">
        <v>0</v>
      </c>
      <c r="BO22" s="155">
        <v>0</v>
      </c>
      <c r="BP22" s="153">
        <v>0</v>
      </c>
      <c r="BQ22" s="157">
        <v>0</v>
      </c>
      <c r="BR22" s="155">
        <v>0</v>
      </c>
      <c r="BS22" s="155">
        <v>0</v>
      </c>
      <c r="BT22" s="155">
        <v>0</v>
      </c>
      <c r="BU22" s="155">
        <v>0</v>
      </c>
      <c r="BV22" s="160">
        <v>0</v>
      </c>
      <c r="BW22" s="160">
        <v>0</v>
      </c>
      <c r="BX22" s="160">
        <v>0</v>
      </c>
      <c r="BY22" s="160">
        <v>0</v>
      </c>
      <c r="BZ22" s="160">
        <v>0</v>
      </c>
      <c r="CA22" s="155">
        <v>0</v>
      </c>
      <c r="CB22" s="155">
        <v>0</v>
      </c>
      <c r="CC22" s="155">
        <v>0</v>
      </c>
      <c r="CD22" s="155">
        <v>0</v>
      </c>
      <c r="CE22" s="155">
        <v>0</v>
      </c>
      <c r="CF22" s="155">
        <v>0</v>
      </c>
      <c r="CG22" s="155">
        <v>0</v>
      </c>
      <c r="CH22" s="155">
        <v>0</v>
      </c>
      <c r="CI22" s="154">
        <v>0</v>
      </c>
      <c r="CJ22" s="155">
        <v>0</v>
      </c>
      <c r="CK22" s="160">
        <v>0</v>
      </c>
      <c r="CL22" s="160">
        <v>0</v>
      </c>
      <c r="CM22" s="155">
        <v>0</v>
      </c>
      <c r="CN22" s="155">
        <v>0</v>
      </c>
      <c r="CO22" s="155">
        <v>0</v>
      </c>
      <c r="CP22" s="155">
        <v>0</v>
      </c>
      <c r="CQ22" s="156"/>
      <c r="CR22" s="156"/>
      <c r="CS22" s="156"/>
      <c r="CT22" s="156"/>
      <c r="CU22" s="156">
        <v>750</v>
      </c>
      <c r="CV22" s="155">
        <v>0</v>
      </c>
      <c r="CW22" s="153">
        <v>0</v>
      </c>
      <c r="CX22" s="157"/>
      <c r="CY22" s="155"/>
      <c r="CZ22" s="155"/>
      <c r="DA22" s="155"/>
      <c r="DB22" s="155"/>
      <c r="DC22" s="160"/>
      <c r="DD22" s="160"/>
      <c r="DE22" s="160"/>
      <c r="DF22" s="160"/>
      <c r="DG22" s="155"/>
      <c r="DH22" s="155"/>
      <c r="DI22" s="155"/>
      <c r="DJ22" s="155"/>
      <c r="DK22" s="155"/>
      <c r="DL22" s="155"/>
      <c r="DM22" s="155"/>
      <c r="DN22" s="155"/>
      <c r="DO22" s="154"/>
      <c r="DP22" s="155"/>
      <c r="DQ22" s="160"/>
      <c r="DR22" s="163"/>
      <c r="DS22" s="155"/>
      <c r="DT22" s="155"/>
      <c r="DU22" s="155"/>
      <c r="DV22" s="156"/>
      <c r="DW22" s="155"/>
      <c r="DX22" s="155"/>
      <c r="DY22" s="155"/>
      <c r="DZ22" s="155"/>
      <c r="EA22" s="155"/>
      <c r="EB22" s="155"/>
      <c r="EC22" s="153"/>
      <c r="EE22" s="167"/>
    </row>
    <row r="23" spans="1:135" ht="14.5" x14ac:dyDescent="0.35">
      <c r="A23" s="159" t="s">
        <v>84</v>
      </c>
      <c r="B23" s="158" t="s">
        <v>83</v>
      </c>
      <c r="C23" s="157">
        <v>0</v>
      </c>
      <c r="D23" s="155">
        <v>0</v>
      </c>
      <c r="E23" s="155">
        <v>0</v>
      </c>
      <c r="F23" s="155">
        <v>100</v>
      </c>
      <c r="G23" s="155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55">
        <v>0</v>
      </c>
      <c r="N23" s="155">
        <v>0</v>
      </c>
      <c r="O23" s="155">
        <v>0</v>
      </c>
      <c r="P23" s="155">
        <v>0</v>
      </c>
      <c r="Q23" s="155">
        <v>0</v>
      </c>
      <c r="R23" s="155">
        <v>0</v>
      </c>
      <c r="S23" s="155">
        <v>0</v>
      </c>
      <c r="T23" s="155">
        <v>0</v>
      </c>
      <c r="U23" s="155">
        <v>0</v>
      </c>
      <c r="V23" s="154">
        <v>0</v>
      </c>
      <c r="W23" s="160">
        <v>0</v>
      </c>
      <c r="X23" s="160">
        <v>0</v>
      </c>
      <c r="Y23" s="155">
        <v>0</v>
      </c>
      <c r="Z23" s="155">
        <v>0</v>
      </c>
      <c r="AA23" s="155">
        <v>0</v>
      </c>
      <c r="AB23" s="155">
        <v>0</v>
      </c>
      <c r="AC23" s="155">
        <v>0</v>
      </c>
      <c r="AD23" s="155">
        <v>0</v>
      </c>
      <c r="AE23" s="155">
        <v>0</v>
      </c>
      <c r="AF23" s="155">
        <v>0</v>
      </c>
      <c r="AG23" s="155">
        <v>50</v>
      </c>
      <c r="AH23" s="155">
        <v>0</v>
      </c>
      <c r="AI23" s="153">
        <v>0</v>
      </c>
      <c r="AJ23" s="157">
        <v>0</v>
      </c>
      <c r="AK23" s="155">
        <v>0</v>
      </c>
      <c r="AL23" s="155">
        <v>0</v>
      </c>
      <c r="AM23" s="155">
        <v>0</v>
      </c>
      <c r="AN23" s="155">
        <v>0</v>
      </c>
      <c r="AO23" s="160">
        <v>0</v>
      </c>
      <c r="AP23" s="160">
        <v>0</v>
      </c>
      <c r="AQ23" s="160">
        <v>0</v>
      </c>
      <c r="AR23" s="160">
        <v>0</v>
      </c>
      <c r="AS23" s="160">
        <v>0</v>
      </c>
      <c r="AT23" s="155">
        <v>0</v>
      </c>
      <c r="AU23" s="155">
        <v>0</v>
      </c>
      <c r="AV23" s="155">
        <v>0</v>
      </c>
      <c r="AW23" s="155">
        <v>0</v>
      </c>
      <c r="AX23" s="155">
        <v>0</v>
      </c>
      <c r="AY23" s="155">
        <v>0</v>
      </c>
      <c r="AZ23" s="155">
        <v>0</v>
      </c>
      <c r="BA23" s="155">
        <v>0</v>
      </c>
      <c r="BB23" s="155">
        <v>0</v>
      </c>
      <c r="BC23" s="154">
        <v>0</v>
      </c>
      <c r="BD23" s="160">
        <v>0</v>
      </c>
      <c r="BE23" s="160">
        <v>0</v>
      </c>
      <c r="BF23" s="155">
        <v>0</v>
      </c>
      <c r="BG23" s="155">
        <v>0</v>
      </c>
      <c r="BH23" s="155">
        <v>0</v>
      </c>
      <c r="BI23" s="155">
        <v>0</v>
      </c>
      <c r="BJ23" s="155">
        <v>0</v>
      </c>
      <c r="BK23" s="155">
        <v>0</v>
      </c>
      <c r="BL23" s="155">
        <v>0</v>
      </c>
      <c r="BM23" s="155">
        <v>0</v>
      </c>
      <c r="BN23" s="155">
        <v>0</v>
      </c>
      <c r="BO23" s="155">
        <v>0</v>
      </c>
      <c r="BP23" s="153">
        <v>0</v>
      </c>
      <c r="BQ23" s="157">
        <v>0</v>
      </c>
      <c r="BR23" s="155">
        <v>0</v>
      </c>
      <c r="BS23" s="155">
        <v>0</v>
      </c>
      <c r="BT23" s="155">
        <v>0</v>
      </c>
      <c r="BU23" s="155">
        <v>0</v>
      </c>
      <c r="BV23" s="160">
        <v>0</v>
      </c>
      <c r="BW23" s="160">
        <v>0</v>
      </c>
      <c r="BX23" s="160">
        <v>0</v>
      </c>
      <c r="BY23" s="160">
        <v>0</v>
      </c>
      <c r="BZ23" s="160">
        <v>0</v>
      </c>
      <c r="CA23" s="155">
        <v>0</v>
      </c>
      <c r="CB23" s="155">
        <v>0</v>
      </c>
      <c r="CC23" s="155">
        <v>0</v>
      </c>
      <c r="CD23" s="155">
        <v>0</v>
      </c>
      <c r="CE23" s="155">
        <v>0</v>
      </c>
      <c r="CF23" s="155">
        <v>0</v>
      </c>
      <c r="CG23" s="155">
        <v>0</v>
      </c>
      <c r="CH23" s="155">
        <v>0</v>
      </c>
      <c r="CI23" s="155">
        <v>0</v>
      </c>
      <c r="CJ23" s="154">
        <v>0</v>
      </c>
      <c r="CK23" s="160">
        <v>0</v>
      </c>
      <c r="CL23" s="160">
        <v>0</v>
      </c>
      <c r="CM23" s="155">
        <v>0</v>
      </c>
      <c r="CN23" s="155">
        <v>0</v>
      </c>
      <c r="CO23" s="155">
        <v>0</v>
      </c>
      <c r="CP23" s="155">
        <v>0</v>
      </c>
      <c r="CQ23" s="156"/>
      <c r="CR23" s="156"/>
      <c r="CS23" s="156"/>
      <c r="CT23" s="156"/>
      <c r="CU23" s="156">
        <v>700</v>
      </c>
      <c r="CV23" s="155">
        <v>0</v>
      </c>
      <c r="CW23" s="153">
        <v>0</v>
      </c>
      <c r="CX23" s="157"/>
      <c r="CY23" s="155"/>
      <c r="CZ23" s="155"/>
      <c r="DA23" s="155"/>
      <c r="DB23" s="155"/>
      <c r="DC23" s="160"/>
      <c r="DD23" s="160"/>
      <c r="DE23" s="160"/>
      <c r="DF23" s="160"/>
      <c r="DG23" s="155"/>
      <c r="DH23" s="155"/>
      <c r="DI23" s="155"/>
      <c r="DJ23" s="155"/>
      <c r="DK23" s="155"/>
      <c r="DL23" s="155"/>
      <c r="DM23" s="155"/>
      <c r="DN23" s="155"/>
      <c r="DO23" s="155"/>
      <c r="DP23" s="154"/>
      <c r="DQ23" s="160"/>
      <c r="DR23" s="163"/>
      <c r="DS23" s="155"/>
      <c r="DT23" s="155"/>
      <c r="DU23" s="155"/>
      <c r="DV23" s="156"/>
      <c r="DW23" s="155"/>
      <c r="DX23" s="155"/>
      <c r="DY23" s="155"/>
      <c r="DZ23" s="155"/>
      <c r="EA23" s="155"/>
      <c r="EB23" s="155"/>
      <c r="EC23" s="153"/>
      <c r="EE23" s="166"/>
    </row>
    <row r="24" spans="1:135" ht="14.5" x14ac:dyDescent="0.35">
      <c r="A24" s="159" t="s">
        <v>82</v>
      </c>
      <c r="B24" s="158" t="s">
        <v>29</v>
      </c>
      <c r="C24" s="157">
        <v>0</v>
      </c>
      <c r="D24" s="155">
        <v>1400</v>
      </c>
      <c r="E24" s="155">
        <v>0</v>
      </c>
      <c r="F24" s="155">
        <v>0</v>
      </c>
      <c r="G24" s="155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55">
        <v>0</v>
      </c>
      <c r="N24" s="155">
        <v>0</v>
      </c>
      <c r="O24" s="155">
        <v>1002</v>
      </c>
      <c r="P24" s="155">
        <v>2225</v>
      </c>
      <c r="Q24" s="155">
        <v>0</v>
      </c>
      <c r="R24" s="155">
        <v>0</v>
      </c>
      <c r="S24" s="155">
        <v>0</v>
      </c>
      <c r="T24" s="155">
        <v>0</v>
      </c>
      <c r="U24" s="160">
        <v>0</v>
      </c>
      <c r="V24" s="155">
        <v>0</v>
      </c>
      <c r="W24" s="154">
        <v>0</v>
      </c>
      <c r="X24" s="160">
        <v>702</v>
      </c>
      <c r="Y24" s="160">
        <v>0</v>
      </c>
      <c r="Z24" s="155">
        <v>0</v>
      </c>
      <c r="AA24" s="155">
        <v>0</v>
      </c>
      <c r="AB24" s="155">
        <v>0</v>
      </c>
      <c r="AC24" s="155">
        <v>0</v>
      </c>
      <c r="AD24" s="155">
        <v>0</v>
      </c>
      <c r="AE24" s="155">
        <v>0</v>
      </c>
      <c r="AF24" s="155">
        <v>0</v>
      </c>
      <c r="AG24" s="155">
        <v>0</v>
      </c>
      <c r="AH24" s="155">
        <v>0</v>
      </c>
      <c r="AI24" s="153">
        <v>0</v>
      </c>
      <c r="AJ24" s="157">
        <v>0</v>
      </c>
      <c r="AK24" s="155">
        <v>2400</v>
      </c>
      <c r="AL24" s="155">
        <v>0</v>
      </c>
      <c r="AM24" s="155">
        <v>0</v>
      </c>
      <c r="AN24" s="155">
        <v>0</v>
      </c>
      <c r="AO24" s="160">
        <v>0</v>
      </c>
      <c r="AP24" s="160">
        <v>700</v>
      </c>
      <c r="AQ24" s="160">
        <v>0</v>
      </c>
      <c r="AR24" s="160">
        <v>700</v>
      </c>
      <c r="AS24" s="160">
        <v>0</v>
      </c>
      <c r="AT24" s="155">
        <v>0</v>
      </c>
      <c r="AU24" s="155">
        <v>0</v>
      </c>
      <c r="AV24" s="155">
        <v>1000</v>
      </c>
      <c r="AW24" s="155">
        <v>4625</v>
      </c>
      <c r="AX24" s="155">
        <v>0</v>
      </c>
      <c r="AY24" s="155">
        <v>0</v>
      </c>
      <c r="AZ24" s="155">
        <v>0</v>
      </c>
      <c r="BA24" s="155">
        <v>0</v>
      </c>
      <c r="BB24" s="160">
        <v>0</v>
      </c>
      <c r="BC24" s="155">
        <v>0</v>
      </c>
      <c r="BD24" s="154">
        <v>0</v>
      </c>
      <c r="BE24" s="160">
        <v>700</v>
      </c>
      <c r="BF24" s="160">
        <v>0</v>
      </c>
      <c r="BG24" s="155">
        <v>0</v>
      </c>
      <c r="BH24" s="155">
        <v>0</v>
      </c>
      <c r="BI24" s="155">
        <v>0</v>
      </c>
      <c r="BJ24" s="155">
        <v>0</v>
      </c>
      <c r="BK24" s="155">
        <v>0</v>
      </c>
      <c r="BL24" s="155">
        <v>0</v>
      </c>
      <c r="BM24" s="155">
        <v>0</v>
      </c>
      <c r="BN24" s="155">
        <v>0</v>
      </c>
      <c r="BO24" s="155">
        <v>0</v>
      </c>
      <c r="BP24" s="153">
        <v>0</v>
      </c>
      <c r="BQ24" s="157">
        <v>0</v>
      </c>
      <c r="BR24" s="155">
        <v>3400</v>
      </c>
      <c r="BS24" s="155">
        <v>0</v>
      </c>
      <c r="BT24" s="155">
        <v>0</v>
      </c>
      <c r="BU24" s="155">
        <v>0</v>
      </c>
      <c r="BV24" s="160">
        <v>0</v>
      </c>
      <c r="BW24" s="160">
        <v>700</v>
      </c>
      <c r="BX24" s="160">
        <v>0</v>
      </c>
      <c r="BY24" s="160">
        <v>700</v>
      </c>
      <c r="BZ24" s="160">
        <v>0</v>
      </c>
      <c r="CA24" s="155">
        <v>0</v>
      </c>
      <c r="CB24" s="155">
        <v>0</v>
      </c>
      <c r="CC24" s="155">
        <v>1000</v>
      </c>
      <c r="CD24" s="155">
        <v>5000</v>
      </c>
      <c r="CE24" s="155">
        <v>0</v>
      </c>
      <c r="CF24" s="155">
        <v>0</v>
      </c>
      <c r="CG24" s="155">
        <v>0</v>
      </c>
      <c r="CH24" s="155">
        <v>0</v>
      </c>
      <c r="CI24" s="160">
        <v>0</v>
      </c>
      <c r="CJ24" s="155">
        <v>0</v>
      </c>
      <c r="CK24" s="154">
        <v>0</v>
      </c>
      <c r="CL24" s="160">
        <v>700</v>
      </c>
      <c r="CM24" s="160">
        <v>0</v>
      </c>
      <c r="CN24" s="155">
        <v>0</v>
      </c>
      <c r="CO24" s="155">
        <v>0</v>
      </c>
      <c r="CP24" s="155">
        <v>0</v>
      </c>
      <c r="CQ24" s="156"/>
      <c r="CR24" s="156"/>
      <c r="CS24" s="156"/>
      <c r="CT24" s="156"/>
      <c r="CU24" s="156"/>
      <c r="CV24" s="155">
        <v>0</v>
      </c>
      <c r="CW24" s="153">
        <v>0</v>
      </c>
      <c r="CX24" s="157"/>
      <c r="CY24" s="155"/>
      <c r="CZ24" s="155"/>
      <c r="DA24" s="155"/>
      <c r="DB24" s="155"/>
      <c r="DC24" s="160"/>
      <c r="DD24" s="160"/>
      <c r="DE24" s="160"/>
      <c r="DF24" s="160"/>
      <c r="DG24" s="155"/>
      <c r="DH24" s="155"/>
      <c r="DI24" s="155"/>
      <c r="DJ24" s="155"/>
      <c r="DK24" s="155"/>
      <c r="DL24" s="155"/>
      <c r="DM24" s="155"/>
      <c r="DN24" s="155"/>
      <c r="DO24" s="160"/>
      <c r="DP24" s="155"/>
      <c r="DQ24" s="154"/>
      <c r="DR24" s="163"/>
      <c r="DS24" s="160"/>
      <c r="DT24" s="155"/>
      <c r="DU24" s="155"/>
      <c r="DV24" s="156"/>
      <c r="DW24" s="155"/>
      <c r="DX24" s="155"/>
      <c r="DY24" s="155"/>
      <c r="DZ24" s="155"/>
      <c r="EA24" s="155"/>
      <c r="EB24" s="155"/>
      <c r="EC24" s="153"/>
    </row>
    <row r="25" spans="1:135" ht="14.5" x14ac:dyDescent="0.35">
      <c r="A25" s="159" t="s">
        <v>81</v>
      </c>
      <c r="B25" s="158" t="s">
        <v>32</v>
      </c>
      <c r="C25" s="157">
        <v>0</v>
      </c>
      <c r="D25" s="155">
        <v>0</v>
      </c>
      <c r="E25" s="155">
        <v>0</v>
      </c>
      <c r="F25" s="155">
        <v>0</v>
      </c>
      <c r="G25" s="155">
        <v>0</v>
      </c>
      <c r="H25" s="160">
        <v>0</v>
      </c>
      <c r="I25" s="160">
        <v>1397</v>
      </c>
      <c r="J25" s="160">
        <v>0</v>
      </c>
      <c r="K25" s="160">
        <v>1397</v>
      </c>
      <c r="L25" s="160">
        <v>0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60">
        <v>0</v>
      </c>
      <c r="V25" s="155">
        <v>0</v>
      </c>
      <c r="W25" s="160">
        <v>630</v>
      </c>
      <c r="X25" s="154">
        <v>0</v>
      </c>
      <c r="Y25" s="160">
        <v>0</v>
      </c>
      <c r="Z25" s="155">
        <v>0</v>
      </c>
      <c r="AA25" s="155">
        <v>0</v>
      </c>
      <c r="AB25" s="155">
        <v>2516</v>
      </c>
      <c r="AC25" s="155">
        <v>0</v>
      </c>
      <c r="AD25" s="155">
        <v>0</v>
      </c>
      <c r="AE25" s="155">
        <v>0</v>
      </c>
      <c r="AF25" s="155">
        <v>0</v>
      </c>
      <c r="AG25" s="155">
        <v>0</v>
      </c>
      <c r="AH25" s="155">
        <v>0</v>
      </c>
      <c r="AI25" s="153">
        <v>0</v>
      </c>
      <c r="AJ25" s="157">
        <v>0</v>
      </c>
      <c r="AK25" s="155">
        <v>0</v>
      </c>
      <c r="AL25" s="155">
        <v>0</v>
      </c>
      <c r="AM25" s="155">
        <v>0</v>
      </c>
      <c r="AN25" s="155">
        <v>0</v>
      </c>
      <c r="AO25" s="160">
        <v>0</v>
      </c>
      <c r="AP25" s="160">
        <v>1640</v>
      </c>
      <c r="AQ25" s="160">
        <v>0</v>
      </c>
      <c r="AR25" s="160">
        <v>1640</v>
      </c>
      <c r="AS25" s="160">
        <v>0</v>
      </c>
      <c r="AT25" s="155">
        <v>0</v>
      </c>
      <c r="AU25" s="155">
        <v>0</v>
      </c>
      <c r="AV25" s="155">
        <v>1400</v>
      </c>
      <c r="AW25" s="155">
        <v>1400</v>
      </c>
      <c r="AX25" s="155">
        <v>0</v>
      </c>
      <c r="AY25" s="155">
        <v>0</v>
      </c>
      <c r="AZ25" s="155">
        <v>0</v>
      </c>
      <c r="BA25" s="155">
        <v>0</v>
      </c>
      <c r="BB25" s="160">
        <v>0</v>
      </c>
      <c r="BC25" s="155">
        <v>0</v>
      </c>
      <c r="BD25" s="160">
        <v>700</v>
      </c>
      <c r="BE25" s="154">
        <v>0</v>
      </c>
      <c r="BF25" s="160">
        <v>0</v>
      </c>
      <c r="BG25" s="155">
        <v>0</v>
      </c>
      <c r="BH25" s="155">
        <v>0</v>
      </c>
      <c r="BI25" s="155">
        <v>3695</v>
      </c>
      <c r="BJ25" s="155">
        <v>0</v>
      </c>
      <c r="BK25" s="155">
        <v>0</v>
      </c>
      <c r="BL25" s="155">
        <v>0</v>
      </c>
      <c r="BM25" s="155">
        <v>0</v>
      </c>
      <c r="BN25" s="155">
        <v>0</v>
      </c>
      <c r="BO25" s="155">
        <v>0</v>
      </c>
      <c r="BP25" s="153">
        <v>0</v>
      </c>
      <c r="BQ25" s="157">
        <v>0</v>
      </c>
      <c r="BR25" s="155">
        <v>0</v>
      </c>
      <c r="BS25" s="155">
        <v>0</v>
      </c>
      <c r="BT25" s="155">
        <v>0</v>
      </c>
      <c r="BU25" s="155">
        <v>0</v>
      </c>
      <c r="BV25" s="160">
        <v>0</v>
      </c>
      <c r="BW25" s="160">
        <v>1640</v>
      </c>
      <c r="BX25" s="160">
        <v>0</v>
      </c>
      <c r="BY25" s="160">
        <v>1640</v>
      </c>
      <c r="BZ25" s="160">
        <v>0</v>
      </c>
      <c r="CA25" s="155">
        <v>0</v>
      </c>
      <c r="CB25" s="155">
        <v>0</v>
      </c>
      <c r="CC25" s="155">
        <v>2800</v>
      </c>
      <c r="CD25" s="155">
        <v>1400</v>
      </c>
      <c r="CE25" s="155">
        <v>0</v>
      </c>
      <c r="CF25" s="155">
        <v>0</v>
      </c>
      <c r="CG25" s="155">
        <v>0</v>
      </c>
      <c r="CH25" s="155">
        <v>0</v>
      </c>
      <c r="CI25" s="160">
        <v>0</v>
      </c>
      <c r="CJ25" s="155">
        <v>0</v>
      </c>
      <c r="CK25" s="160">
        <v>700</v>
      </c>
      <c r="CL25" s="154">
        <v>0</v>
      </c>
      <c r="CM25" s="160">
        <v>0</v>
      </c>
      <c r="CN25" s="155">
        <v>0</v>
      </c>
      <c r="CO25" s="155">
        <v>0</v>
      </c>
      <c r="CP25" s="155">
        <v>3695</v>
      </c>
      <c r="CQ25" s="156"/>
      <c r="CR25" s="156"/>
      <c r="CS25" s="156"/>
      <c r="CT25" s="156"/>
      <c r="CU25" s="156"/>
      <c r="CV25" s="156">
        <v>0</v>
      </c>
      <c r="CW25" s="161">
        <v>0</v>
      </c>
      <c r="CX25" s="165"/>
      <c r="CY25" s="156"/>
      <c r="CZ25" s="156"/>
      <c r="DA25" s="156"/>
      <c r="DB25" s="156"/>
      <c r="DC25" s="163"/>
      <c r="DD25" s="163"/>
      <c r="DE25" s="163"/>
      <c r="DF25" s="163"/>
      <c r="DG25" s="156"/>
      <c r="DH25" s="156"/>
      <c r="DI25" s="156"/>
      <c r="DJ25" s="156"/>
      <c r="DK25" s="156"/>
      <c r="DL25" s="156"/>
      <c r="DM25" s="156"/>
      <c r="DN25" s="156"/>
      <c r="DO25" s="163"/>
      <c r="DP25" s="156"/>
      <c r="DQ25" s="163"/>
      <c r="DR25" s="162"/>
      <c r="DS25" s="163"/>
      <c r="DT25" s="156"/>
      <c r="DU25" s="156"/>
      <c r="DV25" s="156"/>
      <c r="DW25" s="155"/>
      <c r="DX25" s="155"/>
      <c r="DY25" s="155"/>
      <c r="DZ25" s="155"/>
      <c r="EA25" s="156"/>
      <c r="EB25" s="156"/>
      <c r="EC25" s="161"/>
    </row>
    <row r="26" spans="1:135" ht="14.5" x14ac:dyDescent="0.35">
      <c r="A26" s="159" t="s">
        <v>80</v>
      </c>
      <c r="B26" s="158" t="s">
        <v>28</v>
      </c>
      <c r="C26" s="157">
        <v>0</v>
      </c>
      <c r="D26" s="155">
        <v>0</v>
      </c>
      <c r="E26" s="155">
        <v>0</v>
      </c>
      <c r="F26" s="155">
        <v>0</v>
      </c>
      <c r="G26" s="155">
        <v>0</v>
      </c>
      <c r="H26" s="160">
        <v>406</v>
      </c>
      <c r="I26" s="160">
        <v>0</v>
      </c>
      <c r="J26" s="160">
        <v>0</v>
      </c>
      <c r="K26" s="160">
        <v>0</v>
      </c>
      <c r="L26" s="160">
        <v>0</v>
      </c>
      <c r="M26" s="155">
        <v>0</v>
      </c>
      <c r="N26" s="160">
        <v>0</v>
      </c>
      <c r="O26" s="160">
        <v>0</v>
      </c>
      <c r="P26" s="160">
        <v>1260</v>
      </c>
      <c r="Q26" s="160">
        <v>0</v>
      </c>
      <c r="R26" s="155">
        <v>0</v>
      </c>
      <c r="S26" s="155">
        <v>0</v>
      </c>
      <c r="T26" s="155">
        <v>0</v>
      </c>
      <c r="U26" s="155">
        <v>0</v>
      </c>
      <c r="V26" s="155">
        <v>0</v>
      </c>
      <c r="W26" s="155">
        <v>0</v>
      </c>
      <c r="X26" s="155">
        <v>0</v>
      </c>
      <c r="Y26" s="154">
        <v>0</v>
      </c>
      <c r="Z26" s="155">
        <v>0</v>
      </c>
      <c r="AA26" s="155">
        <v>0</v>
      </c>
      <c r="AB26" s="155">
        <v>99</v>
      </c>
      <c r="AC26" s="155">
        <v>0</v>
      </c>
      <c r="AD26" s="155">
        <v>0</v>
      </c>
      <c r="AE26" s="155">
        <v>0</v>
      </c>
      <c r="AF26" s="155">
        <v>0</v>
      </c>
      <c r="AG26" s="155">
        <v>0</v>
      </c>
      <c r="AH26" s="155">
        <v>231</v>
      </c>
      <c r="AI26" s="153">
        <v>0</v>
      </c>
      <c r="AJ26" s="157">
        <v>0</v>
      </c>
      <c r="AK26" s="155">
        <v>0</v>
      </c>
      <c r="AL26" s="155">
        <v>0</v>
      </c>
      <c r="AM26" s="155">
        <v>0</v>
      </c>
      <c r="AN26" s="155">
        <v>0</v>
      </c>
      <c r="AO26" s="160">
        <v>700</v>
      </c>
      <c r="AP26" s="160">
        <v>0</v>
      </c>
      <c r="AQ26" s="160">
        <v>0</v>
      </c>
      <c r="AR26" s="160">
        <v>0</v>
      </c>
      <c r="AS26" s="160">
        <v>0</v>
      </c>
      <c r="AT26" s="155">
        <v>0</v>
      </c>
      <c r="AU26" s="160">
        <v>0</v>
      </c>
      <c r="AV26" s="160">
        <v>0</v>
      </c>
      <c r="AW26" s="160">
        <v>2750</v>
      </c>
      <c r="AX26" s="160">
        <v>0</v>
      </c>
      <c r="AY26" s="155">
        <v>0</v>
      </c>
      <c r="AZ26" s="155">
        <v>0</v>
      </c>
      <c r="BA26" s="155">
        <v>0</v>
      </c>
      <c r="BB26" s="155">
        <v>0</v>
      </c>
      <c r="BC26" s="155">
        <v>0</v>
      </c>
      <c r="BD26" s="155">
        <v>0</v>
      </c>
      <c r="BE26" s="155">
        <v>0</v>
      </c>
      <c r="BF26" s="154">
        <v>0</v>
      </c>
      <c r="BG26" s="155">
        <v>0</v>
      </c>
      <c r="BH26" s="155">
        <v>0</v>
      </c>
      <c r="BI26" s="155">
        <v>600</v>
      </c>
      <c r="BJ26" s="155">
        <v>0</v>
      </c>
      <c r="BK26" s="155">
        <v>0</v>
      </c>
      <c r="BL26" s="155">
        <v>0</v>
      </c>
      <c r="BM26" s="155">
        <v>0</v>
      </c>
      <c r="BN26" s="155">
        <v>0</v>
      </c>
      <c r="BO26" s="155">
        <v>990</v>
      </c>
      <c r="BP26" s="153">
        <v>0</v>
      </c>
      <c r="BQ26" s="157">
        <v>0</v>
      </c>
      <c r="BR26" s="155">
        <v>0</v>
      </c>
      <c r="BS26" s="155">
        <v>0</v>
      </c>
      <c r="BT26" s="155">
        <v>0</v>
      </c>
      <c r="BU26" s="155">
        <v>0</v>
      </c>
      <c r="BV26" s="160">
        <v>600</v>
      </c>
      <c r="BW26" s="160">
        <v>0</v>
      </c>
      <c r="BX26" s="160">
        <v>0</v>
      </c>
      <c r="BY26" s="160">
        <v>0</v>
      </c>
      <c r="BZ26" s="160">
        <v>0</v>
      </c>
      <c r="CA26" s="155">
        <v>0</v>
      </c>
      <c r="CB26" s="160">
        <v>0</v>
      </c>
      <c r="CC26" s="160">
        <v>0</v>
      </c>
      <c r="CD26" s="160">
        <v>3000</v>
      </c>
      <c r="CE26" s="160">
        <v>0</v>
      </c>
      <c r="CF26" s="155">
        <v>0</v>
      </c>
      <c r="CG26" s="155">
        <v>0</v>
      </c>
      <c r="CH26" s="155">
        <v>0</v>
      </c>
      <c r="CI26" s="155">
        <v>0</v>
      </c>
      <c r="CJ26" s="155">
        <v>0</v>
      </c>
      <c r="CK26" s="155">
        <v>0</v>
      </c>
      <c r="CL26" s="155">
        <v>0</v>
      </c>
      <c r="CM26" s="154">
        <v>0</v>
      </c>
      <c r="CN26" s="155">
        <v>0</v>
      </c>
      <c r="CO26" s="155">
        <v>0</v>
      </c>
      <c r="CP26" s="155">
        <v>600</v>
      </c>
      <c r="CQ26" s="156"/>
      <c r="CR26" s="156"/>
      <c r="CS26" s="156"/>
      <c r="CT26" s="156">
        <v>600</v>
      </c>
      <c r="CU26" s="156"/>
      <c r="CV26" s="155">
        <v>990</v>
      </c>
      <c r="CW26" s="153">
        <v>0</v>
      </c>
      <c r="CX26" s="157"/>
      <c r="CY26" s="155"/>
      <c r="CZ26" s="155"/>
      <c r="DA26" s="155"/>
      <c r="DB26" s="155"/>
      <c r="DC26" s="160"/>
      <c r="DD26" s="160"/>
      <c r="DE26" s="160"/>
      <c r="DF26" s="160"/>
      <c r="DG26" s="155"/>
      <c r="DH26" s="160"/>
      <c r="DI26" s="160"/>
      <c r="DJ26" s="160"/>
      <c r="DK26" s="160"/>
      <c r="DL26" s="155"/>
      <c r="DM26" s="155"/>
      <c r="DN26" s="155"/>
      <c r="DO26" s="155"/>
      <c r="DP26" s="155"/>
      <c r="DQ26" s="155"/>
      <c r="DR26" s="156"/>
      <c r="DS26" s="154"/>
      <c r="DT26" s="155"/>
      <c r="DU26" s="155"/>
      <c r="DV26" s="156"/>
      <c r="DW26" s="155"/>
      <c r="DX26" s="155"/>
      <c r="DY26" s="155"/>
      <c r="DZ26" s="155"/>
      <c r="EA26" s="155"/>
      <c r="EB26" s="155"/>
      <c r="EC26" s="153"/>
    </row>
    <row r="27" spans="1:135" ht="14.5" x14ac:dyDescent="0.35">
      <c r="A27" s="159" t="s">
        <v>79</v>
      </c>
      <c r="B27" s="158" t="s">
        <v>78</v>
      </c>
      <c r="C27" s="157">
        <v>0</v>
      </c>
      <c r="D27" s="155">
        <v>0</v>
      </c>
      <c r="E27" s="155">
        <v>0</v>
      </c>
      <c r="F27" s="155">
        <v>0</v>
      </c>
      <c r="G27" s="155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2382</v>
      </c>
      <c r="M27" s="155">
        <v>0</v>
      </c>
      <c r="N27" s="160">
        <v>0</v>
      </c>
      <c r="O27" s="160">
        <v>0</v>
      </c>
      <c r="P27" s="160">
        <v>0</v>
      </c>
      <c r="Q27" s="160">
        <v>0</v>
      </c>
      <c r="R27" s="155">
        <v>0</v>
      </c>
      <c r="S27" s="155">
        <v>0</v>
      </c>
      <c r="T27" s="155">
        <v>0</v>
      </c>
      <c r="U27" s="155">
        <v>0</v>
      </c>
      <c r="V27" s="155">
        <v>0</v>
      </c>
      <c r="W27" s="155">
        <v>0</v>
      </c>
      <c r="X27" s="155">
        <v>0</v>
      </c>
      <c r="Y27" s="155">
        <v>0</v>
      </c>
      <c r="Z27" s="154">
        <v>0</v>
      </c>
      <c r="AA27" s="155">
        <v>0</v>
      </c>
      <c r="AB27" s="155">
        <v>0</v>
      </c>
      <c r="AC27" s="155">
        <v>0</v>
      </c>
      <c r="AD27" s="155">
        <v>0</v>
      </c>
      <c r="AE27" s="155">
        <v>0</v>
      </c>
      <c r="AF27" s="155">
        <v>0</v>
      </c>
      <c r="AG27" s="155">
        <v>0</v>
      </c>
      <c r="AH27" s="155">
        <v>0</v>
      </c>
      <c r="AI27" s="153">
        <v>0</v>
      </c>
      <c r="AJ27" s="157">
        <v>0</v>
      </c>
      <c r="AK27" s="155">
        <v>0</v>
      </c>
      <c r="AL27" s="155">
        <v>0</v>
      </c>
      <c r="AM27" s="155">
        <v>0</v>
      </c>
      <c r="AN27" s="155">
        <v>0</v>
      </c>
      <c r="AO27" s="160">
        <v>0</v>
      </c>
      <c r="AP27" s="160">
        <v>0</v>
      </c>
      <c r="AQ27" s="160">
        <v>0</v>
      </c>
      <c r="AR27" s="160">
        <v>0</v>
      </c>
      <c r="AS27" s="160">
        <v>3500</v>
      </c>
      <c r="AT27" s="155">
        <v>0</v>
      </c>
      <c r="AU27" s="160">
        <v>0</v>
      </c>
      <c r="AV27" s="160">
        <v>0</v>
      </c>
      <c r="AW27" s="160">
        <v>0</v>
      </c>
      <c r="AX27" s="160">
        <v>0</v>
      </c>
      <c r="AY27" s="155">
        <v>0</v>
      </c>
      <c r="AZ27" s="155">
        <v>0</v>
      </c>
      <c r="BA27" s="155">
        <v>0</v>
      </c>
      <c r="BB27" s="155">
        <v>0</v>
      </c>
      <c r="BC27" s="155">
        <v>0</v>
      </c>
      <c r="BD27" s="155">
        <v>0</v>
      </c>
      <c r="BE27" s="155">
        <v>0</v>
      </c>
      <c r="BF27" s="155">
        <v>0</v>
      </c>
      <c r="BG27" s="154">
        <v>0</v>
      </c>
      <c r="BH27" s="155">
        <v>0</v>
      </c>
      <c r="BI27" s="155">
        <v>0</v>
      </c>
      <c r="BJ27" s="155">
        <v>0</v>
      </c>
      <c r="BK27" s="155">
        <v>0</v>
      </c>
      <c r="BL27" s="155">
        <v>0</v>
      </c>
      <c r="BM27" s="155">
        <v>0</v>
      </c>
      <c r="BN27" s="155">
        <v>0</v>
      </c>
      <c r="BO27" s="155">
        <v>0</v>
      </c>
      <c r="BP27" s="153">
        <v>0</v>
      </c>
      <c r="BQ27" s="157">
        <v>0</v>
      </c>
      <c r="BR27" s="155">
        <v>0</v>
      </c>
      <c r="BS27" s="155">
        <v>0</v>
      </c>
      <c r="BT27" s="155">
        <v>0</v>
      </c>
      <c r="BU27" s="155">
        <v>0</v>
      </c>
      <c r="BV27" s="160">
        <v>0</v>
      </c>
      <c r="BW27" s="160">
        <v>0</v>
      </c>
      <c r="BX27" s="160">
        <v>0</v>
      </c>
      <c r="BY27" s="160">
        <v>0</v>
      </c>
      <c r="BZ27" s="160">
        <v>3500</v>
      </c>
      <c r="CA27" s="155">
        <v>0</v>
      </c>
      <c r="CB27" s="160">
        <v>0</v>
      </c>
      <c r="CC27" s="160">
        <v>0</v>
      </c>
      <c r="CD27" s="160">
        <v>0</v>
      </c>
      <c r="CE27" s="160">
        <v>0</v>
      </c>
      <c r="CF27" s="155">
        <v>0</v>
      </c>
      <c r="CG27" s="155">
        <v>0</v>
      </c>
      <c r="CH27" s="155">
        <v>0</v>
      </c>
      <c r="CI27" s="155">
        <v>0</v>
      </c>
      <c r="CJ27" s="155">
        <v>0</v>
      </c>
      <c r="CK27" s="155">
        <v>0</v>
      </c>
      <c r="CL27" s="155">
        <v>0</v>
      </c>
      <c r="CM27" s="155">
        <v>0</v>
      </c>
      <c r="CN27" s="154">
        <v>0</v>
      </c>
      <c r="CO27" s="155">
        <v>0</v>
      </c>
      <c r="CP27" s="155">
        <v>0</v>
      </c>
      <c r="CQ27" s="156"/>
      <c r="CR27" s="156"/>
      <c r="CS27" s="156"/>
      <c r="CT27" s="156"/>
      <c r="CU27" s="156"/>
      <c r="CV27" s="155">
        <v>0</v>
      </c>
      <c r="CW27" s="153">
        <v>0</v>
      </c>
      <c r="CX27" s="157"/>
      <c r="CY27" s="155"/>
      <c r="CZ27" s="155"/>
      <c r="DA27" s="155"/>
      <c r="DB27" s="155"/>
      <c r="DC27" s="160"/>
      <c r="DD27" s="160"/>
      <c r="DE27" s="160"/>
      <c r="DF27" s="160"/>
      <c r="DG27" s="155"/>
      <c r="DH27" s="160"/>
      <c r="DI27" s="160"/>
      <c r="DJ27" s="160"/>
      <c r="DK27" s="160"/>
      <c r="DL27" s="155"/>
      <c r="DM27" s="155"/>
      <c r="DN27" s="155"/>
      <c r="DO27" s="155"/>
      <c r="DP27" s="155"/>
      <c r="DQ27" s="155"/>
      <c r="DR27" s="156"/>
      <c r="DS27" s="155"/>
      <c r="DT27" s="154"/>
      <c r="DU27" s="155"/>
      <c r="DV27" s="156"/>
      <c r="DW27" s="155"/>
      <c r="DX27" s="155"/>
      <c r="DY27" s="155"/>
      <c r="DZ27" s="155"/>
      <c r="EA27" s="155"/>
      <c r="EB27" s="155"/>
      <c r="EC27" s="153"/>
    </row>
    <row r="28" spans="1:135" ht="14.5" x14ac:dyDescent="0.35">
      <c r="A28" s="159" t="s">
        <v>77</v>
      </c>
      <c r="B28" s="158" t="s">
        <v>76</v>
      </c>
      <c r="C28" s="157">
        <v>0</v>
      </c>
      <c r="D28" s="155">
        <v>0</v>
      </c>
      <c r="E28" s="155">
        <v>250</v>
      </c>
      <c r="F28" s="155">
        <v>0</v>
      </c>
      <c r="G28" s="155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55">
        <v>0</v>
      </c>
      <c r="N28" s="160">
        <v>0</v>
      </c>
      <c r="O28" s="160">
        <v>0</v>
      </c>
      <c r="P28" s="160">
        <v>0</v>
      </c>
      <c r="Q28" s="160">
        <v>0</v>
      </c>
      <c r="R28" s="155">
        <v>0</v>
      </c>
      <c r="S28" s="155">
        <v>581</v>
      </c>
      <c r="T28" s="155">
        <v>0</v>
      </c>
      <c r="U28" s="155">
        <v>0</v>
      </c>
      <c r="V28" s="155">
        <v>0</v>
      </c>
      <c r="W28" s="155">
        <v>0</v>
      </c>
      <c r="X28" s="155">
        <v>0</v>
      </c>
      <c r="Y28" s="155">
        <v>0</v>
      </c>
      <c r="Z28" s="155">
        <v>0</v>
      </c>
      <c r="AA28" s="154">
        <v>0</v>
      </c>
      <c r="AB28" s="155">
        <v>0</v>
      </c>
      <c r="AC28" s="155">
        <v>0</v>
      </c>
      <c r="AD28" s="155">
        <v>0</v>
      </c>
      <c r="AE28" s="155">
        <v>0</v>
      </c>
      <c r="AF28" s="155">
        <v>0</v>
      </c>
      <c r="AG28" s="155">
        <v>400</v>
      </c>
      <c r="AH28" s="155">
        <v>0</v>
      </c>
      <c r="AI28" s="153">
        <v>0</v>
      </c>
      <c r="AJ28" s="157">
        <v>0</v>
      </c>
      <c r="AK28" s="155">
        <v>0</v>
      </c>
      <c r="AL28" s="155">
        <v>900</v>
      </c>
      <c r="AM28" s="155">
        <v>0</v>
      </c>
      <c r="AN28" s="155">
        <v>0</v>
      </c>
      <c r="AO28" s="160">
        <v>0</v>
      </c>
      <c r="AP28" s="160">
        <v>0</v>
      </c>
      <c r="AQ28" s="160">
        <v>0</v>
      </c>
      <c r="AR28" s="160">
        <v>0</v>
      </c>
      <c r="AS28" s="160">
        <v>0</v>
      </c>
      <c r="AT28" s="155">
        <v>0</v>
      </c>
      <c r="AU28" s="160">
        <v>0</v>
      </c>
      <c r="AV28" s="160">
        <v>0</v>
      </c>
      <c r="AW28" s="160">
        <v>0</v>
      </c>
      <c r="AX28" s="160">
        <v>0</v>
      </c>
      <c r="AY28" s="155">
        <v>0</v>
      </c>
      <c r="AZ28" s="155">
        <v>1250</v>
      </c>
      <c r="BA28" s="155">
        <v>0</v>
      </c>
      <c r="BB28" s="155">
        <v>0</v>
      </c>
      <c r="BC28" s="155">
        <v>0</v>
      </c>
      <c r="BD28" s="155">
        <v>0</v>
      </c>
      <c r="BE28" s="155">
        <v>0</v>
      </c>
      <c r="BF28" s="155">
        <v>0</v>
      </c>
      <c r="BG28" s="155">
        <v>0</v>
      </c>
      <c r="BH28" s="154">
        <v>0</v>
      </c>
      <c r="BI28" s="155">
        <v>0</v>
      </c>
      <c r="BJ28" s="155">
        <v>0</v>
      </c>
      <c r="BK28" s="155">
        <v>0</v>
      </c>
      <c r="BL28" s="155">
        <v>0</v>
      </c>
      <c r="BM28" s="155">
        <v>0</v>
      </c>
      <c r="BN28" s="155">
        <v>0</v>
      </c>
      <c r="BO28" s="155">
        <v>0</v>
      </c>
      <c r="BP28" s="153">
        <v>0</v>
      </c>
      <c r="BQ28" s="157">
        <v>0</v>
      </c>
      <c r="BR28" s="155">
        <v>0</v>
      </c>
      <c r="BS28" s="155">
        <v>1500</v>
      </c>
      <c r="BT28" s="155">
        <v>0</v>
      </c>
      <c r="BU28" s="155">
        <v>0</v>
      </c>
      <c r="BV28" s="160">
        <v>0</v>
      </c>
      <c r="BW28" s="160">
        <v>0</v>
      </c>
      <c r="BX28" s="160">
        <v>0</v>
      </c>
      <c r="BY28" s="160">
        <v>0</v>
      </c>
      <c r="BZ28" s="160">
        <v>0</v>
      </c>
      <c r="CA28" s="155">
        <v>0</v>
      </c>
      <c r="CB28" s="160">
        <v>0</v>
      </c>
      <c r="CC28" s="160">
        <v>0</v>
      </c>
      <c r="CD28" s="160">
        <v>0</v>
      </c>
      <c r="CE28" s="160">
        <v>0</v>
      </c>
      <c r="CF28" s="155">
        <v>0</v>
      </c>
      <c r="CG28" s="155">
        <v>1400</v>
      </c>
      <c r="CH28" s="155">
        <v>0</v>
      </c>
      <c r="CI28" s="155">
        <v>0</v>
      </c>
      <c r="CJ28" s="155">
        <v>0</v>
      </c>
      <c r="CK28" s="155">
        <v>0</v>
      </c>
      <c r="CL28" s="155">
        <v>0</v>
      </c>
      <c r="CM28" s="155">
        <v>0</v>
      </c>
      <c r="CN28" s="155">
        <v>0</v>
      </c>
      <c r="CO28" s="154">
        <v>0</v>
      </c>
      <c r="CP28" s="155">
        <v>0</v>
      </c>
      <c r="CQ28" s="156"/>
      <c r="CR28" s="156"/>
      <c r="CS28" s="156"/>
      <c r="CT28" s="156"/>
      <c r="CU28" s="156">
        <v>1300</v>
      </c>
      <c r="CV28" s="155">
        <v>0</v>
      </c>
      <c r="CW28" s="153">
        <v>0</v>
      </c>
      <c r="CX28" s="157"/>
      <c r="CY28" s="155"/>
      <c r="CZ28" s="155"/>
      <c r="DA28" s="155"/>
      <c r="DB28" s="155"/>
      <c r="DC28" s="160"/>
      <c r="DD28" s="160"/>
      <c r="DE28" s="160"/>
      <c r="DF28" s="160"/>
      <c r="DG28" s="155"/>
      <c r="DH28" s="160"/>
      <c r="DI28" s="160"/>
      <c r="DJ28" s="160"/>
      <c r="DK28" s="160"/>
      <c r="DL28" s="155"/>
      <c r="DM28" s="155"/>
      <c r="DN28" s="155"/>
      <c r="DO28" s="155"/>
      <c r="DP28" s="155"/>
      <c r="DQ28" s="155"/>
      <c r="DR28" s="156"/>
      <c r="DS28" s="155"/>
      <c r="DT28" s="155"/>
      <c r="DU28" s="154"/>
      <c r="DV28" s="156"/>
      <c r="DW28" s="155"/>
      <c r="DX28" s="155"/>
      <c r="DY28" s="155"/>
      <c r="DZ28" s="155"/>
      <c r="EA28" s="155"/>
      <c r="EB28" s="155"/>
      <c r="EC28" s="153"/>
    </row>
    <row r="29" spans="1:135" ht="14.5" x14ac:dyDescent="0.35">
      <c r="A29" s="159" t="s">
        <v>75</v>
      </c>
      <c r="B29" s="158" t="s">
        <v>11</v>
      </c>
      <c r="C29" s="157">
        <v>0</v>
      </c>
      <c r="D29" s="155">
        <v>0</v>
      </c>
      <c r="E29" s="155">
        <v>0</v>
      </c>
      <c r="F29" s="155">
        <v>0</v>
      </c>
      <c r="G29" s="155">
        <v>0</v>
      </c>
      <c r="H29" s="160">
        <v>0</v>
      </c>
      <c r="I29" s="160">
        <v>1772</v>
      </c>
      <c r="J29" s="160">
        <v>1208</v>
      </c>
      <c r="K29" s="160">
        <v>564</v>
      </c>
      <c r="L29" s="160">
        <v>0</v>
      </c>
      <c r="M29" s="155">
        <v>2608</v>
      </c>
      <c r="N29" s="160">
        <v>0</v>
      </c>
      <c r="O29" s="160">
        <v>0</v>
      </c>
      <c r="P29" s="160">
        <v>411</v>
      </c>
      <c r="Q29" s="160">
        <v>0</v>
      </c>
      <c r="R29" s="155">
        <v>0</v>
      </c>
      <c r="S29" s="155">
        <v>0</v>
      </c>
      <c r="T29" s="155">
        <v>0</v>
      </c>
      <c r="U29" s="155">
        <v>0</v>
      </c>
      <c r="V29" s="155">
        <v>0</v>
      </c>
      <c r="W29" s="155">
        <v>0</v>
      </c>
      <c r="X29" s="155">
        <v>2983</v>
      </c>
      <c r="Y29" s="155">
        <v>367</v>
      </c>
      <c r="Z29" s="155">
        <v>0</v>
      </c>
      <c r="AA29" s="155">
        <v>0</v>
      </c>
      <c r="AB29" s="154">
        <v>0</v>
      </c>
      <c r="AC29" s="155">
        <v>0</v>
      </c>
      <c r="AD29" s="155">
        <v>0</v>
      </c>
      <c r="AE29" s="155">
        <v>0</v>
      </c>
      <c r="AF29" s="155">
        <v>0</v>
      </c>
      <c r="AG29" s="155">
        <v>0</v>
      </c>
      <c r="AH29" s="155">
        <v>0</v>
      </c>
      <c r="AI29" s="153">
        <v>0</v>
      </c>
      <c r="AJ29" s="157">
        <v>0</v>
      </c>
      <c r="AK29" s="155">
        <v>0</v>
      </c>
      <c r="AL29" s="155">
        <v>0</v>
      </c>
      <c r="AM29" s="155">
        <v>0</v>
      </c>
      <c r="AN29" s="155">
        <v>0</v>
      </c>
      <c r="AO29" s="160">
        <v>0</v>
      </c>
      <c r="AP29" s="160">
        <v>1980</v>
      </c>
      <c r="AQ29" s="160">
        <v>1300</v>
      </c>
      <c r="AR29" s="160">
        <v>680</v>
      </c>
      <c r="AS29" s="160">
        <v>0</v>
      </c>
      <c r="AT29" s="155">
        <v>2800</v>
      </c>
      <c r="AU29" s="160">
        <v>0</v>
      </c>
      <c r="AV29" s="160">
        <v>0</v>
      </c>
      <c r="AW29" s="160">
        <v>965</v>
      </c>
      <c r="AX29" s="160">
        <v>0</v>
      </c>
      <c r="AY29" s="155">
        <v>0</v>
      </c>
      <c r="AZ29" s="155">
        <v>0</v>
      </c>
      <c r="BA29" s="155">
        <v>0</v>
      </c>
      <c r="BB29" s="155">
        <v>0</v>
      </c>
      <c r="BC29" s="155">
        <v>0</v>
      </c>
      <c r="BD29" s="155">
        <v>0</v>
      </c>
      <c r="BE29" s="155">
        <v>3995</v>
      </c>
      <c r="BF29" s="155">
        <v>600</v>
      </c>
      <c r="BG29" s="155">
        <v>0</v>
      </c>
      <c r="BH29" s="155">
        <v>0</v>
      </c>
      <c r="BI29" s="154">
        <v>0</v>
      </c>
      <c r="BJ29" s="155">
        <v>0</v>
      </c>
      <c r="BK29" s="155">
        <v>0</v>
      </c>
      <c r="BL29" s="155">
        <v>0</v>
      </c>
      <c r="BM29" s="155">
        <v>0</v>
      </c>
      <c r="BN29" s="155">
        <v>0</v>
      </c>
      <c r="BO29" s="155">
        <v>0</v>
      </c>
      <c r="BP29" s="153">
        <v>0</v>
      </c>
      <c r="BQ29" s="157">
        <v>0</v>
      </c>
      <c r="BR29" s="155">
        <v>0</v>
      </c>
      <c r="BS29" s="155">
        <v>0</v>
      </c>
      <c r="BT29" s="155">
        <v>0</v>
      </c>
      <c r="BU29" s="155">
        <v>0</v>
      </c>
      <c r="BV29" s="160">
        <v>0</v>
      </c>
      <c r="BW29" s="160">
        <v>1980</v>
      </c>
      <c r="BX29" s="160">
        <v>1300</v>
      </c>
      <c r="BY29" s="160">
        <v>680</v>
      </c>
      <c r="BZ29" s="160">
        <v>0</v>
      </c>
      <c r="CA29" s="155">
        <v>3200</v>
      </c>
      <c r="CB29" s="160">
        <v>0</v>
      </c>
      <c r="CC29" s="160">
        <v>0</v>
      </c>
      <c r="CD29" s="160">
        <v>1315</v>
      </c>
      <c r="CE29" s="160">
        <v>0</v>
      </c>
      <c r="CF29" s="155">
        <v>0</v>
      </c>
      <c r="CG29" s="155">
        <v>0</v>
      </c>
      <c r="CH29" s="155">
        <v>0</v>
      </c>
      <c r="CI29" s="155">
        <v>0</v>
      </c>
      <c r="CJ29" s="155">
        <v>0</v>
      </c>
      <c r="CK29" s="155">
        <v>0</v>
      </c>
      <c r="CL29" s="155">
        <v>3995</v>
      </c>
      <c r="CM29" s="155">
        <v>600</v>
      </c>
      <c r="CN29" s="155">
        <v>0</v>
      </c>
      <c r="CO29" s="155">
        <v>0</v>
      </c>
      <c r="CP29" s="154">
        <v>0</v>
      </c>
      <c r="CQ29" s="156"/>
      <c r="CR29" s="156"/>
      <c r="CS29" s="156"/>
      <c r="CT29" s="156"/>
      <c r="CU29" s="156"/>
      <c r="CV29" s="156">
        <v>0</v>
      </c>
      <c r="CW29" s="161">
        <v>0</v>
      </c>
      <c r="CX29" s="165"/>
      <c r="CY29" s="156"/>
      <c r="CZ29" s="156"/>
      <c r="DA29" s="156"/>
      <c r="DB29" s="156"/>
      <c r="DC29" s="163"/>
      <c r="DD29" s="163"/>
      <c r="DE29" s="163"/>
      <c r="DF29" s="163"/>
      <c r="DG29" s="156"/>
      <c r="DH29" s="163"/>
      <c r="DI29" s="163"/>
      <c r="DJ29" s="164"/>
      <c r="DK29" s="163"/>
      <c r="DL29" s="156"/>
      <c r="DM29" s="156"/>
      <c r="DN29" s="156"/>
      <c r="DO29" s="156"/>
      <c r="DP29" s="156"/>
      <c r="DQ29" s="156"/>
      <c r="DR29" s="156"/>
      <c r="DS29" s="156"/>
      <c r="DT29" s="156"/>
      <c r="DU29" s="156"/>
      <c r="DV29" s="162"/>
      <c r="DW29" s="156"/>
      <c r="DX29" s="156"/>
      <c r="DY29" s="156"/>
      <c r="DZ29" s="156"/>
      <c r="EA29" s="156"/>
      <c r="EB29" s="156"/>
      <c r="EC29" s="161"/>
    </row>
    <row r="30" spans="1:135" ht="14.5" x14ac:dyDescent="0.35">
      <c r="A30" s="159"/>
      <c r="B30" s="230" t="s">
        <v>74</v>
      </c>
      <c r="C30" s="157">
        <v>0</v>
      </c>
      <c r="D30" s="155">
        <v>0</v>
      </c>
      <c r="E30" s="155">
        <v>0</v>
      </c>
      <c r="F30" s="155">
        <v>0</v>
      </c>
      <c r="G30" s="155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55">
        <v>0</v>
      </c>
      <c r="N30" s="160">
        <v>0</v>
      </c>
      <c r="O30" s="160">
        <v>0</v>
      </c>
      <c r="P30" s="160">
        <v>0</v>
      </c>
      <c r="Q30" s="160">
        <v>0</v>
      </c>
      <c r="R30" s="155">
        <v>0</v>
      </c>
      <c r="S30" s="155">
        <v>0</v>
      </c>
      <c r="T30" s="155">
        <v>0</v>
      </c>
      <c r="U30" s="155">
        <v>0</v>
      </c>
      <c r="V30" s="155">
        <v>0</v>
      </c>
      <c r="W30" s="155">
        <v>0</v>
      </c>
      <c r="X30" s="155">
        <v>0</v>
      </c>
      <c r="Y30" s="155">
        <v>0</v>
      </c>
      <c r="Z30" s="155">
        <v>0</v>
      </c>
      <c r="AA30" s="155">
        <v>0</v>
      </c>
      <c r="AB30" s="155">
        <v>0</v>
      </c>
      <c r="AC30" s="154">
        <v>0</v>
      </c>
      <c r="AD30" s="155">
        <v>0</v>
      </c>
      <c r="AE30" s="155">
        <v>0</v>
      </c>
      <c r="AF30" s="155">
        <v>0</v>
      </c>
      <c r="AG30" s="155">
        <v>0</v>
      </c>
      <c r="AH30" s="155">
        <v>0</v>
      </c>
      <c r="AI30" s="153">
        <v>0</v>
      </c>
      <c r="AJ30" s="157">
        <v>0</v>
      </c>
      <c r="AK30" s="155">
        <v>0</v>
      </c>
      <c r="AL30" s="155">
        <v>0</v>
      </c>
      <c r="AM30" s="155">
        <v>0</v>
      </c>
      <c r="AN30" s="155">
        <v>0</v>
      </c>
      <c r="AO30" s="160">
        <v>0</v>
      </c>
      <c r="AP30" s="160">
        <v>0</v>
      </c>
      <c r="AQ30" s="160">
        <v>0</v>
      </c>
      <c r="AR30" s="160">
        <v>0</v>
      </c>
      <c r="AS30" s="160">
        <v>0</v>
      </c>
      <c r="AT30" s="155">
        <v>0</v>
      </c>
      <c r="AU30" s="160">
        <v>0</v>
      </c>
      <c r="AV30" s="160">
        <v>0</v>
      </c>
      <c r="AW30" s="160">
        <v>0</v>
      </c>
      <c r="AX30" s="160">
        <v>0</v>
      </c>
      <c r="AY30" s="155">
        <v>0</v>
      </c>
      <c r="AZ30" s="155">
        <v>0</v>
      </c>
      <c r="BA30" s="155">
        <v>0</v>
      </c>
      <c r="BB30" s="155">
        <v>0</v>
      </c>
      <c r="BC30" s="155">
        <v>0</v>
      </c>
      <c r="BD30" s="155">
        <v>0</v>
      </c>
      <c r="BE30" s="155">
        <v>0</v>
      </c>
      <c r="BF30" s="155">
        <v>0</v>
      </c>
      <c r="BG30" s="155">
        <v>0</v>
      </c>
      <c r="BH30" s="155">
        <v>0</v>
      </c>
      <c r="BI30" s="155">
        <v>0</v>
      </c>
      <c r="BJ30" s="154">
        <v>0</v>
      </c>
      <c r="BK30" s="155">
        <v>0</v>
      </c>
      <c r="BL30" s="155">
        <v>0</v>
      </c>
      <c r="BM30" s="155">
        <v>0</v>
      </c>
      <c r="BN30" s="155">
        <v>0</v>
      </c>
      <c r="BO30" s="155">
        <v>0</v>
      </c>
      <c r="BP30" s="153">
        <v>0</v>
      </c>
      <c r="BQ30" s="165"/>
      <c r="BR30" s="156"/>
      <c r="BS30" s="156"/>
      <c r="BT30" s="156"/>
      <c r="BU30" s="156"/>
      <c r="BV30" s="163"/>
      <c r="BW30" s="163"/>
      <c r="BX30" s="163"/>
      <c r="BY30" s="163"/>
      <c r="BZ30" s="163"/>
      <c r="CA30" s="156">
        <v>2000</v>
      </c>
      <c r="CB30" s="163"/>
      <c r="CC30" s="163"/>
      <c r="CD30" s="163"/>
      <c r="CE30" s="163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62"/>
      <c r="CR30" s="156">
        <v>3300</v>
      </c>
      <c r="CS30" s="156"/>
      <c r="CT30" s="156"/>
      <c r="CU30" s="156"/>
      <c r="CV30" s="155">
        <v>0</v>
      </c>
      <c r="CW30" s="153">
        <v>0</v>
      </c>
      <c r="CX30" s="157"/>
      <c r="CY30" s="155"/>
      <c r="CZ30" s="155"/>
      <c r="DA30" s="155"/>
      <c r="DB30" s="155"/>
      <c r="DC30" s="160"/>
      <c r="DD30" s="160"/>
      <c r="DE30" s="160"/>
      <c r="DF30" s="160"/>
      <c r="DG30" s="155"/>
      <c r="DH30" s="160"/>
      <c r="DI30" s="160"/>
      <c r="DJ30" s="160"/>
      <c r="DK30" s="160"/>
      <c r="DL30" s="155"/>
      <c r="DM30" s="155"/>
      <c r="DN30" s="155"/>
      <c r="DO30" s="155"/>
      <c r="DP30" s="155"/>
      <c r="DQ30" s="155"/>
      <c r="DR30" s="156"/>
      <c r="DS30" s="155"/>
      <c r="DT30" s="155"/>
      <c r="DU30" s="155"/>
      <c r="DV30" s="156"/>
      <c r="DW30" s="154"/>
      <c r="DX30" s="155"/>
      <c r="DY30" s="155"/>
      <c r="DZ30" s="155"/>
      <c r="EA30" s="155"/>
      <c r="EB30" s="155"/>
      <c r="EC30" s="153"/>
    </row>
    <row r="31" spans="1:135" ht="14.5" x14ac:dyDescent="0.35">
      <c r="A31" s="159"/>
      <c r="B31" s="230" t="s">
        <v>73</v>
      </c>
      <c r="C31" s="157">
        <v>0</v>
      </c>
      <c r="D31" s="155">
        <v>0</v>
      </c>
      <c r="E31" s="155">
        <v>0</v>
      </c>
      <c r="F31" s="155">
        <v>0</v>
      </c>
      <c r="G31" s="155">
        <v>0</v>
      </c>
      <c r="H31" s="160">
        <v>0</v>
      </c>
      <c r="I31" s="160">
        <v>0</v>
      </c>
      <c r="J31" s="160">
        <v>0</v>
      </c>
      <c r="K31" s="160">
        <v>0</v>
      </c>
      <c r="L31" s="160">
        <v>0</v>
      </c>
      <c r="M31" s="155">
        <v>0</v>
      </c>
      <c r="N31" s="160">
        <v>0</v>
      </c>
      <c r="O31" s="160">
        <v>0</v>
      </c>
      <c r="P31" s="160">
        <v>0</v>
      </c>
      <c r="Q31" s="160">
        <v>0</v>
      </c>
      <c r="R31" s="155">
        <v>0</v>
      </c>
      <c r="S31" s="155">
        <v>0</v>
      </c>
      <c r="T31" s="155">
        <v>0</v>
      </c>
      <c r="U31" s="155">
        <v>0</v>
      </c>
      <c r="V31" s="155">
        <v>0</v>
      </c>
      <c r="W31" s="155">
        <v>0</v>
      </c>
      <c r="X31" s="155">
        <v>0</v>
      </c>
      <c r="Y31" s="155">
        <v>0</v>
      </c>
      <c r="Z31" s="155">
        <v>0</v>
      </c>
      <c r="AA31" s="155">
        <v>0</v>
      </c>
      <c r="AB31" s="155">
        <v>0</v>
      </c>
      <c r="AC31" s="155">
        <v>0</v>
      </c>
      <c r="AD31" s="154">
        <v>0</v>
      </c>
      <c r="AE31" s="155">
        <v>0</v>
      </c>
      <c r="AF31" s="155">
        <v>0</v>
      </c>
      <c r="AG31" s="155">
        <v>0</v>
      </c>
      <c r="AH31" s="155">
        <v>0</v>
      </c>
      <c r="AI31" s="153">
        <v>0</v>
      </c>
      <c r="AJ31" s="157">
        <v>0</v>
      </c>
      <c r="AK31" s="155">
        <v>0</v>
      </c>
      <c r="AL31" s="155">
        <v>0</v>
      </c>
      <c r="AM31" s="155">
        <v>0</v>
      </c>
      <c r="AN31" s="155">
        <v>0</v>
      </c>
      <c r="AO31" s="160">
        <v>0</v>
      </c>
      <c r="AP31" s="160">
        <v>0</v>
      </c>
      <c r="AQ31" s="160">
        <v>0</v>
      </c>
      <c r="AR31" s="160">
        <v>0</v>
      </c>
      <c r="AS31" s="160">
        <v>0</v>
      </c>
      <c r="AT31" s="155">
        <v>0</v>
      </c>
      <c r="AU31" s="160">
        <v>0</v>
      </c>
      <c r="AV31" s="160">
        <v>0</v>
      </c>
      <c r="AW31" s="160">
        <v>0</v>
      </c>
      <c r="AX31" s="160">
        <v>0</v>
      </c>
      <c r="AY31" s="155">
        <v>0</v>
      </c>
      <c r="AZ31" s="155">
        <v>0</v>
      </c>
      <c r="BA31" s="155">
        <v>0</v>
      </c>
      <c r="BB31" s="155">
        <v>0</v>
      </c>
      <c r="BC31" s="155">
        <v>0</v>
      </c>
      <c r="BD31" s="155">
        <v>0</v>
      </c>
      <c r="BE31" s="155">
        <v>0</v>
      </c>
      <c r="BF31" s="155">
        <v>0</v>
      </c>
      <c r="BG31" s="155">
        <v>0</v>
      </c>
      <c r="BH31" s="155">
        <v>0</v>
      </c>
      <c r="BI31" s="155">
        <v>0</v>
      </c>
      <c r="BJ31" s="155">
        <v>0</v>
      </c>
      <c r="BK31" s="154">
        <v>0</v>
      </c>
      <c r="BL31" s="155">
        <v>0</v>
      </c>
      <c r="BM31" s="155">
        <v>0</v>
      </c>
      <c r="BN31" s="155">
        <v>0</v>
      </c>
      <c r="BO31" s="155">
        <v>0</v>
      </c>
      <c r="BP31" s="153">
        <v>0</v>
      </c>
      <c r="BQ31" s="165"/>
      <c r="BR31" s="156"/>
      <c r="BS31" s="156"/>
      <c r="BT31" s="156"/>
      <c r="BU31" s="156"/>
      <c r="BV31" s="163"/>
      <c r="BW31" s="163"/>
      <c r="BX31" s="163"/>
      <c r="BY31" s="163"/>
      <c r="BZ31" s="163"/>
      <c r="CA31" s="156">
        <v>0</v>
      </c>
      <c r="CB31" s="163"/>
      <c r="CC31" s="163"/>
      <c r="CD31" s="163"/>
      <c r="CE31" s="163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>
        <v>3300</v>
      </c>
      <c r="CR31" s="162"/>
      <c r="CS31" s="156">
        <v>7800</v>
      </c>
      <c r="CT31" s="156"/>
      <c r="CU31" s="156"/>
      <c r="CV31" s="155">
        <v>0</v>
      </c>
      <c r="CW31" s="153">
        <v>0</v>
      </c>
      <c r="CX31" s="157"/>
      <c r="CY31" s="155"/>
      <c r="CZ31" s="155"/>
      <c r="DA31" s="155"/>
      <c r="DB31" s="155"/>
      <c r="DC31" s="160"/>
      <c r="DD31" s="160"/>
      <c r="DE31" s="160"/>
      <c r="DF31" s="160"/>
      <c r="DG31" s="155"/>
      <c r="DH31" s="160"/>
      <c r="DI31" s="160"/>
      <c r="DJ31" s="160"/>
      <c r="DK31" s="160"/>
      <c r="DL31" s="155"/>
      <c r="DM31" s="155"/>
      <c r="DN31" s="155"/>
      <c r="DO31" s="155"/>
      <c r="DP31" s="155"/>
      <c r="DQ31" s="155"/>
      <c r="DR31" s="156"/>
      <c r="DS31" s="155"/>
      <c r="DT31" s="155"/>
      <c r="DU31" s="155"/>
      <c r="DV31" s="156"/>
      <c r="DW31" s="155"/>
      <c r="DX31" s="154"/>
      <c r="DY31" s="155"/>
      <c r="DZ31" s="155"/>
      <c r="EA31" s="155"/>
      <c r="EB31" s="155"/>
      <c r="EC31" s="153"/>
    </row>
    <row r="32" spans="1:135" ht="14.5" x14ac:dyDescent="0.35">
      <c r="A32" s="159"/>
      <c r="B32" s="230" t="s">
        <v>72</v>
      </c>
      <c r="C32" s="157">
        <v>0</v>
      </c>
      <c r="D32" s="155">
        <v>0</v>
      </c>
      <c r="E32" s="155">
        <v>0</v>
      </c>
      <c r="F32" s="155">
        <v>0</v>
      </c>
      <c r="G32" s="155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55">
        <v>0</v>
      </c>
      <c r="N32" s="160">
        <v>0</v>
      </c>
      <c r="O32" s="160">
        <v>0</v>
      </c>
      <c r="P32" s="160">
        <v>0</v>
      </c>
      <c r="Q32" s="160">
        <v>0</v>
      </c>
      <c r="R32" s="155">
        <v>0</v>
      </c>
      <c r="S32" s="155">
        <v>0</v>
      </c>
      <c r="T32" s="155">
        <v>0</v>
      </c>
      <c r="U32" s="155">
        <v>0</v>
      </c>
      <c r="V32" s="155">
        <v>0</v>
      </c>
      <c r="W32" s="155">
        <v>0</v>
      </c>
      <c r="X32" s="155">
        <v>0</v>
      </c>
      <c r="Y32" s="155">
        <v>0</v>
      </c>
      <c r="Z32" s="155">
        <v>0</v>
      </c>
      <c r="AA32" s="155">
        <v>0</v>
      </c>
      <c r="AB32" s="155">
        <v>0</v>
      </c>
      <c r="AC32" s="155">
        <v>0</v>
      </c>
      <c r="AD32" s="155">
        <v>0</v>
      </c>
      <c r="AE32" s="154">
        <v>0</v>
      </c>
      <c r="AF32" s="155">
        <v>0</v>
      </c>
      <c r="AG32" s="155">
        <v>0</v>
      </c>
      <c r="AH32" s="155">
        <v>0</v>
      </c>
      <c r="AI32" s="153">
        <v>0</v>
      </c>
      <c r="AJ32" s="157">
        <v>0</v>
      </c>
      <c r="AK32" s="155">
        <v>0</v>
      </c>
      <c r="AL32" s="155">
        <v>0</v>
      </c>
      <c r="AM32" s="155">
        <v>0</v>
      </c>
      <c r="AN32" s="155">
        <v>0</v>
      </c>
      <c r="AO32" s="160">
        <v>0</v>
      </c>
      <c r="AP32" s="160">
        <v>0</v>
      </c>
      <c r="AQ32" s="160">
        <v>0</v>
      </c>
      <c r="AR32" s="160">
        <v>0</v>
      </c>
      <c r="AS32" s="160">
        <v>0</v>
      </c>
      <c r="AT32" s="155">
        <v>0</v>
      </c>
      <c r="AU32" s="160">
        <v>0</v>
      </c>
      <c r="AV32" s="160">
        <v>0</v>
      </c>
      <c r="AW32" s="160">
        <v>0</v>
      </c>
      <c r="AX32" s="160">
        <v>0</v>
      </c>
      <c r="AY32" s="155">
        <v>0</v>
      </c>
      <c r="AZ32" s="155">
        <v>0</v>
      </c>
      <c r="BA32" s="155">
        <v>0</v>
      </c>
      <c r="BB32" s="155">
        <v>0</v>
      </c>
      <c r="BC32" s="155">
        <v>0</v>
      </c>
      <c r="BD32" s="155">
        <v>0</v>
      </c>
      <c r="BE32" s="155">
        <v>0</v>
      </c>
      <c r="BF32" s="155">
        <v>0</v>
      </c>
      <c r="BG32" s="155">
        <v>0</v>
      </c>
      <c r="BH32" s="155">
        <v>0</v>
      </c>
      <c r="BI32" s="155">
        <v>0</v>
      </c>
      <c r="BJ32" s="155">
        <v>0</v>
      </c>
      <c r="BK32" s="155">
        <v>0</v>
      </c>
      <c r="BL32" s="154">
        <v>0</v>
      </c>
      <c r="BM32" s="155">
        <v>0</v>
      </c>
      <c r="BN32" s="155">
        <v>0</v>
      </c>
      <c r="BO32" s="155">
        <v>0</v>
      </c>
      <c r="BP32" s="153">
        <v>0</v>
      </c>
      <c r="BQ32" s="165"/>
      <c r="BR32" s="156"/>
      <c r="BS32" s="156"/>
      <c r="BT32" s="156"/>
      <c r="BU32" s="156"/>
      <c r="BV32" s="163"/>
      <c r="BW32" s="163"/>
      <c r="BX32" s="163"/>
      <c r="BY32" s="163">
        <v>740</v>
      </c>
      <c r="BZ32" s="163"/>
      <c r="CA32" s="156">
        <v>1200</v>
      </c>
      <c r="CB32" s="163"/>
      <c r="CC32" s="163"/>
      <c r="CD32" s="163"/>
      <c r="CE32" s="163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>
        <v>7800</v>
      </c>
      <c r="CS32" s="162"/>
      <c r="CT32" s="156">
        <v>3600</v>
      </c>
      <c r="CU32" s="156"/>
      <c r="CV32" s="155">
        <v>0</v>
      </c>
      <c r="CW32" s="153">
        <v>0</v>
      </c>
      <c r="CX32" s="157"/>
      <c r="CY32" s="155"/>
      <c r="CZ32" s="155"/>
      <c r="DA32" s="155"/>
      <c r="DB32" s="155"/>
      <c r="DC32" s="160"/>
      <c r="DD32" s="160"/>
      <c r="DE32" s="160"/>
      <c r="DF32" s="160"/>
      <c r="DG32" s="155"/>
      <c r="DH32" s="160"/>
      <c r="DI32" s="160"/>
      <c r="DJ32" s="160"/>
      <c r="DK32" s="160"/>
      <c r="DL32" s="155"/>
      <c r="DM32" s="155"/>
      <c r="DN32" s="155"/>
      <c r="DO32" s="155"/>
      <c r="DP32" s="155"/>
      <c r="DQ32" s="155"/>
      <c r="DR32" s="156"/>
      <c r="DS32" s="155"/>
      <c r="DT32" s="155"/>
      <c r="DU32" s="155"/>
      <c r="DV32" s="156"/>
      <c r="DW32" s="155"/>
      <c r="DX32" s="155"/>
      <c r="DY32" s="154"/>
      <c r="DZ32" s="155"/>
      <c r="EA32" s="155"/>
      <c r="EB32" s="155"/>
      <c r="EC32" s="153"/>
    </row>
    <row r="33" spans="1:133" ht="14.5" x14ac:dyDescent="0.35">
      <c r="A33" s="159"/>
      <c r="B33" s="230" t="s">
        <v>71</v>
      </c>
      <c r="C33" s="157">
        <v>0</v>
      </c>
      <c r="D33" s="155">
        <v>0</v>
      </c>
      <c r="E33" s="155">
        <v>0</v>
      </c>
      <c r="F33" s="155">
        <v>0</v>
      </c>
      <c r="G33" s="155">
        <v>0</v>
      </c>
      <c r="H33" s="160">
        <v>0</v>
      </c>
      <c r="I33" s="160">
        <v>0</v>
      </c>
      <c r="J33" s="160">
        <v>0</v>
      </c>
      <c r="K33" s="160">
        <v>0</v>
      </c>
      <c r="L33" s="160">
        <v>0</v>
      </c>
      <c r="M33" s="155">
        <v>0</v>
      </c>
      <c r="N33" s="160">
        <v>0</v>
      </c>
      <c r="O33" s="160">
        <v>0</v>
      </c>
      <c r="P33" s="160">
        <v>0</v>
      </c>
      <c r="Q33" s="160">
        <v>0</v>
      </c>
      <c r="R33" s="155">
        <v>0</v>
      </c>
      <c r="S33" s="155">
        <v>0</v>
      </c>
      <c r="T33" s="155">
        <v>0</v>
      </c>
      <c r="U33" s="155">
        <v>0</v>
      </c>
      <c r="V33" s="155">
        <v>0</v>
      </c>
      <c r="W33" s="155">
        <v>0</v>
      </c>
      <c r="X33" s="155">
        <v>0</v>
      </c>
      <c r="Y33" s="155">
        <v>0</v>
      </c>
      <c r="Z33" s="155">
        <v>0</v>
      </c>
      <c r="AA33" s="155">
        <v>0</v>
      </c>
      <c r="AB33" s="155">
        <v>0</v>
      </c>
      <c r="AC33" s="155">
        <v>0</v>
      </c>
      <c r="AD33" s="155">
        <v>0</v>
      </c>
      <c r="AE33" s="155">
        <v>0</v>
      </c>
      <c r="AF33" s="154">
        <v>0</v>
      </c>
      <c r="AG33" s="155">
        <v>0</v>
      </c>
      <c r="AH33" s="155">
        <v>0</v>
      </c>
      <c r="AI33" s="153">
        <v>0</v>
      </c>
      <c r="AJ33" s="157">
        <v>0</v>
      </c>
      <c r="AK33" s="155">
        <v>0</v>
      </c>
      <c r="AL33" s="155">
        <v>0</v>
      </c>
      <c r="AM33" s="155">
        <v>0</v>
      </c>
      <c r="AN33" s="155">
        <v>0</v>
      </c>
      <c r="AO33" s="160">
        <v>0</v>
      </c>
      <c r="AP33" s="160">
        <v>0</v>
      </c>
      <c r="AQ33" s="160">
        <v>0</v>
      </c>
      <c r="AR33" s="160">
        <v>0</v>
      </c>
      <c r="AS33" s="160">
        <v>0</v>
      </c>
      <c r="AT33" s="155">
        <v>0</v>
      </c>
      <c r="AU33" s="160">
        <v>0</v>
      </c>
      <c r="AV33" s="160">
        <v>0</v>
      </c>
      <c r="AW33" s="160">
        <v>0</v>
      </c>
      <c r="AX33" s="160">
        <v>0</v>
      </c>
      <c r="AY33" s="155">
        <v>0</v>
      </c>
      <c r="AZ33" s="155">
        <v>0</v>
      </c>
      <c r="BA33" s="155">
        <v>0</v>
      </c>
      <c r="BB33" s="155">
        <v>0</v>
      </c>
      <c r="BC33" s="155">
        <v>0</v>
      </c>
      <c r="BD33" s="155">
        <v>0</v>
      </c>
      <c r="BE33" s="155">
        <v>0</v>
      </c>
      <c r="BF33" s="155">
        <v>0</v>
      </c>
      <c r="BG33" s="155">
        <v>0</v>
      </c>
      <c r="BH33" s="155">
        <v>0</v>
      </c>
      <c r="BI33" s="155">
        <v>0</v>
      </c>
      <c r="BJ33" s="155">
        <v>0</v>
      </c>
      <c r="BK33" s="155">
        <v>0</v>
      </c>
      <c r="BL33" s="155">
        <v>0</v>
      </c>
      <c r="BM33" s="154">
        <v>0</v>
      </c>
      <c r="BN33" s="155">
        <v>0</v>
      </c>
      <c r="BO33" s="155">
        <v>0</v>
      </c>
      <c r="BP33" s="153">
        <v>0</v>
      </c>
      <c r="BQ33" s="165"/>
      <c r="BR33" s="156"/>
      <c r="BS33" s="156"/>
      <c r="BT33" s="156"/>
      <c r="BU33" s="156"/>
      <c r="BV33" s="163"/>
      <c r="BW33" s="163"/>
      <c r="BX33" s="163">
        <v>1700</v>
      </c>
      <c r="BY33" s="163"/>
      <c r="BZ33" s="163"/>
      <c r="CA33" s="156"/>
      <c r="CB33" s="163"/>
      <c r="CC33" s="163"/>
      <c r="CD33" s="163">
        <v>1315</v>
      </c>
      <c r="CE33" s="163"/>
      <c r="CF33" s="156"/>
      <c r="CG33" s="156"/>
      <c r="CH33" s="156"/>
      <c r="CI33" s="156"/>
      <c r="CJ33" s="156"/>
      <c r="CK33" s="156"/>
      <c r="CL33" s="156"/>
      <c r="CM33" s="156">
        <v>600</v>
      </c>
      <c r="CN33" s="156"/>
      <c r="CO33" s="156"/>
      <c r="CP33" s="156"/>
      <c r="CQ33" s="156"/>
      <c r="CR33" s="156"/>
      <c r="CS33" s="156">
        <v>7200</v>
      </c>
      <c r="CT33" s="162"/>
      <c r="CU33" s="156"/>
      <c r="CV33" s="155">
        <v>0</v>
      </c>
      <c r="CW33" s="153">
        <v>0</v>
      </c>
      <c r="CX33" s="157"/>
      <c r="CY33" s="155"/>
      <c r="CZ33" s="155"/>
      <c r="DA33" s="155"/>
      <c r="DB33" s="155"/>
      <c r="DC33" s="160"/>
      <c r="DD33" s="160"/>
      <c r="DE33" s="160"/>
      <c r="DF33" s="160"/>
      <c r="DG33" s="155"/>
      <c r="DH33" s="160"/>
      <c r="DI33" s="160"/>
      <c r="DJ33" s="160"/>
      <c r="DK33" s="160"/>
      <c r="DL33" s="155"/>
      <c r="DM33" s="155"/>
      <c r="DN33" s="155"/>
      <c r="DO33" s="155"/>
      <c r="DP33" s="155"/>
      <c r="DQ33" s="155"/>
      <c r="DR33" s="156"/>
      <c r="DS33" s="155"/>
      <c r="DT33" s="155"/>
      <c r="DU33" s="155"/>
      <c r="DV33" s="156"/>
      <c r="DW33" s="155"/>
      <c r="DX33" s="155"/>
      <c r="DY33" s="155"/>
      <c r="DZ33" s="154"/>
      <c r="EA33" s="155"/>
      <c r="EB33" s="155"/>
      <c r="EC33" s="153"/>
    </row>
    <row r="34" spans="1:133" ht="14.5" x14ac:dyDescent="0.35">
      <c r="A34" s="159" t="s">
        <v>70</v>
      </c>
      <c r="B34" s="158" t="s">
        <v>69</v>
      </c>
      <c r="C34" s="157">
        <v>0</v>
      </c>
      <c r="D34" s="155">
        <v>0</v>
      </c>
      <c r="E34" s="155">
        <v>100</v>
      </c>
      <c r="F34" s="155">
        <v>100</v>
      </c>
      <c r="G34" s="155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55">
        <v>0</v>
      </c>
      <c r="N34" s="160">
        <v>0</v>
      </c>
      <c r="O34" s="160">
        <v>0</v>
      </c>
      <c r="P34" s="160">
        <v>0</v>
      </c>
      <c r="Q34" s="160">
        <v>0</v>
      </c>
      <c r="R34" s="155">
        <v>150</v>
      </c>
      <c r="S34" s="155">
        <v>300</v>
      </c>
      <c r="T34" s="155">
        <v>0</v>
      </c>
      <c r="U34" s="155">
        <v>100</v>
      </c>
      <c r="V34" s="155">
        <v>50</v>
      </c>
      <c r="W34" s="155">
        <v>0</v>
      </c>
      <c r="X34" s="155">
        <v>0</v>
      </c>
      <c r="Y34" s="155">
        <v>0</v>
      </c>
      <c r="Z34" s="155">
        <v>0</v>
      </c>
      <c r="AA34" s="155">
        <v>300</v>
      </c>
      <c r="AB34" s="155">
        <v>0</v>
      </c>
      <c r="AC34" s="155">
        <v>0</v>
      </c>
      <c r="AD34" s="155">
        <v>0</v>
      </c>
      <c r="AE34" s="155">
        <v>0</v>
      </c>
      <c r="AF34" s="155">
        <v>0</v>
      </c>
      <c r="AG34" s="154">
        <v>0</v>
      </c>
      <c r="AH34" s="155">
        <v>0</v>
      </c>
      <c r="AI34" s="153">
        <v>0</v>
      </c>
      <c r="AJ34" s="157">
        <v>0</v>
      </c>
      <c r="AK34" s="155">
        <v>0</v>
      </c>
      <c r="AL34" s="155">
        <v>0</v>
      </c>
      <c r="AM34" s="155">
        <v>0</v>
      </c>
      <c r="AN34" s="155">
        <v>0</v>
      </c>
      <c r="AO34" s="160">
        <v>0</v>
      </c>
      <c r="AP34" s="160">
        <v>0</v>
      </c>
      <c r="AQ34" s="160">
        <v>0</v>
      </c>
      <c r="AR34" s="160">
        <v>0</v>
      </c>
      <c r="AS34" s="160">
        <v>0</v>
      </c>
      <c r="AT34" s="155">
        <v>0</v>
      </c>
      <c r="AU34" s="160">
        <v>0</v>
      </c>
      <c r="AV34" s="160">
        <v>0</v>
      </c>
      <c r="AW34" s="160">
        <v>0</v>
      </c>
      <c r="AX34" s="160">
        <v>0</v>
      </c>
      <c r="AY34" s="155">
        <v>0</v>
      </c>
      <c r="AZ34" s="155">
        <v>0</v>
      </c>
      <c r="BA34" s="155">
        <v>0</v>
      </c>
      <c r="BB34" s="155">
        <v>0</v>
      </c>
      <c r="BC34" s="155">
        <v>0</v>
      </c>
      <c r="BD34" s="155">
        <v>0</v>
      </c>
      <c r="BE34" s="155">
        <v>0</v>
      </c>
      <c r="BF34" s="155">
        <v>0</v>
      </c>
      <c r="BG34" s="155">
        <v>0</v>
      </c>
      <c r="BH34" s="155">
        <v>0</v>
      </c>
      <c r="BI34" s="155">
        <v>0</v>
      </c>
      <c r="BJ34" s="155">
        <v>0</v>
      </c>
      <c r="BK34" s="155">
        <v>0</v>
      </c>
      <c r="BL34" s="155">
        <v>0</v>
      </c>
      <c r="BM34" s="155">
        <v>0</v>
      </c>
      <c r="BN34" s="154">
        <v>0</v>
      </c>
      <c r="BO34" s="155">
        <v>0</v>
      </c>
      <c r="BP34" s="153">
        <v>0</v>
      </c>
      <c r="BQ34" s="165"/>
      <c r="BR34" s="156"/>
      <c r="BS34" s="156">
        <v>350</v>
      </c>
      <c r="BT34" s="156">
        <v>1100</v>
      </c>
      <c r="BU34" s="156"/>
      <c r="BV34" s="163"/>
      <c r="BW34" s="163"/>
      <c r="BX34" s="163"/>
      <c r="BY34" s="163"/>
      <c r="BZ34" s="163"/>
      <c r="CA34" s="156"/>
      <c r="CB34" s="163"/>
      <c r="CC34" s="163"/>
      <c r="CD34" s="163"/>
      <c r="CE34" s="163"/>
      <c r="CF34" s="156">
        <v>600</v>
      </c>
      <c r="CG34" s="156">
        <v>600</v>
      </c>
      <c r="CH34" s="156"/>
      <c r="CI34" s="156">
        <v>750</v>
      </c>
      <c r="CJ34" s="156">
        <v>700</v>
      </c>
      <c r="CK34" s="156"/>
      <c r="CL34" s="156"/>
      <c r="CM34" s="156"/>
      <c r="CN34" s="156"/>
      <c r="CO34" s="156">
        <v>1300</v>
      </c>
      <c r="CP34" s="156"/>
      <c r="CQ34" s="156"/>
      <c r="CR34" s="156"/>
      <c r="CS34" s="156"/>
      <c r="CT34" s="156"/>
      <c r="CU34" s="162"/>
      <c r="CV34" s="155">
        <v>0</v>
      </c>
      <c r="CW34" s="153">
        <v>0</v>
      </c>
      <c r="CX34" s="157"/>
      <c r="CY34" s="155"/>
      <c r="CZ34" s="155"/>
      <c r="DA34" s="155"/>
      <c r="DB34" s="155"/>
      <c r="DC34" s="160"/>
      <c r="DD34" s="160"/>
      <c r="DE34" s="160"/>
      <c r="DF34" s="160"/>
      <c r="DG34" s="155"/>
      <c r="DH34" s="160"/>
      <c r="DI34" s="160"/>
      <c r="DJ34" s="160"/>
      <c r="DK34" s="160"/>
      <c r="DL34" s="155"/>
      <c r="DM34" s="155"/>
      <c r="DN34" s="155"/>
      <c r="DO34" s="155"/>
      <c r="DP34" s="155"/>
      <c r="DQ34" s="155"/>
      <c r="DR34" s="156"/>
      <c r="DS34" s="155"/>
      <c r="DT34" s="155"/>
      <c r="DU34" s="155"/>
      <c r="DV34" s="156"/>
      <c r="DW34" s="155"/>
      <c r="DX34" s="155"/>
      <c r="DY34" s="155"/>
      <c r="DZ34" s="155"/>
      <c r="EA34" s="154"/>
      <c r="EB34" s="155"/>
      <c r="EC34" s="153"/>
    </row>
    <row r="35" spans="1:133" ht="14.5" x14ac:dyDescent="0.35">
      <c r="A35" s="159" t="s">
        <v>68</v>
      </c>
      <c r="B35" s="158" t="s">
        <v>67</v>
      </c>
      <c r="C35" s="157">
        <v>0</v>
      </c>
      <c r="D35" s="155">
        <v>0</v>
      </c>
      <c r="E35" s="155">
        <v>0</v>
      </c>
      <c r="F35" s="155">
        <v>0</v>
      </c>
      <c r="G35" s="155">
        <v>0</v>
      </c>
      <c r="H35" s="155">
        <v>1192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155">
        <v>0</v>
      </c>
      <c r="Q35" s="155">
        <v>0</v>
      </c>
      <c r="R35" s="155">
        <v>0</v>
      </c>
      <c r="S35" s="155">
        <v>1049</v>
      </c>
      <c r="T35" s="155">
        <v>0</v>
      </c>
      <c r="U35" s="155">
        <v>0</v>
      </c>
      <c r="V35" s="155">
        <v>0</v>
      </c>
      <c r="W35" s="155">
        <v>0</v>
      </c>
      <c r="X35" s="155">
        <v>0</v>
      </c>
      <c r="Y35" s="155">
        <v>21</v>
      </c>
      <c r="Z35" s="155">
        <v>0</v>
      </c>
      <c r="AA35" s="155">
        <v>0</v>
      </c>
      <c r="AB35" s="155">
        <v>0</v>
      </c>
      <c r="AC35" s="155">
        <v>0</v>
      </c>
      <c r="AD35" s="155">
        <v>0</v>
      </c>
      <c r="AE35" s="155">
        <v>0</v>
      </c>
      <c r="AF35" s="155">
        <v>0</v>
      </c>
      <c r="AG35" s="155">
        <v>0</v>
      </c>
      <c r="AH35" s="154">
        <v>0</v>
      </c>
      <c r="AI35" s="153">
        <v>0</v>
      </c>
      <c r="AJ35" s="157">
        <v>0</v>
      </c>
      <c r="AK35" s="155">
        <v>0</v>
      </c>
      <c r="AL35" s="155">
        <v>0</v>
      </c>
      <c r="AM35" s="155">
        <v>0</v>
      </c>
      <c r="AN35" s="155">
        <v>0</v>
      </c>
      <c r="AO35" s="155">
        <v>1100</v>
      </c>
      <c r="AP35" s="155">
        <v>0</v>
      </c>
      <c r="AQ35" s="155">
        <v>0</v>
      </c>
      <c r="AR35" s="155">
        <v>0</v>
      </c>
      <c r="AS35" s="155">
        <v>0</v>
      </c>
      <c r="AT35" s="155">
        <v>0</v>
      </c>
      <c r="AU35" s="155">
        <v>0</v>
      </c>
      <c r="AV35" s="155">
        <v>0</v>
      </c>
      <c r="AW35" s="155">
        <v>0</v>
      </c>
      <c r="AX35" s="155">
        <v>0</v>
      </c>
      <c r="AY35" s="155">
        <v>0</v>
      </c>
      <c r="AZ35" s="155">
        <v>2000</v>
      </c>
      <c r="BA35" s="155">
        <v>0</v>
      </c>
      <c r="BB35" s="155">
        <v>0</v>
      </c>
      <c r="BC35" s="155">
        <v>0</v>
      </c>
      <c r="BD35" s="155">
        <v>0</v>
      </c>
      <c r="BE35" s="155">
        <v>0</v>
      </c>
      <c r="BF35" s="155">
        <v>990</v>
      </c>
      <c r="BG35" s="155">
        <v>0</v>
      </c>
      <c r="BH35" s="155">
        <v>0</v>
      </c>
      <c r="BI35" s="155">
        <v>0</v>
      </c>
      <c r="BJ35" s="155">
        <v>0</v>
      </c>
      <c r="BK35" s="155">
        <v>0</v>
      </c>
      <c r="BL35" s="155">
        <v>0</v>
      </c>
      <c r="BM35" s="155">
        <v>0</v>
      </c>
      <c r="BN35" s="155">
        <v>0</v>
      </c>
      <c r="BO35" s="154">
        <v>0</v>
      </c>
      <c r="BP35" s="153">
        <v>0</v>
      </c>
      <c r="BQ35" s="157">
        <v>0</v>
      </c>
      <c r="BR35" s="155">
        <v>0</v>
      </c>
      <c r="BS35" s="155">
        <v>0</v>
      </c>
      <c r="BT35" s="155">
        <v>0</v>
      </c>
      <c r="BU35" s="155">
        <v>0</v>
      </c>
      <c r="BV35" s="155">
        <v>1100</v>
      </c>
      <c r="BW35" s="155">
        <v>0</v>
      </c>
      <c r="BX35" s="155">
        <v>0</v>
      </c>
      <c r="BY35" s="155">
        <v>0</v>
      </c>
      <c r="BZ35" s="155">
        <v>0</v>
      </c>
      <c r="CA35" s="155">
        <v>0</v>
      </c>
      <c r="CB35" s="155">
        <v>0</v>
      </c>
      <c r="CC35" s="155">
        <v>0</v>
      </c>
      <c r="CD35" s="155">
        <v>0</v>
      </c>
      <c r="CE35" s="155">
        <v>0</v>
      </c>
      <c r="CF35" s="155">
        <v>0</v>
      </c>
      <c r="CG35" s="155">
        <v>2000</v>
      </c>
      <c r="CH35" s="155">
        <v>0</v>
      </c>
      <c r="CI35" s="155">
        <v>0</v>
      </c>
      <c r="CJ35" s="155">
        <v>0</v>
      </c>
      <c r="CK35" s="155">
        <v>0</v>
      </c>
      <c r="CL35" s="156">
        <v>0</v>
      </c>
      <c r="CM35" s="155">
        <v>990</v>
      </c>
      <c r="CN35" s="155">
        <v>0</v>
      </c>
      <c r="CO35" s="155">
        <v>0</v>
      </c>
      <c r="CP35" s="156">
        <v>0</v>
      </c>
      <c r="CQ35" s="155">
        <v>0</v>
      </c>
      <c r="CR35" s="155">
        <v>0</v>
      </c>
      <c r="CS35" s="155">
        <v>0</v>
      </c>
      <c r="CT35" s="155">
        <v>0</v>
      </c>
      <c r="CU35" s="155">
        <v>0</v>
      </c>
      <c r="CV35" s="154">
        <v>0</v>
      </c>
      <c r="CW35" s="153">
        <v>0</v>
      </c>
      <c r="CX35" s="157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6"/>
      <c r="DS35" s="155"/>
      <c r="DT35" s="155"/>
      <c r="DU35" s="155"/>
      <c r="DV35" s="156"/>
      <c r="DW35" s="155"/>
      <c r="DX35" s="155"/>
      <c r="DY35" s="155"/>
      <c r="DZ35" s="155"/>
      <c r="EA35" s="155"/>
      <c r="EB35" s="154"/>
      <c r="EC35" s="153"/>
    </row>
    <row r="36" spans="1:133" ht="14.5" x14ac:dyDescent="0.35">
      <c r="A36" s="152" t="s">
        <v>66</v>
      </c>
      <c r="B36" s="151" t="s">
        <v>65</v>
      </c>
      <c r="C36" s="150">
        <v>942</v>
      </c>
      <c r="D36" s="148">
        <v>0</v>
      </c>
      <c r="E36" s="148">
        <v>0</v>
      </c>
      <c r="F36" s="148">
        <v>0</v>
      </c>
      <c r="G36" s="148">
        <v>0</v>
      </c>
      <c r="H36" s="148">
        <v>0</v>
      </c>
      <c r="I36" s="148">
        <v>0</v>
      </c>
      <c r="J36" s="148">
        <v>0</v>
      </c>
      <c r="K36" s="148">
        <v>0</v>
      </c>
      <c r="L36" s="148">
        <v>0</v>
      </c>
      <c r="M36" s="148">
        <v>0</v>
      </c>
      <c r="N36" s="148">
        <v>0</v>
      </c>
      <c r="O36" s="148">
        <v>0</v>
      </c>
      <c r="P36" s="148">
        <v>0</v>
      </c>
      <c r="Q36" s="148">
        <v>0</v>
      </c>
      <c r="R36" s="148">
        <v>1491</v>
      </c>
      <c r="S36" s="148">
        <v>0</v>
      </c>
      <c r="T36" s="148">
        <v>0</v>
      </c>
      <c r="U36" s="148">
        <v>0</v>
      </c>
      <c r="V36" s="148">
        <v>0</v>
      </c>
      <c r="W36" s="148">
        <v>0</v>
      </c>
      <c r="X36" s="148">
        <v>0</v>
      </c>
      <c r="Y36" s="148">
        <v>0</v>
      </c>
      <c r="Z36" s="148">
        <v>0</v>
      </c>
      <c r="AA36" s="148">
        <v>0</v>
      </c>
      <c r="AB36" s="148">
        <v>0</v>
      </c>
      <c r="AC36" s="148">
        <v>0</v>
      </c>
      <c r="AD36" s="148">
        <v>0</v>
      </c>
      <c r="AE36" s="148">
        <v>0</v>
      </c>
      <c r="AF36" s="148">
        <v>0</v>
      </c>
      <c r="AG36" s="148">
        <v>0</v>
      </c>
      <c r="AH36" s="148">
        <v>0</v>
      </c>
      <c r="AI36" s="147">
        <v>0</v>
      </c>
      <c r="AJ36" s="150">
        <v>1075</v>
      </c>
      <c r="AK36" s="148">
        <v>0</v>
      </c>
      <c r="AL36" s="148">
        <v>0</v>
      </c>
      <c r="AM36" s="148">
        <v>0</v>
      </c>
      <c r="AN36" s="148">
        <v>0</v>
      </c>
      <c r="AO36" s="148">
        <v>0</v>
      </c>
      <c r="AP36" s="148">
        <v>0</v>
      </c>
      <c r="AQ36" s="148">
        <v>0</v>
      </c>
      <c r="AR36" s="148">
        <v>0</v>
      </c>
      <c r="AS36" s="148">
        <v>0</v>
      </c>
      <c r="AT36" s="148">
        <v>0</v>
      </c>
      <c r="AU36" s="148">
        <v>0</v>
      </c>
      <c r="AV36" s="148">
        <v>0</v>
      </c>
      <c r="AW36" s="148">
        <v>0</v>
      </c>
      <c r="AX36" s="148">
        <v>0</v>
      </c>
      <c r="AY36" s="148">
        <v>1750</v>
      </c>
      <c r="AZ36" s="148">
        <v>1200</v>
      </c>
      <c r="BA36" s="148">
        <v>0</v>
      </c>
      <c r="BB36" s="148">
        <v>0</v>
      </c>
      <c r="BC36" s="148">
        <v>0</v>
      </c>
      <c r="BD36" s="148">
        <v>0</v>
      </c>
      <c r="BE36" s="148">
        <v>0</v>
      </c>
      <c r="BF36" s="148">
        <v>0</v>
      </c>
      <c r="BG36" s="148">
        <v>0</v>
      </c>
      <c r="BH36" s="148">
        <v>0</v>
      </c>
      <c r="BI36" s="148">
        <v>0</v>
      </c>
      <c r="BJ36" s="148">
        <v>0</v>
      </c>
      <c r="BK36" s="148">
        <v>0</v>
      </c>
      <c r="BL36" s="148">
        <v>0</v>
      </c>
      <c r="BM36" s="148">
        <v>0</v>
      </c>
      <c r="BN36" s="148">
        <v>0</v>
      </c>
      <c r="BO36" s="148">
        <v>0</v>
      </c>
      <c r="BP36" s="147">
        <v>0</v>
      </c>
      <c r="BQ36" s="150">
        <v>1200</v>
      </c>
      <c r="BR36" s="148">
        <v>0</v>
      </c>
      <c r="BS36" s="148">
        <v>0</v>
      </c>
      <c r="BT36" s="148">
        <v>0</v>
      </c>
      <c r="BU36" s="148">
        <v>0</v>
      </c>
      <c r="BV36" s="148">
        <v>0</v>
      </c>
      <c r="BW36" s="148">
        <v>0</v>
      </c>
      <c r="BX36" s="148">
        <v>0</v>
      </c>
      <c r="BY36" s="148">
        <v>0</v>
      </c>
      <c r="BZ36" s="148">
        <v>0</v>
      </c>
      <c r="CA36" s="148">
        <v>0</v>
      </c>
      <c r="CB36" s="148">
        <v>0</v>
      </c>
      <c r="CC36" s="148">
        <v>0</v>
      </c>
      <c r="CD36" s="148">
        <v>0</v>
      </c>
      <c r="CE36" s="148">
        <v>0</v>
      </c>
      <c r="CF36" s="148">
        <v>2000</v>
      </c>
      <c r="CG36" s="148">
        <v>1200</v>
      </c>
      <c r="CH36" s="148">
        <v>0</v>
      </c>
      <c r="CI36" s="148">
        <v>0</v>
      </c>
      <c r="CJ36" s="148">
        <v>0</v>
      </c>
      <c r="CK36" s="148">
        <v>0</v>
      </c>
      <c r="CL36" s="149">
        <v>0</v>
      </c>
      <c r="CM36" s="148">
        <v>0</v>
      </c>
      <c r="CN36" s="148">
        <v>0</v>
      </c>
      <c r="CO36" s="148">
        <v>0</v>
      </c>
      <c r="CP36" s="149">
        <v>0</v>
      </c>
      <c r="CQ36" s="148">
        <v>0</v>
      </c>
      <c r="CR36" s="148">
        <v>0</v>
      </c>
      <c r="CS36" s="148">
        <v>0</v>
      </c>
      <c r="CT36" s="148">
        <v>0</v>
      </c>
      <c r="CU36" s="148">
        <v>0</v>
      </c>
      <c r="CV36" s="148">
        <v>0</v>
      </c>
      <c r="CW36" s="147">
        <v>0</v>
      </c>
      <c r="CX36" s="150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9"/>
      <c r="DS36" s="148"/>
      <c r="DT36" s="148"/>
      <c r="DU36" s="148"/>
      <c r="DV36" s="149"/>
      <c r="DW36" s="148"/>
      <c r="DX36" s="148"/>
      <c r="DY36" s="148"/>
      <c r="DZ36" s="148"/>
      <c r="EA36" s="148"/>
      <c r="EB36" s="148"/>
      <c r="EC36" s="147"/>
    </row>
  </sheetData>
  <mergeCells count="5">
    <mergeCell ref="ED3:ED17"/>
    <mergeCell ref="C1:AI1"/>
    <mergeCell ref="BQ1:CW1"/>
    <mergeCell ref="CX1:EC1"/>
    <mergeCell ref="AJ1:BP1"/>
  </mergeCells>
  <conditionalFormatting sqref="C3:EC36">
    <cfRule type="cellIs" dxfId="79" priority="1" stopIfTrue="1" operator="equal">
      <formula>0</formula>
    </cfRule>
  </conditionalFormatting>
  <hyperlinks>
    <hyperlink ref="EE8" r:id="rId1" xr:uid="{E2F68527-8164-46C7-8454-57235439908C}"/>
    <hyperlink ref="EE9" r:id="rId2" xr:uid="{3E2862A1-42F0-4768-8532-C1E933B59BC5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506-DA28-4370-B37A-F848AE65E6EC}">
  <sheetPr>
    <tabColor indexed="47"/>
  </sheetPr>
  <dimension ref="A1:FV3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1.453125" defaultRowHeight="13" x14ac:dyDescent="0.3"/>
  <cols>
    <col min="1" max="1" width="18.54296875" style="146" bestFit="1" customWidth="1"/>
    <col min="2" max="2" width="5.453125" style="146" bestFit="1" customWidth="1"/>
    <col min="3" max="6" width="5.54296875" style="146" bestFit="1" customWidth="1"/>
    <col min="7" max="7" width="6.7265625" style="146" bestFit="1" customWidth="1"/>
    <col min="8" max="8" width="5.54296875" style="146" bestFit="1" customWidth="1"/>
    <col min="9" max="9" width="5.54296875" style="146" customWidth="1"/>
    <col min="10" max="18" width="5.54296875" style="146" bestFit="1" customWidth="1"/>
    <col min="19" max="20" width="5.54296875" style="146" customWidth="1"/>
    <col min="21" max="35" width="5.54296875" style="146" bestFit="1" customWidth="1"/>
    <col min="36" max="36" width="6.7265625" style="146" bestFit="1" customWidth="1"/>
    <col min="37" max="37" width="5.54296875" style="146" bestFit="1" customWidth="1"/>
    <col min="38" max="38" width="5.54296875" style="146" customWidth="1"/>
    <col min="39" max="47" width="5.54296875" style="146" bestFit="1" customWidth="1"/>
    <col min="48" max="49" width="5.54296875" style="146" customWidth="1"/>
    <col min="50" max="64" width="5.54296875" style="146" bestFit="1" customWidth="1"/>
    <col min="65" max="65" width="6.7265625" style="146" bestFit="1" customWidth="1"/>
    <col min="66" max="66" width="5.54296875" style="146" bestFit="1" customWidth="1"/>
    <col min="67" max="67" width="5.54296875" style="146" customWidth="1"/>
    <col min="68" max="76" width="5.54296875" style="146" bestFit="1" customWidth="1"/>
    <col min="77" max="78" width="5.54296875" style="146" customWidth="1"/>
    <col min="79" max="93" width="5.54296875" style="146" bestFit="1" customWidth="1"/>
    <col min="94" max="94" width="6.7265625" style="146" bestFit="1" customWidth="1"/>
    <col min="95" max="95" width="5.54296875" style="146" bestFit="1" customWidth="1"/>
    <col min="96" max="96" width="5.54296875" style="146" customWidth="1"/>
    <col min="97" max="105" width="5.54296875" style="146" bestFit="1" customWidth="1"/>
    <col min="106" max="107" width="5.54296875" style="146" customWidth="1"/>
    <col min="108" max="124" width="5.54296875" style="146" bestFit="1" customWidth="1"/>
    <col min="125" max="125" width="5.54296875" style="146" customWidth="1"/>
    <col min="126" max="134" width="5.54296875" style="146" bestFit="1" customWidth="1"/>
    <col min="135" max="136" width="5.54296875" style="146" customWidth="1"/>
    <col min="137" max="153" width="5.54296875" style="146" bestFit="1" customWidth="1"/>
    <col min="154" max="154" width="5.54296875" style="146" customWidth="1"/>
    <col min="155" max="163" width="5.54296875" style="146" bestFit="1" customWidth="1"/>
    <col min="164" max="165" width="5.54296875" style="146" customWidth="1"/>
    <col min="166" max="176" width="5.54296875" style="146" bestFit="1" customWidth="1"/>
    <col min="177" max="177" width="11.453125" style="146"/>
    <col min="178" max="178" width="98.453125" style="146" bestFit="1" customWidth="1"/>
    <col min="179" max="16384" width="11.453125" style="146"/>
  </cols>
  <sheetData>
    <row r="1" spans="1:178" s="182" customFormat="1" ht="18.75" customHeight="1" x14ac:dyDescent="0.25">
      <c r="A1" s="283"/>
      <c r="B1" s="188"/>
      <c r="C1" s="410" t="s">
        <v>151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2" t="s">
        <v>152</v>
      </c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3"/>
      <c r="BI1" s="411" t="s">
        <v>153</v>
      </c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2" t="s">
        <v>154</v>
      </c>
      <c r="CM1" s="411"/>
      <c r="CN1" s="411"/>
      <c r="CO1" s="411"/>
      <c r="CP1" s="411"/>
      <c r="CQ1" s="411"/>
      <c r="CR1" s="411"/>
      <c r="CS1" s="411"/>
      <c r="CT1" s="411"/>
      <c r="CU1" s="411"/>
      <c r="CV1" s="411"/>
      <c r="CW1" s="411"/>
      <c r="CX1" s="411"/>
      <c r="CY1" s="411"/>
      <c r="CZ1" s="411"/>
      <c r="DA1" s="411"/>
      <c r="DB1" s="411"/>
      <c r="DC1" s="411"/>
      <c r="DD1" s="411"/>
      <c r="DE1" s="411"/>
      <c r="DF1" s="411"/>
      <c r="DG1" s="411"/>
      <c r="DH1" s="411"/>
      <c r="DI1" s="411"/>
      <c r="DJ1" s="411"/>
      <c r="DK1" s="411"/>
      <c r="DL1" s="411"/>
      <c r="DM1" s="411"/>
      <c r="DN1" s="413"/>
      <c r="DO1" s="411" t="s">
        <v>155</v>
      </c>
      <c r="DP1" s="411"/>
      <c r="DQ1" s="411"/>
      <c r="DR1" s="411"/>
      <c r="DS1" s="411"/>
      <c r="DT1" s="411"/>
      <c r="DU1" s="411"/>
      <c r="DV1" s="411"/>
      <c r="DW1" s="411"/>
      <c r="DX1" s="411"/>
      <c r="DY1" s="411"/>
      <c r="DZ1" s="411"/>
      <c r="EA1" s="411"/>
      <c r="EB1" s="411"/>
      <c r="EC1" s="411"/>
      <c r="ED1" s="411"/>
      <c r="EE1" s="411"/>
      <c r="EF1" s="411"/>
      <c r="EG1" s="411"/>
      <c r="EH1" s="411"/>
      <c r="EI1" s="411"/>
      <c r="EJ1" s="411"/>
      <c r="EK1" s="411"/>
      <c r="EL1" s="411"/>
      <c r="EM1" s="411"/>
      <c r="EN1" s="411"/>
      <c r="EO1" s="411"/>
      <c r="EP1" s="411"/>
      <c r="EQ1" s="411"/>
      <c r="ER1" s="412" t="s">
        <v>156</v>
      </c>
      <c r="ES1" s="411"/>
      <c r="ET1" s="411"/>
      <c r="EU1" s="411"/>
      <c r="EV1" s="411"/>
      <c r="EW1" s="411"/>
      <c r="EX1" s="411"/>
      <c r="EY1" s="411"/>
      <c r="EZ1" s="411"/>
      <c r="FA1" s="411"/>
      <c r="FB1" s="411"/>
      <c r="FC1" s="411"/>
      <c r="FD1" s="411"/>
      <c r="FE1" s="411"/>
      <c r="FF1" s="411"/>
      <c r="FG1" s="411"/>
      <c r="FH1" s="411"/>
      <c r="FI1" s="411"/>
      <c r="FJ1" s="411"/>
      <c r="FK1" s="411"/>
      <c r="FL1" s="411"/>
      <c r="FM1" s="411"/>
      <c r="FN1" s="411"/>
      <c r="FO1" s="411"/>
      <c r="FP1" s="411"/>
      <c r="FQ1" s="411"/>
      <c r="FR1" s="411"/>
      <c r="FS1" s="411"/>
      <c r="FT1" s="413"/>
    </row>
    <row r="2" spans="1:178" s="182" customFormat="1" ht="18.75" customHeight="1" x14ac:dyDescent="0.35">
      <c r="A2" s="284" t="s">
        <v>114</v>
      </c>
      <c r="B2" s="186"/>
      <c r="C2" s="185">
        <v>2013</v>
      </c>
      <c r="D2" s="184">
        <f>C2</f>
        <v>2013</v>
      </c>
      <c r="E2" s="184">
        <f t="shared" ref="E2:AE2" si="0">D2</f>
        <v>2013</v>
      </c>
      <c r="F2" s="184">
        <f t="shared" si="0"/>
        <v>2013</v>
      </c>
      <c r="G2" s="184">
        <f t="shared" si="0"/>
        <v>2013</v>
      </c>
      <c r="H2" s="184">
        <f t="shared" si="0"/>
        <v>2013</v>
      </c>
      <c r="I2" s="184">
        <f t="shared" si="0"/>
        <v>2013</v>
      </c>
      <c r="J2" s="184">
        <f>I2</f>
        <v>2013</v>
      </c>
      <c r="K2" s="184">
        <f t="shared" si="0"/>
        <v>2013</v>
      </c>
      <c r="L2" s="184">
        <f t="shared" si="0"/>
        <v>2013</v>
      </c>
      <c r="M2" s="184">
        <f t="shared" si="0"/>
        <v>2013</v>
      </c>
      <c r="N2" s="184">
        <f t="shared" si="0"/>
        <v>2013</v>
      </c>
      <c r="O2" s="184">
        <f t="shared" si="0"/>
        <v>2013</v>
      </c>
      <c r="P2" s="184">
        <f t="shared" si="0"/>
        <v>2013</v>
      </c>
      <c r="Q2" s="184">
        <f t="shared" si="0"/>
        <v>2013</v>
      </c>
      <c r="R2" s="184">
        <f t="shared" si="0"/>
        <v>2013</v>
      </c>
      <c r="S2" s="184">
        <f t="shared" si="0"/>
        <v>2013</v>
      </c>
      <c r="T2" s="184">
        <f t="shared" si="0"/>
        <v>2013</v>
      </c>
      <c r="U2" s="184">
        <f t="shared" si="0"/>
        <v>2013</v>
      </c>
      <c r="V2" s="184">
        <f t="shared" si="0"/>
        <v>2013</v>
      </c>
      <c r="W2" s="184">
        <f t="shared" si="0"/>
        <v>2013</v>
      </c>
      <c r="X2" s="184">
        <f t="shared" si="0"/>
        <v>2013</v>
      </c>
      <c r="Y2" s="184">
        <f t="shared" si="0"/>
        <v>2013</v>
      </c>
      <c r="Z2" s="184">
        <f t="shared" si="0"/>
        <v>2013</v>
      </c>
      <c r="AA2" s="184">
        <f t="shared" si="0"/>
        <v>2013</v>
      </c>
      <c r="AB2" s="184">
        <f t="shared" si="0"/>
        <v>2013</v>
      </c>
      <c r="AC2" s="184">
        <f>AB2</f>
        <v>2013</v>
      </c>
      <c r="AD2" s="184">
        <f t="shared" si="0"/>
        <v>2013</v>
      </c>
      <c r="AE2" s="184">
        <f t="shared" si="0"/>
        <v>2013</v>
      </c>
      <c r="AF2" s="285">
        <v>2014</v>
      </c>
      <c r="AG2" s="184">
        <f>AF2</f>
        <v>2014</v>
      </c>
      <c r="AH2" s="184">
        <f t="shared" ref="AH2:AL2" si="1">AG2</f>
        <v>2014</v>
      </c>
      <c r="AI2" s="184">
        <f t="shared" si="1"/>
        <v>2014</v>
      </c>
      <c r="AJ2" s="184">
        <f t="shared" si="1"/>
        <v>2014</v>
      </c>
      <c r="AK2" s="184">
        <f t="shared" si="1"/>
        <v>2014</v>
      </c>
      <c r="AL2" s="184">
        <f t="shared" si="1"/>
        <v>2014</v>
      </c>
      <c r="AM2" s="184">
        <f>AL2</f>
        <v>2014</v>
      </c>
      <c r="AN2" s="184">
        <f t="shared" ref="AN2:BE2" si="2">AM2</f>
        <v>2014</v>
      </c>
      <c r="AO2" s="184">
        <f t="shared" si="2"/>
        <v>2014</v>
      </c>
      <c r="AP2" s="184">
        <f t="shared" si="2"/>
        <v>2014</v>
      </c>
      <c r="AQ2" s="184">
        <f t="shared" si="2"/>
        <v>2014</v>
      </c>
      <c r="AR2" s="184">
        <f t="shared" si="2"/>
        <v>2014</v>
      </c>
      <c r="AS2" s="184">
        <f t="shared" si="2"/>
        <v>2014</v>
      </c>
      <c r="AT2" s="184">
        <f t="shared" si="2"/>
        <v>2014</v>
      </c>
      <c r="AU2" s="184">
        <f t="shared" si="2"/>
        <v>2014</v>
      </c>
      <c r="AV2" s="184">
        <f t="shared" si="2"/>
        <v>2014</v>
      </c>
      <c r="AW2" s="184">
        <f t="shared" si="2"/>
        <v>2014</v>
      </c>
      <c r="AX2" s="184">
        <f t="shared" si="2"/>
        <v>2014</v>
      </c>
      <c r="AY2" s="184">
        <f t="shared" si="2"/>
        <v>2014</v>
      </c>
      <c r="AZ2" s="184">
        <f t="shared" si="2"/>
        <v>2014</v>
      </c>
      <c r="BA2" s="184">
        <f t="shared" si="2"/>
        <v>2014</v>
      </c>
      <c r="BB2" s="184">
        <f t="shared" si="2"/>
        <v>2014</v>
      </c>
      <c r="BC2" s="184">
        <f t="shared" si="2"/>
        <v>2014</v>
      </c>
      <c r="BD2" s="184">
        <f t="shared" si="2"/>
        <v>2014</v>
      </c>
      <c r="BE2" s="184">
        <f t="shared" si="2"/>
        <v>2014</v>
      </c>
      <c r="BF2" s="184">
        <f>BE2</f>
        <v>2014</v>
      </c>
      <c r="BG2" s="184">
        <f t="shared" ref="BG2:BH2" si="3">BF2</f>
        <v>2014</v>
      </c>
      <c r="BH2" s="286">
        <f t="shared" si="3"/>
        <v>2014</v>
      </c>
      <c r="BI2" s="184">
        <v>2015</v>
      </c>
      <c r="BJ2" s="184">
        <f>BI2</f>
        <v>2015</v>
      </c>
      <c r="BK2" s="184">
        <f t="shared" ref="BK2:BO2" si="4">BJ2</f>
        <v>2015</v>
      </c>
      <c r="BL2" s="184">
        <f t="shared" si="4"/>
        <v>2015</v>
      </c>
      <c r="BM2" s="184">
        <f t="shared" si="4"/>
        <v>2015</v>
      </c>
      <c r="BN2" s="184">
        <f t="shared" si="4"/>
        <v>2015</v>
      </c>
      <c r="BO2" s="184">
        <f t="shared" si="4"/>
        <v>2015</v>
      </c>
      <c r="BP2" s="184">
        <f>BO2</f>
        <v>2015</v>
      </c>
      <c r="BQ2" s="184">
        <f t="shared" ref="BQ2:CH2" si="5">BP2</f>
        <v>2015</v>
      </c>
      <c r="BR2" s="184">
        <f t="shared" si="5"/>
        <v>2015</v>
      </c>
      <c r="BS2" s="184">
        <f t="shared" si="5"/>
        <v>2015</v>
      </c>
      <c r="BT2" s="184">
        <f t="shared" si="5"/>
        <v>2015</v>
      </c>
      <c r="BU2" s="184">
        <f t="shared" si="5"/>
        <v>2015</v>
      </c>
      <c r="BV2" s="184">
        <f t="shared" si="5"/>
        <v>2015</v>
      </c>
      <c r="BW2" s="184">
        <f t="shared" si="5"/>
        <v>2015</v>
      </c>
      <c r="BX2" s="184">
        <f t="shared" si="5"/>
        <v>2015</v>
      </c>
      <c r="BY2" s="184">
        <f t="shared" si="5"/>
        <v>2015</v>
      </c>
      <c r="BZ2" s="184">
        <f t="shared" si="5"/>
        <v>2015</v>
      </c>
      <c r="CA2" s="184">
        <f t="shared" si="5"/>
        <v>2015</v>
      </c>
      <c r="CB2" s="184">
        <f t="shared" si="5"/>
        <v>2015</v>
      </c>
      <c r="CC2" s="184">
        <f t="shared" si="5"/>
        <v>2015</v>
      </c>
      <c r="CD2" s="184">
        <f t="shared" si="5"/>
        <v>2015</v>
      </c>
      <c r="CE2" s="184">
        <f t="shared" si="5"/>
        <v>2015</v>
      </c>
      <c r="CF2" s="184">
        <f t="shared" si="5"/>
        <v>2015</v>
      </c>
      <c r="CG2" s="184">
        <f t="shared" si="5"/>
        <v>2015</v>
      </c>
      <c r="CH2" s="184">
        <f t="shared" si="5"/>
        <v>2015</v>
      </c>
      <c r="CI2" s="184">
        <f>CH2</f>
        <v>2015</v>
      </c>
      <c r="CJ2" s="184">
        <f t="shared" ref="CJ2:CK2" si="6">CI2</f>
        <v>2015</v>
      </c>
      <c r="CK2" s="184">
        <f t="shared" si="6"/>
        <v>2015</v>
      </c>
      <c r="CL2" s="285">
        <v>2016</v>
      </c>
      <c r="CM2" s="184">
        <f>CL2</f>
        <v>2016</v>
      </c>
      <c r="CN2" s="184">
        <f t="shared" ref="CN2:CR2" si="7">CM2</f>
        <v>2016</v>
      </c>
      <c r="CO2" s="184">
        <f t="shared" si="7"/>
        <v>2016</v>
      </c>
      <c r="CP2" s="184">
        <f t="shared" si="7"/>
        <v>2016</v>
      </c>
      <c r="CQ2" s="184">
        <f t="shared" si="7"/>
        <v>2016</v>
      </c>
      <c r="CR2" s="184">
        <f t="shared" si="7"/>
        <v>2016</v>
      </c>
      <c r="CS2" s="184">
        <f>CR2</f>
        <v>2016</v>
      </c>
      <c r="CT2" s="184">
        <f t="shared" ref="CT2:DK2" si="8">CS2</f>
        <v>2016</v>
      </c>
      <c r="CU2" s="184">
        <f t="shared" si="8"/>
        <v>2016</v>
      </c>
      <c r="CV2" s="184">
        <f t="shared" si="8"/>
        <v>2016</v>
      </c>
      <c r="CW2" s="184">
        <f t="shared" si="8"/>
        <v>2016</v>
      </c>
      <c r="CX2" s="184">
        <f t="shared" si="8"/>
        <v>2016</v>
      </c>
      <c r="CY2" s="184">
        <f t="shared" si="8"/>
        <v>2016</v>
      </c>
      <c r="CZ2" s="184">
        <f t="shared" si="8"/>
        <v>2016</v>
      </c>
      <c r="DA2" s="184">
        <f t="shared" si="8"/>
        <v>2016</v>
      </c>
      <c r="DB2" s="184">
        <f t="shared" si="8"/>
        <v>2016</v>
      </c>
      <c r="DC2" s="184">
        <f t="shared" si="8"/>
        <v>2016</v>
      </c>
      <c r="DD2" s="184">
        <f t="shared" si="8"/>
        <v>2016</v>
      </c>
      <c r="DE2" s="184">
        <f t="shared" si="8"/>
        <v>2016</v>
      </c>
      <c r="DF2" s="184">
        <f t="shared" si="8"/>
        <v>2016</v>
      </c>
      <c r="DG2" s="184">
        <f t="shared" si="8"/>
        <v>2016</v>
      </c>
      <c r="DH2" s="184">
        <f t="shared" si="8"/>
        <v>2016</v>
      </c>
      <c r="DI2" s="184">
        <f t="shared" si="8"/>
        <v>2016</v>
      </c>
      <c r="DJ2" s="184">
        <f t="shared" si="8"/>
        <v>2016</v>
      </c>
      <c r="DK2" s="184">
        <f t="shared" si="8"/>
        <v>2016</v>
      </c>
      <c r="DL2" s="184">
        <f>DK2</f>
        <v>2016</v>
      </c>
      <c r="DM2" s="184">
        <f t="shared" ref="DM2:DN2" si="9">DL2</f>
        <v>2016</v>
      </c>
      <c r="DN2" s="286">
        <f t="shared" si="9"/>
        <v>2016</v>
      </c>
      <c r="DO2" s="184">
        <v>2017</v>
      </c>
      <c r="DP2" s="184">
        <f>DO2</f>
        <v>2017</v>
      </c>
      <c r="DQ2" s="184">
        <f t="shared" ref="DQ2:DU2" si="10">DP2</f>
        <v>2017</v>
      </c>
      <c r="DR2" s="184">
        <f t="shared" si="10"/>
        <v>2017</v>
      </c>
      <c r="DS2" s="184">
        <f t="shared" si="10"/>
        <v>2017</v>
      </c>
      <c r="DT2" s="184">
        <f t="shared" si="10"/>
        <v>2017</v>
      </c>
      <c r="DU2" s="184">
        <f t="shared" si="10"/>
        <v>2017</v>
      </c>
      <c r="DV2" s="184">
        <f>DU2</f>
        <v>2017</v>
      </c>
      <c r="DW2" s="184">
        <f t="shared" ref="DW2:EN2" si="11">DV2</f>
        <v>2017</v>
      </c>
      <c r="DX2" s="184">
        <f t="shared" si="11"/>
        <v>2017</v>
      </c>
      <c r="DY2" s="184">
        <f t="shared" si="11"/>
        <v>2017</v>
      </c>
      <c r="DZ2" s="184">
        <f t="shared" si="11"/>
        <v>2017</v>
      </c>
      <c r="EA2" s="184">
        <f t="shared" si="11"/>
        <v>2017</v>
      </c>
      <c r="EB2" s="184">
        <f t="shared" si="11"/>
        <v>2017</v>
      </c>
      <c r="EC2" s="184">
        <f t="shared" si="11"/>
        <v>2017</v>
      </c>
      <c r="ED2" s="184">
        <f t="shared" si="11"/>
        <v>2017</v>
      </c>
      <c r="EE2" s="184">
        <f t="shared" si="11"/>
        <v>2017</v>
      </c>
      <c r="EF2" s="184">
        <f t="shared" si="11"/>
        <v>2017</v>
      </c>
      <c r="EG2" s="184">
        <f t="shared" si="11"/>
        <v>2017</v>
      </c>
      <c r="EH2" s="184">
        <f t="shared" si="11"/>
        <v>2017</v>
      </c>
      <c r="EI2" s="184">
        <f t="shared" si="11"/>
        <v>2017</v>
      </c>
      <c r="EJ2" s="184">
        <f t="shared" si="11"/>
        <v>2017</v>
      </c>
      <c r="EK2" s="184">
        <f t="shared" si="11"/>
        <v>2017</v>
      </c>
      <c r="EL2" s="184">
        <f t="shared" si="11"/>
        <v>2017</v>
      </c>
      <c r="EM2" s="184">
        <f t="shared" si="11"/>
        <v>2017</v>
      </c>
      <c r="EN2" s="184">
        <f t="shared" si="11"/>
        <v>2017</v>
      </c>
      <c r="EO2" s="184">
        <f>EN2</f>
        <v>2017</v>
      </c>
      <c r="EP2" s="184">
        <f t="shared" ref="EP2:EQ2" si="12">EO2</f>
        <v>2017</v>
      </c>
      <c r="EQ2" s="184">
        <f t="shared" si="12"/>
        <v>2017</v>
      </c>
      <c r="ER2" s="285">
        <v>2018</v>
      </c>
      <c r="ES2" s="184">
        <f>ER2</f>
        <v>2018</v>
      </c>
      <c r="ET2" s="184">
        <f t="shared" ref="ET2:EX2" si="13">ES2</f>
        <v>2018</v>
      </c>
      <c r="EU2" s="184">
        <f t="shared" si="13"/>
        <v>2018</v>
      </c>
      <c r="EV2" s="184">
        <f t="shared" si="13"/>
        <v>2018</v>
      </c>
      <c r="EW2" s="184">
        <f t="shared" si="13"/>
        <v>2018</v>
      </c>
      <c r="EX2" s="184">
        <f t="shared" si="13"/>
        <v>2018</v>
      </c>
      <c r="EY2" s="184">
        <f>EX2</f>
        <v>2018</v>
      </c>
      <c r="EZ2" s="184">
        <f t="shared" ref="EZ2:FQ2" si="14">EY2</f>
        <v>2018</v>
      </c>
      <c r="FA2" s="184">
        <f t="shared" si="14"/>
        <v>2018</v>
      </c>
      <c r="FB2" s="184">
        <f t="shared" si="14"/>
        <v>2018</v>
      </c>
      <c r="FC2" s="184">
        <f t="shared" si="14"/>
        <v>2018</v>
      </c>
      <c r="FD2" s="184">
        <f t="shared" si="14"/>
        <v>2018</v>
      </c>
      <c r="FE2" s="184">
        <f t="shared" si="14"/>
        <v>2018</v>
      </c>
      <c r="FF2" s="184">
        <f t="shared" si="14"/>
        <v>2018</v>
      </c>
      <c r="FG2" s="184">
        <f t="shared" si="14"/>
        <v>2018</v>
      </c>
      <c r="FH2" s="184">
        <f t="shared" si="14"/>
        <v>2018</v>
      </c>
      <c r="FI2" s="184">
        <f t="shared" si="14"/>
        <v>2018</v>
      </c>
      <c r="FJ2" s="184">
        <f t="shared" si="14"/>
        <v>2018</v>
      </c>
      <c r="FK2" s="184">
        <f t="shared" si="14"/>
        <v>2018</v>
      </c>
      <c r="FL2" s="184">
        <f t="shared" si="14"/>
        <v>2018</v>
      </c>
      <c r="FM2" s="184">
        <f t="shared" si="14"/>
        <v>2018</v>
      </c>
      <c r="FN2" s="184">
        <f t="shared" si="14"/>
        <v>2018</v>
      </c>
      <c r="FO2" s="184">
        <f t="shared" si="14"/>
        <v>2018</v>
      </c>
      <c r="FP2" s="184">
        <f t="shared" si="14"/>
        <v>2018</v>
      </c>
      <c r="FQ2" s="184">
        <f t="shared" si="14"/>
        <v>2018</v>
      </c>
      <c r="FR2" s="184">
        <f>FQ2</f>
        <v>2018</v>
      </c>
      <c r="FS2" s="184">
        <f t="shared" ref="FS2:FT2" si="15">FR2</f>
        <v>2018</v>
      </c>
      <c r="FT2" s="286">
        <f t="shared" si="15"/>
        <v>2018</v>
      </c>
    </row>
    <row r="3" spans="1:178" ht="14.5" x14ac:dyDescent="0.35">
      <c r="A3" s="287" t="s">
        <v>124</v>
      </c>
      <c r="B3" s="180"/>
      <c r="C3" s="288" t="s">
        <v>43</v>
      </c>
      <c r="D3" s="289" t="s">
        <v>30</v>
      </c>
      <c r="E3" s="289" t="s">
        <v>108</v>
      </c>
      <c r="F3" s="289" t="s">
        <v>106</v>
      </c>
      <c r="G3" s="289" t="s">
        <v>41</v>
      </c>
      <c r="H3" s="289" t="s">
        <v>44</v>
      </c>
      <c r="I3" s="289" t="s">
        <v>49</v>
      </c>
      <c r="J3" s="289" t="s">
        <v>40</v>
      </c>
      <c r="K3" s="289" t="s">
        <v>97</v>
      </c>
      <c r="L3" s="289" t="s">
        <v>31</v>
      </c>
      <c r="M3" s="289" t="s">
        <v>34</v>
      </c>
      <c r="N3" s="289" t="s">
        <v>1</v>
      </c>
      <c r="O3" s="289" t="s">
        <v>92</v>
      </c>
      <c r="P3" s="289" t="s">
        <v>90</v>
      </c>
      <c r="Q3" s="289" t="s">
        <v>88</v>
      </c>
      <c r="R3" s="289" t="s">
        <v>87</v>
      </c>
      <c r="S3" s="289" t="s">
        <v>42</v>
      </c>
      <c r="T3" s="289" t="s">
        <v>162</v>
      </c>
      <c r="U3" s="289" t="s">
        <v>85</v>
      </c>
      <c r="V3" s="289" t="s">
        <v>83</v>
      </c>
      <c r="W3" s="289" t="s">
        <v>29</v>
      </c>
      <c r="X3" s="289" t="s">
        <v>32</v>
      </c>
      <c r="Y3" s="289" t="s">
        <v>28</v>
      </c>
      <c r="Z3" s="289" t="s">
        <v>78</v>
      </c>
      <c r="AA3" s="289" t="s">
        <v>76</v>
      </c>
      <c r="AB3" s="289" t="s">
        <v>11</v>
      </c>
      <c r="AC3" s="289" t="s">
        <v>69</v>
      </c>
      <c r="AD3" s="289" t="s">
        <v>67</v>
      </c>
      <c r="AE3" s="289" t="s">
        <v>65</v>
      </c>
      <c r="AF3" s="290" t="s">
        <v>43</v>
      </c>
      <c r="AG3" s="289" t="s">
        <v>30</v>
      </c>
      <c r="AH3" s="289" t="s">
        <v>108</v>
      </c>
      <c r="AI3" s="289" t="s">
        <v>106</v>
      </c>
      <c r="AJ3" s="289" t="s">
        <v>41</v>
      </c>
      <c r="AK3" s="289" t="s">
        <v>44</v>
      </c>
      <c r="AL3" s="289" t="s">
        <v>49</v>
      </c>
      <c r="AM3" s="289" t="s">
        <v>40</v>
      </c>
      <c r="AN3" s="289" t="s">
        <v>97</v>
      </c>
      <c r="AO3" s="289" t="s">
        <v>31</v>
      </c>
      <c r="AP3" s="289" t="s">
        <v>34</v>
      </c>
      <c r="AQ3" s="289" t="s">
        <v>1</v>
      </c>
      <c r="AR3" s="289" t="s">
        <v>92</v>
      </c>
      <c r="AS3" s="289" t="s">
        <v>90</v>
      </c>
      <c r="AT3" s="289" t="s">
        <v>88</v>
      </c>
      <c r="AU3" s="289" t="s">
        <v>87</v>
      </c>
      <c r="AV3" s="289" t="s">
        <v>42</v>
      </c>
      <c r="AW3" s="289" t="s">
        <v>162</v>
      </c>
      <c r="AX3" s="289" t="s">
        <v>85</v>
      </c>
      <c r="AY3" s="289" t="s">
        <v>83</v>
      </c>
      <c r="AZ3" s="289" t="s">
        <v>29</v>
      </c>
      <c r="BA3" s="289" t="s">
        <v>32</v>
      </c>
      <c r="BB3" s="289" t="s">
        <v>28</v>
      </c>
      <c r="BC3" s="289" t="s">
        <v>78</v>
      </c>
      <c r="BD3" s="289" t="s">
        <v>76</v>
      </c>
      <c r="BE3" s="289" t="s">
        <v>11</v>
      </c>
      <c r="BF3" s="289" t="s">
        <v>69</v>
      </c>
      <c r="BG3" s="289" t="s">
        <v>67</v>
      </c>
      <c r="BH3" s="291" t="s">
        <v>65</v>
      </c>
      <c r="BI3" s="289" t="s">
        <v>43</v>
      </c>
      <c r="BJ3" s="289" t="s">
        <v>30</v>
      </c>
      <c r="BK3" s="289" t="s">
        <v>108</v>
      </c>
      <c r="BL3" s="289" t="s">
        <v>106</v>
      </c>
      <c r="BM3" s="289" t="s">
        <v>41</v>
      </c>
      <c r="BN3" s="289" t="s">
        <v>44</v>
      </c>
      <c r="BO3" s="289" t="s">
        <v>49</v>
      </c>
      <c r="BP3" s="289" t="s">
        <v>40</v>
      </c>
      <c r="BQ3" s="289" t="s">
        <v>97</v>
      </c>
      <c r="BR3" s="289" t="s">
        <v>31</v>
      </c>
      <c r="BS3" s="289" t="s">
        <v>34</v>
      </c>
      <c r="BT3" s="289" t="s">
        <v>1</v>
      </c>
      <c r="BU3" s="289" t="s">
        <v>92</v>
      </c>
      <c r="BV3" s="289" t="s">
        <v>90</v>
      </c>
      <c r="BW3" s="289" t="s">
        <v>88</v>
      </c>
      <c r="BX3" s="289" t="s">
        <v>87</v>
      </c>
      <c r="BY3" s="289" t="s">
        <v>42</v>
      </c>
      <c r="BZ3" s="289" t="s">
        <v>162</v>
      </c>
      <c r="CA3" s="289" t="s">
        <v>85</v>
      </c>
      <c r="CB3" s="289" t="s">
        <v>83</v>
      </c>
      <c r="CC3" s="289" t="s">
        <v>29</v>
      </c>
      <c r="CD3" s="289" t="s">
        <v>32</v>
      </c>
      <c r="CE3" s="289" t="s">
        <v>28</v>
      </c>
      <c r="CF3" s="289" t="s">
        <v>78</v>
      </c>
      <c r="CG3" s="289" t="s">
        <v>76</v>
      </c>
      <c r="CH3" s="289" t="s">
        <v>11</v>
      </c>
      <c r="CI3" s="289" t="s">
        <v>69</v>
      </c>
      <c r="CJ3" s="289" t="s">
        <v>67</v>
      </c>
      <c r="CK3" s="289" t="s">
        <v>65</v>
      </c>
      <c r="CL3" s="290" t="s">
        <v>43</v>
      </c>
      <c r="CM3" s="289" t="s">
        <v>30</v>
      </c>
      <c r="CN3" s="289" t="s">
        <v>108</v>
      </c>
      <c r="CO3" s="289" t="s">
        <v>106</v>
      </c>
      <c r="CP3" s="289" t="s">
        <v>41</v>
      </c>
      <c r="CQ3" s="289" t="s">
        <v>44</v>
      </c>
      <c r="CR3" s="289" t="s">
        <v>49</v>
      </c>
      <c r="CS3" s="289" t="s">
        <v>40</v>
      </c>
      <c r="CT3" s="289" t="s">
        <v>97</v>
      </c>
      <c r="CU3" s="289" t="s">
        <v>31</v>
      </c>
      <c r="CV3" s="289" t="s">
        <v>34</v>
      </c>
      <c r="CW3" s="289" t="s">
        <v>1</v>
      </c>
      <c r="CX3" s="289" t="s">
        <v>92</v>
      </c>
      <c r="CY3" s="289" t="s">
        <v>90</v>
      </c>
      <c r="CZ3" s="289" t="s">
        <v>88</v>
      </c>
      <c r="DA3" s="289" t="s">
        <v>87</v>
      </c>
      <c r="DB3" s="289" t="s">
        <v>42</v>
      </c>
      <c r="DC3" s="289" t="s">
        <v>162</v>
      </c>
      <c r="DD3" s="289" t="s">
        <v>85</v>
      </c>
      <c r="DE3" s="289" t="s">
        <v>83</v>
      </c>
      <c r="DF3" s="289" t="s">
        <v>29</v>
      </c>
      <c r="DG3" s="289" t="s">
        <v>32</v>
      </c>
      <c r="DH3" s="289" t="s">
        <v>28</v>
      </c>
      <c r="DI3" s="289" t="s">
        <v>78</v>
      </c>
      <c r="DJ3" s="289" t="s">
        <v>76</v>
      </c>
      <c r="DK3" s="289" t="s">
        <v>11</v>
      </c>
      <c r="DL3" s="289" t="s">
        <v>69</v>
      </c>
      <c r="DM3" s="289" t="s">
        <v>67</v>
      </c>
      <c r="DN3" s="291" t="s">
        <v>65</v>
      </c>
      <c r="DO3" s="289" t="s">
        <v>43</v>
      </c>
      <c r="DP3" s="289" t="s">
        <v>30</v>
      </c>
      <c r="DQ3" s="289" t="s">
        <v>108</v>
      </c>
      <c r="DR3" s="289" t="s">
        <v>106</v>
      </c>
      <c r="DS3" s="289" t="s">
        <v>41</v>
      </c>
      <c r="DT3" s="289" t="s">
        <v>44</v>
      </c>
      <c r="DU3" s="289" t="s">
        <v>49</v>
      </c>
      <c r="DV3" s="289" t="s">
        <v>40</v>
      </c>
      <c r="DW3" s="289" t="s">
        <v>97</v>
      </c>
      <c r="DX3" s="289" t="s">
        <v>31</v>
      </c>
      <c r="DY3" s="289" t="s">
        <v>34</v>
      </c>
      <c r="DZ3" s="289" t="s">
        <v>1</v>
      </c>
      <c r="EA3" s="289" t="s">
        <v>92</v>
      </c>
      <c r="EB3" s="289" t="s">
        <v>90</v>
      </c>
      <c r="EC3" s="289" t="s">
        <v>88</v>
      </c>
      <c r="ED3" s="289" t="s">
        <v>87</v>
      </c>
      <c r="EE3" s="289" t="s">
        <v>42</v>
      </c>
      <c r="EF3" s="289" t="s">
        <v>162</v>
      </c>
      <c r="EG3" s="289" t="s">
        <v>85</v>
      </c>
      <c r="EH3" s="289" t="s">
        <v>83</v>
      </c>
      <c r="EI3" s="289" t="s">
        <v>29</v>
      </c>
      <c r="EJ3" s="289" t="s">
        <v>32</v>
      </c>
      <c r="EK3" s="289" t="s">
        <v>28</v>
      </c>
      <c r="EL3" s="289" t="s">
        <v>78</v>
      </c>
      <c r="EM3" s="289" t="s">
        <v>76</v>
      </c>
      <c r="EN3" s="289" t="s">
        <v>11</v>
      </c>
      <c r="EO3" s="289" t="s">
        <v>69</v>
      </c>
      <c r="EP3" s="289" t="s">
        <v>67</v>
      </c>
      <c r="EQ3" s="289" t="s">
        <v>65</v>
      </c>
      <c r="ER3" s="290" t="s">
        <v>43</v>
      </c>
      <c r="ES3" s="289" t="s">
        <v>30</v>
      </c>
      <c r="ET3" s="289" t="s">
        <v>108</v>
      </c>
      <c r="EU3" s="289" t="s">
        <v>106</v>
      </c>
      <c r="EV3" s="289" t="s">
        <v>41</v>
      </c>
      <c r="EW3" s="289" t="s">
        <v>44</v>
      </c>
      <c r="EX3" s="289" t="s">
        <v>49</v>
      </c>
      <c r="EY3" s="289" t="s">
        <v>40</v>
      </c>
      <c r="EZ3" s="289" t="s">
        <v>97</v>
      </c>
      <c r="FA3" s="289" t="s">
        <v>31</v>
      </c>
      <c r="FB3" s="289" t="s">
        <v>34</v>
      </c>
      <c r="FC3" s="289" t="s">
        <v>1</v>
      </c>
      <c r="FD3" s="289" t="s">
        <v>92</v>
      </c>
      <c r="FE3" s="289" t="s">
        <v>90</v>
      </c>
      <c r="FF3" s="289" t="s">
        <v>88</v>
      </c>
      <c r="FG3" s="289" t="s">
        <v>87</v>
      </c>
      <c r="FH3" s="289" t="s">
        <v>42</v>
      </c>
      <c r="FI3" s="289" t="s">
        <v>162</v>
      </c>
      <c r="FJ3" s="289" t="s">
        <v>85</v>
      </c>
      <c r="FK3" s="289" t="s">
        <v>83</v>
      </c>
      <c r="FL3" s="289" t="s">
        <v>29</v>
      </c>
      <c r="FM3" s="289" t="s">
        <v>32</v>
      </c>
      <c r="FN3" s="289" t="s">
        <v>28</v>
      </c>
      <c r="FO3" s="289" t="s">
        <v>78</v>
      </c>
      <c r="FP3" s="289" t="s">
        <v>76</v>
      </c>
      <c r="FQ3" s="289" t="s">
        <v>11</v>
      </c>
      <c r="FR3" s="289" t="s">
        <v>69</v>
      </c>
      <c r="FS3" s="289" t="s">
        <v>67</v>
      </c>
      <c r="FT3" s="291" t="s">
        <v>65</v>
      </c>
      <c r="FU3" s="406" t="s">
        <v>45</v>
      </c>
      <c r="FV3" s="174" t="s">
        <v>113</v>
      </c>
    </row>
    <row r="4" spans="1:178" ht="14.5" x14ac:dyDescent="0.35">
      <c r="A4" s="292" t="s">
        <v>112</v>
      </c>
      <c r="B4" s="290" t="s">
        <v>43</v>
      </c>
      <c r="C4" s="293" t="s">
        <v>157</v>
      </c>
      <c r="D4" s="294" t="s">
        <v>157</v>
      </c>
      <c r="E4" s="294" t="s">
        <v>157</v>
      </c>
      <c r="F4" s="294" t="s">
        <v>157</v>
      </c>
      <c r="G4" s="294">
        <v>6.9849350000000001</v>
      </c>
      <c r="H4" s="294">
        <v>8.3995E-2</v>
      </c>
      <c r="I4" s="294" t="s">
        <v>157</v>
      </c>
      <c r="J4" s="294" t="s">
        <v>157</v>
      </c>
      <c r="K4" s="294" t="s">
        <v>157</v>
      </c>
      <c r="L4" s="294" t="s">
        <v>157</v>
      </c>
      <c r="M4" s="294" t="s">
        <v>157</v>
      </c>
      <c r="N4" s="294">
        <v>5.251455</v>
      </c>
      <c r="O4" s="294" t="s">
        <v>157</v>
      </c>
      <c r="P4" s="294" t="s">
        <v>157</v>
      </c>
      <c r="Q4" s="294">
        <v>1.3774839999999999</v>
      </c>
      <c r="R4" s="294" t="s">
        <v>157</v>
      </c>
      <c r="S4" s="294">
        <v>1.5072159999999999</v>
      </c>
      <c r="T4" s="294"/>
      <c r="U4" s="294" t="s">
        <v>157</v>
      </c>
      <c r="V4" s="294" t="s">
        <v>157</v>
      </c>
      <c r="W4" s="294" t="s">
        <v>157</v>
      </c>
      <c r="X4" s="294" t="s">
        <v>157</v>
      </c>
      <c r="Y4" s="294" t="s">
        <v>157</v>
      </c>
      <c r="Z4" s="294" t="s">
        <v>157</v>
      </c>
      <c r="AA4" s="294" t="s">
        <v>157</v>
      </c>
      <c r="AB4" s="294" t="s">
        <v>157</v>
      </c>
      <c r="AC4" s="294" t="s">
        <v>157</v>
      </c>
      <c r="AD4" s="294" t="s">
        <v>157</v>
      </c>
      <c r="AE4" s="294">
        <v>2.1789720000000004</v>
      </c>
      <c r="AF4" s="295" t="s">
        <v>157</v>
      </c>
      <c r="AG4" s="294" t="s">
        <v>157</v>
      </c>
      <c r="AH4" s="294" t="s">
        <v>157</v>
      </c>
      <c r="AI4" s="294" t="s">
        <v>157</v>
      </c>
      <c r="AJ4" s="294">
        <v>5.5407569999999993</v>
      </c>
      <c r="AK4" s="294">
        <v>0.264685</v>
      </c>
      <c r="AL4" s="294" t="s">
        <v>157</v>
      </c>
      <c r="AM4" s="294" t="s">
        <v>157</v>
      </c>
      <c r="AN4" s="294" t="s">
        <v>157</v>
      </c>
      <c r="AO4" s="294" t="s">
        <v>157</v>
      </c>
      <c r="AP4" s="294" t="s">
        <v>157</v>
      </c>
      <c r="AQ4" s="294">
        <v>4.1183239999999994</v>
      </c>
      <c r="AR4" s="294" t="s">
        <v>157</v>
      </c>
      <c r="AS4" s="294" t="s">
        <v>157</v>
      </c>
      <c r="AT4" s="294">
        <v>2.566649</v>
      </c>
      <c r="AU4" s="294" t="s">
        <v>157</v>
      </c>
      <c r="AV4" s="294">
        <v>1.5352439999999998</v>
      </c>
      <c r="AW4" s="294"/>
      <c r="AX4" s="294" t="s">
        <v>157</v>
      </c>
      <c r="AY4" s="294" t="s">
        <v>157</v>
      </c>
      <c r="AZ4" s="294" t="s">
        <v>157</v>
      </c>
      <c r="BA4" s="294" t="s">
        <v>157</v>
      </c>
      <c r="BB4" s="294" t="s">
        <v>157</v>
      </c>
      <c r="BC4" s="294" t="s">
        <v>157</v>
      </c>
      <c r="BD4" s="294" t="s">
        <v>157</v>
      </c>
      <c r="BE4" s="294" t="s">
        <v>157</v>
      </c>
      <c r="BF4" s="294" t="s">
        <v>157</v>
      </c>
      <c r="BG4" s="294" t="s">
        <v>157</v>
      </c>
      <c r="BH4" s="296">
        <v>3.1212359999999997</v>
      </c>
      <c r="BI4" s="297" t="s">
        <v>157</v>
      </c>
      <c r="BJ4" s="294" t="s">
        <v>157</v>
      </c>
      <c r="BK4" s="294" t="s">
        <v>157</v>
      </c>
      <c r="BL4" s="294" t="s">
        <v>157</v>
      </c>
      <c r="BM4" s="294">
        <v>6.8053299999999997</v>
      </c>
      <c r="BN4" s="294">
        <v>4.0714E-2</v>
      </c>
      <c r="BO4" s="294" t="s">
        <v>157</v>
      </c>
      <c r="BP4" s="294" t="s">
        <v>157</v>
      </c>
      <c r="BQ4" s="294" t="s">
        <v>157</v>
      </c>
      <c r="BR4" s="294" t="s">
        <v>157</v>
      </c>
      <c r="BS4" s="294" t="s">
        <v>157</v>
      </c>
      <c r="BT4" s="294">
        <v>3.2606090000000001</v>
      </c>
      <c r="BU4" s="294" t="s">
        <v>157</v>
      </c>
      <c r="BV4" s="294" t="s">
        <v>157</v>
      </c>
      <c r="BW4" s="294">
        <v>2.644358</v>
      </c>
      <c r="BX4" s="294" t="s">
        <v>157</v>
      </c>
      <c r="BY4" s="294">
        <v>1.533469</v>
      </c>
      <c r="BZ4" s="294"/>
      <c r="CA4" s="294" t="s">
        <v>157</v>
      </c>
      <c r="CB4" s="294" t="s">
        <v>157</v>
      </c>
      <c r="CC4" s="294" t="s">
        <v>157</v>
      </c>
      <c r="CD4" s="294" t="s">
        <v>157</v>
      </c>
      <c r="CE4" s="294" t="s">
        <v>157</v>
      </c>
      <c r="CF4" s="294" t="s">
        <v>157</v>
      </c>
      <c r="CG4" s="294" t="s">
        <v>157</v>
      </c>
      <c r="CH4" s="294" t="s">
        <v>157</v>
      </c>
      <c r="CI4" s="294" t="s">
        <v>157</v>
      </c>
      <c r="CJ4" s="294" t="s">
        <v>157</v>
      </c>
      <c r="CK4" s="294">
        <v>4.7359089999999995</v>
      </c>
      <c r="CL4" s="295" t="s">
        <v>157</v>
      </c>
      <c r="CM4" s="294" t="s">
        <v>157</v>
      </c>
      <c r="CN4" s="294" t="s">
        <v>157</v>
      </c>
      <c r="CO4" s="294" t="s">
        <v>157</v>
      </c>
      <c r="CP4" s="294">
        <v>6.7429219999999992</v>
      </c>
      <c r="CQ4" s="294">
        <v>0.13586000000000001</v>
      </c>
      <c r="CR4" s="294" t="s">
        <v>157</v>
      </c>
      <c r="CS4" s="294" t="s">
        <v>157</v>
      </c>
      <c r="CT4" s="294" t="s">
        <v>157</v>
      </c>
      <c r="CU4" s="294" t="s">
        <v>157</v>
      </c>
      <c r="CV4" s="294" t="s">
        <v>157</v>
      </c>
      <c r="CW4" s="294">
        <v>3.8109679999999999</v>
      </c>
      <c r="CX4" s="294" t="s">
        <v>157</v>
      </c>
      <c r="CY4" s="294" t="s">
        <v>157</v>
      </c>
      <c r="CZ4" s="294">
        <v>3.0904220000000002</v>
      </c>
      <c r="DA4" s="294" t="s">
        <v>157</v>
      </c>
      <c r="DB4" s="294">
        <v>1.431773</v>
      </c>
      <c r="DC4" s="294"/>
      <c r="DD4" s="294" t="s">
        <v>157</v>
      </c>
      <c r="DE4" s="294" t="s">
        <v>157</v>
      </c>
      <c r="DF4" s="294" t="s">
        <v>157</v>
      </c>
      <c r="DG4" s="294" t="s">
        <v>157</v>
      </c>
      <c r="DH4" s="294" t="s">
        <v>157</v>
      </c>
      <c r="DI4" s="294" t="s">
        <v>157</v>
      </c>
      <c r="DJ4" s="294" t="s">
        <v>157</v>
      </c>
      <c r="DK4" s="294" t="s">
        <v>157</v>
      </c>
      <c r="DL4" s="294" t="s">
        <v>157</v>
      </c>
      <c r="DM4" s="294" t="s">
        <v>157</v>
      </c>
      <c r="DN4" s="296">
        <v>3.7039879999999998</v>
      </c>
      <c r="DO4" s="297" t="s">
        <v>157</v>
      </c>
      <c r="DP4" s="294" t="s">
        <v>157</v>
      </c>
      <c r="DQ4" s="294" t="s">
        <v>157</v>
      </c>
      <c r="DR4" s="294" t="s">
        <v>157</v>
      </c>
      <c r="DS4" s="294">
        <v>6.8875710000000003</v>
      </c>
      <c r="DT4" s="294">
        <v>6.2475999999999997E-2</v>
      </c>
      <c r="DU4" s="294" t="s">
        <v>157</v>
      </c>
      <c r="DV4" s="294" t="s">
        <v>157</v>
      </c>
      <c r="DW4" s="294" t="s">
        <v>157</v>
      </c>
      <c r="DX4" s="294" t="s">
        <v>157</v>
      </c>
      <c r="DY4" s="294" t="s">
        <v>157</v>
      </c>
      <c r="DZ4" s="294">
        <v>3.2210189999999996</v>
      </c>
      <c r="EA4" s="294" t="s">
        <v>157</v>
      </c>
      <c r="EB4" s="294" t="s">
        <v>157</v>
      </c>
      <c r="EC4" s="294">
        <v>5.0852120000000003</v>
      </c>
      <c r="ED4" s="294" t="s">
        <v>157</v>
      </c>
      <c r="EE4" s="294">
        <v>1.322946</v>
      </c>
      <c r="EF4" s="294"/>
      <c r="EG4" s="294" t="s">
        <v>157</v>
      </c>
      <c r="EH4" s="294" t="s">
        <v>157</v>
      </c>
      <c r="EI4" s="294" t="s">
        <v>157</v>
      </c>
      <c r="EJ4" s="294" t="s">
        <v>157</v>
      </c>
      <c r="EK4" s="294" t="s">
        <v>157</v>
      </c>
      <c r="EL4" s="294" t="s">
        <v>157</v>
      </c>
      <c r="EM4" s="294" t="s">
        <v>157</v>
      </c>
      <c r="EN4" s="294" t="s">
        <v>157</v>
      </c>
      <c r="EO4" s="294" t="s">
        <v>157</v>
      </c>
      <c r="EP4" s="294" t="s">
        <v>157</v>
      </c>
      <c r="EQ4" s="294">
        <v>5.9799369999999996</v>
      </c>
      <c r="ER4" s="295" t="s">
        <v>157</v>
      </c>
      <c r="ES4" s="294" t="s">
        <v>157</v>
      </c>
      <c r="ET4" s="294" t="s">
        <v>157</v>
      </c>
      <c r="EU4" s="294" t="s">
        <v>157</v>
      </c>
      <c r="EV4" s="294">
        <v>5.4640010000000006</v>
      </c>
      <c r="EW4" s="294">
        <v>0.113</v>
      </c>
      <c r="EX4" s="294" t="s">
        <v>157</v>
      </c>
      <c r="EY4" s="294" t="s">
        <v>157</v>
      </c>
      <c r="EZ4" s="294" t="s">
        <v>157</v>
      </c>
      <c r="FA4" s="294" t="s">
        <v>157</v>
      </c>
      <c r="FB4" s="294" t="s">
        <v>157</v>
      </c>
      <c r="FC4" s="294">
        <v>3.984</v>
      </c>
      <c r="FD4" s="294" t="s">
        <v>157</v>
      </c>
      <c r="FE4" s="294" t="s">
        <v>157</v>
      </c>
      <c r="FF4" s="294">
        <v>3.7530000000000001</v>
      </c>
      <c r="FG4" s="294" t="s">
        <v>157</v>
      </c>
      <c r="FH4" s="294">
        <v>1.417</v>
      </c>
      <c r="FI4" s="294"/>
      <c r="FJ4" s="294" t="s">
        <v>157</v>
      </c>
      <c r="FK4" s="294" t="s">
        <v>157</v>
      </c>
      <c r="FL4" s="294" t="s">
        <v>157</v>
      </c>
      <c r="FM4" s="294" t="s">
        <v>157</v>
      </c>
      <c r="FN4" s="294" t="s">
        <v>157</v>
      </c>
      <c r="FO4" s="294" t="s">
        <v>157</v>
      </c>
      <c r="FP4" s="294" t="s">
        <v>157</v>
      </c>
      <c r="FQ4" s="294" t="s">
        <v>157</v>
      </c>
      <c r="FR4" s="294" t="s">
        <v>157</v>
      </c>
      <c r="FS4" s="294" t="s">
        <v>157</v>
      </c>
      <c r="FT4" s="296">
        <v>4.0961829999999999</v>
      </c>
      <c r="FU4" s="406"/>
      <c r="FV4" s="407" t="s">
        <v>158</v>
      </c>
    </row>
    <row r="5" spans="1:178" ht="14.5" x14ac:dyDescent="0.35">
      <c r="A5" s="292" t="s">
        <v>110</v>
      </c>
      <c r="B5" s="290" t="s">
        <v>30</v>
      </c>
      <c r="C5" s="298" t="s">
        <v>157</v>
      </c>
      <c r="D5" s="299" t="s">
        <v>157</v>
      </c>
      <c r="E5" s="300" t="s">
        <v>157</v>
      </c>
      <c r="F5" s="300" t="s">
        <v>157</v>
      </c>
      <c r="G5" s="300" t="s">
        <v>157</v>
      </c>
      <c r="H5" s="300" t="s">
        <v>157</v>
      </c>
      <c r="I5" s="300" t="s">
        <v>157</v>
      </c>
      <c r="J5" s="300" t="s">
        <v>157</v>
      </c>
      <c r="K5" s="300" t="s">
        <v>157</v>
      </c>
      <c r="L5" s="300">
        <v>2.4350000000000001</v>
      </c>
      <c r="M5" s="301" t="s">
        <v>157</v>
      </c>
      <c r="N5" s="301" t="s">
        <v>157</v>
      </c>
      <c r="O5" s="300" t="s">
        <v>157</v>
      </c>
      <c r="P5" s="300" t="s">
        <v>157</v>
      </c>
      <c r="Q5" s="300" t="s">
        <v>157</v>
      </c>
      <c r="R5" s="300" t="s">
        <v>157</v>
      </c>
      <c r="S5" s="300" t="s">
        <v>157</v>
      </c>
      <c r="T5" s="300">
        <v>0.78600000000000003</v>
      </c>
      <c r="U5" s="300" t="s">
        <v>157</v>
      </c>
      <c r="V5" s="300" t="s">
        <v>157</v>
      </c>
      <c r="W5" s="300">
        <v>4.3819999999999997</v>
      </c>
      <c r="X5" s="300" t="s">
        <v>157</v>
      </c>
      <c r="Y5" s="300" t="s">
        <v>157</v>
      </c>
      <c r="Z5" s="300" t="s">
        <v>157</v>
      </c>
      <c r="AA5" s="300" t="s">
        <v>157</v>
      </c>
      <c r="AB5" s="300" t="s">
        <v>157</v>
      </c>
      <c r="AC5" s="300" t="s">
        <v>157</v>
      </c>
      <c r="AD5" s="300" t="s">
        <v>157</v>
      </c>
      <c r="AE5" s="300" t="s">
        <v>157</v>
      </c>
      <c r="AF5" s="302" t="s">
        <v>157</v>
      </c>
      <c r="AG5" s="299" t="s">
        <v>157</v>
      </c>
      <c r="AH5" s="300" t="s">
        <v>157</v>
      </c>
      <c r="AI5" s="300" t="s">
        <v>157</v>
      </c>
      <c r="AJ5" s="300" t="s">
        <v>157</v>
      </c>
      <c r="AK5" s="300" t="s">
        <v>157</v>
      </c>
      <c r="AL5" s="300" t="s">
        <v>157</v>
      </c>
      <c r="AM5" s="300" t="s">
        <v>157</v>
      </c>
      <c r="AN5" s="300" t="s">
        <v>157</v>
      </c>
      <c r="AO5" s="300">
        <v>0.96599999999999997</v>
      </c>
      <c r="AP5" s="301" t="s">
        <v>157</v>
      </c>
      <c r="AQ5" s="301" t="s">
        <v>157</v>
      </c>
      <c r="AR5" s="300" t="s">
        <v>157</v>
      </c>
      <c r="AS5" s="300" t="s">
        <v>157</v>
      </c>
      <c r="AT5" s="300" t="s">
        <v>157</v>
      </c>
      <c r="AU5" s="300" t="s">
        <v>157</v>
      </c>
      <c r="AV5" s="300" t="s">
        <v>157</v>
      </c>
      <c r="AW5" s="300">
        <v>0.185</v>
      </c>
      <c r="AX5" s="300" t="s">
        <v>157</v>
      </c>
      <c r="AY5" s="300" t="s">
        <v>157</v>
      </c>
      <c r="AZ5" s="300">
        <v>3.0369999999999999</v>
      </c>
      <c r="BA5" s="300" t="s">
        <v>157</v>
      </c>
      <c r="BB5" s="300" t="s">
        <v>157</v>
      </c>
      <c r="BC5" s="300" t="s">
        <v>157</v>
      </c>
      <c r="BD5" s="300" t="s">
        <v>157</v>
      </c>
      <c r="BE5" s="300" t="s">
        <v>157</v>
      </c>
      <c r="BF5" s="300" t="s">
        <v>157</v>
      </c>
      <c r="BG5" s="300" t="s">
        <v>157</v>
      </c>
      <c r="BH5" s="303" t="s">
        <v>157</v>
      </c>
      <c r="BI5" s="300" t="s">
        <v>157</v>
      </c>
      <c r="BJ5" s="299" t="s">
        <v>157</v>
      </c>
      <c r="BK5" s="300" t="s">
        <v>157</v>
      </c>
      <c r="BL5" s="300" t="s">
        <v>157</v>
      </c>
      <c r="BM5" s="300" t="s">
        <v>157</v>
      </c>
      <c r="BN5" s="300" t="s">
        <v>157</v>
      </c>
      <c r="BO5" s="300" t="s">
        <v>157</v>
      </c>
      <c r="BP5" s="300" t="s">
        <v>157</v>
      </c>
      <c r="BQ5" s="300" t="s">
        <v>157</v>
      </c>
      <c r="BR5" s="300">
        <v>1.4339999999999999</v>
      </c>
      <c r="BS5" s="300" t="s">
        <v>157</v>
      </c>
      <c r="BT5" s="300" t="s">
        <v>157</v>
      </c>
      <c r="BU5" s="300" t="s">
        <v>157</v>
      </c>
      <c r="BV5" s="300" t="s">
        <v>157</v>
      </c>
      <c r="BW5" s="300" t="s">
        <v>157</v>
      </c>
      <c r="BX5" s="300" t="s">
        <v>157</v>
      </c>
      <c r="BY5" s="300" t="s">
        <v>157</v>
      </c>
      <c r="BZ5" s="300">
        <v>0.26</v>
      </c>
      <c r="CA5" s="300" t="s">
        <v>157</v>
      </c>
      <c r="CB5" s="300" t="s">
        <v>157</v>
      </c>
      <c r="CC5" s="300">
        <v>1.0209999999999999</v>
      </c>
      <c r="CD5" s="300" t="s">
        <v>157</v>
      </c>
      <c r="CE5" s="300" t="s">
        <v>157</v>
      </c>
      <c r="CF5" s="300" t="s">
        <v>157</v>
      </c>
      <c r="CG5" s="300" t="s">
        <v>157</v>
      </c>
      <c r="CH5" s="300" t="s">
        <v>157</v>
      </c>
      <c r="CI5" s="300" t="s">
        <v>157</v>
      </c>
      <c r="CJ5" s="300" t="s">
        <v>157</v>
      </c>
      <c r="CK5" s="300" t="s">
        <v>157</v>
      </c>
      <c r="CL5" s="302" t="s">
        <v>157</v>
      </c>
      <c r="CM5" s="299" t="s">
        <v>157</v>
      </c>
      <c r="CN5" s="300" t="s">
        <v>157</v>
      </c>
      <c r="CO5" s="300" t="s">
        <v>157</v>
      </c>
      <c r="CP5" s="300" t="s">
        <v>157</v>
      </c>
      <c r="CQ5" s="300" t="s">
        <v>157</v>
      </c>
      <c r="CR5" s="300" t="s">
        <v>157</v>
      </c>
      <c r="CS5" s="300" t="s">
        <v>157</v>
      </c>
      <c r="CT5" s="300" t="s">
        <v>157</v>
      </c>
      <c r="CU5" s="300">
        <v>5.234</v>
      </c>
      <c r="CV5" s="301" t="s">
        <v>157</v>
      </c>
      <c r="CW5" s="301" t="s">
        <v>157</v>
      </c>
      <c r="CX5" s="300" t="s">
        <v>157</v>
      </c>
      <c r="CY5" s="300" t="s">
        <v>157</v>
      </c>
      <c r="CZ5" s="300" t="s">
        <v>157</v>
      </c>
      <c r="DA5" s="300" t="s">
        <v>157</v>
      </c>
      <c r="DB5" s="300" t="s">
        <v>157</v>
      </c>
      <c r="DC5" s="300">
        <v>0.31</v>
      </c>
      <c r="DD5" s="300" t="s">
        <v>157</v>
      </c>
      <c r="DE5" s="300" t="s">
        <v>157</v>
      </c>
      <c r="DF5" s="300">
        <v>2.9209999999999998</v>
      </c>
      <c r="DG5" s="300" t="s">
        <v>157</v>
      </c>
      <c r="DH5" s="300" t="s">
        <v>157</v>
      </c>
      <c r="DI5" s="300" t="s">
        <v>157</v>
      </c>
      <c r="DJ5" s="300" t="s">
        <v>157</v>
      </c>
      <c r="DK5" s="300" t="s">
        <v>157</v>
      </c>
      <c r="DL5" s="300" t="s">
        <v>157</v>
      </c>
      <c r="DM5" s="300" t="s">
        <v>157</v>
      </c>
      <c r="DN5" s="303" t="s">
        <v>157</v>
      </c>
      <c r="DO5" s="300" t="s">
        <v>157</v>
      </c>
      <c r="DP5" s="299" t="s">
        <v>157</v>
      </c>
      <c r="DQ5" s="300" t="s">
        <v>157</v>
      </c>
      <c r="DR5" s="300" t="s">
        <v>157</v>
      </c>
      <c r="DS5" s="300" t="s">
        <v>157</v>
      </c>
      <c r="DT5" s="300" t="s">
        <v>157</v>
      </c>
      <c r="DU5" s="300" t="s">
        <v>157</v>
      </c>
      <c r="DV5" s="300" t="s">
        <v>157</v>
      </c>
      <c r="DW5" s="300" t="s">
        <v>157</v>
      </c>
      <c r="DX5" s="300">
        <v>5.4901999999999997</v>
      </c>
      <c r="DY5" s="301" t="s">
        <v>157</v>
      </c>
      <c r="DZ5" s="301" t="s">
        <v>157</v>
      </c>
      <c r="EA5" s="300" t="s">
        <v>157</v>
      </c>
      <c r="EB5" s="300" t="s">
        <v>157</v>
      </c>
      <c r="EC5" s="300" t="s">
        <v>157</v>
      </c>
      <c r="ED5" s="300" t="s">
        <v>157</v>
      </c>
      <c r="EE5" s="300" t="s">
        <v>157</v>
      </c>
      <c r="EF5" s="300">
        <v>0.50749999999999995</v>
      </c>
      <c r="EG5" s="300" t="s">
        <v>157</v>
      </c>
      <c r="EH5" s="300" t="s">
        <v>157</v>
      </c>
      <c r="EI5" s="300">
        <v>2.1700999999999997</v>
      </c>
      <c r="EJ5" s="300" t="s">
        <v>157</v>
      </c>
      <c r="EK5" s="300" t="s">
        <v>157</v>
      </c>
      <c r="EL5" s="300" t="s">
        <v>157</v>
      </c>
      <c r="EM5" s="300" t="s">
        <v>157</v>
      </c>
      <c r="EN5" s="300" t="s">
        <v>157</v>
      </c>
      <c r="EO5" s="300" t="s">
        <v>157</v>
      </c>
      <c r="EP5" s="300" t="s">
        <v>157</v>
      </c>
      <c r="EQ5" s="300" t="s">
        <v>157</v>
      </c>
      <c r="ER5" s="302" t="s">
        <v>157</v>
      </c>
      <c r="ES5" s="299" t="s">
        <v>157</v>
      </c>
      <c r="ET5" s="300" t="s">
        <v>157</v>
      </c>
      <c r="EU5" s="300" t="s">
        <v>157</v>
      </c>
      <c r="EV5" s="300" t="s">
        <v>157</v>
      </c>
      <c r="EW5" s="300" t="s">
        <v>157</v>
      </c>
      <c r="EX5" s="300" t="s">
        <v>157</v>
      </c>
      <c r="EY5" s="300" t="s">
        <v>157</v>
      </c>
      <c r="EZ5" s="300" t="s">
        <v>157</v>
      </c>
      <c r="FA5" s="300">
        <v>2.1921999999999997</v>
      </c>
      <c r="FB5" s="301" t="s">
        <v>157</v>
      </c>
      <c r="FC5" s="301" t="s">
        <v>157</v>
      </c>
      <c r="FD5" s="300" t="s">
        <v>157</v>
      </c>
      <c r="FE5" s="300" t="s">
        <v>157</v>
      </c>
      <c r="FF5" s="300" t="s">
        <v>157</v>
      </c>
      <c r="FG5" s="300" t="s">
        <v>157</v>
      </c>
      <c r="FH5" s="300" t="s">
        <v>157</v>
      </c>
      <c r="FI5" s="300">
        <v>0.33960000000000001</v>
      </c>
      <c r="FJ5" s="300" t="s">
        <v>157</v>
      </c>
      <c r="FK5" s="300" t="s">
        <v>157</v>
      </c>
      <c r="FL5" s="300">
        <v>1.7755000000000001</v>
      </c>
      <c r="FM5" s="300" t="s">
        <v>157</v>
      </c>
      <c r="FN5" s="300" t="s">
        <v>157</v>
      </c>
      <c r="FO5" s="300" t="s">
        <v>157</v>
      </c>
      <c r="FP5" s="300" t="s">
        <v>157</v>
      </c>
      <c r="FQ5" s="300" t="s">
        <v>157</v>
      </c>
      <c r="FR5" s="300" t="s">
        <v>157</v>
      </c>
      <c r="FS5" s="300" t="s">
        <v>157</v>
      </c>
      <c r="FT5" s="303" t="s">
        <v>157</v>
      </c>
      <c r="FU5" s="406"/>
      <c r="FV5" s="408"/>
    </row>
    <row r="6" spans="1:178" ht="14.5" x14ac:dyDescent="0.35">
      <c r="A6" s="292" t="s">
        <v>109</v>
      </c>
      <c r="B6" s="290" t="s">
        <v>108</v>
      </c>
      <c r="C6" s="298" t="s">
        <v>157</v>
      </c>
      <c r="D6" s="300" t="s">
        <v>157</v>
      </c>
      <c r="E6" s="299" t="s">
        <v>157</v>
      </c>
      <c r="F6" s="300" t="s">
        <v>157</v>
      </c>
      <c r="G6" s="300" t="s">
        <v>157</v>
      </c>
      <c r="H6" s="300" t="s">
        <v>157</v>
      </c>
      <c r="I6" s="300" t="s">
        <v>157</v>
      </c>
      <c r="J6" s="300" t="s">
        <v>157</v>
      </c>
      <c r="K6" s="300" t="s">
        <v>157</v>
      </c>
      <c r="L6" s="300" t="s">
        <v>157</v>
      </c>
      <c r="M6" s="300" t="s">
        <v>157</v>
      </c>
      <c r="N6" s="300" t="s">
        <v>157</v>
      </c>
      <c r="O6" s="300">
        <v>1.7450000000000001</v>
      </c>
      <c r="P6" s="300" t="s">
        <v>157</v>
      </c>
      <c r="Q6" s="300" t="s">
        <v>157</v>
      </c>
      <c r="R6" s="300" t="s">
        <v>157</v>
      </c>
      <c r="S6" s="300" t="s">
        <v>157</v>
      </c>
      <c r="T6" s="300"/>
      <c r="U6" s="300">
        <v>2.14</v>
      </c>
      <c r="V6" s="300" t="s">
        <v>157</v>
      </c>
      <c r="W6" s="300" t="s">
        <v>157</v>
      </c>
      <c r="X6" s="300" t="s">
        <v>157</v>
      </c>
      <c r="Y6" s="300" t="s">
        <v>157</v>
      </c>
      <c r="Z6" s="300" t="s">
        <v>157</v>
      </c>
      <c r="AA6" s="300">
        <v>0.20100000000000001</v>
      </c>
      <c r="AB6" s="300" t="s">
        <v>157</v>
      </c>
      <c r="AC6" s="300">
        <v>0.85599999999999998</v>
      </c>
      <c r="AD6" s="300" t="s">
        <v>157</v>
      </c>
      <c r="AE6" s="300" t="s">
        <v>157</v>
      </c>
      <c r="AF6" s="302" t="s">
        <v>157</v>
      </c>
      <c r="AG6" s="300" t="s">
        <v>157</v>
      </c>
      <c r="AH6" s="299" t="s">
        <v>157</v>
      </c>
      <c r="AI6" s="300" t="s">
        <v>157</v>
      </c>
      <c r="AJ6" s="300" t="s">
        <v>157</v>
      </c>
      <c r="AK6" s="300" t="s">
        <v>157</v>
      </c>
      <c r="AL6" s="300" t="s">
        <v>157</v>
      </c>
      <c r="AM6" s="300" t="s">
        <v>157</v>
      </c>
      <c r="AN6" s="300" t="s">
        <v>157</v>
      </c>
      <c r="AO6" s="300" t="s">
        <v>157</v>
      </c>
      <c r="AP6" s="300" t="s">
        <v>157</v>
      </c>
      <c r="AQ6" s="300" t="s">
        <v>157</v>
      </c>
      <c r="AR6" s="300">
        <v>3.4849999999999999</v>
      </c>
      <c r="AS6" s="300" t="s">
        <v>157</v>
      </c>
      <c r="AT6" s="300" t="s">
        <v>157</v>
      </c>
      <c r="AU6" s="300" t="s">
        <v>157</v>
      </c>
      <c r="AV6" s="300" t="s">
        <v>157</v>
      </c>
      <c r="AW6" s="300"/>
      <c r="AX6" s="300">
        <v>3.41</v>
      </c>
      <c r="AY6" s="300" t="s">
        <v>157</v>
      </c>
      <c r="AZ6" s="300" t="s">
        <v>157</v>
      </c>
      <c r="BA6" s="300" t="s">
        <v>157</v>
      </c>
      <c r="BB6" s="300" t="s">
        <v>157</v>
      </c>
      <c r="BC6" s="300" t="s">
        <v>157</v>
      </c>
      <c r="BD6" s="300">
        <v>4.1000000000000002E-2</v>
      </c>
      <c r="BE6" s="300" t="s">
        <v>157</v>
      </c>
      <c r="BF6" s="300">
        <v>1.512</v>
      </c>
      <c r="BG6" s="300" t="s">
        <v>157</v>
      </c>
      <c r="BH6" s="303" t="s">
        <v>157</v>
      </c>
      <c r="BI6" s="300" t="s">
        <v>157</v>
      </c>
      <c r="BJ6" s="300" t="s">
        <v>157</v>
      </c>
      <c r="BK6" s="299" t="s">
        <v>157</v>
      </c>
      <c r="BL6" s="300" t="s">
        <v>157</v>
      </c>
      <c r="BM6" s="300" t="s">
        <v>157</v>
      </c>
      <c r="BN6" s="300" t="s">
        <v>157</v>
      </c>
      <c r="BO6" s="300" t="s">
        <v>157</v>
      </c>
      <c r="BP6" s="300" t="s">
        <v>157</v>
      </c>
      <c r="BQ6" s="300" t="s">
        <v>157</v>
      </c>
      <c r="BR6" s="300" t="s">
        <v>157</v>
      </c>
      <c r="BS6" s="300" t="s">
        <v>157</v>
      </c>
      <c r="BT6" s="300" t="s">
        <v>157</v>
      </c>
      <c r="BU6" s="300">
        <v>3.734</v>
      </c>
      <c r="BV6" s="300" t="s">
        <v>157</v>
      </c>
      <c r="BW6" s="300" t="s">
        <v>157</v>
      </c>
      <c r="BX6" s="300" t="s">
        <v>157</v>
      </c>
      <c r="BY6" s="300" t="s">
        <v>157</v>
      </c>
      <c r="BZ6" s="300"/>
      <c r="CA6" s="300">
        <v>3.52</v>
      </c>
      <c r="CB6" s="300" t="s">
        <v>157</v>
      </c>
      <c r="CC6" s="300" t="s">
        <v>157</v>
      </c>
      <c r="CD6" s="300" t="s">
        <v>157</v>
      </c>
      <c r="CE6" s="300" t="s">
        <v>157</v>
      </c>
      <c r="CF6" s="300" t="s">
        <v>157</v>
      </c>
      <c r="CG6" s="300">
        <v>0.14299999999999999</v>
      </c>
      <c r="CH6" s="300" t="s">
        <v>157</v>
      </c>
      <c r="CI6" s="300">
        <v>2.327</v>
      </c>
      <c r="CJ6" s="300" t="s">
        <v>157</v>
      </c>
      <c r="CK6" s="300" t="s">
        <v>157</v>
      </c>
      <c r="CL6" s="302" t="s">
        <v>157</v>
      </c>
      <c r="CM6" s="300" t="s">
        <v>157</v>
      </c>
      <c r="CN6" s="299" t="s">
        <v>157</v>
      </c>
      <c r="CO6" s="300" t="s">
        <v>157</v>
      </c>
      <c r="CP6" s="300" t="s">
        <v>157</v>
      </c>
      <c r="CQ6" s="300" t="s">
        <v>157</v>
      </c>
      <c r="CR6" s="300" t="s">
        <v>157</v>
      </c>
      <c r="CS6" s="300" t="s">
        <v>157</v>
      </c>
      <c r="CT6" s="300" t="s">
        <v>157</v>
      </c>
      <c r="CU6" s="300" t="s">
        <v>157</v>
      </c>
      <c r="CV6" s="300" t="s">
        <v>157</v>
      </c>
      <c r="CW6" s="300" t="s">
        <v>157</v>
      </c>
      <c r="CX6" s="300">
        <v>2.5259999999999998</v>
      </c>
      <c r="CY6" s="300" t="s">
        <v>157</v>
      </c>
      <c r="CZ6" s="300" t="s">
        <v>157</v>
      </c>
      <c r="DA6" s="300" t="s">
        <v>157</v>
      </c>
      <c r="DB6" s="300" t="s">
        <v>157</v>
      </c>
      <c r="DC6" s="300"/>
      <c r="DD6" s="300">
        <v>2.2330000000000001</v>
      </c>
      <c r="DE6" s="300" t="s">
        <v>157</v>
      </c>
      <c r="DF6" s="300" t="s">
        <v>157</v>
      </c>
      <c r="DG6" s="300" t="s">
        <v>157</v>
      </c>
      <c r="DH6" s="300" t="s">
        <v>157</v>
      </c>
      <c r="DI6" s="300" t="s">
        <v>157</v>
      </c>
      <c r="DJ6" s="300">
        <v>0.18099999999999999</v>
      </c>
      <c r="DK6" s="300" t="s">
        <v>157</v>
      </c>
      <c r="DL6" s="300">
        <v>1.375</v>
      </c>
      <c r="DM6" s="300" t="s">
        <v>157</v>
      </c>
      <c r="DN6" s="303" t="s">
        <v>157</v>
      </c>
      <c r="DO6" s="300" t="s">
        <v>157</v>
      </c>
      <c r="DP6" s="300" t="s">
        <v>157</v>
      </c>
      <c r="DQ6" s="299" t="s">
        <v>157</v>
      </c>
      <c r="DR6" s="300" t="s">
        <v>157</v>
      </c>
      <c r="DS6" s="300" t="s">
        <v>157</v>
      </c>
      <c r="DT6" s="300" t="s">
        <v>157</v>
      </c>
      <c r="DU6" s="300" t="s">
        <v>157</v>
      </c>
      <c r="DV6" s="300" t="s">
        <v>157</v>
      </c>
      <c r="DW6" s="300" t="s">
        <v>157</v>
      </c>
      <c r="DX6" s="300" t="s">
        <v>157</v>
      </c>
      <c r="DY6" s="300" t="s">
        <v>157</v>
      </c>
      <c r="DZ6" s="300" t="s">
        <v>157</v>
      </c>
      <c r="EA6" s="300">
        <v>2.062735</v>
      </c>
      <c r="EB6" s="300" t="s">
        <v>157</v>
      </c>
      <c r="EC6" s="300" t="s">
        <v>157</v>
      </c>
      <c r="ED6" s="300" t="s">
        <v>157</v>
      </c>
      <c r="EE6" s="300" t="s">
        <v>157</v>
      </c>
      <c r="EF6" s="300"/>
      <c r="EG6" s="300">
        <v>2.4485169999999998</v>
      </c>
      <c r="EH6" s="300" t="s">
        <v>157</v>
      </c>
      <c r="EI6" s="300" t="s">
        <v>157</v>
      </c>
      <c r="EJ6" s="300" t="s">
        <v>157</v>
      </c>
      <c r="EK6" s="300" t="s">
        <v>157</v>
      </c>
      <c r="EL6" s="300" t="s">
        <v>157</v>
      </c>
      <c r="EM6" s="300">
        <v>0.46493299999999999</v>
      </c>
      <c r="EN6" s="300" t="s">
        <v>157</v>
      </c>
      <c r="EO6" s="300">
        <v>2.1244549999999998</v>
      </c>
      <c r="EP6" s="300" t="s">
        <v>157</v>
      </c>
      <c r="EQ6" s="300" t="s">
        <v>157</v>
      </c>
      <c r="ER6" s="302" t="s">
        <v>157</v>
      </c>
      <c r="ES6" s="300" t="s">
        <v>157</v>
      </c>
      <c r="ET6" s="299" t="s">
        <v>157</v>
      </c>
      <c r="EU6" s="300" t="s">
        <v>157</v>
      </c>
      <c r="EV6" s="300" t="s">
        <v>157</v>
      </c>
      <c r="EW6" s="300" t="s">
        <v>157</v>
      </c>
      <c r="EX6" s="300" t="s">
        <v>157</v>
      </c>
      <c r="EY6" s="300" t="s">
        <v>157</v>
      </c>
      <c r="EZ6" s="300" t="s">
        <v>157</v>
      </c>
      <c r="FA6" s="300" t="s">
        <v>157</v>
      </c>
      <c r="FB6" s="300" t="s">
        <v>157</v>
      </c>
      <c r="FC6" s="300" t="s">
        <v>157</v>
      </c>
      <c r="FD6" s="300">
        <v>2.1184189999999998</v>
      </c>
      <c r="FE6" s="300" t="s">
        <v>157</v>
      </c>
      <c r="FF6" s="300" t="s">
        <v>157</v>
      </c>
      <c r="FG6" s="300" t="s">
        <v>157</v>
      </c>
      <c r="FH6" s="300" t="s">
        <v>157</v>
      </c>
      <c r="FI6" s="300"/>
      <c r="FJ6" s="300">
        <v>2.3324499999999997</v>
      </c>
      <c r="FK6" s="300" t="s">
        <v>157</v>
      </c>
      <c r="FL6" s="300" t="s">
        <v>157</v>
      </c>
      <c r="FM6" s="300" t="s">
        <v>157</v>
      </c>
      <c r="FN6" s="300" t="s">
        <v>157</v>
      </c>
      <c r="FO6" s="300" t="s">
        <v>157</v>
      </c>
      <c r="FP6" s="300">
        <v>1.212105</v>
      </c>
      <c r="FQ6" s="300" t="s">
        <v>157</v>
      </c>
      <c r="FR6" s="300">
        <v>2.3045549999999997</v>
      </c>
      <c r="FS6" s="300" t="s">
        <v>157</v>
      </c>
      <c r="FT6" s="303" t="s">
        <v>157</v>
      </c>
      <c r="FU6" s="406"/>
      <c r="FV6" s="408"/>
    </row>
    <row r="7" spans="1:178" ht="14.5" x14ac:dyDescent="0.35">
      <c r="A7" s="292" t="s">
        <v>107</v>
      </c>
      <c r="B7" s="290" t="s">
        <v>106</v>
      </c>
      <c r="C7" s="298" t="s">
        <v>157</v>
      </c>
      <c r="D7" s="300" t="s">
        <v>157</v>
      </c>
      <c r="E7" s="300" t="s">
        <v>157</v>
      </c>
      <c r="F7" s="299" t="s">
        <v>157</v>
      </c>
      <c r="G7" s="300" t="s">
        <v>157</v>
      </c>
      <c r="H7" s="300" t="s">
        <v>157</v>
      </c>
      <c r="I7" s="300" t="s">
        <v>157</v>
      </c>
      <c r="J7" s="300" t="s">
        <v>157</v>
      </c>
      <c r="K7" s="300" t="s">
        <v>157</v>
      </c>
      <c r="L7" s="300" t="s">
        <v>157</v>
      </c>
      <c r="M7" s="300" t="s">
        <v>157</v>
      </c>
      <c r="N7" s="300" t="s">
        <v>157</v>
      </c>
      <c r="O7" s="300" t="s">
        <v>157</v>
      </c>
      <c r="P7" s="301" t="s">
        <v>157</v>
      </c>
      <c r="Q7" s="300" t="s">
        <v>157</v>
      </c>
      <c r="R7" s="300" t="s">
        <v>157</v>
      </c>
      <c r="S7" s="300" t="s">
        <v>157</v>
      </c>
      <c r="T7" s="300"/>
      <c r="U7" s="300" t="s">
        <v>157</v>
      </c>
      <c r="V7" s="301" t="s">
        <v>157</v>
      </c>
      <c r="W7" s="300" t="s">
        <v>157</v>
      </c>
      <c r="X7" s="300" t="s">
        <v>157</v>
      </c>
      <c r="Y7" s="300" t="s">
        <v>157</v>
      </c>
      <c r="Z7" s="300" t="s">
        <v>157</v>
      </c>
      <c r="AA7" s="301" t="s">
        <v>157</v>
      </c>
      <c r="AB7" s="300" t="s">
        <v>157</v>
      </c>
      <c r="AC7" s="300" t="s">
        <v>157</v>
      </c>
      <c r="AD7" s="300" t="s">
        <v>157</v>
      </c>
      <c r="AE7" s="300" t="s">
        <v>157</v>
      </c>
      <c r="AF7" s="302" t="s">
        <v>157</v>
      </c>
      <c r="AG7" s="300" t="s">
        <v>157</v>
      </c>
      <c r="AH7" s="300" t="s">
        <v>157</v>
      </c>
      <c r="AI7" s="299" t="s">
        <v>157</v>
      </c>
      <c r="AJ7" s="300" t="s">
        <v>157</v>
      </c>
      <c r="AK7" s="300" t="s">
        <v>157</v>
      </c>
      <c r="AL7" s="300" t="s">
        <v>157</v>
      </c>
      <c r="AM7" s="300" t="s">
        <v>157</v>
      </c>
      <c r="AN7" s="300" t="s">
        <v>157</v>
      </c>
      <c r="AO7" s="300" t="s">
        <v>157</v>
      </c>
      <c r="AP7" s="300" t="s">
        <v>157</v>
      </c>
      <c r="AQ7" s="300" t="s">
        <v>157</v>
      </c>
      <c r="AR7" s="300" t="s">
        <v>157</v>
      </c>
      <c r="AS7" s="300">
        <v>2.1549999999999998</v>
      </c>
      <c r="AT7" s="300" t="s">
        <v>157</v>
      </c>
      <c r="AU7" s="300" t="s">
        <v>157</v>
      </c>
      <c r="AV7" s="300" t="s">
        <v>157</v>
      </c>
      <c r="AW7" s="300"/>
      <c r="AX7" s="300" t="s">
        <v>157</v>
      </c>
      <c r="AY7" s="300">
        <v>3.23</v>
      </c>
      <c r="AZ7" s="300" t="s">
        <v>157</v>
      </c>
      <c r="BA7" s="300" t="s">
        <v>157</v>
      </c>
      <c r="BB7" s="300" t="s">
        <v>157</v>
      </c>
      <c r="BC7" s="300" t="s">
        <v>157</v>
      </c>
      <c r="BD7" s="300">
        <v>0.61299999999999999</v>
      </c>
      <c r="BE7" s="300" t="s">
        <v>157</v>
      </c>
      <c r="BF7" s="300" t="s">
        <v>157</v>
      </c>
      <c r="BG7" s="300" t="s">
        <v>157</v>
      </c>
      <c r="BH7" s="303" t="s">
        <v>157</v>
      </c>
      <c r="BI7" s="300" t="s">
        <v>157</v>
      </c>
      <c r="BJ7" s="300" t="s">
        <v>157</v>
      </c>
      <c r="BK7" s="300" t="s">
        <v>157</v>
      </c>
      <c r="BL7" s="299" t="s">
        <v>157</v>
      </c>
      <c r="BM7" s="300" t="s">
        <v>157</v>
      </c>
      <c r="BN7" s="300" t="s">
        <v>157</v>
      </c>
      <c r="BO7" s="300" t="s">
        <v>157</v>
      </c>
      <c r="BP7" s="300" t="s">
        <v>157</v>
      </c>
      <c r="BQ7" s="300" t="s">
        <v>157</v>
      </c>
      <c r="BR7" s="300" t="s">
        <v>157</v>
      </c>
      <c r="BS7" s="300" t="s">
        <v>157</v>
      </c>
      <c r="BT7" s="300" t="s">
        <v>157</v>
      </c>
      <c r="BU7" s="300" t="s">
        <v>157</v>
      </c>
      <c r="BV7" s="300">
        <v>4.109</v>
      </c>
      <c r="BW7" s="300" t="s">
        <v>157</v>
      </c>
      <c r="BX7" s="300" t="s">
        <v>157</v>
      </c>
      <c r="BY7" s="300" t="s">
        <v>157</v>
      </c>
      <c r="BZ7" s="300"/>
      <c r="CA7" s="300" t="s">
        <v>157</v>
      </c>
      <c r="CB7" s="300">
        <v>1.633</v>
      </c>
      <c r="CC7" s="300" t="s">
        <v>157</v>
      </c>
      <c r="CD7" s="300" t="s">
        <v>157</v>
      </c>
      <c r="CE7" s="300" t="s">
        <v>157</v>
      </c>
      <c r="CF7" s="300" t="s">
        <v>157</v>
      </c>
      <c r="CG7" s="300">
        <v>0.26500000000000001</v>
      </c>
      <c r="CH7" s="300" t="s">
        <v>157</v>
      </c>
      <c r="CI7" s="300" t="s">
        <v>157</v>
      </c>
      <c r="CJ7" s="300" t="s">
        <v>157</v>
      </c>
      <c r="CK7" s="300" t="s">
        <v>157</v>
      </c>
      <c r="CL7" s="302" t="s">
        <v>157</v>
      </c>
      <c r="CM7" s="300" t="s">
        <v>157</v>
      </c>
      <c r="CN7" s="300" t="s">
        <v>157</v>
      </c>
      <c r="CO7" s="299" t="s">
        <v>157</v>
      </c>
      <c r="CP7" s="300" t="s">
        <v>157</v>
      </c>
      <c r="CQ7" s="300" t="s">
        <v>157</v>
      </c>
      <c r="CR7" s="300" t="s">
        <v>157</v>
      </c>
      <c r="CS7" s="300" t="s">
        <v>157</v>
      </c>
      <c r="CT7" s="300" t="s">
        <v>157</v>
      </c>
      <c r="CU7" s="300" t="s">
        <v>157</v>
      </c>
      <c r="CV7" s="300" t="s">
        <v>157</v>
      </c>
      <c r="CW7" s="300" t="s">
        <v>157</v>
      </c>
      <c r="CX7" s="300" t="s">
        <v>157</v>
      </c>
      <c r="CY7" s="300">
        <v>4.657</v>
      </c>
      <c r="CZ7" s="300" t="s">
        <v>157</v>
      </c>
      <c r="DA7" s="300" t="s">
        <v>157</v>
      </c>
      <c r="DB7" s="300" t="s">
        <v>157</v>
      </c>
      <c r="DC7" s="300"/>
      <c r="DD7" s="300" t="s">
        <v>157</v>
      </c>
      <c r="DE7" s="300">
        <v>1.7509999999999999</v>
      </c>
      <c r="DF7" s="300" t="s">
        <v>157</v>
      </c>
      <c r="DG7" s="300" t="s">
        <v>157</v>
      </c>
      <c r="DH7" s="300" t="s">
        <v>157</v>
      </c>
      <c r="DI7" s="300" t="s">
        <v>157</v>
      </c>
      <c r="DJ7" s="300">
        <v>0.433</v>
      </c>
      <c r="DK7" s="300" t="s">
        <v>157</v>
      </c>
      <c r="DL7" s="300" t="s">
        <v>157</v>
      </c>
      <c r="DM7" s="300" t="s">
        <v>157</v>
      </c>
      <c r="DN7" s="303" t="s">
        <v>157</v>
      </c>
      <c r="DO7" s="300" t="s">
        <v>157</v>
      </c>
      <c r="DP7" s="300" t="s">
        <v>157</v>
      </c>
      <c r="DQ7" s="300" t="s">
        <v>157</v>
      </c>
      <c r="DR7" s="299" t="s">
        <v>157</v>
      </c>
      <c r="DS7" s="300" t="s">
        <v>157</v>
      </c>
      <c r="DT7" s="300" t="s">
        <v>157</v>
      </c>
      <c r="DU7" s="300" t="s">
        <v>157</v>
      </c>
      <c r="DV7" s="300" t="s">
        <v>157</v>
      </c>
      <c r="DW7" s="300" t="s">
        <v>157</v>
      </c>
      <c r="DX7" s="300" t="s">
        <v>157</v>
      </c>
      <c r="DY7" s="300" t="s">
        <v>157</v>
      </c>
      <c r="DZ7" s="300" t="s">
        <v>157</v>
      </c>
      <c r="EA7" s="300" t="s">
        <v>157</v>
      </c>
      <c r="EB7" s="300">
        <v>2.9089999999999998</v>
      </c>
      <c r="EC7" s="300" t="s">
        <v>157</v>
      </c>
      <c r="ED7" s="300" t="s">
        <v>157</v>
      </c>
      <c r="EE7" s="300" t="s">
        <v>157</v>
      </c>
      <c r="EF7" s="300"/>
      <c r="EG7" s="300" t="s">
        <v>157</v>
      </c>
      <c r="EH7" s="300">
        <v>1.829</v>
      </c>
      <c r="EI7" s="300" t="s">
        <v>157</v>
      </c>
      <c r="EJ7" s="300" t="s">
        <v>157</v>
      </c>
      <c r="EK7" s="300" t="s">
        <v>157</v>
      </c>
      <c r="EL7" s="300" t="s">
        <v>157</v>
      </c>
      <c r="EM7" s="300">
        <v>0.44900000000000001</v>
      </c>
      <c r="EN7" s="300" t="s">
        <v>157</v>
      </c>
      <c r="EO7" s="300" t="s">
        <v>157</v>
      </c>
      <c r="EP7" s="300" t="s">
        <v>157</v>
      </c>
      <c r="EQ7" s="300" t="s">
        <v>157</v>
      </c>
      <c r="ER7" s="302" t="s">
        <v>157</v>
      </c>
      <c r="ES7" s="300" t="s">
        <v>157</v>
      </c>
      <c r="ET7" s="300" t="s">
        <v>157</v>
      </c>
      <c r="EU7" s="299" t="s">
        <v>157</v>
      </c>
      <c r="EV7" s="300" t="s">
        <v>157</v>
      </c>
      <c r="EW7" s="300" t="s">
        <v>157</v>
      </c>
      <c r="EX7" s="300" t="s">
        <v>157</v>
      </c>
      <c r="EY7" s="300" t="s">
        <v>157</v>
      </c>
      <c r="EZ7" s="300" t="s">
        <v>157</v>
      </c>
      <c r="FA7" s="300" t="s">
        <v>157</v>
      </c>
      <c r="FB7" s="300" t="s">
        <v>157</v>
      </c>
      <c r="FC7" s="300" t="s">
        <v>157</v>
      </c>
      <c r="FD7" s="300" t="s">
        <v>157</v>
      </c>
      <c r="FE7" s="301" t="s">
        <v>157</v>
      </c>
      <c r="FF7" s="300" t="s">
        <v>157</v>
      </c>
      <c r="FG7" s="300" t="s">
        <v>157</v>
      </c>
      <c r="FH7" s="300" t="s">
        <v>157</v>
      </c>
      <c r="FI7" s="300"/>
      <c r="FJ7" s="300" t="s">
        <v>157</v>
      </c>
      <c r="FK7" s="301" t="s">
        <v>157</v>
      </c>
      <c r="FL7" s="300" t="s">
        <v>157</v>
      </c>
      <c r="FM7" s="300" t="s">
        <v>157</v>
      </c>
      <c r="FN7" s="300" t="s">
        <v>157</v>
      </c>
      <c r="FO7" s="300" t="s">
        <v>157</v>
      </c>
      <c r="FP7" s="301" t="s">
        <v>157</v>
      </c>
      <c r="FQ7" s="300" t="s">
        <v>157</v>
      </c>
      <c r="FR7" s="300" t="s">
        <v>157</v>
      </c>
      <c r="FS7" s="300" t="s">
        <v>157</v>
      </c>
      <c r="FT7" s="303" t="s">
        <v>157</v>
      </c>
      <c r="FU7" s="406"/>
      <c r="FV7" s="408"/>
    </row>
    <row r="8" spans="1:178" ht="14.5" x14ac:dyDescent="0.35">
      <c r="A8" s="292" t="s">
        <v>105</v>
      </c>
      <c r="B8" s="290" t="s">
        <v>41</v>
      </c>
      <c r="C8" s="304">
        <v>0.254164</v>
      </c>
      <c r="D8" s="305" t="s">
        <v>157</v>
      </c>
      <c r="E8" s="305" t="s">
        <v>157</v>
      </c>
      <c r="F8" s="305" t="s">
        <v>157</v>
      </c>
      <c r="G8" s="299" t="s">
        <v>157</v>
      </c>
      <c r="H8" s="305" t="s">
        <v>157</v>
      </c>
      <c r="I8" s="305" t="s">
        <v>157</v>
      </c>
      <c r="J8" s="305" t="s">
        <v>157</v>
      </c>
      <c r="K8" s="305" t="s">
        <v>157</v>
      </c>
      <c r="L8" s="305">
        <v>3.464</v>
      </c>
      <c r="M8" s="305" t="s">
        <v>157</v>
      </c>
      <c r="N8" s="306">
        <v>3.7130000000000001</v>
      </c>
      <c r="O8" s="305" t="s">
        <v>157</v>
      </c>
      <c r="P8" s="305" t="s">
        <v>157</v>
      </c>
      <c r="Q8" s="305" t="s">
        <v>157</v>
      </c>
      <c r="R8" s="305" t="s">
        <v>157</v>
      </c>
      <c r="S8" s="305">
        <v>23.341000000000001</v>
      </c>
      <c r="T8" s="305"/>
      <c r="U8" s="305" t="s">
        <v>157</v>
      </c>
      <c r="V8" s="305" t="s">
        <v>157</v>
      </c>
      <c r="W8" s="305" t="s">
        <v>157</v>
      </c>
      <c r="X8" s="305" t="s">
        <v>157</v>
      </c>
      <c r="Y8" s="305" t="s">
        <v>157</v>
      </c>
      <c r="Z8" s="305" t="s">
        <v>157</v>
      </c>
      <c r="AA8" s="305" t="s">
        <v>157</v>
      </c>
      <c r="AB8" s="305" t="s">
        <v>157</v>
      </c>
      <c r="AC8" s="305" t="s">
        <v>157</v>
      </c>
      <c r="AD8" s="305" t="s">
        <v>157</v>
      </c>
      <c r="AE8" s="305" t="s">
        <v>157</v>
      </c>
      <c r="AF8" s="307">
        <v>0.54790399999999995</v>
      </c>
      <c r="AG8" s="305" t="s">
        <v>157</v>
      </c>
      <c r="AH8" s="305" t="s">
        <v>157</v>
      </c>
      <c r="AI8" s="305" t="s">
        <v>157</v>
      </c>
      <c r="AJ8" s="299" t="s">
        <v>157</v>
      </c>
      <c r="AK8" s="305" t="s">
        <v>157</v>
      </c>
      <c r="AL8" s="305" t="s">
        <v>157</v>
      </c>
      <c r="AM8" s="305" t="s">
        <v>157</v>
      </c>
      <c r="AN8" s="305" t="s">
        <v>157</v>
      </c>
      <c r="AO8" s="305">
        <v>2.9609999999999999</v>
      </c>
      <c r="AP8" s="305" t="s">
        <v>157</v>
      </c>
      <c r="AQ8" s="306">
        <v>4.5910000000000002</v>
      </c>
      <c r="AR8" s="305" t="s">
        <v>157</v>
      </c>
      <c r="AS8" s="305" t="s">
        <v>157</v>
      </c>
      <c r="AT8" s="305" t="s">
        <v>157</v>
      </c>
      <c r="AU8" s="305" t="s">
        <v>157</v>
      </c>
      <c r="AV8" s="305">
        <v>24.414000000000001</v>
      </c>
      <c r="AW8" s="305"/>
      <c r="AX8" s="305" t="s">
        <v>157</v>
      </c>
      <c r="AY8" s="305" t="s">
        <v>157</v>
      </c>
      <c r="AZ8" s="305" t="s">
        <v>157</v>
      </c>
      <c r="BA8" s="305" t="s">
        <v>157</v>
      </c>
      <c r="BB8" s="305" t="s">
        <v>157</v>
      </c>
      <c r="BC8" s="305" t="s">
        <v>157</v>
      </c>
      <c r="BD8" s="305" t="s">
        <v>157</v>
      </c>
      <c r="BE8" s="305" t="s">
        <v>157</v>
      </c>
      <c r="BF8" s="305" t="s">
        <v>157</v>
      </c>
      <c r="BG8" s="305" t="s">
        <v>157</v>
      </c>
      <c r="BH8" s="308" t="s">
        <v>157</v>
      </c>
      <c r="BI8" s="305">
        <v>0.26987</v>
      </c>
      <c r="BJ8" s="305" t="s">
        <v>157</v>
      </c>
      <c r="BK8" s="305" t="s">
        <v>157</v>
      </c>
      <c r="BL8" s="305" t="s">
        <v>157</v>
      </c>
      <c r="BM8" s="299" t="s">
        <v>157</v>
      </c>
      <c r="BN8" s="305" t="s">
        <v>157</v>
      </c>
      <c r="BO8" s="305" t="s">
        <v>157</v>
      </c>
      <c r="BP8" s="305" t="s">
        <v>157</v>
      </c>
      <c r="BQ8" s="305" t="s">
        <v>157</v>
      </c>
      <c r="BR8" s="305">
        <v>4.4029999999999996</v>
      </c>
      <c r="BS8" s="305" t="s">
        <v>157</v>
      </c>
      <c r="BT8" s="306">
        <v>3.0209999999999999</v>
      </c>
      <c r="BU8" s="305" t="s">
        <v>157</v>
      </c>
      <c r="BV8" s="305" t="s">
        <v>157</v>
      </c>
      <c r="BW8" s="305" t="s">
        <v>157</v>
      </c>
      <c r="BX8" s="305" t="s">
        <v>157</v>
      </c>
      <c r="BY8" s="305">
        <v>26.18</v>
      </c>
      <c r="BZ8" s="305"/>
      <c r="CA8" s="305" t="s">
        <v>157</v>
      </c>
      <c r="CB8" s="305" t="s">
        <v>157</v>
      </c>
      <c r="CC8" s="305" t="s">
        <v>157</v>
      </c>
      <c r="CD8" s="305" t="s">
        <v>157</v>
      </c>
      <c r="CE8" s="305" t="s">
        <v>157</v>
      </c>
      <c r="CF8" s="305" t="s">
        <v>157</v>
      </c>
      <c r="CG8" s="305" t="s">
        <v>157</v>
      </c>
      <c r="CH8" s="305" t="s">
        <v>157</v>
      </c>
      <c r="CI8" s="305" t="s">
        <v>157</v>
      </c>
      <c r="CJ8" s="305" t="s">
        <v>157</v>
      </c>
      <c r="CK8" s="305" t="s">
        <v>157</v>
      </c>
      <c r="CL8" s="307">
        <v>0.39128099999999999</v>
      </c>
      <c r="CM8" s="305" t="s">
        <v>157</v>
      </c>
      <c r="CN8" s="305" t="s">
        <v>157</v>
      </c>
      <c r="CO8" s="305" t="s">
        <v>157</v>
      </c>
      <c r="CP8" s="299" t="s">
        <v>157</v>
      </c>
      <c r="CQ8" s="305" t="s">
        <v>157</v>
      </c>
      <c r="CR8" s="305" t="s">
        <v>157</v>
      </c>
      <c r="CS8" s="305" t="s">
        <v>157</v>
      </c>
      <c r="CT8" s="305" t="s">
        <v>157</v>
      </c>
      <c r="CU8" s="305">
        <v>5.306</v>
      </c>
      <c r="CV8" s="305" t="s">
        <v>157</v>
      </c>
      <c r="CW8" s="306">
        <v>2.444</v>
      </c>
      <c r="CX8" s="305" t="s">
        <v>157</v>
      </c>
      <c r="CY8" s="305" t="s">
        <v>157</v>
      </c>
      <c r="CZ8" s="305" t="s">
        <v>157</v>
      </c>
      <c r="DA8" s="305" t="s">
        <v>157</v>
      </c>
      <c r="DB8" s="305">
        <v>20.977</v>
      </c>
      <c r="DC8" s="305"/>
      <c r="DD8" s="305" t="s">
        <v>157</v>
      </c>
      <c r="DE8" s="305" t="s">
        <v>157</v>
      </c>
      <c r="DF8" s="305" t="s">
        <v>157</v>
      </c>
      <c r="DG8" s="305" t="s">
        <v>157</v>
      </c>
      <c r="DH8" s="305" t="s">
        <v>157</v>
      </c>
      <c r="DI8" s="305" t="s">
        <v>157</v>
      </c>
      <c r="DJ8" s="305" t="s">
        <v>157</v>
      </c>
      <c r="DK8" s="305" t="s">
        <v>157</v>
      </c>
      <c r="DL8" s="305" t="s">
        <v>157</v>
      </c>
      <c r="DM8" s="305" t="s">
        <v>157</v>
      </c>
      <c r="DN8" s="308" t="s">
        <v>157</v>
      </c>
      <c r="DO8" s="305">
        <v>0.463061</v>
      </c>
      <c r="DP8" s="305" t="s">
        <v>157</v>
      </c>
      <c r="DQ8" s="305" t="s">
        <v>157</v>
      </c>
      <c r="DR8" s="305" t="s">
        <v>157</v>
      </c>
      <c r="DS8" s="299" t="s">
        <v>157</v>
      </c>
      <c r="DT8" s="305" t="s">
        <v>157</v>
      </c>
      <c r="DU8" s="305" t="s">
        <v>157</v>
      </c>
      <c r="DV8" s="305" t="s">
        <v>157</v>
      </c>
      <c r="DW8" s="305" t="s">
        <v>157</v>
      </c>
      <c r="DX8" s="305">
        <v>6.4001800000000006</v>
      </c>
      <c r="DY8" s="305" t="s">
        <v>157</v>
      </c>
      <c r="DZ8" s="306">
        <v>1.5569999999999999</v>
      </c>
      <c r="EA8" s="305" t="s">
        <v>157</v>
      </c>
      <c r="EB8" s="305" t="s">
        <v>157</v>
      </c>
      <c r="EC8" s="305" t="s">
        <v>157</v>
      </c>
      <c r="ED8" s="305" t="s">
        <v>157</v>
      </c>
      <c r="EE8" s="305">
        <v>21.592196000000001</v>
      </c>
      <c r="EF8" s="305"/>
      <c r="EG8" s="305" t="s">
        <v>157</v>
      </c>
      <c r="EH8" s="305" t="s">
        <v>157</v>
      </c>
      <c r="EI8" s="305" t="s">
        <v>157</v>
      </c>
      <c r="EJ8" s="305" t="s">
        <v>157</v>
      </c>
      <c r="EK8" s="305" t="s">
        <v>157</v>
      </c>
      <c r="EL8" s="305" t="s">
        <v>157</v>
      </c>
      <c r="EM8" s="305" t="s">
        <v>157</v>
      </c>
      <c r="EN8" s="305" t="s">
        <v>157</v>
      </c>
      <c r="EO8" s="305" t="s">
        <v>157</v>
      </c>
      <c r="EP8" s="305" t="s">
        <v>157</v>
      </c>
      <c r="EQ8" s="305" t="s">
        <v>157</v>
      </c>
      <c r="ER8" s="307">
        <v>1.200032</v>
      </c>
      <c r="ES8" s="305" t="s">
        <v>157</v>
      </c>
      <c r="ET8" s="305" t="s">
        <v>157</v>
      </c>
      <c r="EU8" s="305" t="s">
        <v>157</v>
      </c>
      <c r="EV8" s="305" t="s">
        <v>157</v>
      </c>
      <c r="EW8" s="305" t="s">
        <v>157</v>
      </c>
      <c r="EX8" s="305" t="s">
        <v>157</v>
      </c>
      <c r="EY8" s="305" t="s">
        <v>157</v>
      </c>
      <c r="EZ8" s="305" t="s">
        <v>157</v>
      </c>
      <c r="FA8" s="305">
        <v>4.1591490000000002</v>
      </c>
      <c r="FB8" s="305" t="s">
        <v>157</v>
      </c>
      <c r="FC8" s="306">
        <v>1.1990000000000001</v>
      </c>
      <c r="FD8" s="305" t="s">
        <v>157</v>
      </c>
      <c r="FE8" s="305" t="s">
        <v>157</v>
      </c>
      <c r="FF8" s="305" t="s">
        <v>157</v>
      </c>
      <c r="FG8" s="305" t="s">
        <v>157</v>
      </c>
      <c r="FH8" s="305">
        <v>22.540284</v>
      </c>
      <c r="FI8" s="305"/>
      <c r="FJ8" s="305" t="s">
        <v>157</v>
      </c>
      <c r="FK8" s="305" t="s">
        <v>157</v>
      </c>
      <c r="FL8" s="305" t="s">
        <v>157</v>
      </c>
      <c r="FM8" s="305" t="s">
        <v>157</v>
      </c>
      <c r="FN8" s="305" t="s">
        <v>157</v>
      </c>
      <c r="FO8" s="305" t="s">
        <v>157</v>
      </c>
      <c r="FP8" s="305" t="s">
        <v>157</v>
      </c>
      <c r="FQ8" s="305" t="s">
        <v>157</v>
      </c>
      <c r="FR8" s="305" t="s">
        <v>157</v>
      </c>
      <c r="FS8" s="305" t="s">
        <v>157</v>
      </c>
      <c r="FT8" s="308" t="s">
        <v>157</v>
      </c>
      <c r="FU8" s="406"/>
      <c r="FV8" s="408"/>
    </row>
    <row r="9" spans="1:178" ht="14.5" x14ac:dyDescent="0.35">
      <c r="A9" s="292" t="s">
        <v>103</v>
      </c>
      <c r="B9" s="290" t="s">
        <v>44</v>
      </c>
      <c r="C9" s="298">
        <v>10.423999999999999</v>
      </c>
      <c r="D9" s="300" t="s">
        <v>157</v>
      </c>
      <c r="E9" s="300" t="s">
        <v>157</v>
      </c>
      <c r="F9" s="300" t="s">
        <v>157</v>
      </c>
      <c r="G9" s="300" t="s">
        <v>157</v>
      </c>
      <c r="H9" s="299" t="s">
        <v>157</v>
      </c>
      <c r="I9" s="300" t="s">
        <v>157</v>
      </c>
      <c r="J9" s="300" t="s">
        <v>157</v>
      </c>
      <c r="K9" s="300" t="s">
        <v>157</v>
      </c>
      <c r="L9" s="300" t="s">
        <v>157</v>
      </c>
      <c r="M9" s="309" t="s">
        <v>157</v>
      </c>
      <c r="N9" s="309">
        <v>7.9180000000000001</v>
      </c>
      <c r="O9" s="309" t="s">
        <v>157</v>
      </c>
      <c r="P9" s="300" t="s">
        <v>157</v>
      </c>
      <c r="Q9" s="300" t="s">
        <v>157</v>
      </c>
      <c r="R9" s="300" t="s">
        <v>157</v>
      </c>
      <c r="S9" s="300" t="s">
        <v>157</v>
      </c>
      <c r="T9" s="300"/>
      <c r="U9" s="300" t="s">
        <v>157</v>
      </c>
      <c r="V9" s="300" t="s">
        <v>157</v>
      </c>
      <c r="W9" s="300" t="s">
        <v>157</v>
      </c>
      <c r="X9" s="300" t="s">
        <v>157</v>
      </c>
      <c r="Y9" s="301" t="s">
        <v>157</v>
      </c>
      <c r="Z9" s="300" t="s">
        <v>157</v>
      </c>
      <c r="AA9" s="300" t="s">
        <v>157</v>
      </c>
      <c r="AB9" s="300" t="s">
        <v>157</v>
      </c>
      <c r="AC9" s="300" t="s">
        <v>157</v>
      </c>
      <c r="AD9" s="300">
        <v>7.1680000000000001</v>
      </c>
      <c r="AE9" s="300" t="s">
        <v>157</v>
      </c>
      <c r="AF9" s="302">
        <v>11.952999999999999</v>
      </c>
      <c r="AG9" s="300" t="s">
        <v>157</v>
      </c>
      <c r="AH9" s="300" t="s">
        <v>157</v>
      </c>
      <c r="AI9" s="300" t="s">
        <v>157</v>
      </c>
      <c r="AJ9" s="300" t="s">
        <v>157</v>
      </c>
      <c r="AK9" s="299" t="s">
        <v>157</v>
      </c>
      <c r="AL9" s="300" t="s">
        <v>157</v>
      </c>
      <c r="AM9" s="300" t="s">
        <v>157</v>
      </c>
      <c r="AN9" s="300" t="s">
        <v>157</v>
      </c>
      <c r="AO9" s="300" t="s">
        <v>157</v>
      </c>
      <c r="AP9" s="309" t="s">
        <v>157</v>
      </c>
      <c r="AQ9" s="309">
        <v>6.266</v>
      </c>
      <c r="AR9" s="309" t="s">
        <v>157</v>
      </c>
      <c r="AS9" s="300" t="s">
        <v>157</v>
      </c>
      <c r="AT9" s="300" t="s">
        <v>157</v>
      </c>
      <c r="AU9" s="300" t="s">
        <v>157</v>
      </c>
      <c r="AV9" s="300" t="s">
        <v>157</v>
      </c>
      <c r="AW9" s="300"/>
      <c r="AX9" s="300" t="s">
        <v>157</v>
      </c>
      <c r="AY9" s="300" t="s">
        <v>157</v>
      </c>
      <c r="AZ9" s="300" t="s">
        <v>157</v>
      </c>
      <c r="BA9" s="300" t="s">
        <v>157</v>
      </c>
      <c r="BB9" s="300">
        <v>0.52500000000000002</v>
      </c>
      <c r="BC9" s="300" t="s">
        <v>157</v>
      </c>
      <c r="BD9" s="300" t="s">
        <v>157</v>
      </c>
      <c r="BE9" s="300" t="s">
        <v>157</v>
      </c>
      <c r="BF9" s="300" t="s">
        <v>157</v>
      </c>
      <c r="BG9" s="300">
        <v>9.3979999999999997</v>
      </c>
      <c r="BH9" s="303" t="s">
        <v>157</v>
      </c>
      <c r="BI9" s="300">
        <v>12.34</v>
      </c>
      <c r="BJ9" s="300" t="s">
        <v>157</v>
      </c>
      <c r="BK9" s="300" t="s">
        <v>157</v>
      </c>
      <c r="BL9" s="300" t="s">
        <v>157</v>
      </c>
      <c r="BM9" s="300" t="s">
        <v>157</v>
      </c>
      <c r="BN9" s="299" t="s">
        <v>157</v>
      </c>
      <c r="BO9" s="300" t="s">
        <v>157</v>
      </c>
      <c r="BP9" s="300" t="s">
        <v>157</v>
      </c>
      <c r="BQ9" s="300" t="s">
        <v>157</v>
      </c>
      <c r="BR9" s="300" t="s">
        <v>157</v>
      </c>
      <c r="BS9" s="309" t="s">
        <v>157</v>
      </c>
      <c r="BT9" s="309">
        <v>6.1029999999999998</v>
      </c>
      <c r="BU9" s="309" t="s">
        <v>157</v>
      </c>
      <c r="BV9" s="300" t="s">
        <v>157</v>
      </c>
      <c r="BW9" s="300" t="s">
        <v>157</v>
      </c>
      <c r="BX9" s="300" t="s">
        <v>157</v>
      </c>
      <c r="BY9" s="300" t="s">
        <v>157</v>
      </c>
      <c r="BZ9" s="300"/>
      <c r="CA9" s="300" t="s">
        <v>157</v>
      </c>
      <c r="CB9" s="300" t="s">
        <v>157</v>
      </c>
      <c r="CC9" s="300" t="s">
        <v>157</v>
      </c>
      <c r="CD9" s="300" t="s">
        <v>157</v>
      </c>
      <c r="CE9" s="300">
        <v>0.21</v>
      </c>
      <c r="CF9" s="300" t="s">
        <v>157</v>
      </c>
      <c r="CG9" s="300" t="s">
        <v>157</v>
      </c>
      <c r="CH9" s="300" t="s">
        <v>157</v>
      </c>
      <c r="CI9" s="300" t="s">
        <v>157</v>
      </c>
      <c r="CJ9" s="300">
        <v>10.007999999999999</v>
      </c>
      <c r="CK9" s="300" t="s">
        <v>157</v>
      </c>
      <c r="CL9" s="302">
        <v>10.255000000000001</v>
      </c>
      <c r="CM9" s="300" t="s">
        <v>157</v>
      </c>
      <c r="CN9" s="300" t="s">
        <v>157</v>
      </c>
      <c r="CO9" s="300" t="s">
        <v>157</v>
      </c>
      <c r="CP9" s="300" t="s">
        <v>157</v>
      </c>
      <c r="CQ9" s="299" t="s">
        <v>157</v>
      </c>
      <c r="CR9" s="300" t="s">
        <v>157</v>
      </c>
      <c r="CS9" s="300" t="s">
        <v>157</v>
      </c>
      <c r="CT9" s="300" t="s">
        <v>157</v>
      </c>
      <c r="CU9" s="300" t="s">
        <v>157</v>
      </c>
      <c r="CV9" s="309" t="s">
        <v>157</v>
      </c>
      <c r="CW9" s="309">
        <v>5.04</v>
      </c>
      <c r="CX9" s="309" t="s">
        <v>157</v>
      </c>
      <c r="CY9" s="300" t="s">
        <v>157</v>
      </c>
      <c r="CZ9" s="300" t="s">
        <v>157</v>
      </c>
      <c r="DA9" s="300" t="s">
        <v>157</v>
      </c>
      <c r="DB9" s="300" t="s">
        <v>157</v>
      </c>
      <c r="DC9" s="300"/>
      <c r="DD9" s="300" t="s">
        <v>157</v>
      </c>
      <c r="DE9" s="300" t="s">
        <v>157</v>
      </c>
      <c r="DF9" s="300" t="s">
        <v>157</v>
      </c>
      <c r="DG9" s="300" t="s">
        <v>157</v>
      </c>
      <c r="DH9" s="300">
        <v>0.51</v>
      </c>
      <c r="DI9" s="300" t="s">
        <v>157</v>
      </c>
      <c r="DJ9" s="300" t="s">
        <v>157</v>
      </c>
      <c r="DK9" s="300" t="s">
        <v>157</v>
      </c>
      <c r="DL9" s="300" t="s">
        <v>157</v>
      </c>
      <c r="DM9" s="300">
        <v>8.9860000000000007</v>
      </c>
      <c r="DN9" s="303" t="s">
        <v>157</v>
      </c>
      <c r="DO9" s="300">
        <v>11.005786000000001</v>
      </c>
      <c r="DP9" s="300" t="s">
        <v>157</v>
      </c>
      <c r="DQ9" s="300" t="s">
        <v>157</v>
      </c>
      <c r="DR9" s="300" t="s">
        <v>157</v>
      </c>
      <c r="DS9" s="300" t="s">
        <v>157</v>
      </c>
      <c r="DT9" s="299" t="s">
        <v>157</v>
      </c>
      <c r="DU9" s="300" t="s">
        <v>157</v>
      </c>
      <c r="DV9" s="300" t="s">
        <v>157</v>
      </c>
      <c r="DW9" s="300" t="s">
        <v>157</v>
      </c>
      <c r="DX9" s="300" t="s">
        <v>157</v>
      </c>
      <c r="DY9" s="309" t="s">
        <v>157</v>
      </c>
      <c r="DZ9" s="309">
        <v>5.5509970000000006</v>
      </c>
      <c r="EA9" s="309" t="s">
        <v>157</v>
      </c>
      <c r="EB9" s="300" t="s">
        <v>157</v>
      </c>
      <c r="EC9" s="300" t="s">
        <v>157</v>
      </c>
      <c r="ED9" s="300" t="s">
        <v>157</v>
      </c>
      <c r="EE9" s="300" t="s">
        <v>157</v>
      </c>
      <c r="EF9" s="300"/>
      <c r="EG9" s="300" t="s">
        <v>157</v>
      </c>
      <c r="EH9" s="300" t="s">
        <v>157</v>
      </c>
      <c r="EI9" s="300" t="s">
        <v>157</v>
      </c>
      <c r="EJ9" s="300" t="s">
        <v>157</v>
      </c>
      <c r="EK9" s="300">
        <v>0.37580799999999998</v>
      </c>
      <c r="EL9" s="300" t="s">
        <v>157</v>
      </c>
      <c r="EM9" s="300" t="s">
        <v>157</v>
      </c>
      <c r="EN9" s="300" t="s">
        <v>157</v>
      </c>
      <c r="EO9" s="300" t="s">
        <v>157</v>
      </c>
      <c r="EP9" s="300">
        <v>11.176345999999999</v>
      </c>
      <c r="EQ9" s="300" t="s">
        <v>157</v>
      </c>
      <c r="ER9" s="302">
        <v>10.864125</v>
      </c>
      <c r="ES9" s="300" t="s">
        <v>157</v>
      </c>
      <c r="ET9" s="300" t="s">
        <v>157</v>
      </c>
      <c r="EU9" s="300" t="s">
        <v>157</v>
      </c>
      <c r="EV9" s="300" t="s">
        <v>157</v>
      </c>
      <c r="EW9" s="299" t="s">
        <v>157</v>
      </c>
      <c r="EX9" s="300" t="s">
        <v>157</v>
      </c>
      <c r="EY9" s="300" t="s">
        <v>157</v>
      </c>
      <c r="EZ9" s="300" t="s">
        <v>157</v>
      </c>
      <c r="FA9" s="300" t="s">
        <v>157</v>
      </c>
      <c r="FB9" s="309" t="s">
        <v>157</v>
      </c>
      <c r="FC9" s="309">
        <v>4.9028450000000001</v>
      </c>
      <c r="FD9" s="309" t="s">
        <v>157</v>
      </c>
      <c r="FE9" s="300" t="s">
        <v>157</v>
      </c>
      <c r="FF9" s="300" t="s">
        <v>157</v>
      </c>
      <c r="FG9" s="300" t="s">
        <v>157</v>
      </c>
      <c r="FH9" s="300" t="s">
        <v>157</v>
      </c>
      <c r="FI9" s="300"/>
      <c r="FJ9" s="300" t="s">
        <v>157</v>
      </c>
      <c r="FK9" s="300" t="s">
        <v>157</v>
      </c>
      <c r="FL9" s="300" t="s">
        <v>157</v>
      </c>
      <c r="FM9" s="300" t="s">
        <v>157</v>
      </c>
      <c r="FN9" s="300">
        <v>0.63531300000000002</v>
      </c>
      <c r="FO9" s="300" t="s">
        <v>157</v>
      </c>
      <c r="FP9" s="300" t="s">
        <v>157</v>
      </c>
      <c r="FQ9" s="300" t="s">
        <v>157</v>
      </c>
      <c r="FR9" s="300" t="s">
        <v>157</v>
      </c>
      <c r="FS9" s="300">
        <v>9.07822</v>
      </c>
      <c r="FT9" s="303" t="s">
        <v>157</v>
      </c>
      <c r="FU9" s="406"/>
      <c r="FV9" s="408"/>
    </row>
    <row r="10" spans="1:178" ht="14.5" x14ac:dyDescent="0.35">
      <c r="A10" s="292" t="s">
        <v>125</v>
      </c>
      <c r="B10" s="290" t="s">
        <v>49</v>
      </c>
      <c r="C10" s="298" t="s">
        <v>157</v>
      </c>
      <c r="D10" s="300" t="s">
        <v>157</v>
      </c>
      <c r="E10" s="300" t="s">
        <v>157</v>
      </c>
      <c r="F10" s="300" t="s">
        <v>157</v>
      </c>
      <c r="G10" s="300" t="s">
        <v>157</v>
      </c>
      <c r="H10" s="300" t="s">
        <v>157</v>
      </c>
      <c r="I10" s="299" t="s">
        <v>157</v>
      </c>
      <c r="J10" s="300" t="s">
        <v>157</v>
      </c>
      <c r="K10" s="300" t="s">
        <v>157</v>
      </c>
      <c r="L10" s="300" t="s">
        <v>157</v>
      </c>
      <c r="M10" s="309" t="s">
        <v>157</v>
      </c>
      <c r="N10" s="309">
        <v>3.347</v>
      </c>
      <c r="O10" s="309" t="s">
        <v>157</v>
      </c>
      <c r="P10" s="300" t="s">
        <v>157</v>
      </c>
      <c r="Q10" s="300" t="s">
        <v>157</v>
      </c>
      <c r="R10" s="300" t="s">
        <v>157</v>
      </c>
      <c r="S10" s="300" t="s">
        <v>157</v>
      </c>
      <c r="T10" s="300"/>
      <c r="U10" s="300" t="s">
        <v>157</v>
      </c>
      <c r="V10" s="300" t="s">
        <v>157</v>
      </c>
      <c r="W10" s="300" t="s">
        <v>157</v>
      </c>
      <c r="X10" s="300">
        <v>2.84</v>
      </c>
      <c r="Y10" s="300" t="s">
        <v>157</v>
      </c>
      <c r="Z10" s="300" t="s">
        <v>157</v>
      </c>
      <c r="AA10" s="300" t="s">
        <v>157</v>
      </c>
      <c r="AB10" s="300">
        <v>4.1900000000000004</v>
      </c>
      <c r="AC10" s="300" t="s">
        <v>157</v>
      </c>
      <c r="AD10" s="300" t="s">
        <v>157</v>
      </c>
      <c r="AE10" s="300" t="s">
        <v>157</v>
      </c>
      <c r="AF10" s="302" t="s">
        <v>157</v>
      </c>
      <c r="AG10" s="300" t="s">
        <v>157</v>
      </c>
      <c r="AH10" s="300" t="s">
        <v>157</v>
      </c>
      <c r="AI10" s="300" t="s">
        <v>157</v>
      </c>
      <c r="AJ10" s="300" t="s">
        <v>157</v>
      </c>
      <c r="AK10" s="300" t="s">
        <v>157</v>
      </c>
      <c r="AL10" s="299" t="s">
        <v>157</v>
      </c>
      <c r="AM10" s="300" t="s">
        <v>157</v>
      </c>
      <c r="AN10" s="300" t="s">
        <v>157</v>
      </c>
      <c r="AO10" s="300" t="s">
        <v>157</v>
      </c>
      <c r="AP10" s="309" t="s">
        <v>157</v>
      </c>
      <c r="AQ10" s="309">
        <v>4.649</v>
      </c>
      <c r="AR10" s="309" t="s">
        <v>157</v>
      </c>
      <c r="AS10" s="300" t="s">
        <v>157</v>
      </c>
      <c r="AT10" s="300" t="s">
        <v>157</v>
      </c>
      <c r="AU10" s="300" t="s">
        <v>157</v>
      </c>
      <c r="AV10" s="300" t="s">
        <v>157</v>
      </c>
      <c r="AW10" s="300"/>
      <c r="AX10" s="300" t="s">
        <v>157</v>
      </c>
      <c r="AY10" s="300" t="s">
        <v>157</v>
      </c>
      <c r="AZ10" s="300" t="s">
        <v>157</v>
      </c>
      <c r="BA10" s="300">
        <v>1.4530000000000001</v>
      </c>
      <c r="BB10" s="300" t="s">
        <v>157</v>
      </c>
      <c r="BC10" s="300" t="s">
        <v>157</v>
      </c>
      <c r="BD10" s="300" t="s">
        <v>157</v>
      </c>
      <c r="BE10" s="300">
        <v>3.7450000000000001</v>
      </c>
      <c r="BF10" s="300" t="s">
        <v>157</v>
      </c>
      <c r="BG10" s="300" t="s">
        <v>157</v>
      </c>
      <c r="BH10" s="303" t="s">
        <v>157</v>
      </c>
      <c r="BI10" s="300" t="s">
        <v>157</v>
      </c>
      <c r="BJ10" s="300" t="s">
        <v>157</v>
      </c>
      <c r="BK10" s="300" t="s">
        <v>157</v>
      </c>
      <c r="BL10" s="300" t="s">
        <v>157</v>
      </c>
      <c r="BM10" s="300" t="s">
        <v>157</v>
      </c>
      <c r="BN10" s="300" t="s">
        <v>157</v>
      </c>
      <c r="BO10" s="299" t="s">
        <v>157</v>
      </c>
      <c r="BP10" s="300" t="s">
        <v>157</v>
      </c>
      <c r="BQ10" s="300" t="s">
        <v>157</v>
      </c>
      <c r="BR10" s="300" t="s">
        <v>157</v>
      </c>
      <c r="BS10" s="309" t="s">
        <v>157</v>
      </c>
      <c r="BT10" s="309">
        <v>5.2655180000000001</v>
      </c>
      <c r="BU10" s="309" t="s">
        <v>157</v>
      </c>
      <c r="BV10" s="300" t="s">
        <v>157</v>
      </c>
      <c r="BW10" s="300" t="s">
        <v>157</v>
      </c>
      <c r="BX10" s="300" t="s">
        <v>157</v>
      </c>
      <c r="BY10" s="300" t="s">
        <v>157</v>
      </c>
      <c r="BZ10" s="300"/>
      <c r="CA10" s="300" t="s">
        <v>157</v>
      </c>
      <c r="CB10" s="300" t="s">
        <v>157</v>
      </c>
      <c r="CC10" s="300" t="s">
        <v>157</v>
      </c>
      <c r="CD10" s="300">
        <v>1.6165499999999999</v>
      </c>
      <c r="CE10" s="300" t="s">
        <v>157</v>
      </c>
      <c r="CF10" s="300" t="s">
        <v>157</v>
      </c>
      <c r="CG10" s="300" t="s">
        <v>157</v>
      </c>
      <c r="CH10" s="300">
        <v>2.8511170000000003</v>
      </c>
      <c r="CI10" s="300" t="s">
        <v>157</v>
      </c>
      <c r="CJ10" s="300" t="s">
        <v>157</v>
      </c>
      <c r="CK10" s="300" t="s">
        <v>157</v>
      </c>
      <c r="CL10" s="302" t="s">
        <v>157</v>
      </c>
      <c r="CM10" s="300" t="s">
        <v>157</v>
      </c>
      <c r="CN10" s="300" t="s">
        <v>157</v>
      </c>
      <c r="CO10" s="300" t="s">
        <v>157</v>
      </c>
      <c r="CP10" s="300" t="s">
        <v>157</v>
      </c>
      <c r="CQ10" s="300" t="s">
        <v>157</v>
      </c>
      <c r="CR10" s="299" t="s">
        <v>157</v>
      </c>
      <c r="CS10" s="300" t="s">
        <v>157</v>
      </c>
      <c r="CT10" s="300" t="s">
        <v>157</v>
      </c>
      <c r="CU10" s="300" t="s">
        <v>157</v>
      </c>
      <c r="CV10" s="309" t="s">
        <v>157</v>
      </c>
      <c r="CW10" s="309">
        <v>2.944331</v>
      </c>
      <c r="CX10" s="309" t="s">
        <v>157</v>
      </c>
      <c r="CY10" s="300" t="s">
        <v>157</v>
      </c>
      <c r="CZ10" s="300" t="s">
        <v>157</v>
      </c>
      <c r="DA10" s="300" t="s">
        <v>157</v>
      </c>
      <c r="DB10" s="300" t="s">
        <v>157</v>
      </c>
      <c r="DC10" s="300"/>
      <c r="DD10" s="300" t="s">
        <v>157</v>
      </c>
      <c r="DE10" s="300" t="s">
        <v>157</v>
      </c>
      <c r="DF10" s="300" t="s">
        <v>157</v>
      </c>
      <c r="DG10" s="300">
        <v>1.7493800000000002</v>
      </c>
      <c r="DH10" s="300" t="s">
        <v>157</v>
      </c>
      <c r="DI10" s="300" t="s">
        <v>157</v>
      </c>
      <c r="DJ10" s="300" t="s">
        <v>157</v>
      </c>
      <c r="DK10" s="300">
        <v>5.2256540000000005</v>
      </c>
      <c r="DL10" s="300" t="s">
        <v>157</v>
      </c>
      <c r="DM10" s="300" t="s">
        <v>157</v>
      </c>
      <c r="DN10" s="303" t="s">
        <v>157</v>
      </c>
      <c r="DO10" s="300" t="s">
        <v>157</v>
      </c>
      <c r="DP10" s="300" t="s">
        <v>157</v>
      </c>
      <c r="DQ10" s="300" t="s">
        <v>157</v>
      </c>
      <c r="DR10" s="300" t="s">
        <v>157</v>
      </c>
      <c r="DS10" s="300" t="s">
        <v>157</v>
      </c>
      <c r="DT10" s="300" t="s">
        <v>157</v>
      </c>
      <c r="DU10" s="299" t="s">
        <v>157</v>
      </c>
      <c r="DV10" s="300" t="s">
        <v>157</v>
      </c>
      <c r="DW10" s="300" t="s">
        <v>157</v>
      </c>
      <c r="DX10" s="300" t="s">
        <v>157</v>
      </c>
      <c r="DY10" s="309" t="s">
        <v>157</v>
      </c>
      <c r="DZ10" s="309">
        <v>5.4112160000000005</v>
      </c>
      <c r="EA10" s="309" t="s">
        <v>157</v>
      </c>
      <c r="EB10" s="300" t="s">
        <v>157</v>
      </c>
      <c r="EC10" s="300" t="s">
        <v>157</v>
      </c>
      <c r="ED10" s="300" t="s">
        <v>157</v>
      </c>
      <c r="EE10" s="300" t="s">
        <v>157</v>
      </c>
      <c r="EF10" s="300"/>
      <c r="EG10" s="300" t="s">
        <v>157</v>
      </c>
      <c r="EH10" s="300" t="s">
        <v>157</v>
      </c>
      <c r="EI10" s="300" t="s">
        <v>157</v>
      </c>
      <c r="EJ10" s="300">
        <v>2.386174</v>
      </c>
      <c r="EK10" s="300" t="s">
        <v>157</v>
      </c>
      <c r="EL10" s="300" t="s">
        <v>157</v>
      </c>
      <c r="EM10" s="300" t="s">
        <v>157</v>
      </c>
      <c r="EN10" s="300">
        <v>2.8580039999999998</v>
      </c>
      <c r="EO10" s="300" t="s">
        <v>157</v>
      </c>
      <c r="EP10" s="300" t="s">
        <v>157</v>
      </c>
      <c r="EQ10" s="300" t="s">
        <v>157</v>
      </c>
      <c r="ER10" s="302" t="s">
        <v>157</v>
      </c>
      <c r="ES10" s="300" t="s">
        <v>157</v>
      </c>
      <c r="ET10" s="300" t="s">
        <v>157</v>
      </c>
      <c r="EU10" s="300" t="s">
        <v>157</v>
      </c>
      <c r="EV10" s="300" t="s">
        <v>157</v>
      </c>
      <c r="EW10" s="300" t="s">
        <v>157</v>
      </c>
      <c r="EX10" s="299" t="s">
        <v>157</v>
      </c>
      <c r="EY10" s="300" t="s">
        <v>157</v>
      </c>
      <c r="EZ10" s="300" t="s">
        <v>157</v>
      </c>
      <c r="FA10" s="300" t="s">
        <v>157</v>
      </c>
      <c r="FB10" s="309" t="s">
        <v>157</v>
      </c>
      <c r="FC10" s="309">
        <v>4.5040969999999998</v>
      </c>
      <c r="FD10" s="309" t="s">
        <v>157</v>
      </c>
      <c r="FE10" s="300" t="s">
        <v>157</v>
      </c>
      <c r="FF10" s="300" t="s">
        <v>157</v>
      </c>
      <c r="FG10" s="300" t="s">
        <v>157</v>
      </c>
      <c r="FH10" s="300" t="s">
        <v>157</v>
      </c>
      <c r="FI10" s="300"/>
      <c r="FJ10" s="300" t="s">
        <v>157</v>
      </c>
      <c r="FK10" s="300" t="s">
        <v>157</v>
      </c>
      <c r="FL10" s="300" t="s">
        <v>157</v>
      </c>
      <c r="FM10" s="300">
        <v>2.617143</v>
      </c>
      <c r="FN10" s="300" t="s">
        <v>157</v>
      </c>
      <c r="FO10" s="300" t="s">
        <v>157</v>
      </c>
      <c r="FP10" s="300" t="s">
        <v>157</v>
      </c>
      <c r="FQ10" s="300">
        <v>3.288027</v>
      </c>
      <c r="FR10" s="300" t="s">
        <v>157</v>
      </c>
      <c r="FS10" s="300" t="s">
        <v>157</v>
      </c>
      <c r="FT10" s="303" t="s">
        <v>157</v>
      </c>
      <c r="FU10" s="406"/>
      <c r="FV10" s="408"/>
    </row>
    <row r="11" spans="1:178" ht="14.5" x14ac:dyDescent="0.35">
      <c r="A11" s="292" t="s">
        <v>99</v>
      </c>
      <c r="B11" s="290" t="s">
        <v>40</v>
      </c>
      <c r="C11" s="298" t="s">
        <v>157</v>
      </c>
      <c r="D11" s="300" t="s">
        <v>157</v>
      </c>
      <c r="E11" s="300" t="s">
        <v>157</v>
      </c>
      <c r="F11" s="300" t="s">
        <v>157</v>
      </c>
      <c r="G11" s="300" t="s">
        <v>157</v>
      </c>
      <c r="H11" s="300" t="s">
        <v>157</v>
      </c>
      <c r="I11" s="300" t="s">
        <v>157</v>
      </c>
      <c r="J11" s="299" t="s">
        <v>157</v>
      </c>
      <c r="K11" s="300" t="s">
        <v>157</v>
      </c>
      <c r="L11" s="300">
        <v>3.2370000000000001</v>
      </c>
      <c r="M11" s="309" t="s">
        <v>157</v>
      </c>
      <c r="N11" s="309" t="s">
        <v>157</v>
      </c>
      <c r="O11" s="309" t="s">
        <v>157</v>
      </c>
      <c r="P11" s="300" t="s">
        <v>157</v>
      </c>
      <c r="Q11" s="300" t="s">
        <v>157</v>
      </c>
      <c r="R11" s="300" t="s">
        <v>157</v>
      </c>
      <c r="S11" s="300" t="s">
        <v>157</v>
      </c>
      <c r="T11" s="300"/>
      <c r="U11" s="300" t="s">
        <v>157</v>
      </c>
      <c r="V11" s="300" t="s">
        <v>157</v>
      </c>
      <c r="W11" s="300" t="s">
        <v>157</v>
      </c>
      <c r="X11" s="300" t="s">
        <v>157</v>
      </c>
      <c r="Y11" s="300" t="s">
        <v>157</v>
      </c>
      <c r="Z11" s="300">
        <v>7.726</v>
      </c>
      <c r="AA11" s="300" t="s">
        <v>157</v>
      </c>
      <c r="AB11" s="300" t="s">
        <v>157</v>
      </c>
      <c r="AC11" s="300" t="s">
        <v>157</v>
      </c>
      <c r="AD11" s="300" t="s">
        <v>157</v>
      </c>
      <c r="AE11" s="300" t="s">
        <v>157</v>
      </c>
      <c r="AF11" s="302" t="s">
        <v>157</v>
      </c>
      <c r="AG11" s="300" t="s">
        <v>157</v>
      </c>
      <c r="AH11" s="300" t="s">
        <v>157</v>
      </c>
      <c r="AI11" s="300" t="s">
        <v>157</v>
      </c>
      <c r="AJ11" s="300" t="s">
        <v>157</v>
      </c>
      <c r="AK11" s="300" t="s">
        <v>157</v>
      </c>
      <c r="AL11" s="300" t="s">
        <v>157</v>
      </c>
      <c r="AM11" s="299" t="s">
        <v>157</v>
      </c>
      <c r="AN11" s="300" t="s">
        <v>157</v>
      </c>
      <c r="AO11" s="300">
        <v>2.395</v>
      </c>
      <c r="AP11" s="309" t="s">
        <v>157</v>
      </c>
      <c r="AQ11" s="309" t="s">
        <v>157</v>
      </c>
      <c r="AR11" s="309" t="s">
        <v>157</v>
      </c>
      <c r="AS11" s="300" t="s">
        <v>157</v>
      </c>
      <c r="AT11" s="300" t="s">
        <v>157</v>
      </c>
      <c r="AU11" s="300" t="s">
        <v>157</v>
      </c>
      <c r="AV11" s="300" t="s">
        <v>157</v>
      </c>
      <c r="AW11" s="300"/>
      <c r="AX11" s="300" t="s">
        <v>157</v>
      </c>
      <c r="AY11" s="300" t="s">
        <v>157</v>
      </c>
      <c r="AZ11" s="300" t="s">
        <v>157</v>
      </c>
      <c r="BA11" s="300" t="s">
        <v>157</v>
      </c>
      <c r="BB11" s="300" t="s">
        <v>157</v>
      </c>
      <c r="BC11" s="300">
        <v>7.2469999999999999</v>
      </c>
      <c r="BD11" s="300" t="s">
        <v>157</v>
      </c>
      <c r="BE11" s="300" t="s">
        <v>157</v>
      </c>
      <c r="BF11" s="300" t="s">
        <v>157</v>
      </c>
      <c r="BG11" s="300" t="s">
        <v>157</v>
      </c>
      <c r="BH11" s="303" t="s">
        <v>157</v>
      </c>
      <c r="BI11" s="300" t="s">
        <v>157</v>
      </c>
      <c r="BJ11" s="300" t="s">
        <v>157</v>
      </c>
      <c r="BK11" s="300" t="s">
        <v>157</v>
      </c>
      <c r="BL11" s="300" t="s">
        <v>157</v>
      </c>
      <c r="BM11" s="300" t="s">
        <v>157</v>
      </c>
      <c r="BN11" s="300" t="s">
        <v>157</v>
      </c>
      <c r="BO11" s="300" t="s">
        <v>157</v>
      </c>
      <c r="BP11" s="299" t="s">
        <v>157</v>
      </c>
      <c r="BQ11" s="300" t="s">
        <v>157</v>
      </c>
      <c r="BR11" s="300">
        <v>1.8069999999999999</v>
      </c>
      <c r="BS11" s="309" t="s">
        <v>157</v>
      </c>
      <c r="BT11" s="309" t="s">
        <v>157</v>
      </c>
      <c r="BU11" s="309" t="s">
        <v>157</v>
      </c>
      <c r="BV11" s="300" t="s">
        <v>157</v>
      </c>
      <c r="BW11" s="300" t="s">
        <v>157</v>
      </c>
      <c r="BX11" s="300" t="s">
        <v>157</v>
      </c>
      <c r="BY11" s="300" t="s">
        <v>157</v>
      </c>
      <c r="BZ11" s="300"/>
      <c r="CA11" s="300" t="s">
        <v>157</v>
      </c>
      <c r="CB11" s="300" t="s">
        <v>157</v>
      </c>
      <c r="CC11" s="300" t="s">
        <v>157</v>
      </c>
      <c r="CD11" s="300" t="s">
        <v>157</v>
      </c>
      <c r="CE11" s="300" t="s">
        <v>157</v>
      </c>
      <c r="CF11" s="300">
        <v>8.077</v>
      </c>
      <c r="CG11" s="300" t="s">
        <v>157</v>
      </c>
      <c r="CH11" s="300" t="s">
        <v>157</v>
      </c>
      <c r="CI11" s="300" t="s">
        <v>157</v>
      </c>
      <c r="CJ11" s="300" t="s">
        <v>157</v>
      </c>
      <c r="CK11" s="300" t="s">
        <v>157</v>
      </c>
      <c r="CL11" s="302" t="s">
        <v>157</v>
      </c>
      <c r="CM11" s="300" t="s">
        <v>157</v>
      </c>
      <c r="CN11" s="300" t="s">
        <v>157</v>
      </c>
      <c r="CO11" s="300" t="s">
        <v>157</v>
      </c>
      <c r="CP11" s="300" t="s">
        <v>157</v>
      </c>
      <c r="CQ11" s="300" t="s">
        <v>157</v>
      </c>
      <c r="CR11" s="300" t="s">
        <v>157</v>
      </c>
      <c r="CS11" s="299" t="s">
        <v>157</v>
      </c>
      <c r="CT11" s="300" t="s">
        <v>157</v>
      </c>
      <c r="CU11" s="300">
        <v>4.3339999999999996</v>
      </c>
      <c r="CV11" s="309" t="s">
        <v>157</v>
      </c>
      <c r="CW11" s="309" t="s">
        <v>157</v>
      </c>
      <c r="CX11" s="309" t="s">
        <v>157</v>
      </c>
      <c r="CY11" s="300" t="s">
        <v>157</v>
      </c>
      <c r="CZ11" s="300" t="s">
        <v>157</v>
      </c>
      <c r="DA11" s="300" t="s">
        <v>157</v>
      </c>
      <c r="DB11" s="300" t="s">
        <v>157</v>
      </c>
      <c r="DC11" s="300"/>
      <c r="DD11" s="300" t="s">
        <v>157</v>
      </c>
      <c r="DE11" s="300" t="s">
        <v>157</v>
      </c>
      <c r="DF11" s="300" t="s">
        <v>157</v>
      </c>
      <c r="DG11" s="300" t="s">
        <v>157</v>
      </c>
      <c r="DH11" s="300" t="s">
        <v>157</v>
      </c>
      <c r="DI11" s="300">
        <v>4.6159999999999997</v>
      </c>
      <c r="DJ11" s="300" t="s">
        <v>157</v>
      </c>
      <c r="DK11" s="300" t="s">
        <v>157</v>
      </c>
      <c r="DL11" s="300" t="s">
        <v>157</v>
      </c>
      <c r="DM11" s="300" t="s">
        <v>157</v>
      </c>
      <c r="DN11" s="303" t="s">
        <v>157</v>
      </c>
      <c r="DO11" s="300" t="s">
        <v>157</v>
      </c>
      <c r="DP11" s="300" t="s">
        <v>157</v>
      </c>
      <c r="DQ11" s="300" t="s">
        <v>157</v>
      </c>
      <c r="DR11" s="300" t="s">
        <v>157</v>
      </c>
      <c r="DS11" s="300" t="s">
        <v>157</v>
      </c>
      <c r="DT11" s="300" t="s">
        <v>157</v>
      </c>
      <c r="DU11" s="300" t="s">
        <v>157</v>
      </c>
      <c r="DV11" s="299" t="s">
        <v>157</v>
      </c>
      <c r="DW11" s="300" t="s">
        <v>157</v>
      </c>
      <c r="DX11" s="300">
        <v>3.0990000000000002</v>
      </c>
      <c r="DY11" s="309" t="s">
        <v>157</v>
      </c>
      <c r="DZ11" s="309" t="s">
        <v>157</v>
      </c>
      <c r="EA11" s="309" t="s">
        <v>157</v>
      </c>
      <c r="EB11" s="300" t="s">
        <v>157</v>
      </c>
      <c r="EC11" s="300" t="s">
        <v>157</v>
      </c>
      <c r="ED11" s="300" t="s">
        <v>157</v>
      </c>
      <c r="EE11" s="300" t="s">
        <v>157</v>
      </c>
      <c r="EF11" s="300"/>
      <c r="EG11" s="300" t="s">
        <v>157</v>
      </c>
      <c r="EH11" s="300" t="s">
        <v>157</v>
      </c>
      <c r="EI11" s="300" t="s">
        <v>157</v>
      </c>
      <c r="EJ11" s="300" t="s">
        <v>157</v>
      </c>
      <c r="EK11" s="300" t="s">
        <v>157</v>
      </c>
      <c r="EL11" s="300">
        <v>5.5049999999999999</v>
      </c>
      <c r="EM11" s="300" t="s">
        <v>157</v>
      </c>
      <c r="EN11" s="300" t="s">
        <v>157</v>
      </c>
      <c r="EO11" s="300" t="s">
        <v>157</v>
      </c>
      <c r="EP11" s="300" t="s">
        <v>157</v>
      </c>
      <c r="EQ11" s="300" t="s">
        <v>157</v>
      </c>
      <c r="ER11" s="302" t="s">
        <v>157</v>
      </c>
      <c r="ES11" s="300" t="s">
        <v>157</v>
      </c>
      <c r="ET11" s="300" t="s">
        <v>157</v>
      </c>
      <c r="EU11" s="300" t="s">
        <v>157</v>
      </c>
      <c r="EV11" s="300" t="s">
        <v>157</v>
      </c>
      <c r="EW11" s="300" t="s">
        <v>157</v>
      </c>
      <c r="EX11" s="300" t="s">
        <v>157</v>
      </c>
      <c r="EY11" s="299" t="s">
        <v>157</v>
      </c>
      <c r="EZ11" s="300" t="s">
        <v>157</v>
      </c>
      <c r="FA11" s="300">
        <v>3.4670000000000001</v>
      </c>
      <c r="FB11" s="309" t="s">
        <v>157</v>
      </c>
      <c r="FC11" s="309" t="s">
        <v>157</v>
      </c>
      <c r="FD11" s="309" t="s">
        <v>157</v>
      </c>
      <c r="FE11" s="300" t="s">
        <v>157</v>
      </c>
      <c r="FF11" s="300" t="s">
        <v>157</v>
      </c>
      <c r="FG11" s="300" t="s">
        <v>157</v>
      </c>
      <c r="FH11" s="300" t="s">
        <v>157</v>
      </c>
      <c r="FI11" s="300"/>
      <c r="FJ11" s="300" t="s">
        <v>157</v>
      </c>
      <c r="FK11" s="300" t="s">
        <v>157</v>
      </c>
      <c r="FL11" s="300" t="s">
        <v>157</v>
      </c>
      <c r="FM11" s="300" t="s">
        <v>157</v>
      </c>
      <c r="FN11" s="300" t="s">
        <v>157</v>
      </c>
      <c r="FO11" s="300">
        <v>5.6689999999999996</v>
      </c>
      <c r="FP11" s="300" t="s">
        <v>157</v>
      </c>
      <c r="FQ11" s="300" t="s">
        <v>157</v>
      </c>
      <c r="FR11" s="300" t="s">
        <v>157</v>
      </c>
      <c r="FS11" s="300" t="s">
        <v>157</v>
      </c>
      <c r="FT11" s="303" t="s">
        <v>157</v>
      </c>
      <c r="FU11" s="406"/>
      <c r="FV11" s="408"/>
    </row>
    <row r="12" spans="1:178" ht="14.5" x14ac:dyDescent="0.35">
      <c r="A12" s="292" t="s">
        <v>98</v>
      </c>
      <c r="B12" s="290" t="s">
        <v>97</v>
      </c>
      <c r="C12" s="298" t="s">
        <v>157</v>
      </c>
      <c r="D12" s="300" t="s">
        <v>157</v>
      </c>
      <c r="E12" s="300" t="s">
        <v>157</v>
      </c>
      <c r="F12" s="300" t="s">
        <v>157</v>
      </c>
      <c r="G12" s="300" t="s">
        <v>157</v>
      </c>
      <c r="H12" s="300" t="s">
        <v>157</v>
      </c>
      <c r="I12" s="300" t="s">
        <v>157</v>
      </c>
      <c r="J12" s="300" t="s">
        <v>157</v>
      </c>
      <c r="K12" s="299" t="s">
        <v>157</v>
      </c>
      <c r="L12" s="300" t="s">
        <v>157</v>
      </c>
      <c r="M12" s="300" t="s">
        <v>157</v>
      </c>
      <c r="N12" s="300" t="s">
        <v>157</v>
      </c>
      <c r="O12" s="300" t="s">
        <v>157</v>
      </c>
      <c r="P12" s="300" t="s">
        <v>157</v>
      </c>
      <c r="Q12" s="300" t="s">
        <v>157</v>
      </c>
      <c r="R12" s="300" t="s">
        <v>157</v>
      </c>
      <c r="S12" s="300" t="s">
        <v>157</v>
      </c>
      <c r="T12" s="300"/>
      <c r="U12" s="300" t="s">
        <v>157</v>
      </c>
      <c r="V12" s="300" t="s">
        <v>157</v>
      </c>
      <c r="W12" s="300" t="s">
        <v>157</v>
      </c>
      <c r="X12" s="300">
        <v>0.113</v>
      </c>
      <c r="Y12" s="300" t="s">
        <v>157</v>
      </c>
      <c r="Z12" s="300" t="s">
        <v>157</v>
      </c>
      <c r="AA12" s="300" t="s">
        <v>157</v>
      </c>
      <c r="AB12" s="300">
        <v>0.216</v>
      </c>
      <c r="AC12" s="300" t="s">
        <v>157</v>
      </c>
      <c r="AD12" s="300" t="s">
        <v>157</v>
      </c>
      <c r="AE12" s="300" t="s">
        <v>157</v>
      </c>
      <c r="AF12" s="302" t="s">
        <v>157</v>
      </c>
      <c r="AG12" s="300" t="s">
        <v>157</v>
      </c>
      <c r="AH12" s="300" t="s">
        <v>157</v>
      </c>
      <c r="AI12" s="300" t="s">
        <v>157</v>
      </c>
      <c r="AJ12" s="300" t="s">
        <v>157</v>
      </c>
      <c r="AK12" s="300" t="s">
        <v>157</v>
      </c>
      <c r="AL12" s="300" t="s">
        <v>157</v>
      </c>
      <c r="AM12" s="300" t="s">
        <v>157</v>
      </c>
      <c r="AN12" s="299" t="s">
        <v>157</v>
      </c>
      <c r="AO12" s="300" t="s">
        <v>157</v>
      </c>
      <c r="AP12" s="300" t="s">
        <v>157</v>
      </c>
      <c r="AQ12" s="300" t="s">
        <v>157</v>
      </c>
      <c r="AR12" s="300" t="s">
        <v>157</v>
      </c>
      <c r="AS12" s="300" t="s">
        <v>157</v>
      </c>
      <c r="AT12" s="300" t="s">
        <v>157</v>
      </c>
      <c r="AU12" s="300" t="s">
        <v>157</v>
      </c>
      <c r="AV12" s="300" t="s">
        <v>157</v>
      </c>
      <c r="AW12" s="300"/>
      <c r="AX12" s="300" t="s">
        <v>157</v>
      </c>
      <c r="AY12" s="300" t="s">
        <v>157</v>
      </c>
      <c r="AZ12" s="300" t="s">
        <v>157</v>
      </c>
      <c r="BA12" s="300">
        <v>0.13200000000000001</v>
      </c>
      <c r="BB12" s="300" t="s">
        <v>157</v>
      </c>
      <c r="BC12" s="300" t="s">
        <v>157</v>
      </c>
      <c r="BD12" s="300" t="s">
        <v>157</v>
      </c>
      <c r="BE12" s="301" t="s">
        <v>157</v>
      </c>
      <c r="BF12" s="300" t="s">
        <v>157</v>
      </c>
      <c r="BG12" s="300" t="s">
        <v>157</v>
      </c>
      <c r="BH12" s="303" t="s">
        <v>157</v>
      </c>
      <c r="BI12" s="300" t="s">
        <v>157</v>
      </c>
      <c r="BJ12" s="300" t="s">
        <v>157</v>
      </c>
      <c r="BK12" s="300" t="s">
        <v>157</v>
      </c>
      <c r="BL12" s="300" t="s">
        <v>157</v>
      </c>
      <c r="BM12" s="300" t="s">
        <v>157</v>
      </c>
      <c r="BN12" s="300" t="s">
        <v>157</v>
      </c>
      <c r="BO12" s="300" t="s">
        <v>157</v>
      </c>
      <c r="BP12" s="300" t="s">
        <v>157</v>
      </c>
      <c r="BQ12" s="299" t="s">
        <v>157</v>
      </c>
      <c r="BR12" s="300" t="s">
        <v>157</v>
      </c>
      <c r="BS12" s="300" t="s">
        <v>157</v>
      </c>
      <c r="BT12" s="300" t="s">
        <v>157</v>
      </c>
      <c r="BU12" s="300" t="s">
        <v>157</v>
      </c>
      <c r="BV12" s="300" t="s">
        <v>157</v>
      </c>
      <c r="BW12" s="300" t="s">
        <v>157</v>
      </c>
      <c r="BX12" s="300" t="s">
        <v>157</v>
      </c>
      <c r="BY12" s="300" t="s">
        <v>157</v>
      </c>
      <c r="BZ12" s="300"/>
      <c r="CA12" s="300" t="s">
        <v>157</v>
      </c>
      <c r="CB12" s="300" t="s">
        <v>157</v>
      </c>
      <c r="CC12" s="300" t="s">
        <v>157</v>
      </c>
      <c r="CD12" s="300">
        <v>6.4000000000000001E-2</v>
      </c>
      <c r="CE12" s="300" t="s">
        <v>157</v>
      </c>
      <c r="CF12" s="300" t="s">
        <v>157</v>
      </c>
      <c r="CG12" s="300" t="s">
        <v>157</v>
      </c>
      <c r="CH12" s="301" t="s">
        <v>157</v>
      </c>
      <c r="CI12" s="300" t="s">
        <v>157</v>
      </c>
      <c r="CJ12" s="300" t="s">
        <v>157</v>
      </c>
      <c r="CK12" s="300" t="s">
        <v>157</v>
      </c>
      <c r="CL12" s="302" t="s">
        <v>157</v>
      </c>
      <c r="CM12" s="300" t="s">
        <v>157</v>
      </c>
      <c r="CN12" s="300" t="s">
        <v>157</v>
      </c>
      <c r="CO12" s="300" t="s">
        <v>157</v>
      </c>
      <c r="CP12" s="300" t="s">
        <v>157</v>
      </c>
      <c r="CQ12" s="300" t="s">
        <v>157</v>
      </c>
      <c r="CR12" s="300" t="s">
        <v>157</v>
      </c>
      <c r="CS12" s="300" t="s">
        <v>157</v>
      </c>
      <c r="CT12" s="299" t="s">
        <v>157</v>
      </c>
      <c r="CU12" s="300" t="s">
        <v>157</v>
      </c>
      <c r="CV12" s="300" t="s">
        <v>157</v>
      </c>
      <c r="CW12" s="300" t="s">
        <v>157</v>
      </c>
      <c r="CX12" s="300" t="s">
        <v>157</v>
      </c>
      <c r="CY12" s="300" t="s">
        <v>157</v>
      </c>
      <c r="CZ12" s="300" t="s">
        <v>157</v>
      </c>
      <c r="DA12" s="300" t="s">
        <v>157</v>
      </c>
      <c r="DB12" s="300" t="s">
        <v>157</v>
      </c>
      <c r="DC12" s="300"/>
      <c r="DD12" s="300" t="s">
        <v>157</v>
      </c>
      <c r="DE12" s="300" t="s">
        <v>157</v>
      </c>
      <c r="DF12" s="300" t="s">
        <v>157</v>
      </c>
      <c r="DG12" s="300">
        <v>5.0999999999999997E-2</v>
      </c>
      <c r="DH12" s="300" t="s">
        <v>157</v>
      </c>
      <c r="DI12" s="300" t="s">
        <v>157</v>
      </c>
      <c r="DJ12" s="300" t="s">
        <v>157</v>
      </c>
      <c r="DK12" s="300">
        <v>5.7000000000000002E-2</v>
      </c>
      <c r="DL12" s="300" t="s">
        <v>157</v>
      </c>
      <c r="DM12" s="300" t="s">
        <v>157</v>
      </c>
      <c r="DN12" s="303" t="s">
        <v>157</v>
      </c>
      <c r="DO12" s="300" t="s">
        <v>157</v>
      </c>
      <c r="DP12" s="300" t="s">
        <v>157</v>
      </c>
      <c r="DQ12" s="300" t="s">
        <v>157</v>
      </c>
      <c r="DR12" s="300" t="s">
        <v>157</v>
      </c>
      <c r="DS12" s="300" t="s">
        <v>157</v>
      </c>
      <c r="DT12" s="300" t="s">
        <v>157</v>
      </c>
      <c r="DU12" s="300" t="s">
        <v>157</v>
      </c>
      <c r="DV12" s="300" t="s">
        <v>157</v>
      </c>
      <c r="DW12" s="299" t="s">
        <v>157</v>
      </c>
      <c r="DX12" s="300" t="s">
        <v>157</v>
      </c>
      <c r="DY12" s="300" t="s">
        <v>157</v>
      </c>
      <c r="DZ12" s="300" t="s">
        <v>157</v>
      </c>
      <c r="EA12" s="300" t="s">
        <v>157</v>
      </c>
      <c r="EB12" s="300" t="s">
        <v>157</v>
      </c>
      <c r="EC12" s="300" t="s">
        <v>157</v>
      </c>
      <c r="ED12" s="300" t="s">
        <v>157</v>
      </c>
      <c r="EE12" s="300" t="s">
        <v>157</v>
      </c>
      <c r="EF12" s="300"/>
      <c r="EG12" s="300" t="s">
        <v>157</v>
      </c>
      <c r="EH12" s="300" t="s">
        <v>157</v>
      </c>
      <c r="EI12" s="300" t="s">
        <v>157</v>
      </c>
      <c r="EJ12" s="300">
        <v>0.04</v>
      </c>
      <c r="EK12" s="300" t="s">
        <v>157</v>
      </c>
      <c r="EL12" s="300" t="s">
        <v>157</v>
      </c>
      <c r="EM12" s="300" t="s">
        <v>157</v>
      </c>
      <c r="EN12" s="300">
        <v>8.3000000000000004E-2</v>
      </c>
      <c r="EO12" s="300" t="s">
        <v>157</v>
      </c>
      <c r="EP12" s="300" t="s">
        <v>157</v>
      </c>
      <c r="EQ12" s="300" t="s">
        <v>157</v>
      </c>
      <c r="ER12" s="302" t="s">
        <v>157</v>
      </c>
      <c r="ES12" s="300" t="s">
        <v>157</v>
      </c>
      <c r="ET12" s="300" t="s">
        <v>157</v>
      </c>
      <c r="EU12" s="300" t="s">
        <v>157</v>
      </c>
      <c r="EV12" s="300" t="s">
        <v>157</v>
      </c>
      <c r="EW12" s="300" t="s">
        <v>157</v>
      </c>
      <c r="EX12" s="300" t="s">
        <v>157</v>
      </c>
      <c r="EY12" s="300" t="s">
        <v>157</v>
      </c>
      <c r="EZ12" s="299" t="s">
        <v>157</v>
      </c>
      <c r="FA12" s="300" t="s">
        <v>157</v>
      </c>
      <c r="FB12" s="300" t="s">
        <v>157</v>
      </c>
      <c r="FC12" s="300" t="s">
        <v>157</v>
      </c>
      <c r="FD12" s="300" t="s">
        <v>157</v>
      </c>
      <c r="FE12" s="300" t="s">
        <v>157</v>
      </c>
      <c r="FF12" s="300" t="s">
        <v>157</v>
      </c>
      <c r="FG12" s="300" t="s">
        <v>157</v>
      </c>
      <c r="FH12" s="300" t="s">
        <v>157</v>
      </c>
      <c r="FI12" s="300"/>
      <c r="FJ12" s="300" t="s">
        <v>157</v>
      </c>
      <c r="FK12" s="300" t="s">
        <v>157</v>
      </c>
      <c r="FL12" s="300" t="s">
        <v>157</v>
      </c>
      <c r="FM12" s="300">
        <v>7.3999999999999996E-2</v>
      </c>
      <c r="FN12" s="300" t="s">
        <v>157</v>
      </c>
      <c r="FO12" s="300" t="s">
        <v>157</v>
      </c>
      <c r="FP12" s="300" t="s">
        <v>157</v>
      </c>
      <c r="FQ12" s="300">
        <v>0.17100000000000001</v>
      </c>
      <c r="FR12" s="300" t="s">
        <v>157</v>
      </c>
      <c r="FS12" s="300" t="s">
        <v>157</v>
      </c>
      <c r="FT12" s="303" t="s">
        <v>157</v>
      </c>
      <c r="FU12" s="406"/>
      <c r="FV12" s="408"/>
    </row>
    <row r="13" spans="1:178" ht="14.5" x14ac:dyDescent="0.35">
      <c r="A13" s="292" t="s">
        <v>96</v>
      </c>
      <c r="B13" s="290" t="s">
        <v>31</v>
      </c>
      <c r="C13" s="310" t="s">
        <v>157</v>
      </c>
      <c r="D13" s="311">
        <v>8.8010000000000002</v>
      </c>
      <c r="E13" s="309" t="s">
        <v>157</v>
      </c>
      <c r="F13" s="309" t="s">
        <v>157</v>
      </c>
      <c r="G13" s="311">
        <v>9.8230000000000004</v>
      </c>
      <c r="H13" s="309" t="s">
        <v>157</v>
      </c>
      <c r="I13" s="309" t="s">
        <v>157</v>
      </c>
      <c r="J13" s="311">
        <v>4.8869999999999996</v>
      </c>
      <c r="K13" s="309" t="s">
        <v>157</v>
      </c>
      <c r="L13" s="299" t="s">
        <v>157</v>
      </c>
      <c r="M13" s="311">
        <v>11.712</v>
      </c>
      <c r="N13" s="311">
        <v>11.768000000000001</v>
      </c>
      <c r="O13" s="309" t="s">
        <v>157</v>
      </c>
      <c r="P13" s="309" t="s">
        <v>157</v>
      </c>
      <c r="Q13" s="309" t="s">
        <v>157</v>
      </c>
      <c r="R13" s="309" t="s">
        <v>157</v>
      </c>
      <c r="S13" s="311">
        <v>12.68</v>
      </c>
      <c r="T13" s="322">
        <v>0.29299999999999998</v>
      </c>
      <c r="U13" s="309" t="s">
        <v>157</v>
      </c>
      <c r="V13" s="309" t="s">
        <v>157</v>
      </c>
      <c r="W13" s="309" t="s">
        <v>157</v>
      </c>
      <c r="X13" s="309" t="s">
        <v>157</v>
      </c>
      <c r="Y13" s="309" t="s">
        <v>157</v>
      </c>
      <c r="Z13" s="309" t="s">
        <v>157</v>
      </c>
      <c r="AA13" s="309" t="s">
        <v>157</v>
      </c>
      <c r="AB13" s="309" t="s">
        <v>157</v>
      </c>
      <c r="AC13" s="309" t="s">
        <v>157</v>
      </c>
      <c r="AD13" s="309" t="s">
        <v>157</v>
      </c>
      <c r="AE13" s="309" t="s">
        <v>157</v>
      </c>
      <c r="AF13" s="312" t="s">
        <v>157</v>
      </c>
      <c r="AG13" s="311">
        <v>11.238</v>
      </c>
      <c r="AH13" s="309" t="s">
        <v>157</v>
      </c>
      <c r="AI13" s="309" t="s">
        <v>157</v>
      </c>
      <c r="AJ13" s="311">
        <v>10.346</v>
      </c>
      <c r="AK13" s="309" t="s">
        <v>157</v>
      </c>
      <c r="AL13" s="309" t="s">
        <v>157</v>
      </c>
      <c r="AM13" s="311">
        <v>5.9560000000000004</v>
      </c>
      <c r="AN13" s="309" t="s">
        <v>157</v>
      </c>
      <c r="AO13" s="299" t="s">
        <v>157</v>
      </c>
      <c r="AP13" s="311">
        <v>15.897</v>
      </c>
      <c r="AQ13" s="311">
        <v>14.786</v>
      </c>
      <c r="AR13" s="309" t="s">
        <v>157</v>
      </c>
      <c r="AS13" s="309" t="s">
        <v>157</v>
      </c>
      <c r="AT13" s="309" t="s">
        <v>157</v>
      </c>
      <c r="AU13" s="309" t="s">
        <v>157</v>
      </c>
      <c r="AV13" s="311">
        <v>15.519</v>
      </c>
      <c r="AW13" s="322">
        <v>1.1120000000000001</v>
      </c>
      <c r="AX13" s="309" t="s">
        <v>157</v>
      </c>
      <c r="AY13" s="309" t="s">
        <v>157</v>
      </c>
      <c r="AZ13" s="309" t="s">
        <v>157</v>
      </c>
      <c r="BA13" s="309" t="s">
        <v>157</v>
      </c>
      <c r="BB13" s="309" t="s">
        <v>157</v>
      </c>
      <c r="BC13" s="309" t="s">
        <v>157</v>
      </c>
      <c r="BD13" s="309" t="s">
        <v>157</v>
      </c>
      <c r="BE13" s="309" t="s">
        <v>157</v>
      </c>
      <c r="BF13" s="309" t="s">
        <v>157</v>
      </c>
      <c r="BG13" s="309" t="s">
        <v>157</v>
      </c>
      <c r="BH13" s="313" t="s">
        <v>157</v>
      </c>
      <c r="BI13" s="309" t="s">
        <v>157</v>
      </c>
      <c r="BJ13" s="311">
        <v>9.8290000000000006</v>
      </c>
      <c r="BK13" s="309" t="s">
        <v>157</v>
      </c>
      <c r="BL13" s="309" t="s">
        <v>157</v>
      </c>
      <c r="BM13" s="311">
        <v>10.273999999999999</v>
      </c>
      <c r="BN13" s="309" t="s">
        <v>157</v>
      </c>
      <c r="BO13" s="309" t="s">
        <v>157</v>
      </c>
      <c r="BP13" s="311">
        <v>9.125</v>
      </c>
      <c r="BQ13" s="309" t="s">
        <v>157</v>
      </c>
      <c r="BR13" s="299" t="s">
        <v>157</v>
      </c>
      <c r="BS13" s="311">
        <v>15.12</v>
      </c>
      <c r="BT13" s="311">
        <v>12.1</v>
      </c>
      <c r="BU13" s="309" t="s">
        <v>157</v>
      </c>
      <c r="BV13" s="309" t="s">
        <v>157</v>
      </c>
      <c r="BW13" s="309" t="s">
        <v>157</v>
      </c>
      <c r="BX13" s="309" t="s">
        <v>157</v>
      </c>
      <c r="BY13" s="311">
        <v>16.314</v>
      </c>
      <c r="BZ13" s="322">
        <v>1.05</v>
      </c>
      <c r="CA13" s="309" t="s">
        <v>157</v>
      </c>
      <c r="CB13" s="309" t="s">
        <v>157</v>
      </c>
      <c r="CC13" s="309" t="s">
        <v>157</v>
      </c>
      <c r="CD13" s="309" t="s">
        <v>157</v>
      </c>
      <c r="CE13" s="309" t="s">
        <v>157</v>
      </c>
      <c r="CF13" s="309" t="s">
        <v>157</v>
      </c>
      <c r="CG13" s="309" t="s">
        <v>157</v>
      </c>
      <c r="CH13" s="309" t="s">
        <v>157</v>
      </c>
      <c r="CI13" s="309" t="s">
        <v>157</v>
      </c>
      <c r="CJ13" s="309" t="s">
        <v>157</v>
      </c>
      <c r="CK13" s="309" t="s">
        <v>157</v>
      </c>
      <c r="CL13" s="312" t="s">
        <v>157</v>
      </c>
      <c r="CM13" s="311">
        <v>4.7990000000000004</v>
      </c>
      <c r="CN13" s="309" t="s">
        <v>157</v>
      </c>
      <c r="CO13" s="309" t="s">
        <v>157</v>
      </c>
      <c r="CP13" s="311">
        <v>8.6349999999999998</v>
      </c>
      <c r="CQ13" s="309" t="s">
        <v>157</v>
      </c>
      <c r="CR13" s="309" t="s">
        <v>157</v>
      </c>
      <c r="CS13" s="311">
        <v>12.128</v>
      </c>
      <c r="CT13" s="309" t="s">
        <v>157</v>
      </c>
      <c r="CU13" s="299" t="s">
        <v>157</v>
      </c>
      <c r="CV13" s="311">
        <v>12.234999999999999</v>
      </c>
      <c r="CW13" s="311">
        <v>8.3140000000000001</v>
      </c>
      <c r="CX13" s="309" t="s">
        <v>157</v>
      </c>
      <c r="CY13" s="309" t="s">
        <v>157</v>
      </c>
      <c r="CZ13" s="309" t="s">
        <v>157</v>
      </c>
      <c r="DA13" s="309" t="s">
        <v>157</v>
      </c>
      <c r="DB13" s="311">
        <v>13.948</v>
      </c>
      <c r="DC13" s="322">
        <v>1.1339999999999999</v>
      </c>
      <c r="DD13" s="309" t="s">
        <v>157</v>
      </c>
      <c r="DE13" s="309" t="s">
        <v>157</v>
      </c>
      <c r="DF13" s="309" t="s">
        <v>157</v>
      </c>
      <c r="DG13" s="309" t="s">
        <v>157</v>
      </c>
      <c r="DH13" s="309" t="s">
        <v>157</v>
      </c>
      <c r="DI13" s="309" t="s">
        <v>157</v>
      </c>
      <c r="DJ13" s="309" t="s">
        <v>157</v>
      </c>
      <c r="DK13" s="309" t="s">
        <v>157</v>
      </c>
      <c r="DL13" s="309" t="s">
        <v>157</v>
      </c>
      <c r="DM13" s="309" t="s">
        <v>157</v>
      </c>
      <c r="DN13" s="313" t="s">
        <v>157</v>
      </c>
      <c r="DO13" s="309" t="s">
        <v>157</v>
      </c>
      <c r="DP13" s="311">
        <v>3.9180000000000001</v>
      </c>
      <c r="DQ13" s="309" t="s">
        <v>157</v>
      </c>
      <c r="DR13" s="309" t="s">
        <v>157</v>
      </c>
      <c r="DS13" s="311">
        <v>8.8290419999999994</v>
      </c>
      <c r="DT13" s="309" t="s">
        <v>157</v>
      </c>
      <c r="DU13" s="309" t="s">
        <v>157</v>
      </c>
      <c r="DV13" s="311">
        <v>15.555999999999999</v>
      </c>
      <c r="DW13" s="309" t="s">
        <v>157</v>
      </c>
      <c r="DX13" s="299" t="s">
        <v>157</v>
      </c>
      <c r="DY13" s="311">
        <v>11.119</v>
      </c>
      <c r="DZ13" s="311">
        <v>6.9880000000000004</v>
      </c>
      <c r="EA13" s="309" t="s">
        <v>157</v>
      </c>
      <c r="EB13" s="309" t="s">
        <v>157</v>
      </c>
      <c r="EC13" s="309" t="s">
        <v>157</v>
      </c>
      <c r="ED13" s="309" t="s">
        <v>157</v>
      </c>
      <c r="EE13" s="311">
        <v>13.715</v>
      </c>
      <c r="EF13" s="322">
        <v>0.88200000000000001</v>
      </c>
      <c r="EG13" s="309" t="s">
        <v>157</v>
      </c>
      <c r="EH13" s="309" t="s">
        <v>157</v>
      </c>
      <c r="EI13" s="309" t="s">
        <v>157</v>
      </c>
      <c r="EJ13" s="309" t="s">
        <v>157</v>
      </c>
      <c r="EK13" s="309" t="s">
        <v>157</v>
      </c>
      <c r="EL13" s="309" t="s">
        <v>157</v>
      </c>
      <c r="EM13" s="309" t="s">
        <v>157</v>
      </c>
      <c r="EN13" s="309" t="s">
        <v>157</v>
      </c>
      <c r="EO13" s="309" t="s">
        <v>157</v>
      </c>
      <c r="EP13" s="309" t="s">
        <v>157</v>
      </c>
      <c r="EQ13" s="309" t="s">
        <v>157</v>
      </c>
      <c r="ER13" s="312" t="s">
        <v>157</v>
      </c>
      <c r="ES13" s="311">
        <v>10.772</v>
      </c>
      <c r="ET13" s="309" t="s">
        <v>157</v>
      </c>
      <c r="EU13" s="309" t="s">
        <v>157</v>
      </c>
      <c r="EV13" s="311">
        <v>8.0252809999999997</v>
      </c>
      <c r="EW13" s="309" t="s">
        <v>157</v>
      </c>
      <c r="EX13" s="309" t="s">
        <v>157</v>
      </c>
      <c r="EY13" s="311">
        <v>15.502000000000001</v>
      </c>
      <c r="EZ13" s="309" t="s">
        <v>157</v>
      </c>
      <c r="FA13" s="299" t="s">
        <v>157</v>
      </c>
      <c r="FB13" s="311">
        <v>14.351000000000001</v>
      </c>
      <c r="FC13" s="311">
        <v>10.978</v>
      </c>
      <c r="FD13" s="309" t="s">
        <v>157</v>
      </c>
      <c r="FE13" s="309" t="s">
        <v>157</v>
      </c>
      <c r="FF13" s="309" t="s">
        <v>157</v>
      </c>
      <c r="FG13" s="309" t="s">
        <v>157</v>
      </c>
      <c r="FH13" s="311">
        <v>15.379</v>
      </c>
      <c r="FI13" s="322">
        <v>1.2949999999999999</v>
      </c>
      <c r="FJ13" s="309" t="s">
        <v>157</v>
      </c>
      <c r="FK13" s="309" t="s">
        <v>157</v>
      </c>
      <c r="FL13" s="309" t="s">
        <v>157</v>
      </c>
      <c r="FM13" s="309" t="s">
        <v>157</v>
      </c>
      <c r="FN13" s="309" t="s">
        <v>157</v>
      </c>
      <c r="FO13" s="309" t="s">
        <v>157</v>
      </c>
      <c r="FP13" s="309" t="s">
        <v>157</v>
      </c>
      <c r="FQ13" s="309" t="s">
        <v>157</v>
      </c>
      <c r="FR13" s="309" t="s">
        <v>157</v>
      </c>
      <c r="FS13" s="309" t="s">
        <v>157</v>
      </c>
      <c r="FT13" s="313" t="s">
        <v>157</v>
      </c>
      <c r="FU13" s="406"/>
      <c r="FV13" s="408"/>
    </row>
    <row r="14" spans="1:178" ht="14.5" x14ac:dyDescent="0.35">
      <c r="A14" s="292" t="s">
        <v>95</v>
      </c>
      <c r="B14" s="290" t="s">
        <v>34</v>
      </c>
      <c r="C14" s="298" t="s">
        <v>157</v>
      </c>
      <c r="D14" s="301" t="s">
        <v>157</v>
      </c>
      <c r="E14" s="300" t="s">
        <v>157</v>
      </c>
      <c r="F14" s="300" t="s">
        <v>157</v>
      </c>
      <c r="G14" s="300" t="s">
        <v>157</v>
      </c>
      <c r="H14" s="300" t="s">
        <v>157</v>
      </c>
      <c r="I14" s="301" t="s">
        <v>157</v>
      </c>
      <c r="J14" s="300" t="s">
        <v>157</v>
      </c>
      <c r="K14" s="300" t="s">
        <v>157</v>
      </c>
      <c r="L14" s="300">
        <v>0.53400000000000003</v>
      </c>
      <c r="M14" s="299" t="s">
        <v>157</v>
      </c>
      <c r="N14" s="300" t="s">
        <v>157</v>
      </c>
      <c r="O14" s="300" t="s">
        <v>157</v>
      </c>
      <c r="P14" s="300" t="s">
        <v>157</v>
      </c>
      <c r="Q14" s="300" t="s">
        <v>157</v>
      </c>
      <c r="R14" s="300">
        <v>2.4239999999999999</v>
      </c>
      <c r="S14" s="300" t="s">
        <v>157</v>
      </c>
      <c r="T14" s="300"/>
      <c r="U14" s="300" t="s">
        <v>157</v>
      </c>
      <c r="V14" s="300" t="s">
        <v>157</v>
      </c>
      <c r="W14" s="300">
        <v>0.14299999999999999</v>
      </c>
      <c r="X14" s="301" t="s">
        <v>157</v>
      </c>
      <c r="Y14" s="300" t="s">
        <v>157</v>
      </c>
      <c r="Z14" s="300" t="s">
        <v>157</v>
      </c>
      <c r="AA14" s="300" t="s">
        <v>157</v>
      </c>
      <c r="AB14" s="300" t="s">
        <v>157</v>
      </c>
      <c r="AC14" s="300" t="s">
        <v>157</v>
      </c>
      <c r="AD14" s="300" t="s">
        <v>157</v>
      </c>
      <c r="AE14" s="300" t="s">
        <v>157</v>
      </c>
      <c r="AF14" s="302" t="s">
        <v>157</v>
      </c>
      <c r="AG14" s="301" t="s">
        <v>157</v>
      </c>
      <c r="AH14" s="300" t="s">
        <v>157</v>
      </c>
      <c r="AI14" s="300" t="s">
        <v>157</v>
      </c>
      <c r="AJ14" s="300" t="s">
        <v>157</v>
      </c>
      <c r="AK14" s="300" t="s">
        <v>157</v>
      </c>
      <c r="AL14" s="301" t="s">
        <v>157</v>
      </c>
      <c r="AM14" s="300" t="s">
        <v>157</v>
      </c>
      <c r="AN14" s="300" t="s">
        <v>157</v>
      </c>
      <c r="AO14" s="300">
        <v>1.2999999999999999E-2</v>
      </c>
      <c r="AP14" s="299" t="s">
        <v>157</v>
      </c>
      <c r="AQ14" s="300" t="s">
        <v>157</v>
      </c>
      <c r="AR14" s="300" t="s">
        <v>157</v>
      </c>
      <c r="AS14" s="300" t="s">
        <v>157</v>
      </c>
      <c r="AT14" s="300" t="s">
        <v>157</v>
      </c>
      <c r="AU14" s="300">
        <v>2.6989999999999998</v>
      </c>
      <c r="AV14" s="300" t="s">
        <v>157</v>
      </c>
      <c r="AW14" s="300"/>
      <c r="AX14" s="300" t="s">
        <v>157</v>
      </c>
      <c r="AY14" s="300" t="s">
        <v>157</v>
      </c>
      <c r="AZ14" s="300">
        <v>1.0999999999999999E-2</v>
      </c>
      <c r="BA14" s="301" t="s">
        <v>157</v>
      </c>
      <c r="BB14" s="300" t="s">
        <v>157</v>
      </c>
      <c r="BC14" s="300" t="s">
        <v>157</v>
      </c>
      <c r="BD14" s="300" t="s">
        <v>157</v>
      </c>
      <c r="BE14" s="300" t="s">
        <v>157</v>
      </c>
      <c r="BF14" s="300" t="s">
        <v>157</v>
      </c>
      <c r="BG14" s="300" t="s">
        <v>157</v>
      </c>
      <c r="BH14" s="303" t="s">
        <v>157</v>
      </c>
      <c r="BI14" s="300" t="s">
        <v>157</v>
      </c>
      <c r="BJ14" s="301" t="s">
        <v>157</v>
      </c>
      <c r="BK14" s="300" t="s">
        <v>157</v>
      </c>
      <c r="BL14" s="300" t="s">
        <v>157</v>
      </c>
      <c r="BM14" s="300" t="s">
        <v>157</v>
      </c>
      <c r="BN14" s="300" t="s">
        <v>157</v>
      </c>
      <c r="BO14" s="301" t="s">
        <v>157</v>
      </c>
      <c r="BP14" s="300" t="s">
        <v>157</v>
      </c>
      <c r="BQ14" s="300" t="s">
        <v>157</v>
      </c>
      <c r="BR14" s="300">
        <v>0.17433099999999999</v>
      </c>
      <c r="BS14" s="299" t="s">
        <v>157</v>
      </c>
      <c r="BT14" s="300" t="s">
        <v>157</v>
      </c>
      <c r="BU14" s="300" t="s">
        <v>157</v>
      </c>
      <c r="BV14" s="300" t="s">
        <v>157</v>
      </c>
      <c r="BW14" s="300" t="s">
        <v>157</v>
      </c>
      <c r="BX14" s="300">
        <v>1.6733309999999999</v>
      </c>
      <c r="BY14" s="300" t="s">
        <v>157</v>
      </c>
      <c r="BZ14" s="300"/>
      <c r="CA14" s="300" t="s">
        <v>157</v>
      </c>
      <c r="CB14" s="300" t="s">
        <v>157</v>
      </c>
      <c r="CC14" s="300">
        <v>7.6509999999999998E-3</v>
      </c>
      <c r="CD14" s="301" t="s">
        <v>157</v>
      </c>
      <c r="CE14" s="300" t="s">
        <v>157</v>
      </c>
      <c r="CF14" s="300" t="s">
        <v>157</v>
      </c>
      <c r="CG14" s="300" t="s">
        <v>157</v>
      </c>
      <c r="CH14" s="300" t="s">
        <v>157</v>
      </c>
      <c r="CI14" s="300" t="s">
        <v>157</v>
      </c>
      <c r="CJ14" s="300" t="s">
        <v>157</v>
      </c>
      <c r="CK14" s="300" t="s">
        <v>157</v>
      </c>
      <c r="CL14" s="302" t="s">
        <v>157</v>
      </c>
      <c r="CM14" s="301" t="s">
        <v>157</v>
      </c>
      <c r="CN14" s="300" t="s">
        <v>157</v>
      </c>
      <c r="CO14" s="300" t="s">
        <v>157</v>
      </c>
      <c r="CP14" s="300" t="s">
        <v>157</v>
      </c>
      <c r="CQ14" s="300" t="s">
        <v>157</v>
      </c>
      <c r="CR14" s="301" t="s">
        <v>157</v>
      </c>
      <c r="CS14" s="300" t="s">
        <v>157</v>
      </c>
      <c r="CT14" s="300" t="s">
        <v>157</v>
      </c>
      <c r="CU14" s="300">
        <v>1.3300989999999999</v>
      </c>
      <c r="CV14" s="299" t="s">
        <v>157</v>
      </c>
      <c r="CW14" s="300" t="s">
        <v>157</v>
      </c>
      <c r="CX14" s="300" t="s">
        <v>157</v>
      </c>
      <c r="CY14" s="300" t="s">
        <v>157</v>
      </c>
      <c r="CZ14" s="300" t="s">
        <v>157</v>
      </c>
      <c r="DA14" s="300">
        <v>0.80157699999999998</v>
      </c>
      <c r="DB14" s="300" t="s">
        <v>157</v>
      </c>
      <c r="DC14" s="300"/>
      <c r="DD14" s="300" t="s">
        <v>157</v>
      </c>
      <c r="DE14" s="300" t="s">
        <v>157</v>
      </c>
      <c r="DF14" s="300">
        <v>0.14119100000000001</v>
      </c>
      <c r="DG14" s="301" t="s">
        <v>157</v>
      </c>
      <c r="DH14" s="300" t="s">
        <v>157</v>
      </c>
      <c r="DI14" s="300" t="s">
        <v>157</v>
      </c>
      <c r="DJ14" s="300" t="s">
        <v>157</v>
      </c>
      <c r="DK14" s="300" t="s">
        <v>157</v>
      </c>
      <c r="DL14" s="300" t="s">
        <v>157</v>
      </c>
      <c r="DM14" s="300" t="s">
        <v>157</v>
      </c>
      <c r="DN14" s="303" t="s">
        <v>157</v>
      </c>
      <c r="DO14" s="300" t="s">
        <v>157</v>
      </c>
      <c r="DP14" s="301" t="s">
        <v>157</v>
      </c>
      <c r="DQ14" s="300" t="s">
        <v>157</v>
      </c>
      <c r="DR14" s="300" t="s">
        <v>157</v>
      </c>
      <c r="DS14" s="300" t="s">
        <v>157</v>
      </c>
      <c r="DT14" s="300" t="s">
        <v>157</v>
      </c>
      <c r="DU14" s="301" t="s">
        <v>157</v>
      </c>
      <c r="DV14" s="300" t="s">
        <v>157</v>
      </c>
      <c r="DW14" s="300" t="s">
        <v>157</v>
      </c>
      <c r="DX14" s="300">
        <v>2.250864</v>
      </c>
      <c r="DY14" s="299" t="s">
        <v>157</v>
      </c>
      <c r="DZ14" s="300" t="s">
        <v>157</v>
      </c>
      <c r="EA14" s="300" t="s">
        <v>157</v>
      </c>
      <c r="EB14" s="300" t="s">
        <v>157</v>
      </c>
      <c r="EC14" s="300" t="s">
        <v>157</v>
      </c>
      <c r="ED14" s="300">
        <v>0.96325099999999997</v>
      </c>
      <c r="EE14" s="300" t="s">
        <v>157</v>
      </c>
      <c r="EF14" s="300"/>
      <c r="EG14" s="300" t="s">
        <v>157</v>
      </c>
      <c r="EH14" s="300" t="s">
        <v>157</v>
      </c>
      <c r="EI14" s="300">
        <v>0.192935</v>
      </c>
      <c r="EJ14" s="301" t="s">
        <v>157</v>
      </c>
      <c r="EK14" s="300" t="s">
        <v>157</v>
      </c>
      <c r="EL14" s="300" t="s">
        <v>157</v>
      </c>
      <c r="EM14" s="300" t="s">
        <v>157</v>
      </c>
      <c r="EN14" s="300" t="s">
        <v>157</v>
      </c>
      <c r="EO14" s="300" t="s">
        <v>157</v>
      </c>
      <c r="EP14" s="300" t="s">
        <v>157</v>
      </c>
      <c r="EQ14" s="300" t="s">
        <v>157</v>
      </c>
      <c r="ER14" s="302" t="s">
        <v>157</v>
      </c>
      <c r="ES14" s="301" t="s">
        <v>157</v>
      </c>
      <c r="ET14" s="300" t="s">
        <v>157</v>
      </c>
      <c r="EU14" s="300" t="s">
        <v>157</v>
      </c>
      <c r="EV14" s="300" t="s">
        <v>157</v>
      </c>
      <c r="EW14" s="300" t="s">
        <v>157</v>
      </c>
      <c r="EX14" s="301" t="s">
        <v>157</v>
      </c>
      <c r="EY14" s="300" t="s">
        <v>157</v>
      </c>
      <c r="EZ14" s="300" t="s">
        <v>157</v>
      </c>
      <c r="FA14" s="300">
        <v>0.39654500000000004</v>
      </c>
      <c r="FB14" s="299" t="s">
        <v>157</v>
      </c>
      <c r="FC14" s="300" t="s">
        <v>157</v>
      </c>
      <c r="FD14" s="300" t="s">
        <v>157</v>
      </c>
      <c r="FE14" s="300" t="s">
        <v>157</v>
      </c>
      <c r="FF14" s="300" t="s">
        <v>157</v>
      </c>
      <c r="FG14" s="300">
        <v>1.6210869999999999</v>
      </c>
      <c r="FH14" s="300" t="s">
        <v>157</v>
      </c>
      <c r="FI14" s="300"/>
      <c r="FJ14" s="300" t="s">
        <v>157</v>
      </c>
      <c r="FK14" s="300" t="s">
        <v>157</v>
      </c>
      <c r="FL14" s="300">
        <v>0.20713200000000001</v>
      </c>
      <c r="FM14" s="301" t="s">
        <v>157</v>
      </c>
      <c r="FN14" s="300" t="s">
        <v>157</v>
      </c>
      <c r="FO14" s="300" t="s">
        <v>157</v>
      </c>
      <c r="FP14" s="300" t="s">
        <v>157</v>
      </c>
      <c r="FQ14" s="300" t="s">
        <v>157</v>
      </c>
      <c r="FR14" s="300" t="s">
        <v>157</v>
      </c>
      <c r="FS14" s="300" t="s">
        <v>157</v>
      </c>
      <c r="FT14" s="303" t="s">
        <v>157</v>
      </c>
      <c r="FU14" s="406"/>
      <c r="FV14" s="408"/>
    </row>
    <row r="15" spans="1:178" ht="14.5" x14ac:dyDescent="0.35">
      <c r="A15" s="292" t="s">
        <v>94</v>
      </c>
      <c r="B15" s="290" t="s">
        <v>1</v>
      </c>
      <c r="C15" s="298">
        <v>15.529</v>
      </c>
      <c r="D15" s="301" t="s">
        <v>157</v>
      </c>
      <c r="E15" s="300" t="s">
        <v>157</v>
      </c>
      <c r="F15" s="300" t="s">
        <v>157</v>
      </c>
      <c r="G15" s="306">
        <v>11.689</v>
      </c>
      <c r="H15" s="309">
        <v>2.448</v>
      </c>
      <c r="I15" s="305">
        <v>5.7160000000000002</v>
      </c>
      <c r="J15" s="309" t="s">
        <v>157</v>
      </c>
      <c r="K15" s="300" t="s">
        <v>157</v>
      </c>
      <c r="L15" s="300">
        <v>1.038</v>
      </c>
      <c r="M15" s="300" t="s">
        <v>157</v>
      </c>
      <c r="N15" s="299" t="s">
        <v>157</v>
      </c>
      <c r="O15" s="300" t="s">
        <v>157</v>
      </c>
      <c r="P15" s="300" t="s">
        <v>157</v>
      </c>
      <c r="Q15" s="300" t="s">
        <v>157</v>
      </c>
      <c r="R15" s="300" t="s">
        <v>157</v>
      </c>
      <c r="S15" s="300" t="s">
        <v>157</v>
      </c>
      <c r="T15" s="300">
        <v>4.1369999999999996</v>
      </c>
      <c r="U15" s="300" t="s">
        <v>157</v>
      </c>
      <c r="V15" s="300" t="s">
        <v>157</v>
      </c>
      <c r="W15" s="300">
        <v>24.491</v>
      </c>
      <c r="X15" s="300" t="s">
        <v>157</v>
      </c>
      <c r="Y15" s="300">
        <v>5.452</v>
      </c>
      <c r="Z15" s="300" t="s">
        <v>157</v>
      </c>
      <c r="AA15" s="300" t="s">
        <v>157</v>
      </c>
      <c r="AB15" s="305">
        <v>0.998</v>
      </c>
      <c r="AC15" s="300" t="s">
        <v>157</v>
      </c>
      <c r="AD15" s="300" t="s">
        <v>157</v>
      </c>
      <c r="AE15" s="300" t="s">
        <v>157</v>
      </c>
      <c r="AF15" s="302">
        <v>15.679</v>
      </c>
      <c r="AG15" s="301" t="s">
        <v>157</v>
      </c>
      <c r="AH15" s="300" t="s">
        <v>157</v>
      </c>
      <c r="AI15" s="300" t="s">
        <v>157</v>
      </c>
      <c r="AJ15" s="306">
        <v>11.475</v>
      </c>
      <c r="AK15" s="309">
        <v>3.83</v>
      </c>
      <c r="AL15" s="305">
        <v>3.8260000000000001</v>
      </c>
      <c r="AM15" s="309" t="s">
        <v>157</v>
      </c>
      <c r="AN15" s="300" t="s">
        <v>157</v>
      </c>
      <c r="AO15" s="300">
        <v>0.82699999999999996</v>
      </c>
      <c r="AP15" s="300" t="s">
        <v>157</v>
      </c>
      <c r="AQ15" s="299" t="s">
        <v>157</v>
      </c>
      <c r="AR15" s="300" t="s">
        <v>157</v>
      </c>
      <c r="AS15" s="300" t="s">
        <v>157</v>
      </c>
      <c r="AT15" s="300" t="s">
        <v>157</v>
      </c>
      <c r="AU15" s="300" t="s">
        <v>157</v>
      </c>
      <c r="AV15" s="300" t="s">
        <v>157</v>
      </c>
      <c r="AW15" s="300">
        <v>4.1520000000000001</v>
      </c>
      <c r="AX15" s="300" t="s">
        <v>157</v>
      </c>
      <c r="AY15" s="300" t="s">
        <v>157</v>
      </c>
      <c r="AZ15" s="300">
        <v>24.341999999999999</v>
      </c>
      <c r="BA15" s="300" t="s">
        <v>157</v>
      </c>
      <c r="BB15" s="300">
        <v>9.2040000000000006</v>
      </c>
      <c r="BC15" s="300" t="s">
        <v>157</v>
      </c>
      <c r="BD15" s="300" t="s">
        <v>157</v>
      </c>
      <c r="BE15" s="305">
        <v>0.73599999999999999</v>
      </c>
      <c r="BF15" s="300" t="s">
        <v>157</v>
      </c>
      <c r="BG15" s="300" t="s">
        <v>157</v>
      </c>
      <c r="BH15" s="303" t="s">
        <v>157</v>
      </c>
      <c r="BI15" s="300">
        <v>19.57</v>
      </c>
      <c r="BJ15" s="301" t="s">
        <v>157</v>
      </c>
      <c r="BK15" s="300" t="s">
        <v>157</v>
      </c>
      <c r="BL15" s="300" t="s">
        <v>157</v>
      </c>
      <c r="BM15" s="306">
        <v>16.081</v>
      </c>
      <c r="BN15" s="309">
        <v>6.2670000000000003</v>
      </c>
      <c r="BO15" s="305">
        <v>2.574271</v>
      </c>
      <c r="BP15" s="309" t="s">
        <v>157</v>
      </c>
      <c r="BQ15" s="300" t="s">
        <v>157</v>
      </c>
      <c r="BR15" s="300">
        <v>1.363</v>
      </c>
      <c r="BS15" s="300" t="s">
        <v>157</v>
      </c>
      <c r="BT15" s="299" t="s">
        <v>157</v>
      </c>
      <c r="BU15" s="300" t="s">
        <v>157</v>
      </c>
      <c r="BV15" s="300" t="s">
        <v>157</v>
      </c>
      <c r="BW15" s="300" t="s">
        <v>157</v>
      </c>
      <c r="BX15" s="300" t="s">
        <v>157</v>
      </c>
      <c r="BY15" s="300" t="s">
        <v>157</v>
      </c>
      <c r="BZ15" s="300">
        <v>4.2480000000000002</v>
      </c>
      <c r="CA15" s="300" t="s">
        <v>157</v>
      </c>
      <c r="CB15" s="300" t="s">
        <v>157</v>
      </c>
      <c r="CC15" s="300">
        <v>23.960999999999999</v>
      </c>
      <c r="CD15" s="300" t="s">
        <v>157</v>
      </c>
      <c r="CE15" s="300">
        <v>10.659000000000001</v>
      </c>
      <c r="CF15" s="300" t="s">
        <v>157</v>
      </c>
      <c r="CG15" s="300" t="s">
        <v>157</v>
      </c>
      <c r="CH15" s="305">
        <v>0.14299999999999999</v>
      </c>
      <c r="CI15" s="300" t="s">
        <v>157</v>
      </c>
      <c r="CJ15" s="300" t="s">
        <v>157</v>
      </c>
      <c r="CK15" s="300" t="s">
        <v>157</v>
      </c>
      <c r="CL15" s="302">
        <v>16.54</v>
      </c>
      <c r="CM15" s="301" t="s">
        <v>157</v>
      </c>
      <c r="CN15" s="300" t="s">
        <v>157</v>
      </c>
      <c r="CO15" s="300" t="s">
        <v>157</v>
      </c>
      <c r="CP15" s="306">
        <v>17.018999999999998</v>
      </c>
      <c r="CQ15" s="309">
        <v>6.3920000000000003</v>
      </c>
      <c r="CR15" s="305">
        <v>5.097378</v>
      </c>
      <c r="CS15" s="309" t="s">
        <v>157</v>
      </c>
      <c r="CT15" s="300" t="s">
        <v>157</v>
      </c>
      <c r="CU15" s="300">
        <v>2.7320000000000002</v>
      </c>
      <c r="CV15" s="300" t="s">
        <v>157</v>
      </c>
      <c r="CW15" s="299" t="s">
        <v>157</v>
      </c>
      <c r="CX15" s="300" t="s">
        <v>157</v>
      </c>
      <c r="CY15" s="300" t="s">
        <v>157</v>
      </c>
      <c r="CZ15" s="300" t="s">
        <v>157</v>
      </c>
      <c r="DA15" s="300" t="s">
        <v>157</v>
      </c>
      <c r="DB15" s="300" t="s">
        <v>157</v>
      </c>
      <c r="DC15" s="300">
        <v>4.3140000000000001</v>
      </c>
      <c r="DD15" s="300" t="s">
        <v>157</v>
      </c>
      <c r="DE15" s="300" t="s">
        <v>157</v>
      </c>
      <c r="DF15" s="300">
        <v>16.893999999999998</v>
      </c>
      <c r="DG15" s="300" t="s">
        <v>157</v>
      </c>
      <c r="DH15" s="300">
        <v>8.7539999999999996</v>
      </c>
      <c r="DI15" s="300" t="s">
        <v>157</v>
      </c>
      <c r="DJ15" s="300" t="s">
        <v>157</v>
      </c>
      <c r="DK15" s="305">
        <v>0.79800000000000004</v>
      </c>
      <c r="DL15" s="300" t="s">
        <v>157</v>
      </c>
      <c r="DM15" s="300" t="s">
        <v>157</v>
      </c>
      <c r="DN15" s="303" t="s">
        <v>157</v>
      </c>
      <c r="DO15" s="300">
        <v>17.710999999999999</v>
      </c>
      <c r="DP15" s="301" t="s">
        <v>157</v>
      </c>
      <c r="DQ15" s="300" t="s">
        <v>157</v>
      </c>
      <c r="DR15" s="300" t="s">
        <v>157</v>
      </c>
      <c r="DS15" s="306">
        <v>19.285</v>
      </c>
      <c r="DT15" s="309">
        <v>8.43</v>
      </c>
      <c r="DU15" s="305">
        <v>4.0291410000000001</v>
      </c>
      <c r="DV15" s="309" t="s">
        <v>157</v>
      </c>
      <c r="DW15" s="300" t="s">
        <v>157</v>
      </c>
      <c r="DX15" s="300">
        <v>2.94</v>
      </c>
      <c r="DY15" s="300" t="s">
        <v>157</v>
      </c>
      <c r="DZ15" s="299" t="s">
        <v>157</v>
      </c>
      <c r="EA15" s="300" t="s">
        <v>157</v>
      </c>
      <c r="EB15" s="300" t="s">
        <v>157</v>
      </c>
      <c r="EC15" s="300" t="s">
        <v>157</v>
      </c>
      <c r="ED15" s="300" t="s">
        <v>157</v>
      </c>
      <c r="EE15" s="300" t="s">
        <v>157</v>
      </c>
      <c r="EF15" s="300">
        <v>4.3120000000000003</v>
      </c>
      <c r="EG15" s="300" t="s">
        <v>157</v>
      </c>
      <c r="EH15" s="300" t="s">
        <v>157</v>
      </c>
      <c r="EI15" s="300">
        <v>15.117000000000001</v>
      </c>
      <c r="EJ15" s="300" t="s">
        <v>157</v>
      </c>
      <c r="EK15" s="300">
        <v>7.4829999999999997</v>
      </c>
      <c r="EL15" s="300" t="s">
        <v>157</v>
      </c>
      <c r="EM15" s="300" t="s">
        <v>157</v>
      </c>
      <c r="EN15" s="305">
        <v>0.251</v>
      </c>
      <c r="EO15" s="300" t="s">
        <v>157</v>
      </c>
      <c r="EP15" s="300" t="s">
        <v>157</v>
      </c>
      <c r="EQ15" s="300" t="s">
        <v>157</v>
      </c>
      <c r="ER15" s="302">
        <v>15.356</v>
      </c>
      <c r="ES15" s="301" t="s">
        <v>157</v>
      </c>
      <c r="ET15" s="300" t="s">
        <v>157</v>
      </c>
      <c r="EU15" s="300" t="s">
        <v>157</v>
      </c>
      <c r="EV15" s="306">
        <v>16.091999999999999</v>
      </c>
      <c r="EW15" s="309">
        <v>7.5810000000000004</v>
      </c>
      <c r="EX15" s="305">
        <v>5.8487610000000005</v>
      </c>
      <c r="EY15" s="309" t="s">
        <v>157</v>
      </c>
      <c r="EZ15" s="300" t="s">
        <v>157</v>
      </c>
      <c r="FA15" s="300">
        <v>2.5350000000000001</v>
      </c>
      <c r="FB15" s="300" t="s">
        <v>157</v>
      </c>
      <c r="FC15" s="299" t="s">
        <v>157</v>
      </c>
      <c r="FD15" s="300" t="s">
        <v>157</v>
      </c>
      <c r="FE15" s="300" t="s">
        <v>157</v>
      </c>
      <c r="FF15" s="300" t="s">
        <v>157</v>
      </c>
      <c r="FG15" s="300" t="s">
        <v>157</v>
      </c>
      <c r="FH15" s="300" t="s">
        <v>157</v>
      </c>
      <c r="FI15" s="306">
        <v>5.8650000000000002</v>
      </c>
      <c r="FJ15" s="300" t="s">
        <v>157</v>
      </c>
      <c r="FK15" s="300" t="s">
        <v>157</v>
      </c>
      <c r="FL15" s="300">
        <v>20.914000000000001</v>
      </c>
      <c r="FM15" s="300" t="s">
        <v>157</v>
      </c>
      <c r="FN15" s="300">
        <v>7.0549999999999997</v>
      </c>
      <c r="FO15" s="300" t="s">
        <v>157</v>
      </c>
      <c r="FP15" s="300" t="s">
        <v>157</v>
      </c>
      <c r="FQ15" s="305">
        <v>0.45200000000000001</v>
      </c>
      <c r="FR15" s="300" t="s">
        <v>157</v>
      </c>
      <c r="FS15" s="300" t="s">
        <v>157</v>
      </c>
      <c r="FT15" s="303" t="s">
        <v>157</v>
      </c>
      <c r="FU15" s="406"/>
      <c r="FV15" s="408"/>
    </row>
    <row r="16" spans="1:178" ht="14.5" x14ac:dyDescent="0.35">
      <c r="A16" s="292" t="s">
        <v>93</v>
      </c>
      <c r="B16" s="290" t="s">
        <v>92</v>
      </c>
      <c r="C16" s="298" t="s">
        <v>157</v>
      </c>
      <c r="D16" s="300" t="s">
        <v>157</v>
      </c>
      <c r="E16" s="300">
        <v>0.183</v>
      </c>
      <c r="F16" s="300" t="s">
        <v>157</v>
      </c>
      <c r="G16" s="300" t="s">
        <v>157</v>
      </c>
      <c r="H16" s="309" t="s">
        <v>157</v>
      </c>
      <c r="I16" s="309" t="s">
        <v>157</v>
      </c>
      <c r="J16" s="309" t="s">
        <v>157</v>
      </c>
      <c r="K16" s="300" t="s">
        <v>157</v>
      </c>
      <c r="L16" s="300" t="s">
        <v>157</v>
      </c>
      <c r="M16" s="300" t="s">
        <v>157</v>
      </c>
      <c r="N16" s="300" t="s">
        <v>157</v>
      </c>
      <c r="O16" s="299" t="s">
        <v>157</v>
      </c>
      <c r="P16" s="300" t="s">
        <v>157</v>
      </c>
      <c r="Q16" s="300" t="s">
        <v>157</v>
      </c>
      <c r="R16" s="300" t="s">
        <v>157</v>
      </c>
      <c r="S16" s="300">
        <v>2.089</v>
      </c>
      <c r="T16" s="300"/>
      <c r="U16" s="300">
        <v>0.20699999999999999</v>
      </c>
      <c r="V16" s="300" t="s">
        <v>157</v>
      </c>
      <c r="W16" s="300" t="s">
        <v>157</v>
      </c>
      <c r="X16" s="300" t="s">
        <v>157</v>
      </c>
      <c r="Y16" s="300" t="s">
        <v>157</v>
      </c>
      <c r="Z16" s="300" t="s">
        <v>157</v>
      </c>
      <c r="AA16" s="300" t="s">
        <v>157</v>
      </c>
      <c r="AB16" s="300" t="s">
        <v>157</v>
      </c>
      <c r="AC16" s="300" t="s">
        <v>157</v>
      </c>
      <c r="AD16" s="300" t="s">
        <v>157</v>
      </c>
      <c r="AE16" s="300" t="s">
        <v>157</v>
      </c>
      <c r="AF16" s="302" t="s">
        <v>157</v>
      </c>
      <c r="AG16" s="300" t="s">
        <v>157</v>
      </c>
      <c r="AH16" s="301" t="s">
        <v>157</v>
      </c>
      <c r="AI16" s="300" t="s">
        <v>157</v>
      </c>
      <c r="AJ16" s="300" t="s">
        <v>157</v>
      </c>
      <c r="AK16" s="309" t="s">
        <v>157</v>
      </c>
      <c r="AL16" s="309" t="s">
        <v>157</v>
      </c>
      <c r="AM16" s="309" t="s">
        <v>157</v>
      </c>
      <c r="AN16" s="300" t="s">
        <v>157</v>
      </c>
      <c r="AO16" s="300" t="s">
        <v>157</v>
      </c>
      <c r="AP16" s="300" t="s">
        <v>157</v>
      </c>
      <c r="AQ16" s="300" t="s">
        <v>157</v>
      </c>
      <c r="AR16" s="299" t="s">
        <v>157</v>
      </c>
      <c r="AS16" s="300" t="s">
        <v>157</v>
      </c>
      <c r="AT16" s="300" t="s">
        <v>157</v>
      </c>
      <c r="AU16" s="300" t="s">
        <v>157</v>
      </c>
      <c r="AV16" s="300">
        <v>0.108</v>
      </c>
      <c r="AW16" s="300"/>
      <c r="AX16" s="300">
        <v>1.9E-2</v>
      </c>
      <c r="AY16" s="300" t="s">
        <v>157</v>
      </c>
      <c r="AZ16" s="300" t="s">
        <v>157</v>
      </c>
      <c r="BA16" s="300" t="s">
        <v>157</v>
      </c>
      <c r="BB16" s="300" t="s">
        <v>157</v>
      </c>
      <c r="BC16" s="300" t="s">
        <v>157</v>
      </c>
      <c r="BD16" s="300" t="s">
        <v>157</v>
      </c>
      <c r="BE16" s="300" t="s">
        <v>157</v>
      </c>
      <c r="BF16" s="300" t="s">
        <v>157</v>
      </c>
      <c r="BG16" s="300" t="s">
        <v>157</v>
      </c>
      <c r="BH16" s="303" t="s">
        <v>157</v>
      </c>
      <c r="BI16" s="300" t="s">
        <v>157</v>
      </c>
      <c r="BJ16" s="300" t="s">
        <v>157</v>
      </c>
      <c r="BK16" s="301" t="s">
        <v>157</v>
      </c>
      <c r="BL16" s="300" t="s">
        <v>157</v>
      </c>
      <c r="BM16" s="300" t="s">
        <v>157</v>
      </c>
      <c r="BN16" s="309" t="s">
        <v>157</v>
      </c>
      <c r="BO16" s="309" t="s">
        <v>157</v>
      </c>
      <c r="BP16" s="309" t="s">
        <v>157</v>
      </c>
      <c r="BQ16" s="300" t="s">
        <v>157</v>
      </c>
      <c r="BR16" s="300" t="s">
        <v>157</v>
      </c>
      <c r="BS16" s="300" t="s">
        <v>157</v>
      </c>
      <c r="BT16" s="300" t="s">
        <v>157</v>
      </c>
      <c r="BU16" s="299" t="s">
        <v>157</v>
      </c>
      <c r="BV16" s="300" t="s">
        <v>157</v>
      </c>
      <c r="BW16" s="300" t="s">
        <v>157</v>
      </c>
      <c r="BX16" s="300" t="s">
        <v>157</v>
      </c>
      <c r="BY16" s="300">
        <v>0.59199999999999997</v>
      </c>
      <c r="BZ16" s="300"/>
      <c r="CA16" s="300">
        <v>7.3999999999999996E-2</v>
      </c>
      <c r="CB16" s="300" t="s">
        <v>157</v>
      </c>
      <c r="CC16" s="300" t="s">
        <v>157</v>
      </c>
      <c r="CD16" s="300" t="s">
        <v>157</v>
      </c>
      <c r="CE16" s="300" t="s">
        <v>157</v>
      </c>
      <c r="CF16" s="300" t="s">
        <v>157</v>
      </c>
      <c r="CG16" s="300" t="s">
        <v>157</v>
      </c>
      <c r="CH16" s="300" t="s">
        <v>157</v>
      </c>
      <c r="CI16" s="300" t="s">
        <v>157</v>
      </c>
      <c r="CJ16" s="300" t="s">
        <v>157</v>
      </c>
      <c r="CK16" s="300" t="s">
        <v>157</v>
      </c>
      <c r="CL16" s="302" t="s">
        <v>157</v>
      </c>
      <c r="CM16" s="300" t="s">
        <v>157</v>
      </c>
      <c r="CN16" s="300">
        <v>1.4E-2</v>
      </c>
      <c r="CO16" s="300" t="s">
        <v>157</v>
      </c>
      <c r="CP16" s="300" t="s">
        <v>157</v>
      </c>
      <c r="CQ16" s="309" t="s">
        <v>157</v>
      </c>
      <c r="CR16" s="309" t="s">
        <v>157</v>
      </c>
      <c r="CS16" s="309" t="s">
        <v>157</v>
      </c>
      <c r="CT16" s="300" t="s">
        <v>157</v>
      </c>
      <c r="CU16" s="300" t="s">
        <v>157</v>
      </c>
      <c r="CV16" s="300" t="s">
        <v>157</v>
      </c>
      <c r="CW16" s="300" t="s">
        <v>157</v>
      </c>
      <c r="CX16" s="299" t="s">
        <v>157</v>
      </c>
      <c r="CY16" s="300" t="s">
        <v>157</v>
      </c>
      <c r="CZ16" s="300" t="s">
        <v>157</v>
      </c>
      <c r="DA16" s="300" t="s">
        <v>157</v>
      </c>
      <c r="DB16" s="300">
        <v>0.30599999999999999</v>
      </c>
      <c r="DC16" s="300"/>
      <c r="DD16" s="300">
        <v>0.154</v>
      </c>
      <c r="DE16" s="300" t="s">
        <v>157</v>
      </c>
      <c r="DF16" s="300" t="s">
        <v>157</v>
      </c>
      <c r="DG16" s="300" t="s">
        <v>157</v>
      </c>
      <c r="DH16" s="300" t="s">
        <v>157</v>
      </c>
      <c r="DI16" s="300" t="s">
        <v>157</v>
      </c>
      <c r="DJ16" s="300" t="s">
        <v>157</v>
      </c>
      <c r="DK16" s="300" t="s">
        <v>157</v>
      </c>
      <c r="DL16" s="300" t="s">
        <v>157</v>
      </c>
      <c r="DM16" s="300" t="s">
        <v>157</v>
      </c>
      <c r="DN16" s="303" t="s">
        <v>157</v>
      </c>
      <c r="DO16" s="300" t="s">
        <v>157</v>
      </c>
      <c r="DP16" s="300" t="s">
        <v>157</v>
      </c>
      <c r="DQ16" s="300">
        <v>0.02</v>
      </c>
      <c r="DR16" s="300" t="s">
        <v>157</v>
      </c>
      <c r="DS16" s="300" t="s">
        <v>157</v>
      </c>
      <c r="DT16" s="309" t="s">
        <v>157</v>
      </c>
      <c r="DU16" s="309" t="s">
        <v>157</v>
      </c>
      <c r="DV16" s="309" t="s">
        <v>157</v>
      </c>
      <c r="DW16" s="300" t="s">
        <v>157</v>
      </c>
      <c r="DX16" s="300" t="s">
        <v>157</v>
      </c>
      <c r="DY16" s="300" t="s">
        <v>157</v>
      </c>
      <c r="DZ16" s="300" t="s">
        <v>157</v>
      </c>
      <c r="EA16" s="299" t="s">
        <v>157</v>
      </c>
      <c r="EB16" s="300" t="s">
        <v>157</v>
      </c>
      <c r="EC16" s="300" t="s">
        <v>157</v>
      </c>
      <c r="ED16" s="300" t="s">
        <v>157</v>
      </c>
      <c r="EE16" s="300">
        <v>0.32500000000000001</v>
      </c>
      <c r="EF16" s="300"/>
      <c r="EG16" s="300">
        <v>0.42099999999999999</v>
      </c>
      <c r="EH16" s="300" t="s">
        <v>157</v>
      </c>
      <c r="EI16" s="300" t="s">
        <v>157</v>
      </c>
      <c r="EJ16" s="300" t="s">
        <v>157</v>
      </c>
      <c r="EK16" s="300" t="s">
        <v>157</v>
      </c>
      <c r="EL16" s="300" t="s">
        <v>157</v>
      </c>
      <c r="EM16" s="300" t="s">
        <v>157</v>
      </c>
      <c r="EN16" s="300" t="s">
        <v>157</v>
      </c>
      <c r="EO16" s="300" t="s">
        <v>157</v>
      </c>
      <c r="EP16" s="300" t="s">
        <v>157</v>
      </c>
      <c r="EQ16" s="300" t="s">
        <v>157</v>
      </c>
      <c r="ER16" s="302" t="s">
        <v>157</v>
      </c>
      <c r="ES16" s="300" t="s">
        <v>157</v>
      </c>
      <c r="ET16" s="300">
        <v>8.0000000000000002E-3</v>
      </c>
      <c r="EU16" s="300" t="s">
        <v>157</v>
      </c>
      <c r="EV16" s="300" t="s">
        <v>157</v>
      </c>
      <c r="EW16" s="309" t="s">
        <v>157</v>
      </c>
      <c r="EX16" s="309" t="s">
        <v>157</v>
      </c>
      <c r="EY16" s="309" t="s">
        <v>157</v>
      </c>
      <c r="EZ16" s="300" t="s">
        <v>157</v>
      </c>
      <c r="FA16" s="300" t="s">
        <v>157</v>
      </c>
      <c r="FB16" s="300" t="s">
        <v>157</v>
      </c>
      <c r="FC16" s="300" t="s">
        <v>157</v>
      </c>
      <c r="FD16" s="299" t="s">
        <v>157</v>
      </c>
      <c r="FE16" s="300" t="s">
        <v>157</v>
      </c>
      <c r="FF16" s="300" t="s">
        <v>157</v>
      </c>
      <c r="FG16" s="300" t="s">
        <v>157</v>
      </c>
      <c r="FH16" s="300">
        <v>1.0780000000000001</v>
      </c>
      <c r="FI16" s="300"/>
      <c r="FJ16" s="300">
        <v>0.25600000000000001</v>
      </c>
      <c r="FK16" s="300" t="s">
        <v>157</v>
      </c>
      <c r="FL16" s="300" t="s">
        <v>157</v>
      </c>
      <c r="FM16" s="300" t="s">
        <v>157</v>
      </c>
      <c r="FN16" s="300" t="s">
        <v>157</v>
      </c>
      <c r="FO16" s="300" t="s">
        <v>157</v>
      </c>
      <c r="FP16" s="300" t="s">
        <v>157</v>
      </c>
      <c r="FQ16" s="300" t="s">
        <v>157</v>
      </c>
      <c r="FR16" s="300" t="s">
        <v>157</v>
      </c>
      <c r="FS16" s="300" t="s">
        <v>157</v>
      </c>
      <c r="FT16" s="303" t="s">
        <v>157</v>
      </c>
      <c r="FV16" s="408"/>
    </row>
    <row r="17" spans="1:178" ht="14.5" x14ac:dyDescent="0.35">
      <c r="A17" s="292" t="s">
        <v>91</v>
      </c>
      <c r="B17" s="290" t="s">
        <v>90</v>
      </c>
      <c r="C17" s="298" t="s">
        <v>157</v>
      </c>
      <c r="D17" s="300" t="s">
        <v>157</v>
      </c>
      <c r="E17" s="300" t="s">
        <v>157</v>
      </c>
      <c r="F17" s="300">
        <v>1.7509999999999999</v>
      </c>
      <c r="G17" s="300" t="s">
        <v>157</v>
      </c>
      <c r="H17" s="309" t="s">
        <v>157</v>
      </c>
      <c r="I17" s="309" t="s">
        <v>157</v>
      </c>
      <c r="J17" s="309" t="s">
        <v>157</v>
      </c>
      <c r="K17" s="300" t="s">
        <v>157</v>
      </c>
      <c r="L17" s="300" t="s">
        <v>157</v>
      </c>
      <c r="M17" s="300" t="s">
        <v>157</v>
      </c>
      <c r="N17" s="300" t="s">
        <v>157</v>
      </c>
      <c r="O17" s="300" t="s">
        <v>157</v>
      </c>
      <c r="P17" s="299" t="s">
        <v>157</v>
      </c>
      <c r="Q17" s="300">
        <v>0.41499999999999998</v>
      </c>
      <c r="R17" s="300" t="s">
        <v>157</v>
      </c>
      <c r="S17" s="300" t="s">
        <v>157</v>
      </c>
      <c r="T17" s="300"/>
      <c r="U17" s="300" t="s">
        <v>157</v>
      </c>
      <c r="V17" s="300" t="s">
        <v>157</v>
      </c>
      <c r="W17" s="300" t="s">
        <v>157</v>
      </c>
      <c r="X17" s="300" t="s">
        <v>157</v>
      </c>
      <c r="Y17" s="300" t="s">
        <v>157</v>
      </c>
      <c r="Z17" s="300" t="s">
        <v>157</v>
      </c>
      <c r="AA17" s="300" t="s">
        <v>157</v>
      </c>
      <c r="AB17" s="300" t="s">
        <v>157</v>
      </c>
      <c r="AC17" s="300">
        <v>1.4999999999999999E-2</v>
      </c>
      <c r="AD17" s="300" t="s">
        <v>157</v>
      </c>
      <c r="AE17" s="300">
        <v>5.21</v>
      </c>
      <c r="AF17" s="302" t="s">
        <v>157</v>
      </c>
      <c r="AG17" s="300" t="s">
        <v>157</v>
      </c>
      <c r="AH17" s="300" t="s">
        <v>157</v>
      </c>
      <c r="AI17" s="300">
        <v>2.673</v>
      </c>
      <c r="AJ17" s="300" t="s">
        <v>157</v>
      </c>
      <c r="AK17" s="309" t="s">
        <v>157</v>
      </c>
      <c r="AL17" s="309" t="s">
        <v>157</v>
      </c>
      <c r="AM17" s="309" t="s">
        <v>157</v>
      </c>
      <c r="AN17" s="300" t="s">
        <v>157</v>
      </c>
      <c r="AO17" s="300" t="s">
        <v>157</v>
      </c>
      <c r="AP17" s="300" t="s">
        <v>157</v>
      </c>
      <c r="AQ17" s="300" t="s">
        <v>157</v>
      </c>
      <c r="AR17" s="300" t="s">
        <v>157</v>
      </c>
      <c r="AS17" s="299" t="s">
        <v>157</v>
      </c>
      <c r="AT17" s="300">
        <v>0.06</v>
      </c>
      <c r="AU17" s="300" t="s">
        <v>157</v>
      </c>
      <c r="AV17" s="300" t="s">
        <v>157</v>
      </c>
      <c r="AW17" s="300"/>
      <c r="AX17" s="300" t="s">
        <v>157</v>
      </c>
      <c r="AY17" s="300" t="s">
        <v>157</v>
      </c>
      <c r="AZ17" s="300" t="s">
        <v>157</v>
      </c>
      <c r="BA17" s="300" t="s">
        <v>157</v>
      </c>
      <c r="BB17" s="300" t="s">
        <v>157</v>
      </c>
      <c r="BC17" s="300" t="s">
        <v>157</v>
      </c>
      <c r="BD17" s="300" t="s">
        <v>157</v>
      </c>
      <c r="BE17" s="300" t="s">
        <v>157</v>
      </c>
      <c r="BF17" s="300">
        <v>0.19600000000000001</v>
      </c>
      <c r="BG17" s="300" t="s">
        <v>157</v>
      </c>
      <c r="BH17" s="303">
        <v>4.016</v>
      </c>
      <c r="BI17" s="300" t="s">
        <v>157</v>
      </c>
      <c r="BJ17" s="300" t="s">
        <v>157</v>
      </c>
      <c r="BK17" s="300" t="s">
        <v>157</v>
      </c>
      <c r="BL17" s="300">
        <v>2.056</v>
      </c>
      <c r="BM17" s="300" t="s">
        <v>157</v>
      </c>
      <c r="BN17" s="309" t="s">
        <v>157</v>
      </c>
      <c r="BO17" s="309" t="s">
        <v>157</v>
      </c>
      <c r="BP17" s="309" t="s">
        <v>157</v>
      </c>
      <c r="BQ17" s="300" t="s">
        <v>157</v>
      </c>
      <c r="BR17" s="300" t="s">
        <v>157</v>
      </c>
      <c r="BS17" s="300" t="s">
        <v>157</v>
      </c>
      <c r="BT17" s="300" t="s">
        <v>157</v>
      </c>
      <c r="BU17" s="300" t="s">
        <v>157</v>
      </c>
      <c r="BV17" s="299" t="s">
        <v>157</v>
      </c>
      <c r="BW17" s="300">
        <v>4.7E-2</v>
      </c>
      <c r="BX17" s="300" t="s">
        <v>157</v>
      </c>
      <c r="BY17" s="300" t="s">
        <v>157</v>
      </c>
      <c r="BZ17" s="300"/>
      <c r="CA17" s="300" t="s">
        <v>157</v>
      </c>
      <c r="CB17" s="300" t="s">
        <v>157</v>
      </c>
      <c r="CC17" s="300" t="s">
        <v>157</v>
      </c>
      <c r="CD17" s="300" t="s">
        <v>157</v>
      </c>
      <c r="CE17" s="300" t="s">
        <v>157</v>
      </c>
      <c r="CF17" s="300" t="s">
        <v>157</v>
      </c>
      <c r="CG17" s="300" t="s">
        <v>157</v>
      </c>
      <c r="CH17" s="300" t="s">
        <v>157</v>
      </c>
      <c r="CI17" s="300">
        <v>3.7999999999999999E-2</v>
      </c>
      <c r="CJ17" s="300" t="s">
        <v>157</v>
      </c>
      <c r="CK17" s="300">
        <v>4.2279999999999998</v>
      </c>
      <c r="CL17" s="302" t="s">
        <v>157</v>
      </c>
      <c r="CM17" s="300" t="s">
        <v>157</v>
      </c>
      <c r="CN17" s="300" t="s">
        <v>157</v>
      </c>
      <c r="CO17" s="300">
        <v>2.0139999999999998</v>
      </c>
      <c r="CP17" s="300" t="s">
        <v>157</v>
      </c>
      <c r="CQ17" s="309" t="s">
        <v>157</v>
      </c>
      <c r="CR17" s="309" t="s">
        <v>157</v>
      </c>
      <c r="CS17" s="309" t="s">
        <v>157</v>
      </c>
      <c r="CT17" s="300" t="s">
        <v>157</v>
      </c>
      <c r="CU17" s="300" t="s">
        <v>157</v>
      </c>
      <c r="CV17" s="300" t="s">
        <v>157</v>
      </c>
      <c r="CW17" s="300" t="s">
        <v>157</v>
      </c>
      <c r="CX17" s="300" t="s">
        <v>157</v>
      </c>
      <c r="CY17" s="299" t="s">
        <v>157</v>
      </c>
      <c r="CZ17" s="300">
        <v>0.30499999999999999</v>
      </c>
      <c r="DA17" s="300" t="s">
        <v>157</v>
      </c>
      <c r="DB17" s="300" t="s">
        <v>157</v>
      </c>
      <c r="DC17" s="300"/>
      <c r="DD17" s="300" t="s">
        <v>157</v>
      </c>
      <c r="DE17" s="300" t="s">
        <v>157</v>
      </c>
      <c r="DF17" s="300" t="s">
        <v>157</v>
      </c>
      <c r="DG17" s="300" t="s">
        <v>157</v>
      </c>
      <c r="DH17" s="300" t="s">
        <v>157</v>
      </c>
      <c r="DI17" s="300" t="s">
        <v>157</v>
      </c>
      <c r="DJ17" s="300" t="s">
        <v>157</v>
      </c>
      <c r="DK17" s="300" t="s">
        <v>157</v>
      </c>
      <c r="DL17" s="300">
        <v>6.4000000000000001E-2</v>
      </c>
      <c r="DM17" s="300" t="s">
        <v>157</v>
      </c>
      <c r="DN17" s="303">
        <v>4.484</v>
      </c>
      <c r="DO17" s="300" t="s">
        <v>157</v>
      </c>
      <c r="DP17" s="300" t="s">
        <v>157</v>
      </c>
      <c r="DQ17" s="300" t="s">
        <v>157</v>
      </c>
      <c r="DR17" s="300">
        <v>2.056</v>
      </c>
      <c r="DS17" s="300" t="s">
        <v>157</v>
      </c>
      <c r="DT17" s="309" t="s">
        <v>157</v>
      </c>
      <c r="DU17" s="309" t="s">
        <v>157</v>
      </c>
      <c r="DV17" s="309" t="s">
        <v>157</v>
      </c>
      <c r="DW17" s="300" t="s">
        <v>157</v>
      </c>
      <c r="DX17" s="300" t="s">
        <v>157</v>
      </c>
      <c r="DY17" s="300" t="s">
        <v>157</v>
      </c>
      <c r="DZ17" s="300" t="s">
        <v>157</v>
      </c>
      <c r="EA17" s="300" t="s">
        <v>157</v>
      </c>
      <c r="EB17" s="299" t="s">
        <v>157</v>
      </c>
      <c r="EC17" s="300">
        <v>3.1E-2</v>
      </c>
      <c r="ED17" s="300" t="s">
        <v>157</v>
      </c>
      <c r="EE17" s="300" t="s">
        <v>157</v>
      </c>
      <c r="EF17" s="300"/>
      <c r="EG17" s="300" t="s">
        <v>157</v>
      </c>
      <c r="EH17" s="300" t="s">
        <v>157</v>
      </c>
      <c r="EI17" s="300" t="s">
        <v>157</v>
      </c>
      <c r="EJ17" s="300" t="s">
        <v>157</v>
      </c>
      <c r="EK17" s="300" t="s">
        <v>157</v>
      </c>
      <c r="EL17" s="300" t="s">
        <v>157</v>
      </c>
      <c r="EM17" s="300" t="s">
        <v>157</v>
      </c>
      <c r="EN17" s="300" t="s">
        <v>157</v>
      </c>
      <c r="EO17" s="300">
        <v>0.11600000000000001</v>
      </c>
      <c r="EP17" s="300" t="s">
        <v>157</v>
      </c>
      <c r="EQ17" s="300">
        <v>3.0011999999999999</v>
      </c>
      <c r="ER17" s="302" t="s">
        <v>157</v>
      </c>
      <c r="ES17" s="300" t="s">
        <v>157</v>
      </c>
      <c r="ET17" s="300" t="s">
        <v>157</v>
      </c>
      <c r="EU17" s="300">
        <v>1.7604000000000002</v>
      </c>
      <c r="EV17" s="300" t="s">
        <v>157</v>
      </c>
      <c r="EW17" s="309" t="s">
        <v>157</v>
      </c>
      <c r="EX17" s="309" t="s">
        <v>157</v>
      </c>
      <c r="EY17" s="309" t="s">
        <v>157</v>
      </c>
      <c r="EZ17" s="300" t="s">
        <v>157</v>
      </c>
      <c r="FA17" s="300" t="s">
        <v>157</v>
      </c>
      <c r="FB17" s="300" t="s">
        <v>157</v>
      </c>
      <c r="FC17" s="300" t="s">
        <v>157</v>
      </c>
      <c r="FD17" s="300" t="s">
        <v>157</v>
      </c>
      <c r="FE17" s="299" t="s">
        <v>157</v>
      </c>
      <c r="FF17" s="300">
        <v>0.72460000000000002</v>
      </c>
      <c r="FG17" s="300" t="s">
        <v>157</v>
      </c>
      <c r="FH17" s="300" t="s">
        <v>157</v>
      </c>
      <c r="FI17" s="300"/>
      <c r="FJ17" s="300" t="s">
        <v>157</v>
      </c>
      <c r="FK17" s="300" t="s">
        <v>157</v>
      </c>
      <c r="FL17" s="300" t="s">
        <v>157</v>
      </c>
      <c r="FM17" s="300" t="s">
        <v>157</v>
      </c>
      <c r="FN17" s="300" t="s">
        <v>157</v>
      </c>
      <c r="FO17" s="300" t="s">
        <v>157</v>
      </c>
      <c r="FP17" s="300" t="s">
        <v>157</v>
      </c>
      <c r="FQ17" s="300" t="s">
        <v>157</v>
      </c>
      <c r="FR17" s="300">
        <v>4.6799999999999994E-2</v>
      </c>
      <c r="FS17" s="300" t="s">
        <v>157</v>
      </c>
      <c r="FT17" s="303">
        <v>4.774</v>
      </c>
      <c r="FV17" s="408"/>
    </row>
    <row r="18" spans="1:178" ht="14.5" x14ac:dyDescent="0.35">
      <c r="A18" s="292" t="s">
        <v>89</v>
      </c>
      <c r="B18" s="290" t="s">
        <v>88</v>
      </c>
      <c r="C18" s="298">
        <v>1.014</v>
      </c>
      <c r="D18" s="300" t="s">
        <v>157</v>
      </c>
      <c r="E18" s="300" t="s">
        <v>157</v>
      </c>
      <c r="F18" s="300" t="s">
        <v>157</v>
      </c>
      <c r="G18" s="300" t="s">
        <v>157</v>
      </c>
      <c r="H18" s="309" t="s">
        <v>157</v>
      </c>
      <c r="I18" s="309" t="s">
        <v>157</v>
      </c>
      <c r="J18" s="309" t="s">
        <v>157</v>
      </c>
      <c r="K18" s="300" t="s">
        <v>157</v>
      </c>
      <c r="L18" s="300" t="s">
        <v>157</v>
      </c>
      <c r="M18" s="300" t="s">
        <v>157</v>
      </c>
      <c r="N18" s="300" t="s">
        <v>157</v>
      </c>
      <c r="O18" s="300" t="s">
        <v>157</v>
      </c>
      <c r="P18" s="300">
        <v>2.9119999999999999</v>
      </c>
      <c r="Q18" s="299" t="s">
        <v>157</v>
      </c>
      <c r="R18" s="300" t="s">
        <v>157</v>
      </c>
      <c r="S18" s="300" t="s">
        <v>157</v>
      </c>
      <c r="T18" s="300"/>
      <c r="U18" s="300" t="s">
        <v>157</v>
      </c>
      <c r="V18" s="300" t="s">
        <v>157</v>
      </c>
      <c r="W18" s="300" t="s">
        <v>157</v>
      </c>
      <c r="X18" s="300" t="s">
        <v>157</v>
      </c>
      <c r="Y18" s="300" t="s">
        <v>157</v>
      </c>
      <c r="Z18" s="300" t="s">
        <v>157</v>
      </c>
      <c r="AA18" s="300">
        <v>0.52500000000000002</v>
      </c>
      <c r="AB18" s="300" t="s">
        <v>157</v>
      </c>
      <c r="AC18" s="300">
        <v>0.27800000000000002</v>
      </c>
      <c r="AD18" s="300">
        <v>8.0000000000000002E-3</v>
      </c>
      <c r="AE18" s="300" t="s">
        <v>157</v>
      </c>
      <c r="AF18" s="302">
        <v>0.54700000000000004</v>
      </c>
      <c r="AG18" s="300" t="s">
        <v>157</v>
      </c>
      <c r="AH18" s="300" t="s">
        <v>157</v>
      </c>
      <c r="AI18" s="300" t="s">
        <v>157</v>
      </c>
      <c r="AJ18" s="300" t="s">
        <v>157</v>
      </c>
      <c r="AK18" s="309" t="s">
        <v>157</v>
      </c>
      <c r="AL18" s="309" t="s">
        <v>157</v>
      </c>
      <c r="AM18" s="309" t="s">
        <v>157</v>
      </c>
      <c r="AN18" s="300" t="s">
        <v>157</v>
      </c>
      <c r="AO18" s="300" t="s">
        <v>157</v>
      </c>
      <c r="AP18" s="300" t="s">
        <v>157</v>
      </c>
      <c r="AQ18" s="300" t="s">
        <v>157</v>
      </c>
      <c r="AR18" s="300" t="s">
        <v>157</v>
      </c>
      <c r="AS18" s="300">
        <v>3.7370000000000001</v>
      </c>
      <c r="AT18" s="299" t="s">
        <v>157</v>
      </c>
      <c r="AU18" s="300" t="s">
        <v>157</v>
      </c>
      <c r="AV18" s="300" t="s">
        <v>157</v>
      </c>
      <c r="AW18" s="300"/>
      <c r="AX18" s="300" t="s">
        <v>157</v>
      </c>
      <c r="AY18" s="300" t="s">
        <v>157</v>
      </c>
      <c r="AZ18" s="300" t="s">
        <v>157</v>
      </c>
      <c r="BA18" s="300" t="s">
        <v>157</v>
      </c>
      <c r="BB18" s="300" t="s">
        <v>157</v>
      </c>
      <c r="BC18" s="300" t="s">
        <v>157</v>
      </c>
      <c r="BD18" s="300">
        <v>0.154</v>
      </c>
      <c r="BE18" s="300" t="s">
        <v>157</v>
      </c>
      <c r="BF18" s="300">
        <v>1.2390000000000001</v>
      </c>
      <c r="BG18" s="301" t="s">
        <v>157</v>
      </c>
      <c r="BH18" s="303" t="s">
        <v>157</v>
      </c>
      <c r="BI18" s="300">
        <v>0.52500000000000002</v>
      </c>
      <c r="BJ18" s="300" t="s">
        <v>157</v>
      </c>
      <c r="BK18" s="300" t="s">
        <v>157</v>
      </c>
      <c r="BL18" s="300" t="s">
        <v>157</v>
      </c>
      <c r="BM18" s="300" t="s">
        <v>157</v>
      </c>
      <c r="BN18" s="309" t="s">
        <v>157</v>
      </c>
      <c r="BO18" s="309" t="s">
        <v>157</v>
      </c>
      <c r="BP18" s="309" t="s">
        <v>157</v>
      </c>
      <c r="BQ18" s="300" t="s">
        <v>157</v>
      </c>
      <c r="BR18" s="300" t="s">
        <v>157</v>
      </c>
      <c r="BS18" s="300" t="s">
        <v>157</v>
      </c>
      <c r="BT18" s="300" t="s">
        <v>157</v>
      </c>
      <c r="BU18" s="300" t="s">
        <v>157</v>
      </c>
      <c r="BV18" s="300">
        <v>4.8659999999999997</v>
      </c>
      <c r="BW18" s="299" t="s">
        <v>157</v>
      </c>
      <c r="BX18" s="300" t="s">
        <v>157</v>
      </c>
      <c r="BY18" s="300" t="s">
        <v>157</v>
      </c>
      <c r="BZ18" s="300"/>
      <c r="CA18" s="300" t="s">
        <v>157</v>
      </c>
      <c r="CB18" s="300" t="s">
        <v>157</v>
      </c>
      <c r="CC18" s="300" t="s">
        <v>157</v>
      </c>
      <c r="CD18" s="300" t="s">
        <v>157</v>
      </c>
      <c r="CE18" s="300" t="s">
        <v>157</v>
      </c>
      <c r="CF18" s="300" t="s">
        <v>157</v>
      </c>
      <c r="CG18" s="300">
        <v>0.249</v>
      </c>
      <c r="CH18" s="300" t="s">
        <v>157</v>
      </c>
      <c r="CI18" s="300">
        <v>0.59399999999999997</v>
      </c>
      <c r="CJ18" s="301" t="s">
        <v>157</v>
      </c>
      <c r="CK18" s="300" t="s">
        <v>157</v>
      </c>
      <c r="CL18" s="302">
        <v>0.432</v>
      </c>
      <c r="CM18" s="300" t="s">
        <v>157</v>
      </c>
      <c r="CN18" s="300" t="s">
        <v>157</v>
      </c>
      <c r="CO18" s="300" t="s">
        <v>157</v>
      </c>
      <c r="CP18" s="300" t="s">
        <v>157</v>
      </c>
      <c r="CQ18" s="309" t="s">
        <v>157</v>
      </c>
      <c r="CR18" s="309" t="s">
        <v>157</v>
      </c>
      <c r="CS18" s="309" t="s">
        <v>157</v>
      </c>
      <c r="CT18" s="300" t="s">
        <v>157</v>
      </c>
      <c r="CU18" s="300" t="s">
        <v>157</v>
      </c>
      <c r="CV18" s="300" t="s">
        <v>157</v>
      </c>
      <c r="CW18" s="300" t="s">
        <v>157</v>
      </c>
      <c r="CX18" s="300" t="s">
        <v>157</v>
      </c>
      <c r="CY18" s="300">
        <v>3.7370000000000001</v>
      </c>
      <c r="CZ18" s="299" t="s">
        <v>157</v>
      </c>
      <c r="DA18" s="300" t="s">
        <v>157</v>
      </c>
      <c r="DB18" s="300" t="s">
        <v>157</v>
      </c>
      <c r="DC18" s="300"/>
      <c r="DD18" s="300" t="s">
        <v>157</v>
      </c>
      <c r="DE18" s="300" t="s">
        <v>157</v>
      </c>
      <c r="DF18" s="300" t="s">
        <v>157</v>
      </c>
      <c r="DG18" s="300" t="s">
        <v>157</v>
      </c>
      <c r="DH18" s="300" t="s">
        <v>157</v>
      </c>
      <c r="DI18" s="300" t="s">
        <v>157</v>
      </c>
      <c r="DJ18" s="300">
        <v>0.56000000000000005</v>
      </c>
      <c r="DK18" s="300" t="s">
        <v>157</v>
      </c>
      <c r="DL18" s="300">
        <v>0.41699999999999998</v>
      </c>
      <c r="DM18" s="300">
        <v>1.0999999999999999E-2</v>
      </c>
      <c r="DN18" s="303" t="s">
        <v>157</v>
      </c>
      <c r="DO18" s="300">
        <v>0.13400000000000001</v>
      </c>
      <c r="DP18" s="300" t="s">
        <v>157</v>
      </c>
      <c r="DQ18" s="300" t="s">
        <v>157</v>
      </c>
      <c r="DR18" s="300" t="s">
        <v>157</v>
      </c>
      <c r="DS18" s="300" t="s">
        <v>157</v>
      </c>
      <c r="DT18" s="309" t="s">
        <v>157</v>
      </c>
      <c r="DU18" s="309" t="s">
        <v>157</v>
      </c>
      <c r="DV18" s="309" t="s">
        <v>157</v>
      </c>
      <c r="DW18" s="300" t="s">
        <v>157</v>
      </c>
      <c r="DX18" s="300" t="s">
        <v>157</v>
      </c>
      <c r="DY18" s="300" t="s">
        <v>157</v>
      </c>
      <c r="DZ18" s="300" t="s">
        <v>157</v>
      </c>
      <c r="EA18" s="300" t="s">
        <v>157</v>
      </c>
      <c r="EB18" s="300">
        <v>4.883</v>
      </c>
      <c r="EC18" s="299" t="s">
        <v>157</v>
      </c>
      <c r="ED18" s="300" t="s">
        <v>157</v>
      </c>
      <c r="EE18" s="300" t="s">
        <v>157</v>
      </c>
      <c r="EF18" s="300"/>
      <c r="EG18" s="300" t="s">
        <v>157</v>
      </c>
      <c r="EH18" s="300" t="s">
        <v>157</v>
      </c>
      <c r="EI18" s="300" t="s">
        <v>157</v>
      </c>
      <c r="EJ18" s="300" t="s">
        <v>157</v>
      </c>
      <c r="EK18" s="300" t="s">
        <v>157</v>
      </c>
      <c r="EL18" s="300" t="s">
        <v>157</v>
      </c>
      <c r="EM18" s="300">
        <v>0.90800000000000003</v>
      </c>
      <c r="EN18" s="300" t="s">
        <v>157</v>
      </c>
      <c r="EO18" s="300">
        <v>0.97099999999999997</v>
      </c>
      <c r="EP18" s="300">
        <v>6.0000000000000001E-3</v>
      </c>
      <c r="EQ18" s="300" t="s">
        <v>157</v>
      </c>
      <c r="ER18" s="302">
        <v>0.59099999999999997</v>
      </c>
      <c r="ES18" s="300" t="s">
        <v>157</v>
      </c>
      <c r="ET18" s="300" t="s">
        <v>157</v>
      </c>
      <c r="EU18" s="300" t="s">
        <v>157</v>
      </c>
      <c r="EV18" s="300" t="s">
        <v>157</v>
      </c>
      <c r="EW18" s="309" t="s">
        <v>157</v>
      </c>
      <c r="EX18" s="309" t="s">
        <v>157</v>
      </c>
      <c r="EY18" s="309" t="s">
        <v>157</v>
      </c>
      <c r="EZ18" s="300" t="s">
        <v>157</v>
      </c>
      <c r="FA18" s="300" t="s">
        <v>157</v>
      </c>
      <c r="FB18" s="300" t="s">
        <v>157</v>
      </c>
      <c r="FC18" s="300" t="s">
        <v>157</v>
      </c>
      <c r="FD18" s="300" t="s">
        <v>157</v>
      </c>
      <c r="FE18" s="300">
        <v>2.75</v>
      </c>
      <c r="FF18" s="299" t="s">
        <v>157</v>
      </c>
      <c r="FG18" s="300" t="s">
        <v>157</v>
      </c>
      <c r="FH18" s="300" t="s">
        <v>157</v>
      </c>
      <c r="FI18" s="300"/>
      <c r="FJ18" s="300" t="s">
        <v>157</v>
      </c>
      <c r="FK18" s="300" t="s">
        <v>157</v>
      </c>
      <c r="FL18" s="300" t="s">
        <v>157</v>
      </c>
      <c r="FM18" s="300" t="s">
        <v>157</v>
      </c>
      <c r="FN18" s="300" t="s">
        <v>157</v>
      </c>
      <c r="FO18" s="300" t="s">
        <v>157</v>
      </c>
      <c r="FP18" s="300">
        <v>0.58799999999999997</v>
      </c>
      <c r="FQ18" s="300" t="s">
        <v>157</v>
      </c>
      <c r="FR18" s="300">
        <v>0.27100000000000002</v>
      </c>
      <c r="FS18" s="300">
        <v>0.06</v>
      </c>
      <c r="FT18" s="303" t="s">
        <v>157</v>
      </c>
      <c r="FV18" s="408"/>
    </row>
    <row r="19" spans="1:178" ht="14.5" x14ac:dyDescent="0.35">
      <c r="A19" s="292" t="s">
        <v>159</v>
      </c>
      <c r="B19" s="290" t="s">
        <v>87</v>
      </c>
      <c r="C19" s="298" t="s">
        <v>157</v>
      </c>
      <c r="D19" s="300" t="s">
        <v>157</v>
      </c>
      <c r="E19" s="300" t="s">
        <v>157</v>
      </c>
      <c r="F19" s="300" t="s">
        <v>157</v>
      </c>
      <c r="G19" s="300" t="s">
        <v>157</v>
      </c>
      <c r="H19" s="309" t="s">
        <v>157</v>
      </c>
      <c r="I19" s="309" t="s">
        <v>157</v>
      </c>
      <c r="J19" s="309" t="s">
        <v>157</v>
      </c>
      <c r="K19" s="300" t="s">
        <v>157</v>
      </c>
      <c r="L19" s="300" t="s">
        <v>157</v>
      </c>
      <c r="M19" s="300">
        <v>0.38297100000000001</v>
      </c>
      <c r="N19" s="300" t="s">
        <v>157</v>
      </c>
      <c r="O19" s="300" t="s">
        <v>157</v>
      </c>
      <c r="P19" s="300" t="s">
        <v>157</v>
      </c>
      <c r="Q19" s="300" t="s">
        <v>157</v>
      </c>
      <c r="R19" s="299" t="s">
        <v>157</v>
      </c>
      <c r="S19" s="300" t="s">
        <v>157</v>
      </c>
      <c r="T19" s="300"/>
      <c r="U19" s="300" t="s">
        <v>157</v>
      </c>
      <c r="V19" s="300" t="s">
        <v>157</v>
      </c>
      <c r="W19" s="300" t="s">
        <v>157</v>
      </c>
      <c r="X19" s="300" t="s">
        <v>157</v>
      </c>
      <c r="Y19" s="300" t="s">
        <v>157</v>
      </c>
      <c r="Z19" s="300" t="s">
        <v>157</v>
      </c>
      <c r="AA19" s="300" t="s">
        <v>157</v>
      </c>
      <c r="AB19" s="300" t="s">
        <v>157</v>
      </c>
      <c r="AC19" s="300" t="s">
        <v>157</v>
      </c>
      <c r="AD19" s="300" t="s">
        <v>157</v>
      </c>
      <c r="AE19" s="300" t="s">
        <v>157</v>
      </c>
      <c r="AF19" s="302" t="s">
        <v>157</v>
      </c>
      <c r="AG19" s="300" t="s">
        <v>157</v>
      </c>
      <c r="AH19" s="300" t="s">
        <v>157</v>
      </c>
      <c r="AI19" s="300" t="s">
        <v>157</v>
      </c>
      <c r="AJ19" s="300" t="s">
        <v>157</v>
      </c>
      <c r="AK19" s="309" t="s">
        <v>157</v>
      </c>
      <c r="AL19" s="309" t="s">
        <v>157</v>
      </c>
      <c r="AM19" s="309" t="s">
        <v>157</v>
      </c>
      <c r="AN19" s="300" t="s">
        <v>157</v>
      </c>
      <c r="AO19" s="300" t="s">
        <v>157</v>
      </c>
      <c r="AP19" s="300">
        <v>0.70395799999999997</v>
      </c>
      <c r="AQ19" s="300" t="s">
        <v>157</v>
      </c>
      <c r="AR19" s="300" t="s">
        <v>157</v>
      </c>
      <c r="AS19" s="300" t="s">
        <v>157</v>
      </c>
      <c r="AT19" s="300" t="s">
        <v>157</v>
      </c>
      <c r="AU19" s="299" t="s">
        <v>157</v>
      </c>
      <c r="AV19" s="300" t="s">
        <v>157</v>
      </c>
      <c r="AW19" s="300"/>
      <c r="AX19" s="300" t="s">
        <v>157</v>
      </c>
      <c r="AY19" s="300" t="s">
        <v>157</v>
      </c>
      <c r="AZ19" s="300" t="s">
        <v>157</v>
      </c>
      <c r="BA19" s="300" t="s">
        <v>157</v>
      </c>
      <c r="BB19" s="300" t="s">
        <v>157</v>
      </c>
      <c r="BC19" s="300" t="s">
        <v>157</v>
      </c>
      <c r="BD19" s="300" t="s">
        <v>157</v>
      </c>
      <c r="BE19" s="300" t="s">
        <v>157</v>
      </c>
      <c r="BF19" s="300" t="s">
        <v>157</v>
      </c>
      <c r="BG19" s="300" t="s">
        <v>157</v>
      </c>
      <c r="BH19" s="303" t="s">
        <v>157</v>
      </c>
      <c r="BI19" s="300" t="s">
        <v>157</v>
      </c>
      <c r="BJ19" s="300" t="s">
        <v>157</v>
      </c>
      <c r="BK19" s="300" t="s">
        <v>157</v>
      </c>
      <c r="BL19" s="300" t="s">
        <v>157</v>
      </c>
      <c r="BM19" s="300" t="s">
        <v>157</v>
      </c>
      <c r="BN19" s="309" t="s">
        <v>157</v>
      </c>
      <c r="BO19" s="309" t="s">
        <v>157</v>
      </c>
      <c r="BP19" s="309" t="s">
        <v>157</v>
      </c>
      <c r="BQ19" s="300" t="s">
        <v>157</v>
      </c>
      <c r="BR19" s="300" t="s">
        <v>157</v>
      </c>
      <c r="BS19" s="300">
        <v>1.078605</v>
      </c>
      <c r="BT19" s="300" t="s">
        <v>157</v>
      </c>
      <c r="BU19" s="300" t="s">
        <v>157</v>
      </c>
      <c r="BV19" s="300" t="s">
        <v>157</v>
      </c>
      <c r="BW19" s="300" t="s">
        <v>157</v>
      </c>
      <c r="BX19" s="299" t="s">
        <v>157</v>
      </c>
      <c r="BY19" s="300" t="s">
        <v>157</v>
      </c>
      <c r="BZ19" s="300"/>
      <c r="CA19" s="300" t="s">
        <v>157</v>
      </c>
      <c r="CB19" s="300" t="s">
        <v>157</v>
      </c>
      <c r="CC19" s="300" t="s">
        <v>157</v>
      </c>
      <c r="CD19" s="300" t="s">
        <v>157</v>
      </c>
      <c r="CE19" s="300" t="s">
        <v>157</v>
      </c>
      <c r="CF19" s="300" t="s">
        <v>157</v>
      </c>
      <c r="CG19" s="300" t="s">
        <v>157</v>
      </c>
      <c r="CH19" s="300" t="s">
        <v>157</v>
      </c>
      <c r="CI19" s="300" t="s">
        <v>157</v>
      </c>
      <c r="CJ19" s="300" t="s">
        <v>157</v>
      </c>
      <c r="CK19" s="300" t="s">
        <v>157</v>
      </c>
      <c r="CL19" s="302" t="s">
        <v>157</v>
      </c>
      <c r="CM19" s="300" t="s">
        <v>157</v>
      </c>
      <c r="CN19" s="300" t="s">
        <v>157</v>
      </c>
      <c r="CO19" s="300" t="s">
        <v>157</v>
      </c>
      <c r="CP19" s="300" t="s">
        <v>157</v>
      </c>
      <c r="CQ19" s="309" t="s">
        <v>157</v>
      </c>
      <c r="CR19" s="309" t="s">
        <v>157</v>
      </c>
      <c r="CS19" s="309" t="s">
        <v>157</v>
      </c>
      <c r="CT19" s="300" t="s">
        <v>157</v>
      </c>
      <c r="CU19" s="300" t="s">
        <v>157</v>
      </c>
      <c r="CV19" s="300">
        <v>1.5830109999999999</v>
      </c>
      <c r="CW19" s="300" t="s">
        <v>157</v>
      </c>
      <c r="CX19" s="300" t="s">
        <v>157</v>
      </c>
      <c r="CY19" s="300" t="s">
        <v>157</v>
      </c>
      <c r="CZ19" s="300" t="s">
        <v>157</v>
      </c>
      <c r="DA19" s="299" t="s">
        <v>157</v>
      </c>
      <c r="DB19" s="300" t="s">
        <v>157</v>
      </c>
      <c r="DC19" s="300"/>
      <c r="DD19" s="300" t="s">
        <v>157</v>
      </c>
      <c r="DE19" s="300" t="s">
        <v>157</v>
      </c>
      <c r="DF19" s="300" t="s">
        <v>157</v>
      </c>
      <c r="DG19" s="300" t="s">
        <v>157</v>
      </c>
      <c r="DH19" s="300" t="s">
        <v>157</v>
      </c>
      <c r="DI19" s="300" t="s">
        <v>157</v>
      </c>
      <c r="DJ19" s="300" t="s">
        <v>157</v>
      </c>
      <c r="DK19" s="300" t="s">
        <v>157</v>
      </c>
      <c r="DL19" s="300" t="s">
        <v>157</v>
      </c>
      <c r="DM19" s="300" t="s">
        <v>157</v>
      </c>
      <c r="DN19" s="303" t="s">
        <v>157</v>
      </c>
      <c r="DO19" s="300" t="s">
        <v>157</v>
      </c>
      <c r="DP19" s="300" t="s">
        <v>157</v>
      </c>
      <c r="DQ19" s="300" t="s">
        <v>157</v>
      </c>
      <c r="DR19" s="300" t="s">
        <v>157</v>
      </c>
      <c r="DS19" s="300" t="s">
        <v>157</v>
      </c>
      <c r="DT19" s="309" t="s">
        <v>157</v>
      </c>
      <c r="DU19" s="309" t="s">
        <v>157</v>
      </c>
      <c r="DV19" s="309" t="s">
        <v>157</v>
      </c>
      <c r="DW19" s="300" t="s">
        <v>157</v>
      </c>
      <c r="DX19" s="300" t="s">
        <v>157</v>
      </c>
      <c r="DY19" s="300">
        <v>1.79491</v>
      </c>
      <c r="DZ19" s="300" t="s">
        <v>157</v>
      </c>
      <c r="EA19" s="300" t="s">
        <v>157</v>
      </c>
      <c r="EB19" s="300" t="s">
        <v>157</v>
      </c>
      <c r="EC19" s="300" t="s">
        <v>157</v>
      </c>
      <c r="ED19" s="299" t="s">
        <v>157</v>
      </c>
      <c r="EE19" s="300" t="s">
        <v>157</v>
      </c>
      <c r="EF19" s="300"/>
      <c r="EG19" s="300" t="s">
        <v>157</v>
      </c>
      <c r="EH19" s="300" t="s">
        <v>157</v>
      </c>
      <c r="EI19" s="300" t="s">
        <v>157</v>
      </c>
      <c r="EJ19" s="300" t="s">
        <v>157</v>
      </c>
      <c r="EK19" s="300" t="s">
        <v>157</v>
      </c>
      <c r="EL19" s="300" t="s">
        <v>157</v>
      </c>
      <c r="EM19" s="300" t="s">
        <v>157</v>
      </c>
      <c r="EN19" s="300" t="s">
        <v>157</v>
      </c>
      <c r="EO19" s="300" t="s">
        <v>157</v>
      </c>
      <c r="EP19" s="300" t="s">
        <v>157</v>
      </c>
      <c r="EQ19" s="300" t="s">
        <v>157</v>
      </c>
      <c r="ER19" s="302" t="s">
        <v>157</v>
      </c>
      <c r="ES19" s="300" t="s">
        <v>157</v>
      </c>
      <c r="ET19" s="300" t="s">
        <v>157</v>
      </c>
      <c r="EU19" s="300" t="s">
        <v>157</v>
      </c>
      <c r="EV19" s="300" t="s">
        <v>157</v>
      </c>
      <c r="EW19" s="309" t="s">
        <v>157</v>
      </c>
      <c r="EX19" s="309" t="s">
        <v>157</v>
      </c>
      <c r="EY19" s="309" t="s">
        <v>157</v>
      </c>
      <c r="EZ19" s="300" t="s">
        <v>157</v>
      </c>
      <c r="FA19" s="300" t="s">
        <v>157</v>
      </c>
      <c r="FB19" s="300">
        <v>1.649249</v>
      </c>
      <c r="FC19" s="300" t="s">
        <v>157</v>
      </c>
      <c r="FD19" s="300" t="s">
        <v>157</v>
      </c>
      <c r="FE19" s="300" t="s">
        <v>157</v>
      </c>
      <c r="FF19" s="300" t="s">
        <v>157</v>
      </c>
      <c r="FG19" s="299" t="s">
        <v>157</v>
      </c>
      <c r="FH19" s="300" t="s">
        <v>157</v>
      </c>
      <c r="FI19" s="300"/>
      <c r="FJ19" s="300" t="s">
        <v>157</v>
      </c>
      <c r="FK19" s="300" t="s">
        <v>157</v>
      </c>
      <c r="FL19" s="300" t="s">
        <v>157</v>
      </c>
      <c r="FM19" s="300" t="s">
        <v>157</v>
      </c>
      <c r="FN19" s="300" t="s">
        <v>157</v>
      </c>
      <c r="FO19" s="300" t="s">
        <v>157</v>
      </c>
      <c r="FP19" s="300" t="s">
        <v>157</v>
      </c>
      <c r="FQ19" s="300" t="s">
        <v>157</v>
      </c>
      <c r="FR19" s="300" t="s">
        <v>157</v>
      </c>
      <c r="FS19" s="300" t="s">
        <v>157</v>
      </c>
      <c r="FT19" s="303" t="s">
        <v>157</v>
      </c>
      <c r="FV19" s="408"/>
    </row>
    <row r="20" spans="1:178" ht="14.5" x14ac:dyDescent="0.35">
      <c r="A20" s="292" t="s">
        <v>160</v>
      </c>
      <c r="B20" s="290" t="s">
        <v>42</v>
      </c>
      <c r="C20" s="298">
        <v>0.02</v>
      </c>
      <c r="D20" s="300" t="s">
        <v>157</v>
      </c>
      <c r="E20" s="300" t="s">
        <v>157</v>
      </c>
      <c r="F20" s="300" t="s">
        <v>157</v>
      </c>
      <c r="G20" s="300">
        <v>1.095</v>
      </c>
      <c r="H20" s="309" t="s">
        <v>157</v>
      </c>
      <c r="I20" s="309" t="s">
        <v>157</v>
      </c>
      <c r="J20" s="309" t="s">
        <v>157</v>
      </c>
      <c r="K20" s="300" t="s">
        <v>157</v>
      </c>
      <c r="L20" s="300">
        <v>0.85799999999999998</v>
      </c>
      <c r="M20" s="300" t="s">
        <v>157</v>
      </c>
      <c r="N20" s="300" t="s">
        <v>157</v>
      </c>
      <c r="O20" s="300">
        <v>9.5000000000000001E-2</v>
      </c>
      <c r="P20" s="300" t="s">
        <v>157</v>
      </c>
      <c r="Q20" s="300" t="s">
        <v>157</v>
      </c>
      <c r="R20" s="300" t="s">
        <v>157</v>
      </c>
      <c r="S20" s="299" t="s">
        <v>157</v>
      </c>
      <c r="T20" s="300" t="s">
        <v>157</v>
      </c>
      <c r="U20" s="300" t="s">
        <v>157</v>
      </c>
      <c r="V20" s="300" t="s">
        <v>157</v>
      </c>
      <c r="W20" s="300" t="s">
        <v>157</v>
      </c>
      <c r="X20" s="300" t="s">
        <v>157</v>
      </c>
      <c r="Y20" s="300" t="s">
        <v>157</v>
      </c>
      <c r="Z20" s="300" t="s">
        <v>157</v>
      </c>
      <c r="AA20" s="300" t="s">
        <v>157</v>
      </c>
      <c r="AB20" s="300" t="s">
        <v>157</v>
      </c>
      <c r="AC20" s="300" t="s">
        <v>157</v>
      </c>
      <c r="AD20" s="300" t="s">
        <v>157</v>
      </c>
      <c r="AE20" s="300">
        <v>0.13200000000000001</v>
      </c>
      <c r="AF20" s="302">
        <v>2.7E-2</v>
      </c>
      <c r="AG20" s="300" t="s">
        <v>157</v>
      </c>
      <c r="AH20" s="300" t="s">
        <v>157</v>
      </c>
      <c r="AI20" s="300" t="s">
        <v>157</v>
      </c>
      <c r="AJ20" s="300">
        <v>0.82</v>
      </c>
      <c r="AK20" s="309" t="s">
        <v>157</v>
      </c>
      <c r="AL20" s="309" t="s">
        <v>157</v>
      </c>
      <c r="AM20" s="309" t="s">
        <v>157</v>
      </c>
      <c r="AN20" s="300" t="s">
        <v>157</v>
      </c>
      <c r="AO20" s="300">
        <v>0.73299999999999998</v>
      </c>
      <c r="AP20" s="300" t="s">
        <v>157</v>
      </c>
      <c r="AQ20" s="300" t="s">
        <v>157</v>
      </c>
      <c r="AR20" s="300">
        <v>1.3340000000000001</v>
      </c>
      <c r="AS20" s="300" t="s">
        <v>157</v>
      </c>
      <c r="AT20" s="300" t="s">
        <v>157</v>
      </c>
      <c r="AU20" s="300" t="s">
        <v>157</v>
      </c>
      <c r="AV20" s="299" t="s">
        <v>157</v>
      </c>
      <c r="AW20" s="300" t="s">
        <v>157</v>
      </c>
      <c r="AX20" s="300" t="s">
        <v>157</v>
      </c>
      <c r="AY20" s="300" t="s">
        <v>157</v>
      </c>
      <c r="AZ20" s="300" t="s">
        <v>157</v>
      </c>
      <c r="BA20" s="300" t="s">
        <v>157</v>
      </c>
      <c r="BB20" s="300" t="s">
        <v>157</v>
      </c>
      <c r="BC20" s="300" t="s">
        <v>157</v>
      </c>
      <c r="BD20" s="300" t="s">
        <v>157</v>
      </c>
      <c r="BE20" s="300" t="s">
        <v>157</v>
      </c>
      <c r="BF20" s="300" t="s">
        <v>157</v>
      </c>
      <c r="BG20" s="300" t="s">
        <v>157</v>
      </c>
      <c r="BH20" s="303">
        <v>0.11700000000000001</v>
      </c>
      <c r="BI20" s="300">
        <v>0.04</v>
      </c>
      <c r="BJ20" s="300" t="s">
        <v>157</v>
      </c>
      <c r="BK20" s="300" t="s">
        <v>157</v>
      </c>
      <c r="BL20" s="300" t="s">
        <v>157</v>
      </c>
      <c r="BM20" s="300">
        <v>0.82399999999999995</v>
      </c>
      <c r="BN20" s="309" t="s">
        <v>157</v>
      </c>
      <c r="BO20" s="309" t="s">
        <v>157</v>
      </c>
      <c r="BP20" s="309" t="s">
        <v>157</v>
      </c>
      <c r="BQ20" s="300" t="s">
        <v>157</v>
      </c>
      <c r="BR20" s="300">
        <v>0.81</v>
      </c>
      <c r="BS20" s="300" t="s">
        <v>157</v>
      </c>
      <c r="BT20" s="300" t="s">
        <v>157</v>
      </c>
      <c r="BU20" s="300">
        <v>1.6719999999999999</v>
      </c>
      <c r="BV20" s="300" t="s">
        <v>157</v>
      </c>
      <c r="BW20" s="300" t="s">
        <v>157</v>
      </c>
      <c r="BX20" s="300" t="s">
        <v>157</v>
      </c>
      <c r="BY20" s="299" t="s">
        <v>157</v>
      </c>
      <c r="BZ20" s="300" t="s">
        <v>157</v>
      </c>
      <c r="CA20" s="300" t="s">
        <v>157</v>
      </c>
      <c r="CB20" s="300" t="s">
        <v>157</v>
      </c>
      <c r="CC20" s="300" t="s">
        <v>157</v>
      </c>
      <c r="CD20" s="300" t="s">
        <v>157</v>
      </c>
      <c r="CE20" s="300" t="s">
        <v>157</v>
      </c>
      <c r="CF20" s="300" t="s">
        <v>157</v>
      </c>
      <c r="CG20" s="300" t="s">
        <v>157</v>
      </c>
      <c r="CH20" s="300" t="s">
        <v>157</v>
      </c>
      <c r="CI20" s="300" t="s">
        <v>157</v>
      </c>
      <c r="CJ20" s="300" t="s">
        <v>157</v>
      </c>
      <c r="CK20" s="300">
        <v>8.1000000000000003E-2</v>
      </c>
      <c r="CL20" s="302">
        <v>6.8000000000000005E-2</v>
      </c>
      <c r="CM20" s="300" t="s">
        <v>157</v>
      </c>
      <c r="CN20" s="300" t="s">
        <v>157</v>
      </c>
      <c r="CO20" s="300" t="s">
        <v>157</v>
      </c>
      <c r="CP20" s="300">
        <v>1.3220000000000001</v>
      </c>
      <c r="CQ20" s="309" t="s">
        <v>157</v>
      </c>
      <c r="CR20" s="309" t="s">
        <v>157</v>
      </c>
      <c r="CS20" s="309" t="s">
        <v>157</v>
      </c>
      <c r="CT20" s="300" t="s">
        <v>157</v>
      </c>
      <c r="CU20" s="300">
        <v>1.038</v>
      </c>
      <c r="CV20" s="300" t="s">
        <v>157</v>
      </c>
      <c r="CW20" s="300" t="s">
        <v>157</v>
      </c>
      <c r="CX20" s="300">
        <v>2.0299999999999998</v>
      </c>
      <c r="CY20" s="300" t="s">
        <v>157</v>
      </c>
      <c r="CZ20" s="300" t="s">
        <v>157</v>
      </c>
      <c r="DA20" s="300" t="s">
        <v>157</v>
      </c>
      <c r="DB20" s="299" t="s">
        <v>157</v>
      </c>
      <c r="DC20" s="300" t="s">
        <v>157</v>
      </c>
      <c r="DD20" s="300" t="s">
        <v>157</v>
      </c>
      <c r="DE20" s="300" t="s">
        <v>157</v>
      </c>
      <c r="DF20" s="300" t="s">
        <v>157</v>
      </c>
      <c r="DG20" s="300" t="s">
        <v>157</v>
      </c>
      <c r="DH20" s="300" t="s">
        <v>157</v>
      </c>
      <c r="DI20" s="300" t="s">
        <v>157</v>
      </c>
      <c r="DJ20" s="300" t="s">
        <v>157</v>
      </c>
      <c r="DK20" s="300" t="s">
        <v>157</v>
      </c>
      <c r="DL20" s="300" t="s">
        <v>157</v>
      </c>
      <c r="DM20" s="300" t="s">
        <v>157</v>
      </c>
      <c r="DN20" s="303">
        <v>0.17100000000000001</v>
      </c>
      <c r="DO20" s="300">
        <v>0.11998600000000001</v>
      </c>
      <c r="DP20" s="300" t="s">
        <v>157</v>
      </c>
      <c r="DQ20" s="300" t="s">
        <v>157</v>
      </c>
      <c r="DR20" s="300" t="s">
        <v>157</v>
      </c>
      <c r="DS20" s="300">
        <v>1.265412</v>
      </c>
      <c r="DT20" s="309" t="s">
        <v>157</v>
      </c>
      <c r="DU20" s="309" t="s">
        <v>157</v>
      </c>
      <c r="DV20" s="309" t="s">
        <v>157</v>
      </c>
      <c r="DW20" s="300" t="s">
        <v>157</v>
      </c>
      <c r="DX20" s="300">
        <v>1.0580319999999999</v>
      </c>
      <c r="DY20" s="300" t="s">
        <v>157</v>
      </c>
      <c r="DZ20" s="300" t="s">
        <v>157</v>
      </c>
      <c r="EA20" s="300">
        <v>1.637615</v>
      </c>
      <c r="EB20" s="300" t="s">
        <v>157</v>
      </c>
      <c r="EC20" s="300" t="s">
        <v>157</v>
      </c>
      <c r="ED20" s="300" t="s">
        <v>157</v>
      </c>
      <c r="EE20" s="299" t="s">
        <v>157</v>
      </c>
      <c r="EF20" s="300" t="s">
        <v>157</v>
      </c>
      <c r="EG20" s="300" t="s">
        <v>157</v>
      </c>
      <c r="EH20" s="300" t="s">
        <v>157</v>
      </c>
      <c r="EI20" s="300" t="s">
        <v>157</v>
      </c>
      <c r="EJ20" s="300" t="s">
        <v>157</v>
      </c>
      <c r="EK20" s="300" t="s">
        <v>157</v>
      </c>
      <c r="EL20" s="300" t="s">
        <v>157</v>
      </c>
      <c r="EM20" s="300" t="s">
        <v>157</v>
      </c>
      <c r="EN20" s="300" t="s">
        <v>157</v>
      </c>
      <c r="EO20" s="300" t="s">
        <v>157</v>
      </c>
      <c r="EP20" s="300" t="s">
        <v>157</v>
      </c>
      <c r="EQ20" s="300">
        <v>0.15144300000000002</v>
      </c>
      <c r="ER20" s="302">
        <v>2.3937999999999997E-2</v>
      </c>
      <c r="ES20" s="300" t="s">
        <v>157</v>
      </c>
      <c r="ET20" s="300" t="s">
        <v>157</v>
      </c>
      <c r="EU20" s="300" t="s">
        <v>157</v>
      </c>
      <c r="EV20" s="300">
        <v>1.13933</v>
      </c>
      <c r="EW20" s="309" t="s">
        <v>157</v>
      </c>
      <c r="EX20" s="309" t="s">
        <v>157</v>
      </c>
      <c r="EY20" s="309" t="s">
        <v>157</v>
      </c>
      <c r="EZ20" s="300" t="s">
        <v>157</v>
      </c>
      <c r="FA20" s="300">
        <v>0.80587500000000001</v>
      </c>
      <c r="FB20" s="300" t="s">
        <v>157</v>
      </c>
      <c r="FC20" s="300" t="s">
        <v>157</v>
      </c>
      <c r="FD20" s="300">
        <v>0.61059200000000002</v>
      </c>
      <c r="FE20" s="300" t="s">
        <v>157</v>
      </c>
      <c r="FF20" s="300" t="s">
        <v>157</v>
      </c>
      <c r="FG20" s="300" t="s">
        <v>157</v>
      </c>
      <c r="FH20" s="299" t="s">
        <v>157</v>
      </c>
      <c r="FI20" s="300" t="s">
        <v>157</v>
      </c>
      <c r="FJ20" s="300" t="s">
        <v>157</v>
      </c>
      <c r="FK20" s="300" t="s">
        <v>157</v>
      </c>
      <c r="FL20" s="300" t="s">
        <v>157</v>
      </c>
      <c r="FM20" s="300" t="s">
        <v>157</v>
      </c>
      <c r="FN20" s="300" t="s">
        <v>157</v>
      </c>
      <c r="FO20" s="300" t="s">
        <v>157</v>
      </c>
      <c r="FP20" s="300" t="s">
        <v>157</v>
      </c>
      <c r="FQ20" s="300" t="s">
        <v>157</v>
      </c>
      <c r="FR20" s="300" t="s">
        <v>157</v>
      </c>
      <c r="FS20" s="300" t="s">
        <v>157</v>
      </c>
      <c r="FT20" s="303">
        <v>6.0014000000000005E-2</v>
      </c>
      <c r="FV20" s="408"/>
    </row>
    <row r="21" spans="1:178" ht="14.5" x14ac:dyDescent="0.35">
      <c r="A21" s="292" t="s">
        <v>163</v>
      </c>
      <c r="B21" s="290" t="s">
        <v>162</v>
      </c>
      <c r="C21" s="298"/>
      <c r="D21" s="300">
        <v>0.86816199999999999</v>
      </c>
      <c r="E21" s="300"/>
      <c r="F21" s="300"/>
      <c r="G21" s="300"/>
      <c r="H21" s="309"/>
      <c r="I21" s="309"/>
      <c r="J21" s="309"/>
      <c r="K21" s="300"/>
      <c r="L21" s="300"/>
      <c r="M21" s="300"/>
      <c r="N21" s="300">
        <v>1.039355</v>
      </c>
      <c r="O21" s="300"/>
      <c r="P21" s="300"/>
      <c r="Q21" s="300"/>
      <c r="R21" s="300"/>
      <c r="S21" s="300" t="s">
        <v>157</v>
      </c>
      <c r="T21" s="299" t="s">
        <v>157</v>
      </c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2"/>
      <c r="AG21" s="323">
        <v>1.6850000000000001</v>
      </c>
      <c r="AH21" s="323"/>
      <c r="AI21" s="323"/>
      <c r="AJ21" s="323"/>
      <c r="AK21" s="323"/>
      <c r="AL21" s="323"/>
      <c r="AM21" s="323"/>
      <c r="AN21" s="323"/>
      <c r="AO21" s="323"/>
      <c r="AP21" s="323"/>
      <c r="AQ21" s="323">
        <v>1.6133</v>
      </c>
      <c r="AR21" s="323"/>
      <c r="AS21" s="323"/>
      <c r="AT21" s="323"/>
      <c r="AU21" s="323"/>
      <c r="AV21" s="300" t="s">
        <v>157</v>
      </c>
      <c r="AW21" s="299" t="s">
        <v>157</v>
      </c>
      <c r="AX21" s="323"/>
      <c r="AY21" s="323"/>
      <c r="AZ21" s="323"/>
      <c r="BA21" s="323"/>
      <c r="BB21" s="323"/>
      <c r="BC21" s="323"/>
      <c r="BD21" s="323"/>
      <c r="BE21" s="323"/>
      <c r="BF21" s="323"/>
      <c r="BG21" s="323"/>
      <c r="BH21" s="303" t="s">
        <v>157</v>
      </c>
      <c r="BI21" s="323"/>
      <c r="BJ21" s="323">
        <v>0.48753000000000002</v>
      </c>
      <c r="BK21" s="323"/>
      <c r="BL21" s="323"/>
      <c r="BM21" s="323"/>
      <c r="BN21" s="323"/>
      <c r="BO21" s="323"/>
      <c r="BP21" s="323"/>
      <c r="BQ21" s="323"/>
      <c r="BR21" s="323"/>
      <c r="BS21" s="323"/>
      <c r="BT21" s="323">
        <v>1.4319200000000001</v>
      </c>
      <c r="BU21" s="323"/>
      <c r="BV21" s="323"/>
      <c r="BW21" s="323"/>
      <c r="BX21" s="323"/>
      <c r="BY21" s="300" t="s">
        <v>157</v>
      </c>
      <c r="BZ21" s="299" t="s">
        <v>157</v>
      </c>
      <c r="CA21" s="323"/>
      <c r="CB21" s="323"/>
      <c r="CC21" s="323"/>
      <c r="CD21" s="323"/>
      <c r="CE21" s="323"/>
      <c r="CF21" s="323"/>
      <c r="CG21" s="323"/>
      <c r="CH21" s="323"/>
      <c r="CI21" s="323"/>
      <c r="CJ21" s="323"/>
      <c r="CK21" s="300" t="s">
        <v>157</v>
      </c>
      <c r="CL21" s="302" t="s">
        <v>157</v>
      </c>
      <c r="CM21" s="323">
        <v>0.61909999999999998</v>
      </c>
      <c r="CN21" s="323"/>
      <c r="CO21" s="323"/>
      <c r="CP21" s="323"/>
      <c r="CQ21" s="323"/>
      <c r="CR21" s="323"/>
      <c r="CS21" s="323"/>
      <c r="CT21" s="323"/>
      <c r="CU21" s="323"/>
      <c r="CV21" s="323"/>
      <c r="CW21" s="323">
        <v>1.4135</v>
      </c>
      <c r="CX21" s="323"/>
      <c r="CY21" s="323"/>
      <c r="CZ21" s="323"/>
      <c r="DA21" s="323"/>
      <c r="DB21" s="300" t="s">
        <v>157</v>
      </c>
      <c r="DC21" s="299" t="s">
        <v>157</v>
      </c>
      <c r="DD21" s="323"/>
      <c r="DE21" s="323"/>
      <c r="DF21" s="323"/>
      <c r="DG21" s="323"/>
      <c r="DH21" s="323"/>
      <c r="DI21" s="323"/>
      <c r="DJ21" s="323"/>
      <c r="DK21" s="323"/>
      <c r="DL21" s="323"/>
      <c r="DM21" s="323"/>
      <c r="DN21" s="303" t="s">
        <v>157</v>
      </c>
      <c r="DO21" s="300" t="s">
        <v>157</v>
      </c>
      <c r="DP21" s="323">
        <v>0.51712999999999998</v>
      </c>
      <c r="DQ21" s="323"/>
      <c r="DR21" s="323"/>
      <c r="DS21" s="323"/>
      <c r="DT21" s="323"/>
      <c r="DU21" s="323"/>
      <c r="DV21" s="323"/>
      <c r="DW21" s="323"/>
      <c r="DX21" s="323"/>
      <c r="DY21" s="323"/>
      <c r="DZ21" s="323">
        <v>1.3369340000000001</v>
      </c>
      <c r="EA21" s="323"/>
      <c r="EB21" s="323"/>
      <c r="EC21" s="323"/>
      <c r="ED21" s="323"/>
      <c r="EE21" s="300" t="s">
        <v>157</v>
      </c>
      <c r="EF21" s="299" t="s">
        <v>157</v>
      </c>
      <c r="EG21" s="323"/>
      <c r="EH21" s="323"/>
      <c r="EI21" s="323"/>
      <c r="EJ21" s="323"/>
      <c r="EK21" s="323"/>
      <c r="EL21" s="323"/>
      <c r="EM21" s="323"/>
      <c r="EN21" s="323"/>
      <c r="EO21" s="323"/>
      <c r="EP21" s="323"/>
      <c r="EQ21" s="300" t="s">
        <v>157</v>
      </c>
      <c r="ER21" s="302" t="s">
        <v>157</v>
      </c>
      <c r="ES21" s="323">
        <v>0.14688000000000001</v>
      </c>
      <c r="ET21" s="323"/>
      <c r="EU21" s="323"/>
      <c r="EV21" s="323"/>
      <c r="EW21" s="323"/>
      <c r="EX21" s="323"/>
      <c r="EY21" s="323"/>
      <c r="EZ21" s="323"/>
      <c r="FA21" s="323"/>
      <c r="FB21" s="323"/>
      <c r="FC21" s="323">
        <v>1.2448679999999999</v>
      </c>
      <c r="FD21" s="300"/>
      <c r="FE21" s="300"/>
      <c r="FF21" s="300"/>
      <c r="FG21" s="300"/>
      <c r="FH21" s="300" t="s">
        <v>157</v>
      </c>
      <c r="FI21" s="299" t="s">
        <v>157</v>
      </c>
      <c r="FJ21" s="300"/>
      <c r="FK21" s="300"/>
      <c r="FL21" s="300"/>
      <c r="FM21" s="300"/>
      <c r="FN21" s="300"/>
      <c r="FO21" s="300"/>
      <c r="FP21" s="300"/>
      <c r="FQ21" s="300"/>
      <c r="FR21" s="300"/>
      <c r="FS21" s="300"/>
      <c r="FT21" s="303"/>
      <c r="FV21" s="408"/>
    </row>
    <row r="22" spans="1:178" ht="14.5" x14ac:dyDescent="0.35">
      <c r="A22" s="292" t="s">
        <v>161</v>
      </c>
      <c r="B22" s="290" t="s">
        <v>85</v>
      </c>
      <c r="C22" s="298" t="s">
        <v>157</v>
      </c>
      <c r="D22" s="300" t="s">
        <v>157</v>
      </c>
      <c r="E22" s="301" t="s">
        <v>157</v>
      </c>
      <c r="F22" s="300" t="s">
        <v>157</v>
      </c>
      <c r="G22" s="300" t="s">
        <v>157</v>
      </c>
      <c r="H22" s="309" t="s">
        <v>157</v>
      </c>
      <c r="I22" s="309" t="s">
        <v>157</v>
      </c>
      <c r="J22" s="309" t="s">
        <v>157</v>
      </c>
      <c r="K22" s="300" t="s">
        <v>157</v>
      </c>
      <c r="L22" s="300" t="s">
        <v>157</v>
      </c>
      <c r="M22" s="300" t="s">
        <v>157</v>
      </c>
      <c r="N22" s="300" t="s">
        <v>157</v>
      </c>
      <c r="O22" s="301" t="s">
        <v>157</v>
      </c>
      <c r="P22" s="300" t="s">
        <v>157</v>
      </c>
      <c r="Q22" s="300" t="s">
        <v>157</v>
      </c>
      <c r="R22" s="300" t="s">
        <v>157</v>
      </c>
      <c r="S22" s="300" t="s">
        <v>157</v>
      </c>
      <c r="T22" s="300"/>
      <c r="U22" s="299" t="s">
        <v>157</v>
      </c>
      <c r="V22" s="300" t="s">
        <v>157</v>
      </c>
      <c r="W22" s="309" t="s">
        <v>157</v>
      </c>
      <c r="X22" s="309" t="s">
        <v>157</v>
      </c>
      <c r="Y22" s="300" t="s">
        <v>157</v>
      </c>
      <c r="Z22" s="300" t="s">
        <v>157</v>
      </c>
      <c r="AA22" s="300" t="s">
        <v>157</v>
      </c>
      <c r="AB22" s="300" t="s">
        <v>157</v>
      </c>
      <c r="AC22" s="301" t="s">
        <v>157</v>
      </c>
      <c r="AD22" s="300" t="s">
        <v>157</v>
      </c>
      <c r="AE22" s="300" t="s">
        <v>157</v>
      </c>
      <c r="AF22" s="302" t="s">
        <v>157</v>
      </c>
      <c r="AG22" s="300" t="s">
        <v>157</v>
      </c>
      <c r="AH22" s="301" t="s">
        <v>157</v>
      </c>
      <c r="AI22" s="300" t="s">
        <v>157</v>
      </c>
      <c r="AJ22" s="300" t="s">
        <v>157</v>
      </c>
      <c r="AK22" s="309" t="s">
        <v>157</v>
      </c>
      <c r="AL22" s="309" t="s">
        <v>157</v>
      </c>
      <c r="AM22" s="309" t="s">
        <v>157</v>
      </c>
      <c r="AN22" s="300" t="s">
        <v>157</v>
      </c>
      <c r="AO22" s="300" t="s">
        <v>157</v>
      </c>
      <c r="AP22" s="300" t="s">
        <v>157</v>
      </c>
      <c r="AQ22" s="300" t="s">
        <v>157</v>
      </c>
      <c r="AR22" s="301" t="s">
        <v>157</v>
      </c>
      <c r="AS22" s="300" t="s">
        <v>157</v>
      </c>
      <c r="AT22" s="300" t="s">
        <v>157</v>
      </c>
      <c r="AU22" s="300" t="s">
        <v>157</v>
      </c>
      <c r="AV22" s="300" t="s">
        <v>157</v>
      </c>
      <c r="AW22" s="300"/>
      <c r="AX22" s="299" t="s">
        <v>157</v>
      </c>
      <c r="AY22" s="300" t="s">
        <v>157</v>
      </c>
      <c r="AZ22" s="309" t="s">
        <v>157</v>
      </c>
      <c r="BA22" s="309" t="s">
        <v>157</v>
      </c>
      <c r="BB22" s="300" t="s">
        <v>157</v>
      </c>
      <c r="BC22" s="300" t="s">
        <v>157</v>
      </c>
      <c r="BD22" s="300" t="s">
        <v>157</v>
      </c>
      <c r="BE22" s="300" t="s">
        <v>157</v>
      </c>
      <c r="BF22" s="301" t="s">
        <v>157</v>
      </c>
      <c r="BG22" s="300" t="s">
        <v>157</v>
      </c>
      <c r="BH22" s="303" t="s">
        <v>157</v>
      </c>
      <c r="BI22" s="300" t="s">
        <v>157</v>
      </c>
      <c r="BJ22" s="300" t="s">
        <v>157</v>
      </c>
      <c r="BK22" s="301" t="s">
        <v>157</v>
      </c>
      <c r="BL22" s="300" t="s">
        <v>157</v>
      </c>
      <c r="BM22" s="300" t="s">
        <v>157</v>
      </c>
      <c r="BN22" s="309" t="s">
        <v>157</v>
      </c>
      <c r="BO22" s="309" t="s">
        <v>157</v>
      </c>
      <c r="BP22" s="309" t="s">
        <v>157</v>
      </c>
      <c r="BQ22" s="300" t="s">
        <v>157</v>
      </c>
      <c r="BR22" s="300" t="s">
        <v>157</v>
      </c>
      <c r="BS22" s="300" t="s">
        <v>157</v>
      </c>
      <c r="BT22" s="300" t="s">
        <v>157</v>
      </c>
      <c r="BU22" s="301" t="s">
        <v>157</v>
      </c>
      <c r="BV22" s="300" t="s">
        <v>157</v>
      </c>
      <c r="BW22" s="300" t="s">
        <v>157</v>
      </c>
      <c r="BX22" s="300" t="s">
        <v>157</v>
      </c>
      <c r="BY22" s="300" t="s">
        <v>157</v>
      </c>
      <c r="BZ22" s="300"/>
      <c r="CA22" s="299" t="s">
        <v>157</v>
      </c>
      <c r="CB22" s="300" t="s">
        <v>157</v>
      </c>
      <c r="CC22" s="309" t="s">
        <v>157</v>
      </c>
      <c r="CD22" s="309" t="s">
        <v>157</v>
      </c>
      <c r="CE22" s="300" t="s">
        <v>157</v>
      </c>
      <c r="CF22" s="300" t="s">
        <v>157</v>
      </c>
      <c r="CG22" s="300" t="s">
        <v>157</v>
      </c>
      <c r="CH22" s="300" t="s">
        <v>157</v>
      </c>
      <c r="CI22" s="301" t="s">
        <v>157</v>
      </c>
      <c r="CJ22" s="300" t="s">
        <v>157</v>
      </c>
      <c r="CK22" s="300" t="s">
        <v>157</v>
      </c>
      <c r="CL22" s="302" t="s">
        <v>157</v>
      </c>
      <c r="CM22" s="300" t="s">
        <v>157</v>
      </c>
      <c r="CN22" s="301" t="s">
        <v>157</v>
      </c>
      <c r="CO22" s="300" t="s">
        <v>157</v>
      </c>
      <c r="CP22" s="300" t="s">
        <v>157</v>
      </c>
      <c r="CQ22" s="309" t="s">
        <v>157</v>
      </c>
      <c r="CR22" s="309" t="s">
        <v>157</v>
      </c>
      <c r="CS22" s="309" t="s">
        <v>157</v>
      </c>
      <c r="CT22" s="300" t="s">
        <v>157</v>
      </c>
      <c r="CU22" s="300" t="s">
        <v>157</v>
      </c>
      <c r="CV22" s="300" t="s">
        <v>157</v>
      </c>
      <c r="CW22" s="300" t="s">
        <v>157</v>
      </c>
      <c r="CX22" s="301" t="s">
        <v>157</v>
      </c>
      <c r="CY22" s="300" t="s">
        <v>157</v>
      </c>
      <c r="CZ22" s="300" t="s">
        <v>157</v>
      </c>
      <c r="DA22" s="300" t="s">
        <v>157</v>
      </c>
      <c r="DB22" s="300" t="s">
        <v>157</v>
      </c>
      <c r="DC22" s="300"/>
      <c r="DD22" s="299" t="s">
        <v>157</v>
      </c>
      <c r="DE22" s="300" t="s">
        <v>157</v>
      </c>
      <c r="DF22" s="309" t="s">
        <v>157</v>
      </c>
      <c r="DG22" s="309" t="s">
        <v>157</v>
      </c>
      <c r="DH22" s="300" t="s">
        <v>157</v>
      </c>
      <c r="DI22" s="300" t="s">
        <v>157</v>
      </c>
      <c r="DJ22" s="300" t="s">
        <v>157</v>
      </c>
      <c r="DK22" s="300" t="s">
        <v>157</v>
      </c>
      <c r="DL22" s="301" t="s">
        <v>157</v>
      </c>
      <c r="DM22" s="300" t="s">
        <v>157</v>
      </c>
      <c r="DN22" s="303" t="s">
        <v>157</v>
      </c>
      <c r="DO22" s="300" t="s">
        <v>157</v>
      </c>
      <c r="DP22" s="300" t="s">
        <v>157</v>
      </c>
      <c r="DQ22" s="301" t="s">
        <v>157</v>
      </c>
      <c r="DR22" s="300" t="s">
        <v>157</v>
      </c>
      <c r="DS22" s="300" t="s">
        <v>157</v>
      </c>
      <c r="DT22" s="309" t="s">
        <v>157</v>
      </c>
      <c r="DU22" s="309" t="s">
        <v>157</v>
      </c>
      <c r="DV22" s="309" t="s">
        <v>157</v>
      </c>
      <c r="DW22" s="300" t="s">
        <v>157</v>
      </c>
      <c r="DX22" s="300" t="s">
        <v>157</v>
      </c>
      <c r="DY22" s="300" t="s">
        <v>157</v>
      </c>
      <c r="DZ22" s="300" t="s">
        <v>157</v>
      </c>
      <c r="EA22" s="301" t="s">
        <v>157</v>
      </c>
      <c r="EB22" s="300" t="s">
        <v>157</v>
      </c>
      <c r="EC22" s="300" t="s">
        <v>157</v>
      </c>
      <c r="ED22" s="300" t="s">
        <v>157</v>
      </c>
      <c r="EE22" s="300" t="s">
        <v>157</v>
      </c>
      <c r="EF22" s="300"/>
      <c r="EG22" s="299" t="s">
        <v>157</v>
      </c>
      <c r="EH22" s="300" t="s">
        <v>157</v>
      </c>
      <c r="EI22" s="309" t="s">
        <v>157</v>
      </c>
      <c r="EJ22" s="309" t="s">
        <v>157</v>
      </c>
      <c r="EK22" s="300" t="s">
        <v>157</v>
      </c>
      <c r="EL22" s="300" t="s">
        <v>157</v>
      </c>
      <c r="EM22" s="300" t="s">
        <v>157</v>
      </c>
      <c r="EN22" s="300" t="s">
        <v>157</v>
      </c>
      <c r="EO22" s="301" t="s">
        <v>157</v>
      </c>
      <c r="EP22" s="300" t="s">
        <v>157</v>
      </c>
      <c r="EQ22" s="300" t="s">
        <v>157</v>
      </c>
      <c r="ER22" s="302" t="s">
        <v>157</v>
      </c>
      <c r="ES22" s="300" t="s">
        <v>157</v>
      </c>
      <c r="ET22" s="301" t="s">
        <v>157</v>
      </c>
      <c r="EU22" s="300" t="s">
        <v>157</v>
      </c>
      <c r="EV22" s="300" t="s">
        <v>157</v>
      </c>
      <c r="EW22" s="309" t="s">
        <v>157</v>
      </c>
      <c r="EX22" s="309" t="s">
        <v>157</v>
      </c>
      <c r="EY22" s="309" t="s">
        <v>157</v>
      </c>
      <c r="EZ22" s="300" t="s">
        <v>157</v>
      </c>
      <c r="FA22" s="300" t="s">
        <v>157</v>
      </c>
      <c r="FB22" s="300" t="s">
        <v>157</v>
      </c>
      <c r="FC22" s="300" t="s">
        <v>157</v>
      </c>
      <c r="FD22" s="301" t="s">
        <v>157</v>
      </c>
      <c r="FE22" s="300" t="s">
        <v>157</v>
      </c>
      <c r="FF22" s="300" t="s">
        <v>157</v>
      </c>
      <c r="FG22" s="300" t="s">
        <v>157</v>
      </c>
      <c r="FH22" s="300" t="s">
        <v>157</v>
      </c>
      <c r="FI22" s="300"/>
      <c r="FJ22" s="299" t="s">
        <v>157</v>
      </c>
      <c r="FK22" s="300" t="s">
        <v>157</v>
      </c>
      <c r="FL22" s="309" t="s">
        <v>157</v>
      </c>
      <c r="FM22" s="309" t="s">
        <v>157</v>
      </c>
      <c r="FN22" s="300" t="s">
        <v>157</v>
      </c>
      <c r="FO22" s="300" t="s">
        <v>157</v>
      </c>
      <c r="FP22" s="300" t="s">
        <v>157</v>
      </c>
      <c r="FQ22" s="300" t="s">
        <v>157</v>
      </c>
      <c r="FR22" s="301" t="s">
        <v>157</v>
      </c>
      <c r="FS22" s="300" t="s">
        <v>157</v>
      </c>
      <c r="FT22" s="303" t="s">
        <v>157</v>
      </c>
      <c r="FV22" s="409"/>
    </row>
    <row r="23" spans="1:178" ht="14.5" x14ac:dyDescent="0.35">
      <c r="A23" s="292" t="s">
        <v>84</v>
      </c>
      <c r="B23" s="290" t="s">
        <v>83</v>
      </c>
      <c r="C23" s="298" t="s">
        <v>157</v>
      </c>
      <c r="D23" s="300" t="s">
        <v>157</v>
      </c>
      <c r="E23" s="300" t="s">
        <v>157</v>
      </c>
      <c r="F23" s="300">
        <v>3.9E-2</v>
      </c>
      <c r="G23" s="300" t="s">
        <v>157</v>
      </c>
      <c r="H23" s="309" t="s">
        <v>157</v>
      </c>
      <c r="I23" s="309" t="s">
        <v>157</v>
      </c>
      <c r="J23" s="309" t="s">
        <v>157</v>
      </c>
      <c r="K23" s="300" t="s">
        <v>157</v>
      </c>
      <c r="L23" s="300" t="s">
        <v>157</v>
      </c>
      <c r="M23" s="300" t="s">
        <v>157</v>
      </c>
      <c r="N23" s="300" t="s">
        <v>157</v>
      </c>
      <c r="O23" s="300" t="s">
        <v>157</v>
      </c>
      <c r="P23" s="300" t="s">
        <v>157</v>
      </c>
      <c r="Q23" s="300" t="s">
        <v>157</v>
      </c>
      <c r="R23" s="300" t="s">
        <v>157</v>
      </c>
      <c r="S23" s="300" t="s">
        <v>157</v>
      </c>
      <c r="T23" s="300"/>
      <c r="U23" s="300" t="s">
        <v>157</v>
      </c>
      <c r="V23" s="299" t="s">
        <v>157</v>
      </c>
      <c r="W23" s="309" t="s">
        <v>157</v>
      </c>
      <c r="X23" s="309" t="s">
        <v>157</v>
      </c>
      <c r="Y23" s="300" t="s">
        <v>157</v>
      </c>
      <c r="Z23" s="300" t="s">
        <v>157</v>
      </c>
      <c r="AA23" s="300" t="s">
        <v>157</v>
      </c>
      <c r="AB23" s="300" t="s">
        <v>157</v>
      </c>
      <c r="AC23" s="300">
        <v>0.59099999999999997</v>
      </c>
      <c r="AD23" s="300" t="s">
        <v>157</v>
      </c>
      <c r="AE23" s="300" t="s">
        <v>157</v>
      </c>
      <c r="AF23" s="302" t="s">
        <v>157</v>
      </c>
      <c r="AG23" s="300" t="s">
        <v>157</v>
      </c>
      <c r="AH23" s="300" t="s">
        <v>157</v>
      </c>
      <c r="AI23" s="300">
        <v>0.47499999999999998</v>
      </c>
      <c r="AJ23" s="300" t="s">
        <v>157</v>
      </c>
      <c r="AK23" s="309" t="s">
        <v>157</v>
      </c>
      <c r="AL23" s="309" t="s">
        <v>157</v>
      </c>
      <c r="AM23" s="309" t="s">
        <v>157</v>
      </c>
      <c r="AN23" s="300" t="s">
        <v>157</v>
      </c>
      <c r="AO23" s="300" t="s">
        <v>157</v>
      </c>
      <c r="AP23" s="300" t="s">
        <v>157</v>
      </c>
      <c r="AQ23" s="300" t="s">
        <v>157</v>
      </c>
      <c r="AR23" s="300" t="s">
        <v>157</v>
      </c>
      <c r="AS23" s="300" t="s">
        <v>157</v>
      </c>
      <c r="AT23" s="300" t="s">
        <v>157</v>
      </c>
      <c r="AU23" s="300" t="s">
        <v>157</v>
      </c>
      <c r="AV23" s="300" t="s">
        <v>157</v>
      </c>
      <c r="AW23" s="300"/>
      <c r="AX23" s="300" t="s">
        <v>157</v>
      </c>
      <c r="AY23" s="299" t="s">
        <v>157</v>
      </c>
      <c r="AZ23" s="309" t="s">
        <v>157</v>
      </c>
      <c r="BA23" s="309" t="s">
        <v>157</v>
      </c>
      <c r="BB23" s="300" t="s">
        <v>157</v>
      </c>
      <c r="BC23" s="300" t="s">
        <v>157</v>
      </c>
      <c r="BD23" s="300" t="s">
        <v>157</v>
      </c>
      <c r="BE23" s="300" t="s">
        <v>157</v>
      </c>
      <c r="BF23" s="300">
        <v>7.6999999999999999E-2</v>
      </c>
      <c r="BG23" s="300" t="s">
        <v>157</v>
      </c>
      <c r="BH23" s="303" t="s">
        <v>157</v>
      </c>
      <c r="BI23" s="300" t="s">
        <v>157</v>
      </c>
      <c r="BJ23" s="300" t="s">
        <v>157</v>
      </c>
      <c r="BK23" s="300" t="s">
        <v>157</v>
      </c>
      <c r="BL23" s="300">
        <v>0.34</v>
      </c>
      <c r="BM23" s="300" t="s">
        <v>157</v>
      </c>
      <c r="BN23" s="309" t="s">
        <v>157</v>
      </c>
      <c r="BO23" s="309" t="s">
        <v>157</v>
      </c>
      <c r="BP23" s="309" t="s">
        <v>157</v>
      </c>
      <c r="BQ23" s="300" t="s">
        <v>157</v>
      </c>
      <c r="BR23" s="300" t="s">
        <v>157</v>
      </c>
      <c r="BS23" s="300" t="s">
        <v>157</v>
      </c>
      <c r="BT23" s="300" t="s">
        <v>157</v>
      </c>
      <c r="BU23" s="300" t="s">
        <v>157</v>
      </c>
      <c r="BV23" s="300" t="s">
        <v>157</v>
      </c>
      <c r="BW23" s="300" t="s">
        <v>157</v>
      </c>
      <c r="BX23" s="300" t="s">
        <v>157</v>
      </c>
      <c r="BY23" s="300" t="s">
        <v>157</v>
      </c>
      <c r="BZ23" s="300"/>
      <c r="CA23" s="300" t="s">
        <v>157</v>
      </c>
      <c r="CB23" s="299" t="s">
        <v>157</v>
      </c>
      <c r="CC23" s="309" t="s">
        <v>157</v>
      </c>
      <c r="CD23" s="309" t="s">
        <v>157</v>
      </c>
      <c r="CE23" s="300" t="s">
        <v>157</v>
      </c>
      <c r="CF23" s="300" t="s">
        <v>157</v>
      </c>
      <c r="CG23" s="300" t="s">
        <v>157</v>
      </c>
      <c r="CH23" s="300" t="s">
        <v>157</v>
      </c>
      <c r="CI23" s="300">
        <v>7.5999999999999998E-2</v>
      </c>
      <c r="CJ23" s="300" t="s">
        <v>157</v>
      </c>
      <c r="CK23" s="300" t="s">
        <v>157</v>
      </c>
      <c r="CL23" s="302" t="s">
        <v>157</v>
      </c>
      <c r="CM23" s="300" t="s">
        <v>157</v>
      </c>
      <c r="CN23" s="300" t="s">
        <v>157</v>
      </c>
      <c r="CO23" s="300">
        <v>0.155</v>
      </c>
      <c r="CP23" s="300" t="s">
        <v>157</v>
      </c>
      <c r="CQ23" s="309" t="s">
        <v>157</v>
      </c>
      <c r="CR23" s="309" t="s">
        <v>157</v>
      </c>
      <c r="CS23" s="309" t="s">
        <v>157</v>
      </c>
      <c r="CT23" s="300" t="s">
        <v>157</v>
      </c>
      <c r="CU23" s="300" t="s">
        <v>157</v>
      </c>
      <c r="CV23" s="300" t="s">
        <v>157</v>
      </c>
      <c r="CW23" s="300" t="s">
        <v>157</v>
      </c>
      <c r="CX23" s="300" t="s">
        <v>157</v>
      </c>
      <c r="CY23" s="300" t="s">
        <v>157</v>
      </c>
      <c r="CZ23" s="300" t="s">
        <v>157</v>
      </c>
      <c r="DA23" s="300" t="s">
        <v>157</v>
      </c>
      <c r="DB23" s="300" t="s">
        <v>157</v>
      </c>
      <c r="DC23" s="300"/>
      <c r="DD23" s="300" t="s">
        <v>157</v>
      </c>
      <c r="DE23" s="299" t="s">
        <v>157</v>
      </c>
      <c r="DF23" s="309" t="s">
        <v>157</v>
      </c>
      <c r="DG23" s="309" t="s">
        <v>157</v>
      </c>
      <c r="DH23" s="300" t="s">
        <v>157</v>
      </c>
      <c r="DI23" s="300" t="s">
        <v>157</v>
      </c>
      <c r="DJ23" s="300" t="s">
        <v>157</v>
      </c>
      <c r="DK23" s="300" t="s">
        <v>157</v>
      </c>
      <c r="DL23" s="300">
        <v>0.626</v>
      </c>
      <c r="DM23" s="300" t="s">
        <v>157</v>
      </c>
      <c r="DN23" s="303" t="s">
        <v>157</v>
      </c>
      <c r="DO23" s="300" t="s">
        <v>157</v>
      </c>
      <c r="DP23" s="300" t="s">
        <v>157</v>
      </c>
      <c r="DQ23" s="300" t="s">
        <v>157</v>
      </c>
      <c r="DR23" s="300">
        <v>5.4600000000000003E-2</v>
      </c>
      <c r="DS23" s="300" t="s">
        <v>157</v>
      </c>
      <c r="DT23" s="309" t="s">
        <v>157</v>
      </c>
      <c r="DU23" s="309" t="s">
        <v>157</v>
      </c>
      <c r="DV23" s="309" t="s">
        <v>157</v>
      </c>
      <c r="DW23" s="300" t="s">
        <v>157</v>
      </c>
      <c r="DX23" s="300" t="s">
        <v>157</v>
      </c>
      <c r="DY23" s="300" t="s">
        <v>157</v>
      </c>
      <c r="DZ23" s="300" t="s">
        <v>157</v>
      </c>
      <c r="EA23" s="300" t="s">
        <v>157</v>
      </c>
      <c r="EB23" s="300" t="s">
        <v>157</v>
      </c>
      <c r="EC23" s="300" t="s">
        <v>157</v>
      </c>
      <c r="ED23" s="300" t="s">
        <v>157</v>
      </c>
      <c r="EE23" s="300" t="s">
        <v>157</v>
      </c>
      <c r="EF23" s="300"/>
      <c r="EG23" s="300" t="s">
        <v>157</v>
      </c>
      <c r="EH23" s="299" t="s">
        <v>157</v>
      </c>
      <c r="EI23" s="309" t="s">
        <v>157</v>
      </c>
      <c r="EJ23" s="309" t="s">
        <v>157</v>
      </c>
      <c r="EK23" s="300" t="s">
        <v>157</v>
      </c>
      <c r="EL23" s="300" t="s">
        <v>157</v>
      </c>
      <c r="EM23" s="300" t="s">
        <v>157</v>
      </c>
      <c r="EN23" s="300" t="s">
        <v>157</v>
      </c>
      <c r="EO23" s="300">
        <v>0.28720000000000001</v>
      </c>
      <c r="EP23" s="300" t="s">
        <v>157</v>
      </c>
      <c r="EQ23" s="300" t="s">
        <v>157</v>
      </c>
      <c r="ER23" s="302" t="s">
        <v>157</v>
      </c>
      <c r="ES23" s="300" t="s">
        <v>157</v>
      </c>
      <c r="ET23" s="300" t="s">
        <v>157</v>
      </c>
      <c r="EU23" s="301" t="s">
        <v>157</v>
      </c>
      <c r="EV23" s="309" t="s">
        <v>157</v>
      </c>
      <c r="EW23" s="309" t="s">
        <v>157</v>
      </c>
      <c r="EX23" s="309" t="s">
        <v>157</v>
      </c>
      <c r="EY23" s="309" t="s">
        <v>157</v>
      </c>
      <c r="EZ23" s="300" t="s">
        <v>157</v>
      </c>
      <c r="FA23" s="300" t="s">
        <v>157</v>
      </c>
      <c r="FB23" s="300" t="s">
        <v>157</v>
      </c>
      <c r="FC23" s="300" t="s">
        <v>157</v>
      </c>
      <c r="FD23" s="300" t="s">
        <v>157</v>
      </c>
      <c r="FE23" s="300" t="s">
        <v>157</v>
      </c>
      <c r="FF23" s="300" t="s">
        <v>157</v>
      </c>
      <c r="FG23" s="300" t="s">
        <v>157</v>
      </c>
      <c r="FH23" s="300" t="s">
        <v>157</v>
      </c>
      <c r="FI23" s="300"/>
      <c r="FJ23" s="300" t="s">
        <v>157</v>
      </c>
      <c r="FK23" s="299" t="s">
        <v>157</v>
      </c>
      <c r="FL23" s="309" t="s">
        <v>157</v>
      </c>
      <c r="FM23" s="309" t="s">
        <v>157</v>
      </c>
      <c r="FN23" s="300" t="s">
        <v>157</v>
      </c>
      <c r="FO23" s="300" t="s">
        <v>157</v>
      </c>
      <c r="FP23" s="300" t="s">
        <v>157</v>
      </c>
      <c r="FQ23" s="300" t="s">
        <v>157</v>
      </c>
      <c r="FR23" s="301" t="s">
        <v>157</v>
      </c>
      <c r="FS23" s="300" t="s">
        <v>157</v>
      </c>
      <c r="FT23" s="303" t="s">
        <v>157</v>
      </c>
    </row>
    <row r="24" spans="1:178" ht="14.5" x14ac:dyDescent="0.35">
      <c r="A24" s="292" t="s">
        <v>82</v>
      </c>
      <c r="B24" s="290" t="s">
        <v>29</v>
      </c>
      <c r="C24" s="298" t="s">
        <v>157</v>
      </c>
      <c r="D24" s="300">
        <v>7.77</v>
      </c>
      <c r="E24" s="300" t="s">
        <v>157</v>
      </c>
      <c r="F24" s="300" t="s">
        <v>157</v>
      </c>
      <c r="G24" s="300" t="s">
        <v>157</v>
      </c>
      <c r="H24" s="309" t="s">
        <v>157</v>
      </c>
      <c r="I24" s="309" t="s">
        <v>157</v>
      </c>
      <c r="J24" s="309" t="s">
        <v>157</v>
      </c>
      <c r="K24" s="300" t="s">
        <v>157</v>
      </c>
      <c r="L24" s="300" t="s">
        <v>157</v>
      </c>
      <c r="M24" s="300">
        <v>6.6559999999999997</v>
      </c>
      <c r="N24" s="300">
        <v>0.34</v>
      </c>
      <c r="O24" s="300" t="s">
        <v>157</v>
      </c>
      <c r="P24" s="300" t="s">
        <v>157</v>
      </c>
      <c r="Q24" s="300" t="s">
        <v>157</v>
      </c>
      <c r="R24" s="300" t="s">
        <v>157</v>
      </c>
      <c r="S24" s="300" t="s">
        <v>157</v>
      </c>
      <c r="T24" s="300"/>
      <c r="U24" s="309" t="s">
        <v>157</v>
      </c>
      <c r="V24" s="300" t="s">
        <v>157</v>
      </c>
      <c r="W24" s="299" t="s">
        <v>157</v>
      </c>
      <c r="X24" s="309">
        <v>0.249</v>
      </c>
      <c r="Y24" s="309" t="s">
        <v>157</v>
      </c>
      <c r="Z24" s="300" t="s">
        <v>157</v>
      </c>
      <c r="AA24" s="300" t="s">
        <v>157</v>
      </c>
      <c r="AB24" s="300" t="s">
        <v>157</v>
      </c>
      <c r="AC24" s="300" t="s">
        <v>157</v>
      </c>
      <c r="AD24" s="300" t="s">
        <v>157</v>
      </c>
      <c r="AE24" s="300" t="s">
        <v>157</v>
      </c>
      <c r="AF24" s="302" t="s">
        <v>157</v>
      </c>
      <c r="AG24" s="300">
        <v>9.5830000000000002</v>
      </c>
      <c r="AH24" s="300" t="s">
        <v>157</v>
      </c>
      <c r="AI24" s="300" t="s">
        <v>157</v>
      </c>
      <c r="AJ24" s="300" t="s">
        <v>157</v>
      </c>
      <c r="AK24" s="309" t="s">
        <v>157</v>
      </c>
      <c r="AL24" s="309" t="s">
        <v>157</v>
      </c>
      <c r="AM24" s="309" t="s">
        <v>157</v>
      </c>
      <c r="AN24" s="300" t="s">
        <v>157</v>
      </c>
      <c r="AO24" s="300" t="s">
        <v>157</v>
      </c>
      <c r="AP24" s="300">
        <v>8.09</v>
      </c>
      <c r="AQ24" s="300">
        <v>0.34799999999999998</v>
      </c>
      <c r="AR24" s="300" t="s">
        <v>157</v>
      </c>
      <c r="AS24" s="300" t="s">
        <v>157</v>
      </c>
      <c r="AT24" s="300" t="s">
        <v>157</v>
      </c>
      <c r="AU24" s="300" t="s">
        <v>157</v>
      </c>
      <c r="AV24" s="300" t="s">
        <v>157</v>
      </c>
      <c r="AW24" s="300"/>
      <c r="AX24" s="309" t="s">
        <v>157</v>
      </c>
      <c r="AY24" s="300" t="s">
        <v>157</v>
      </c>
      <c r="AZ24" s="299" t="s">
        <v>157</v>
      </c>
      <c r="BA24" s="309">
        <v>0.107</v>
      </c>
      <c r="BB24" s="309" t="s">
        <v>157</v>
      </c>
      <c r="BC24" s="300" t="s">
        <v>157</v>
      </c>
      <c r="BD24" s="300" t="s">
        <v>157</v>
      </c>
      <c r="BE24" s="300" t="s">
        <v>157</v>
      </c>
      <c r="BF24" s="300" t="s">
        <v>157</v>
      </c>
      <c r="BG24" s="300" t="s">
        <v>157</v>
      </c>
      <c r="BH24" s="303" t="s">
        <v>157</v>
      </c>
      <c r="BI24" s="300" t="s">
        <v>157</v>
      </c>
      <c r="BJ24" s="300">
        <v>13.428000000000001</v>
      </c>
      <c r="BK24" s="300" t="s">
        <v>157</v>
      </c>
      <c r="BL24" s="300" t="s">
        <v>157</v>
      </c>
      <c r="BM24" s="300" t="s">
        <v>157</v>
      </c>
      <c r="BN24" s="309" t="s">
        <v>157</v>
      </c>
      <c r="BO24" s="309" t="s">
        <v>157</v>
      </c>
      <c r="BP24" s="309" t="s">
        <v>157</v>
      </c>
      <c r="BQ24" s="300" t="s">
        <v>157</v>
      </c>
      <c r="BR24" s="300" t="s">
        <v>157</v>
      </c>
      <c r="BS24" s="300">
        <v>8.2330000000000005</v>
      </c>
      <c r="BT24" s="300">
        <v>0.33900000000000002</v>
      </c>
      <c r="BU24" s="300" t="s">
        <v>157</v>
      </c>
      <c r="BV24" s="300" t="s">
        <v>157</v>
      </c>
      <c r="BW24" s="300" t="s">
        <v>157</v>
      </c>
      <c r="BX24" s="300" t="s">
        <v>157</v>
      </c>
      <c r="BY24" s="300" t="s">
        <v>157</v>
      </c>
      <c r="BZ24" s="300"/>
      <c r="CA24" s="309" t="s">
        <v>157</v>
      </c>
      <c r="CB24" s="300" t="s">
        <v>157</v>
      </c>
      <c r="CC24" s="299" t="s">
        <v>157</v>
      </c>
      <c r="CD24" s="309">
        <v>1.2E-2</v>
      </c>
      <c r="CE24" s="309" t="s">
        <v>157</v>
      </c>
      <c r="CF24" s="300" t="s">
        <v>157</v>
      </c>
      <c r="CG24" s="300" t="s">
        <v>157</v>
      </c>
      <c r="CH24" s="300" t="s">
        <v>157</v>
      </c>
      <c r="CI24" s="300" t="s">
        <v>157</v>
      </c>
      <c r="CJ24" s="300" t="s">
        <v>157</v>
      </c>
      <c r="CK24" s="300" t="s">
        <v>157</v>
      </c>
      <c r="CL24" s="302" t="s">
        <v>157</v>
      </c>
      <c r="CM24" s="300">
        <v>9.9640000000000004</v>
      </c>
      <c r="CN24" s="300" t="s">
        <v>157</v>
      </c>
      <c r="CO24" s="300" t="s">
        <v>157</v>
      </c>
      <c r="CP24" s="300" t="s">
        <v>157</v>
      </c>
      <c r="CQ24" s="309" t="s">
        <v>157</v>
      </c>
      <c r="CR24" s="309" t="s">
        <v>157</v>
      </c>
      <c r="CS24" s="309" t="s">
        <v>157</v>
      </c>
      <c r="CT24" s="300" t="s">
        <v>157</v>
      </c>
      <c r="CU24" s="300" t="s">
        <v>157</v>
      </c>
      <c r="CV24" s="300">
        <v>7.7610000000000001</v>
      </c>
      <c r="CW24" s="300">
        <v>1.337</v>
      </c>
      <c r="CX24" s="300" t="s">
        <v>157</v>
      </c>
      <c r="CY24" s="300" t="s">
        <v>157</v>
      </c>
      <c r="CZ24" s="300" t="s">
        <v>157</v>
      </c>
      <c r="DA24" s="300" t="s">
        <v>157</v>
      </c>
      <c r="DB24" s="300" t="s">
        <v>157</v>
      </c>
      <c r="DC24" s="300"/>
      <c r="DD24" s="309" t="s">
        <v>157</v>
      </c>
      <c r="DE24" s="300" t="s">
        <v>157</v>
      </c>
      <c r="DF24" s="299" t="s">
        <v>157</v>
      </c>
      <c r="DG24" s="309">
        <v>0.28100000000000003</v>
      </c>
      <c r="DH24" s="309" t="s">
        <v>157</v>
      </c>
      <c r="DI24" s="300" t="s">
        <v>157</v>
      </c>
      <c r="DJ24" s="300" t="s">
        <v>157</v>
      </c>
      <c r="DK24" s="300" t="s">
        <v>157</v>
      </c>
      <c r="DL24" s="300" t="s">
        <v>157</v>
      </c>
      <c r="DM24" s="300" t="s">
        <v>157</v>
      </c>
      <c r="DN24" s="303" t="s">
        <v>157</v>
      </c>
      <c r="DO24" s="300" t="s">
        <v>157</v>
      </c>
      <c r="DP24" s="300">
        <v>10.251343</v>
      </c>
      <c r="DQ24" s="300" t="s">
        <v>157</v>
      </c>
      <c r="DR24" s="300" t="s">
        <v>157</v>
      </c>
      <c r="DS24" s="300" t="s">
        <v>157</v>
      </c>
      <c r="DT24" s="309" t="s">
        <v>157</v>
      </c>
      <c r="DU24" s="309" t="s">
        <v>157</v>
      </c>
      <c r="DV24" s="309" t="s">
        <v>157</v>
      </c>
      <c r="DW24" s="300" t="s">
        <v>157</v>
      </c>
      <c r="DX24" s="300" t="s">
        <v>157</v>
      </c>
      <c r="DY24" s="300">
        <v>7.2243339999999998</v>
      </c>
      <c r="DZ24" s="300">
        <v>1.362301</v>
      </c>
      <c r="EA24" s="300" t="s">
        <v>157</v>
      </c>
      <c r="EB24" s="300" t="s">
        <v>157</v>
      </c>
      <c r="EC24" s="300" t="s">
        <v>157</v>
      </c>
      <c r="ED24" s="300" t="s">
        <v>157</v>
      </c>
      <c r="EE24" s="300" t="s">
        <v>157</v>
      </c>
      <c r="EF24" s="300"/>
      <c r="EG24" s="309" t="s">
        <v>157</v>
      </c>
      <c r="EH24" s="300" t="s">
        <v>157</v>
      </c>
      <c r="EI24" s="299" t="s">
        <v>157</v>
      </c>
      <c r="EJ24" s="309">
        <v>0.113525</v>
      </c>
      <c r="EK24" s="309" t="s">
        <v>157</v>
      </c>
      <c r="EL24" s="300" t="s">
        <v>157</v>
      </c>
      <c r="EM24" s="300" t="s">
        <v>157</v>
      </c>
      <c r="EN24" s="300" t="s">
        <v>157</v>
      </c>
      <c r="EO24" s="300" t="s">
        <v>157</v>
      </c>
      <c r="EP24" s="300" t="s">
        <v>157</v>
      </c>
      <c r="EQ24" s="300" t="s">
        <v>157</v>
      </c>
      <c r="ER24" s="302" t="s">
        <v>157</v>
      </c>
      <c r="ES24" s="300">
        <v>10.783918999999999</v>
      </c>
      <c r="ET24" s="300" t="s">
        <v>157</v>
      </c>
      <c r="EU24" s="300" t="s">
        <v>157</v>
      </c>
      <c r="EV24" s="300" t="s">
        <v>157</v>
      </c>
      <c r="EW24" s="309" t="s">
        <v>157</v>
      </c>
      <c r="EX24" s="309" t="s">
        <v>157</v>
      </c>
      <c r="EY24" s="309" t="s">
        <v>157</v>
      </c>
      <c r="EZ24" s="300" t="s">
        <v>157</v>
      </c>
      <c r="FA24" s="300" t="s">
        <v>157</v>
      </c>
      <c r="FB24" s="300">
        <v>6.9320950000000003</v>
      </c>
      <c r="FC24" s="300">
        <v>0.73477899999999996</v>
      </c>
      <c r="FD24" s="300" t="s">
        <v>157</v>
      </c>
      <c r="FE24" s="300" t="s">
        <v>157</v>
      </c>
      <c r="FF24" s="300" t="s">
        <v>157</v>
      </c>
      <c r="FG24" s="300" t="s">
        <v>157</v>
      </c>
      <c r="FH24" s="300" t="s">
        <v>157</v>
      </c>
      <c r="FI24" s="300"/>
      <c r="FJ24" s="309" t="s">
        <v>157</v>
      </c>
      <c r="FK24" s="300" t="s">
        <v>157</v>
      </c>
      <c r="FL24" s="299" t="s">
        <v>157</v>
      </c>
      <c r="FM24" s="309">
        <v>0.33387099999999997</v>
      </c>
      <c r="FN24" s="309" t="s">
        <v>157</v>
      </c>
      <c r="FO24" s="300" t="s">
        <v>157</v>
      </c>
      <c r="FP24" s="300" t="s">
        <v>157</v>
      </c>
      <c r="FQ24" s="300" t="s">
        <v>157</v>
      </c>
      <c r="FR24" s="300" t="s">
        <v>157</v>
      </c>
      <c r="FS24" s="300" t="s">
        <v>157</v>
      </c>
      <c r="FT24" s="303" t="s">
        <v>157</v>
      </c>
    </row>
    <row r="25" spans="1:178" ht="14.5" x14ac:dyDescent="0.35">
      <c r="A25" s="292" t="s">
        <v>81</v>
      </c>
      <c r="B25" s="290" t="s">
        <v>32</v>
      </c>
      <c r="C25" s="298" t="s">
        <v>157</v>
      </c>
      <c r="D25" s="300" t="s">
        <v>157</v>
      </c>
      <c r="E25" s="300" t="s">
        <v>157</v>
      </c>
      <c r="F25" s="300" t="s">
        <v>157</v>
      </c>
      <c r="G25" s="300" t="s">
        <v>157</v>
      </c>
      <c r="H25" s="309" t="s">
        <v>157</v>
      </c>
      <c r="I25" s="309">
        <v>2.5579999999999998</v>
      </c>
      <c r="J25" s="309" t="s">
        <v>157</v>
      </c>
      <c r="K25" s="300">
        <v>4.5999999999999999E-2</v>
      </c>
      <c r="L25" s="300" t="s">
        <v>157</v>
      </c>
      <c r="M25" s="300" t="s">
        <v>157</v>
      </c>
      <c r="N25" s="300" t="s">
        <v>157</v>
      </c>
      <c r="O25" s="300" t="s">
        <v>157</v>
      </c>
      <c r="P25" s="300" t="s">
        <v>157</v>
      </c>
      <c r="Q25" s="300" t="s">
        <v>157</v>
      </c>
      <c r="R25" s="300" t="s">
        <v>157</v>
      </c>
      <c r="S25" s="300" t="s">
        <v>157</v>
      </c>
      <c r="T25" s="300"/>
      <c r="U25" s="309" t="s">
        <v>157</v>
      </c>
      <c r="V25" s="300" t="s">
        <v>157</v>
      </c>
      <c r="W25" s="309">
        <v>4.298</v>
      </c>
      <c r="X25" s="299" t="s">
        <v>157</v>
      </c>
      <c r="Y25" s="309" t="s">
        <v>157</v>
      </c>
      <c r="Z25" s="300" t="s">
        <v>157</v>
      </c>
      <c r="AA25" s="300" t="s">
        <v>157</v>
      </c>
      <c r="AB25" s="300">
        <v>8.2390000000000008</v>
      </c>
      <c r="AC25" s="300" t="s">
        <v>157</v>
      </c>
      <c r="AD25" s="300" t="s">
        <v>157</v>
      </c>
      <c r="AE25" s="300" t="s">
        <v>157</v>
      </c>
      <c r="AF25" s="302" t="s">
        <v>157</v>
      </c>
      <c r="AG25" s="300" t="s">
        <v>157</v>
      </c>
      <c r="AH25" s="300" t="s">
        <v>157</v>
      </c>
      <c r="AI25" s="300" t="s">
        <v>157</v>
      </c>
      <c r="AJ25" s="300" t="s">
        <v>157</v>
      </c>
      <c r="AK25" s="309" t="s">
        <v>157</v>
      </c>
      <c r="AL25" s="309">
        <v>4.1340000000000003</v>
      </c>
      <c r="AM25" s="309" t="s">
        <v>157</v>
      </c>
      <c r="AN25" s="300">
        <v>5.5E-2</v>
      </c>
      <c r="AO25" s="300" t="s">
        <v>157</v>
      </c>
      <c r="AP25" s="300" t="s">
        <v>157</v>
      </c>
      <c r="AQ25" s="300" t="s">
        <v>157</v>
      </c>
      <c r="AR25" s="300" t="s">
        <v>157</v>
      </c>
      <c r="AS25" s="300" t="s">
        <v>157</v>
      </c>
      <c r="AT25" s="300" t="s">
        <v>157</v>
      </c>
      <c r="AU25" s="300" t="s">
        <v>157</v>
      </c>
      <c r="AV25" s="300" t="s">
        <v>157</v>
      </c>
      <c r="AW25" s="300"/>
      <c r="AX25" s="309" t="s">
        <v>157</v>
      </c>
      <c r="AY25" s="300" t="s">
        <v>157</v>
      </c>
      <c r="AZ25" s="309">
        <v>5.6760000000000002</v>
      </c>
      <c r="BA25" s="299" t="s">
        <v>157</v>
      </c>
      <c r="BB25" s="309" t="s">
        <v>157</v>
      </c>
      <c r="BC25" s="300" t="s">
        <v>157</v>
      </c>
      <c r="BD25" s="300" t="s">
        <v>157</v>
      </c>
      <c r="BE25" s="300">
        <v>12.067</v>
      </c>
      <c r="BF25" s="300" t="s">
        <v>157</v>
      </c>
      <c r="BG25" s="300" t="s">
        <v>157</v>
      </c>
      <c r="BH25" s="303" t="s">
        <v>157</v>
      </c>
      <c r="BI25" s="300" t="s">
        <v>157</v>
      </c>
      <c r="BJ25" s="300" t="s">
        <v>157</v>
      </c>
      <c r="BK25" s="300" t="s">
        <v>157</v>
      </c>
      <c r="BL25" s="300" t="s">
        <v>157</v>
      </c>
      <c r="BM25" s="300" t="s">
        <v>157</v>
      </c>
      <c r="BN25" s="309" t="s">
        <v>157</v>
      </c>
      <c r="BO25" s="309">
        <v>6.5750000000000002</v>
      </c>
      <c r="BP25" s="309" t="s">
        <v>157</v>
      </c>
      <c r="BQ25" s="300">
        <v>0.14599999999999999</v>
      </c>
      <c r="BR25" s="300" t="s">
        <v>157</v>
      </c>
      <c r="BS25" s="300" t="s">
        <v>157</v>
      </c>
      <c r="BT25" s="300" t="s">
        <v>157</v>
      </c>
      <c r="BU25" s="300" t="s">
        <v>157</v>
      </c>
      <c r="BV25" s="300" t="s">
        <v>157</v>
      </c>
      <c r="BW25" s="300" t="s">
        <v>157</v>
      </c>
      <c r="BX25" s="300" t="s">
        <v>157</v>
      </c>
      <c r="BY25" s="300" t="s">
        <v>157</v>
      </c>
      <c r="BZ25" s="300"/>
      <c r="CA25" s="309" t="s">
        <v>157</v>
      </c>
      <c r="CB25" s="300" t="s">
        <v>157</v>
      </c>
      <c r="CC25" s="309">
        <v>5.9779999999999998</v>
      </c>
      <c r="CD25" s="299" t="s">
        <v>157</v>
      </c>
      <c r="CE25" s="309" t="s">
        <v>157</v>
      </c>
      <c r="CF25" s="300" t="s">
        <v>157</v>
      </c>
      <c r="CG25" s="300" t="s">
        <v>157</v>
      </c>
      <c r="CH25" s="300">
        <v>9.3170000000000002</v>
      </c>
      <c r="CI25" s="300" t="s">
        <v>157</v>
      </c>
      <c r="CJ25" s="300" t="s">
        <v>157</v>
      </c>
      <c r="CK25" s="300" t="s">
        <v>157</v>
      </c>
      <c r="CL25" s="302" t="s">
        <v>157</v>
      </c>
      <c r="CM25" s="300" t="s">
        <v>157</v>
      </c>
      <c r="CN25" s="300" t="s">
        <v>157</v>
      </c>
      <c r="CO25" s="300" t="s">
        <v>157</v>
      </c>
      <c r="CP25" s="300" t="s">
        <v>157</v>
      </c>
      <c r="CQ25" s="309" t="s">
        <v>157</v>
      </c>
      <c r="CR25" s="309">
        <v>6.8129999999999997</v>
      </c>
      <c r="CS25" s="309" t="s">
        <v>157</v>
      </c>
      <c r="CT25" s="300">
        <v>0.2</v>
      </c>
      <c r="CU25" s="300" t="s">
        <v>157</v>
      </c>
      <c r="CV25" s="300" t="s">
        <v>157</v>
      </c>
      <c r="CW25" s="300" t="s">
        <v>157</v>
      </c>
      <c r="CX25" s="300" t="s">
        <v>157</v>
      </c>
      <c r="CY25" s="300" t="s">
        <v>157</v>
      </c>
      <c r="CZ25" s="300" t="s">
        <v>157</v>
      </c>
      <c r="DA25" s="300" t="s">
        <v>157</v>
      </c>
      <c r="DB25" s="300" t="s">
        <v>157</v>
      </c>
      <c r="DC25" s="300"/>
      <c r="DD25" s="309" t="s">
        <v>157</v>
      </c>
      <c r="DE25" s="300" t="s">
        <v>157</v>
      </c>
      <c r="DF25" s="309">
        <v>4.3499999999999996</v>
      </c>
      <c r="DG25" s="299" t="s">
        <v>157</v>
      </c>
      <c r="DH25" s="309" t="s">
        <v>157</v>
      </c>
      <c r="DI25" s="300" t="s">
        <v>157</v>
      </c>
      <c r="DJ25" s="300" t="s">
        <v>157</v>
      </c>
      <c r="DK25" s="300">
        <v>10.788</v>
      </c>
      <c r="DL25" s="300" t="s">
        <v>157</v>
      </c>
      <c r="DM25" s="300" t="s">
        <v>157</v>
      </c>
      <c r="DN25" s="303" t="s">
        <v>157</v>
      </c>
      <c r="DO25" s="300" t="s">
        <v>157</v>
      </c>
      <c r="DP25" s="300" t="s">
        <v>157</v>
      </c>
      <c r="DQ25" s="300" t="s">
        <v>157</v>
      </c>
      <c r="DR25" s="300" t="s">
        <v>157</v>
      </c>
      <c r="DS25" s="300" t="s">
        <v>157</v>
      </c>
      <c r="DT25" s="309" t="s">
        <v>157</v>
      </c>
      <c r="DU25" s="309">
        <v>5.4370000000000003</v>
      </c>
      <c r="DV25" s="309" t="s">
        <v>157</v>
      </c>
      <c r="DW25" s="300">
        <v>0.28699999999999998</v>
      </c>
      <c r="DX25" s="300" t="s">
        <v>157</v>
      </c>
      <c r="DY25" s="300" t="s">
        <v>157</v>
      </c>
      <c r="DZ25" s="300" t="s">
        <v>157</v>
      </c>
      <c r="EA25" s="300" t="s">
        <v>157</v>
      </c>
      <c r="EB25" s="300" t="s">
        <v>157</v>
      </c>
      <c r="EC25" s="300" t="s">
        <v>157</v>
      </c>
      <c r="ED25" s="300" t="s">
        <v>157</v>
      </c>
      <c r="EE25" s="300" t="s">
        <v>157</v>
      </c>
      <c r="EF25" s="300"/>
      <c r="EG25" s="309" t="s">
        <v>157</v>
      </c>
      <c r="EH25" s="300" t="s">
        <v>157</v>
      </c>
      <c r="EI25" s="309">
        <v>5.1689999999999996</v>
      </c>
      <c r="EJ25" s="299" t="s">
        <v>157</v>
      </c>
      <c r="EK25" s="309" t="s">
        <v>157</v>
      </c>
      <c r="EL25" s="300" t="s">
        <v>157</v>
      </c>
      <c r="EM25" s="300" t="s">
        <v>157</v>
      </c>
      <c r="EN25" s="300">
        <v>10.382999999999999</v>
      </c>
      <c r="EO25" s="300" t="s">
        <v>157</v>
      </c>
      <c r="EP25" s="300" t="s">
        <v>157</v>
      </c>
      <c r="EQ25" s="300" t="s">
        <v>157</v>
      </c>
      <c r="ER25" s="302" t="s">
        <v>157</v>
      </c>
      <c r="ES25" s="300" t="s">
        <v>157</v>
      </c>
      <c r="ET25" s="300" t="s">
        <v>157</v>
      </c>
      <c r="EU25" s="300" t="s">
        <v>157</v>
      </c>
      <c r="EV25" s="300" t="s">
        <v>157</v>
      </c>
      <c r="EW25" s="309" t="s">
        <v>157</v>
      </c>
      <c r="EX25" s="305">
        <v>5.0347560000000007</v>
      </c>
      <c r="EY25" s="309" t="s">
        <v>157</v>
      </c>
      <c r="EZ25" s="305">
        <v>0.19</v>
      </c>
      <c r="FA25" s="300" t="s">
        <v>157</v>
      </c>
      <c r="FB25" s="300" t="s">
        <v>157</v>
      </c>
      <c r="FC25" s="300" t="s">
        <v>157</v>
      </c>
      <c r="FD25" s="300" t="s">
        <v>157</v>
      </c>
      <c r="FE25" s="300" t="s">
        <v>157</v>
      </c>
      <c r="FF25" s="300" t="s">
        <v>157</v>
      </c>
      <c r="FG25" s="300" t="s">
        <v>157</v>
      </c>
      <c r="FH25" s="300" t="s">
        <v>157</v>
      </c>
      <c r="FI25" s="300"/>
      <c r="FJ25" s="309" t="s">
        <v>157</v>
      </c>
      <c r="FK25" s="300" t="s">
        <v>157</v>
      </c>
      <c r="FL25" s="305">
        <v>3.8769720000000003</v>
      </c>
      <c r="FM25" s="299" t="s">
        <v>157</v>
      </c>
      <c r="FN25" s="309" t="s">
        <v>157</v>
      </c>
      <c r="FO25" s="300" t="s">
        <v>157</v>
      </c>
      <c r="FP25" s="300" t="s">
        <v>157</v>
      </c>
      <c r="FQ25" s="305">
        <v>8.1829999999999998</v>
      </c>
      <c r="FR25" s="300" t="s">
        <v>157</v>
      </c>
      <c r="FS25" s="300" t="s">
        <v>157</v>
      </c>
      <c r="FT25" s="303" t="s">
        <v>157</v>
      </c>
    </row>
    <row r="26" spans="1:178" ht="14.5" x14ac:dyDescent="0.35">
      <c r="A26" s="292" t="s">
        <v>80</v>
      </c>
      <c r="B26" s="290" t="s">
        <v>28</v>
      </c>
      <c r="C26" s="298" t="s">
        <v>157</v>
      </c>
      <c r="D26" s="300" t="s">
        <v>157</v>
      </c>
      <c r="E26" s="300" t="s">
        <v>157</v>
      </c>
      <c r="F26" s="300" t="s">
        <v>157</v>
      </c>
      <c r="G26" s="300" t="s">
        <v>157</v>
      </c>
      <c r="H26" s="309">
        <v>7.8460000000000001</v>
      </c>
      <c r="I26" s="309" t="s">
        <v>157</v>
      </c>
      <c r="J26" s="309" t="s">
        <v>157</v>
      </c>
      <c r="K26" s="300" t="s">
        <v>157</v>
      </c>
      <c r="L26" s="309" t="s">
        <v>157</v>
      </c>
      <c r="M26" s="309" t="s">
        <v>157</v>
      </c>
      <c r="N26" s="309">
        <v>0.54</v>
      </c>
      <c r="O26" s="309" t="s">
        <v>157</v>
      </c>
      <c r="P26" s="300" t="s">
        <v>157</v>
      </c>
      <c r="Q26" s="300" t="s">
        <v>157</v>
      </c>
      <c r="R26" s="300" t="s">
        <v>157</v>
      </c>
      <c r="S26" s="300" t="s">
        <v>157</v>
      </c>
      <c r="T26" s="300"/>
      <c r="U26" s="300" t="s">
        <v>157</v>
      </c>
      <c r="V26" s="300" t="s">
        <v>157</v>
      </c>
      <c r="W26" s="300" t="s">
        <v>157</v>
      </c>
      <c r="X26" s="300" t="s">
        <v>157</v>
      </c>
      <c r="Y26" s="299" t="s">
        <v>157</v>
      </c>
      <c r="Z26" s="300" t="s">
        <v>157</v>
      </c>
      <c r="AA26" s="300" t="s">
        <v>157</v>
      </c>
      <c r="AB26" s="300">
        <v>0.76400000000000001</v>
      </c>
      <c r="AC26" s="300" t="s">
        <v>157</v>
      </c>
      <c r="AD26" s="300">
        <v>3.1720000000000002</v>
      </c>
      <c r="AE26" s="300" t="s">
        <v>157</v>
      </c>
      <c r="AF26" s="302" t="s">
        <v>157</v>
      </c>
      <c r="AG26" s="300" t="s">
        <v>157</v>
      </c>
      <c r="AH26" s="300" t="s">
        <v>157</v>
      </c>
      <c r="AI26" s="300" t="s">
        <v>157</v>
      </c>
      <c r="AJ26" s="300" t="s">
        <v>157</v>
      </c>
      <c r="AK26" s="309">
        <v>7.6829999999999998</v>
      </c>
      <c r="AL26" s="309" t="s">
        <v>157</v>
      </c>
      <c r="AM26" s="309" t="s">
        <v>157</v>
      </c>
      <c r="AN26" s="300" t="s">
        <v>157</v>
      </c>
      <c r="AO26" s="309" t="s">
        <v>157</v>
      </c>
      <c r="AP26" s="309" t="s">
        <v>157</v>
      </c>
      <c r="AQ26" s="309">
        <v>5.0999999999999997E-2</v>
      </c>
      <c r="AR26" s="309" t="s">
        <v>157</v>
      </c>
      <c r="AS26" s="300" t="s">
        <v>157</v>
      </c>
      <c r="AT26" s="300" t="s">
        <v>157</v>
      </c>
      <c r="AU26" s="300" t="s">
        <v>157</v>
      </c>
      <c r="AV26" s="300" t="s">
        <v>157</v>
      </c>
      <c r="AW26" s="300"/>
      <c r="AX26" s="300" t="s">
        <v>157</v>
      </c>
      <c r="AY26" s="300" t="s">
        <v>157</v>
      </c>
      <c r="AZ26" s="300" t="s">
        <v>157</v>
      </c>
      <c r="BA26" s="300" t="s">
        <v>157</v>
      </c>
      <c r="BB26" s="299" t="s">
        <v>157</v>
      </c>
      <c r="BC26" s="300" t="s">
        <v>157</v>
      </c>
      <c r="BD26" s="300" t="s">
        <v>157</v>
      </c>
      <c r="BE26" s="300">
        <v>0.108</v>
      </c>
      <c r="BF26" s="300" t="s">
        <v>157</v>
      </c>
      <c r="BG26" s="300">
        <v>3.5</v>
      </c>
      <c r="BH26" s="303" t="s">
        <v>157</v>
      </c>
      <c r="BI26" s="300" t="s">
        <v>157</v>
      </c>
      <c r="BJ26" s="300" t="s">
        <v>157</v>
      </c>
      <c r="BK26" s="300" t="s">
        <v>157</v>
      </c>
      <c r="BL26" s="300" t="s">
        <v>157</v>
      </c>
      <c r="BM26" s="300" t="s">
        <v>157</v>
      </c>
      <c r="BN26" s="309">
        <v>9.7650000000000006</v>
      </c>
      <c r="BO26" s="309" t="s">
        <v>157</v>
      </c>
      <c r="BP26" s="309" t="s">
        <v>157</v>
      </c>
      <c r="BQ26" s="300" t="s">
        <v>157</v>
      </c>
      <c r="BR26" s="309" t="s">
        <v>157</v>
      </c>
      <c r="BS26" s="309" t="s">
        <v>157</v>
      </c>
      <c r="BT26" s="309">
        <v>1.7000000000000001E-2</v>
      </c>
      <c r="BU26" s="309" t="s">
        <v>157</v>
      </c>
      <c r="BV26" s="300" t="s">
        <v>157</v>
      </c>
      <c r="BW26" s="300" t="s">
        <v>157</v>
      </c>
      <c r="BX26" s="300" t="s">
        <v>157</v>
      </c>
      <c r="BY26" s="300" t="s">
        <v>157</v>
      </c>
      <c r="BZ26" s="300"/>
      <c r="CA26" s="300" t="s">
        <v>157</v>
      </c>
      <c r="CB26" s="300" t="s">
        <v>157</v>
      </c>
      <c r="CC26" s="300" t="s">
        <v>157</v>
      </c>
      <c r="CD26" s="300" t="s">
        <v>157</v>
      </c>
      <c r="CE26" s="299" t="s">
        <v>157</v>
      </c>
      <c r="CF26" s="300" t="s">
        <v>157</v>
      </c>
      <c r="CG26" s="300" t="s">
        <v>157</v>
      </c>
      <c r="CH26" s="300">
        <v>0.02</v>
      </c>
      <c r="CI26" s="300" t="s">
        <v>157</v>
      </c>
      <c r="CJ26" s="300">
        <v>4.9260000000000002</v>
      </c>
      <c r="CK26" s="300" t="s">
        <v>157</v>
      </c>
      <c r="CL26" s="302" t="s">
        <v>157</v>
      </c>
      <c r="CM26" s="300" t="s">
        <v>157</v>
      </c>
      <c r="CN26" s="300" t="s">
        <v>157</v>
      </c>
      <c r="CO26" s="300" t="s">
        <v>157</v>
      </c>
      <c r="CP26" s="300" t="s">
        <v>157</v>
      </c>
      <c r="CQ26" s="309">
        <v>7.2</v>
      </c>
      <c r="CR26" s="309" t="s">
        <v>157</v>
      </c>
      <c r="CS26" s="309" t="s">
        <v>157</v>
      </c>
      <c r="CT26" s="300" t="s">
        <v>157</v>
      </c>
      <c r="CU26" s="309" t="s">
        <v>157</v>
      </c>
      <c r="CV26" s="309" t="s">
        <v>157</v>
      </c>
      <c r="CW26" s="309">
        <v>1.4999999999999999E-2</v>
      </c>
      <c r="CX26" s="309" t="s">
        <v>157</v>
      </c>
      <c r="CY26" s="300" t="s">
        <v>157</v>
      </c>
      <c r="CZ26" s="300" t="s">
        <v>157</v>
      </c>
      <c r="DA26" s="300" t="s">
        <v>157</v>
      </c>
      <c r="DB26" s="300" t="s">
        <v>157</v>
      </c>
      <c r="DC26" s="300"/>
      <c r="DD26" s="300" t="s">
        <v>157</v>
      </c>
      <c r="DE26" s="300" t="s">
        <v>157</v>
      </c>
      <c r="DF26" s="300" t="s">
        <v>157</v>
      </c>
      <c r="DG26" s="300" t="s">
        <v>157</v>
      </c>
      <c r="DH26" s="299" t="s">
        <v>157</v>
      </c>
      <c r="DI26" s="300" t="s">
        <v>157</v>
      </c>
      <c r="DJ26" s="300" t="s">
        <v>157</v>
      </c>
      <c r="DK26" s="300">
        <v>0.17599999999999999</v>
      </c>
      <c r="DL26" s="300" t="s">
        <v>157</v>
      </c>
      <c r="DM26" s="300">
        <v>4.1870000000000003</v>
      </c>
      <c r="DN26" s="303" t="s">
        <v>157</v>
      </c>
      <c r="DO26" s="300" t="s">
        <v>157</v>
      </c>
      <c r="DP26" s="300" t="s">
        <v>157</v>
      </c>
      <c r="DQ26" s="300" t="s">
        <v>157</v>
      </c>
      <c r="DR26" s="300" t="s">
        <v>157</v>
      </c>
      <c r="DS26" s="300" t="s">
        <v>157</v>
      </c>
      <c r="DT26" s="309">
        <v>5.9459999999999997</v>
      </c>
      <c r="DU26" s="309" t="s">
        <v>157</v>
      </c>
      <c r="DV26" s="309" t="s">
        <v>157</v>
      </c>
      <c r="DW26" s="300" t="s">
        <v>157</v>
      </c>
      <c r="DX26" s="309" t="s">
        <v>157</v>
      </c>
      <c r="DY26" s="309" t="s">
        <v>157</v>
      </c>
      <c r="DZ26" s="309">
        <v>2.1000000000000001E-2</v>
      </c>
      <c r="EA26" s="309" t="s">
        <v>157</v>
      </c>
      <c r="EB26" s="300" t="s">
        <v>157</v>
      </c>
      <c r="EC26" s="300" t="s">
        <v>157</v>
      </c>
      <c r="ED26" s="300" t="s">
        <v>157</v>
      </c>
      <c r="EE26" s="300" t="s">
        <v>157</v>
      </c>
      <c r="EF26" s="300"/>
      <c r="EG26" s="300" t="s">
        <v>157</v>
      </c>
      <c r="EH26" s="300" t="s">
        <v>157</v>
      </c>
      <c r="EI26" s="300" t="s">
        <v>157</v>
      </c>
      <c r="EJ26" s="300" t="s">
        <v>157</v>
      </c>
      <c r="EK26" s="299" t="s">
        <v>157</v>
      </c>
      <c r="EL26" s="300" t="s">
        <v>157</v>
      </c>
      <c r="EM26" s="300" t="s">
        <v>157</v>
      </c>
      <c r="EN26" s="300">
        <v>0.151</v>
      </c>
      <c r="EO26" s="300" t="s">
        <v>157</v>
      </c>
      <c r="EP26" s="300">
        <v>4.3719999999999999</v>
      </c>
      <c r="EQ26" s="300" t="s">
        <v>157</v>
      </c>
      <c r="ER26" s="302" t="s">
        <v>157</v>
      </c>
      <c r="ES26" s="300" t="s">
        <v>157</v>
      </c>
      <c r="ET26" s="300" t="s">
        <v>157</v>
      </c>
      <c r="EU26" s="300" t="s">
        <v>157</v>
      </c>
      <c r="EV26" s="300" t="s">
        <v>157</v>
      </c>
      <c r="EW26" s="309">
        <v>3.7716439999999998</v>
      </c>
      <c r="EX26" s="309" t="s">
        <v>157</v>
      </c>
      <c r="EY26" s="309" t="s">
        <v>157</v>
      </c>
      <c r="EZ26" s="300" t="s">
        <v>157</v>
      </c>
      <c r="FA26" s="309" t="s">
        <v>157</v>
      </c>
      <c r="FB26" s="309" t="s">
        <v>157</v>
      </c>
      <c r="FC26" s="309">
        <v>2.0673999999999998E-2</v>
      </c>
      <c r="FD26" s="309" t="s">
        <v>157</v>
      </c>
      <c r="FE26" s="300" t="s">
        <v>157</v>
      </c>
      <c r="FF26" s="300" t="s">
        <v>157</v>
      </c>
      <c r="FG26" s="300" t="s">
        <v>157</v>
      </c>
      <c r="FH26" s="300" t="s">
        <v>157</v>
      </c>
      <c r="FI26" s="300"/>
      <c r="FJ26" s="300" t="s">
        <v>157</v>
      </c>
      <c r="FK26" s="300" t="s">
        <v>157</v>
      </c>
      <c r="FL26" s="300" t="s">
        <v>157</v>
      </c>
      <c r="FM26" s="300" t="s">
        <v>157</v>
      </c>
      <c r="FN26" s="299" t="s">
        <v>157</v>
      </c>
      <c r="FO26" s="300" t="s">
        <v>157</v>
      </c>
      <c r="FP26" s="300" t="s">
        <v>157</v>
      </c>
      <c r="FQ26" s="300">
        <v>0.376137</v>
      </c>
      <c r="FR26" s="300" t="s">
        <v>157</v>
      </c>
      <c r="FS26" s="300">
        <v>3.2354980000000002</v>
      </c>
      <c r="FT26" s="303" t="s">
        <v>157</v>
      </c>
    </row>
    <row r="27" spans="1:178" ht="15" customHeight="1" x14ac:dyDescent="0.35">
      <c r="A27" s="292" t="s">
        <v>79</v>
      </c>
      <c r="B27" s="290" t="s">
        <v>78</v>
      </c>
      <c r="C27" s="298" t="s">
        <v>157</v>
      </c>
      <c r="D27" s="300" t="s">
        <v>157</v>
      </c>
      <c r="E27" s="300" t="s">
        <v>157</v>
      </c>
      <c r="F27" s="300" t="s">
        <v>157</v>
      </c>
      <c r="G27" s="300" t="s">
        <v>157</v>
      </c>
      <c r="H27" s="309" t="s">
        <v>157</v>
      </c>
      <c r="I27" s="309" t="s">
        <v>157</v>
      </c>
      <c r="J27" s="309">
        <v>5.3239999999999998</v>
      </c>
      <c r="K27" s="300" t="s">
        <v>157</v>
      </c>
      <c r="L27" s="309" t="s">
        <v>157</v>
      </c>
      <c r="M27" s="309" t="s">
        <v>157</v>
      </c>
      <c r="N27" s="309" t="s">
        <v>157</v>
      </c>
      <c r="O27" s="309" t="s">
        <v>157</v>
      </c>
      <c r="P27" s="300" t="s">
        <v>157</v>
      </c>
      <c r="Q27" s="300" t="s">
        <v>157</v>
      </c>
      <c r="R27" s="300" t="s">
        <v>157</v>
      </c>
      <c r="S27" s="300" t="s">
        <v>157</v>
      </c>
      <c r="T27" s="300"/>
      <c r="U27" s="300" t="s">
        <v>157</v>
      </c>
      <c r="V27" s="300" t="s">
        <v>157</v>
      </c>
      <c r="W27" s="300" t="s">
        <v>157</v>
      </c>
      <c r="X27" s="300" t="s">
        <v>157</v>
      </c>
      <c r="Y27" s="300" t="s">
        <v>157</v>
      </c>
      <c r="Z27" s="299" t="s">
        <v>157</v>
      </c>
      <c r="AA27" s="300" t="s">
        <v>157</v>
      </c>
      <c r="AB27" s="300" t="s">
        <v>157</v>
      </c>
      <c r="AC27" s="300" t="s">
        <v>157</v>
      </c>
      <c r="AD27" s="300" t="s">
        <v>157</v>
      </c>
      <c r="AE27" s="300" t="s">
        <v>157</v>
      </c>
      <c r="AF27" s="302" t="s">
        <v>157</v>
      </c>
      <c r="AG27" s="300" t="s">
        <v>157</v>
      </c>
      <c r="AH27" s="300" t="s">
        <v>157</v>
      </c>
      <c r="AI27" s="300" t="s">
        <v>157</v>
      </c>
      <c r="AJ27" s="300" t="s">
        <v>157</v>
      </c>
      <c r="AK27" s="309" t="s">
        <v>157</v>
      </c>
      <c r="AL27" s="309" t="s">
        <v>157</v>
      </c>
      <c r="AM27" s="309">
        <v>6.3440000000000003</v>
      </c>
      <c r="AN27" s="300" t="s">
        <v>157</v>
      </c>
      <c r="AO27" s="309" t="s">
        <v>157</v>
      </c>
      <c r="AP27" s="309" t="s">
        <v>157</v>
      </c>
      <c r="AQ27" s="309" t="s">
        <v>157</v>
      </c>
      <c r="AR27" s="309" t="s">
        <v>157</v>
      </c>
      <c r="AS27" s="300" t="s">
        <v>157</v>
      </c>
      <c r="AT27" s="300" t="s">
        <v>157</v>
      </c>
      <c r="AU27" s="300" t="s">
        <v>157</v>
      </c>
      <c r="AV27" s="300" t="s">
        <v>157</v>
      </c>
      <c r="AW27" s="300"/>
      <c r="AX27" s="300" t="s">
        <v>157</v>
      </c>
      <c r="AY27" s="300" t="s">
        <v>157</v>
      </c>
      <c r="AZ27" s="300" t="s">
        <v>157</v>
      </c>
      <c r="BA27" s="300" t="s">
        <v>157</v>
      </c>
      <c r="BB27" s="300" t="s">
        <v>157</v>
      </c>
      <c r="BC27" s="299" t="s">
        <v>157</v>
      </c>
      <c r="BD27" s="300" t="s">
        <v>157</v>
      </c>
      <c r="BE27" s="300" t="s">
        <v>157</v>
      </c>
      <c r="BF27" s="300" t="s">
        <v>157</v>
      </c>
      <c r="BG27" s="300" t="s">
        <v>157</v>
      </c>
      <c r="BH27" s="303" t="s">
        <v>157</v>
      </c>
      <c r="BI27" s="300" t="s">
        <v>157</v>
      </c>
      <c r="BJ27" s="300" t="s">
        <v>157</v>
      </c>
      <c r="BK27" s="300" t="s">
        <v>157</v>
      </c>
      <c r="BL27" s="300" t="s">
        <v>157</v>
      </c>
      <c r="BM27" s="300" t="s">
        <v>157</v>
      </c>
      <c r="BN27" s="309" t="s">
        <v>157</v>
      </c>
      <c r="BO27" s="309" t="s">
        <v>157</v>
      </c>
      <c r="BP27" s="309">
        <v>5.8109999999999999</v>
      </c>
      <c r="BQ27" s="300" t="s">
        <v>157</v>
      </c>
      <c r="BR27" s="309" t="s">
        <v>157</v>
      </c>
      <c r="BS27" s="309" t="s">
        <v>157</v>
      </c>
      <c r="BT27" s="309" t="s">
        <v>157</v>
      </c>
      <c r="BU27" s="309" t="s">
        <v>157</v>
      </c>
      <c r="BV27" s="300" t="s">
        <v>157</v>
      </c>
      <c r="BW27" s="300" t="s">
        <v>157</v>
      </c>
      <c r="BX27" s="300" t="s">
        <v>157</v>
      </c>
      <c r="BY27" s="300" t="s">
        <v>157</v>
      </c>
      <c r="BZ27" s="300"/>
      <c r="CA27" s="300" t="s">
        <v>157</v>
      </c>
      <c r="CB27" s="300" t="s">
        <v>157</v>
      </c>
      <c r="CC27" s="300" t="s">
        <v>157</v>
      </c>
      <c r="CD27" s="300" t="s">
        <v>157</v>
      </c>
      <c r="CE27" s="300" t="s">
        <v>157</v>
      </c>
      <c r="CF27" s="299" t="s">
        <v>157</v>
      </c>
      <c r="CG27" s="300" t="s">
        <v>157</v>
      </c>
      <c r="CH27" s="300" t="s">
        <v>157</v>
      </c>
      <c r="CI27" s="300" t="s">
        <v>157</v>
      </c>
      <c r="CJ27" s="300" t="s">
        <v>157</v>
      </c>
      <c r="CK27" s="300" t="s">
        <v>157</v>
      </c>
      <c r="CL27" s="302" t="s">
        <v>157</v>
      </c>
      <c r="CM27" s="300" t="s">
        <v>157</v>
      </c>
      <c r="CN27" s="300" t="s">
        <v>157</v>
      </c>
      <c r="CO27" s="300" t="s">
        <v>157</v>
      </c>
      <c r="CP27" s="300" t="s">
        <v>157</v>
      </c>
      <c r="CQ27" s="309" t="s">
        <v>157</v>
      </c>
      <c r="CR27" s="309" t="s">
        <v>157</v>
      </c>
      <c r="CS27" s="309">
        <v>9.7010000000000005</v>
      </c>
      <c r="CT27" s="300" t="s">
        <v>157</v>
      </c>
      <c r="CU27" s="309" t="s">
        <v>157</v>
      </c>
      <c r="CV27" s="309" t="s">
        <v>157</v>
      </c>
      <c r="CW27" s="309" t="s">
        <v>157</v>
      </c>
      <c r="CX27" s="309" t="s">
        <v>157</v>
      </c>
      <c r="CY27" s="300" t="s">
        <v>157</v>
      </c>
      <c r="CZ27" s="300" t="s">
        <v>157</v>
      </c>
      <c r="DA27" s="300" t="s">
        <v>157</v>
      </c>
      <c r="DB27" s="300" t="s">
        <v>157</v>
      </c>
      <c r="DC27" s="300"/>
      <c r="DD27" s="300" t="s">
        <v>157</v>
      </c>
      <c r="DE27" s="300" t="s">
        <v>157</v>
      </c>
      <c r="DF27" s="300" t="s">
        <v>157</v>
      </c>
      <c r="DG27" s="300" t="s">
        <v>157</v>
      </c>
      <c r="DH27" s="300" t="s">
        <v>157</v>
      </c>
      <c r="DI27" s="299" t="s">
        <v>157</v>
      </c>
      <c r="DJ27" s="300" t="s">
        <v>157</v>
      </c>
      <c r="DK27" s="300" t="s">
        <v>157</v>
      </c>
      <c r="DL27" s="300" t="s">
        <v>157</v>
      </c>
      <c r="DM27" s="300" t="s">
        <v>157</v>
      </c>
      <c r="DN27" s="303" t="s">
        <v>157</v>
      </c>
      <c r="DO27" s="300" t="s">
        <v>157</v>
      </c>
      <c r="DP27" s="300" t="s">
        <v>157</v>
      </c>
      <c r="DQ27" s="300" t="s">
        <v>157</v>
      </c>
      <c r="DR27" s="300" t="s">
        <v>157</v>
      </c>
      <c r="DS27" s="300" t="s">
        <v>157</v>
      </c>
      <c r="DT27" s="309" t="s">
        <v>157</v>
      </c>
      <c r="DU27" s="309" t="s">
        <v>157</v>
      </c>
      <c r="DV27" s="309">
        <v>8.189703999999999</v>
      </c>
      <c r="DW27" s="300" t="s">
        <v>157</v>
      </c>
      <c r="DX27" s="309" t="s">
        <v>157</v>
      </c>
      <c r="DY27" s="309" t="s">
        <v>157</v>
      </c>
      <c r="DZ27" s="309" t="s">
        <v>157</v>
      </c>
      <c r="EA27" s="309" t="s">
        <v>157</v>
      </c>
      <c r="EB27" s="300" t="s">
        <v>157</v>
      </c>
      <c r="EC27" s="300" t="s">
        <v>157</v>
      </c>
      <c r="ED27" s="300" t="s">
        <v>157</v>
      </c>
      <c r="EE27" s="300" t="s">
        <v>157</v>
      </c>
      <c r="EF27" s="300"/>
      <c r="EG27" s="300" t="s">
        <v>157</v>
      </c>
      <c r="EH27" s="300" t="s">
        <v>157</v>
      </c>
      <c r="EI27" s="300" t="s">
        <v>157</v>
      </c>
      <c r="EJ27" s="300" t="s">
        <v>157</v>
      </c>
      <c r="EK27" s="300" t="s">
        <v>157</v>
      </c>
      <c r="EL27" s="299" t="s">
        <v>157</v>
      </c>
      <c r="EM27" s="300" t="s">
        <v>157</v>
      </c>
      <c r="EN27" s="300" t="s">
        <v>157</v>
      </c>
      <c r="EO27" s="300" t="s">
        <v>157</v>
      </c>
      <c r="EP27" s="300" t="s">
        <v>157</v>
      </c>
      <c r="EQ27" s="300" t="s">
        <v>157</v>
      </c>
      <c r="ER27" s="302" t="s">
        <v>157</v>
      </c>
      <c r="ES27" s="300" t="s">
        <v>157</v>
      </c>
      <c r="ET27" s="300" t="s">
        <v>157</v>
      </c>
      <c r="EU27" s="300" t="s">
        <v>157</v>
      </c>
      <c r="EV27" s="300" t="s">
        <v>157</v>
      </c>
      <c r="EW27" s="309" t="s">
        <v>157</v>
      </c>
      <c r="EX27" s="309" t="s">
        <v>157</v>
      </c>
      <c r="EY27" s="309">
        <v>8.3245360000000002</v>
      </c>
      <c r="EZ27" s="300" t="s">
        <v>157</v>
      </c>
      <c r="FA27" s="309" t="s">
        <v>157</v>
      </c>
      <c r="FB27" s="309" t="s">
        <v>157</v>
      </c>
      <c r="FC27" s="309" t="s">
        <v>157</v>
      </c>
      <c r="FD27" s="309" t="s">
        <v>157</v>
      </c>
      <c r="FE27" s="300" t="s">
        <v>157</v>
      </c>
      <c r="FF27" s="300" t="s">
        <v>157</v>
      </c>
      <c r="FG27" s="300" t="s">
        <v>157</v>
      </c>
      <c r="FH27" s="300" t="s">
        <v>157</v>
      </c>
      <c r="FI27" s="300"/>
      <c r="FJ27" s="300" t="s">
        <v>157</v>
      </c>
      <c r="FK27" s="300" t="s">
        <v>157</v>
      </c>
      <c r="FL27" s="300" t="s">
        <v>157</v>
      </c>
      <c r="FM27" s="300" t="s">
        <v>157</v>
      </c>
      <c r="FN27" s="300" t="s">
        <v>157</v>
      </c>
      <c r="FO27" s="299" t="s">
        <v>157</v>
      </c>
      <c r="FP27" s="300" t="s">
        <v>157</v>
      </c>
      <c r="FQ27" s="300" t="s">
        <v>157</v>
      </c>
      <c r="FR27" s="300" t="s">
        <v>157</v>
      </c>
      <c r="FS27" s="300" t="s">
        <v>157</v>
      </c>
      <c r="FT27" s="303" t="s">
        <v>157</v>
      </c>
    </row>
    <row r="28" spans="1:178" ht="14.5" x14ac:dyDescent="0.35">
      <c r="A28" s="292" t="s">
        <v>77</v>
      </c>
      <c r="B28" s="290" t="s">
        <v>76</v>
      </c>
      <c r="C28" s="298" t="s">
        <v>157</v>
      </c>
      <c r="D28" s="300" t="s">
        <v>157</v>
      </c>
      <c r="E28" s="300">
        <v>0.90800000000000003</v>
      </c>
      <c r="F28" s="300" t="s">
        <v>157</v>
      </c>
      <c r="G28" s="300" t="s">
        <v>157</v>
      </c>
      <c r="H28" s="309" t="s">
        <v>157</v>
      </c>
      <c r="I28" s="309" t="s">
        <v>157</v>
      </c>
      <c r="J28" s="309" t="s">
        <v>157</v>
      </c>
      <c r="K28" s="300" t="s">
        <v>157</v>
      </c>
      <c r="L28" s="309" t="s">
        <v>157</v>
      </c>
      <c r="M28" s="309" t="s">
        <v>157</v>
      </c>
      <c r="N28" s="309" t="s">
        <v>157</v>
      </c>
      <c r="O28" s="309" t="s">
        <v>157</v>
      </c>
      <c r="P28" s="300" t="s">
        <v>157</v>
      </c>
      <c r="Q28" s="300">
        <v>2.2679999999999998</v>
      </c>
      <c r="R28" s="300" t="s">
        <v>157</v>
      </c>
      <c r="S28" s="300" t="s">
        <v>157</v>
      </c>
      <c r="T28" s="300"/>
      <c r="U28" s="300" t="s">
        <v>157</v>
      </c>
      <c r="V28" s="300" t="s">
        <v>157</v>
      </c>
      <c r="W28" s="300" t="s">
        <v>157</v>
      </c>
      <c r="X28" s="300" t="s">
        <v>157</v>
      </c>
      <c r="Y28" s="300" t="s">
        <v>157</v>
      </c>
      <c r="Z28" s="300" t="s">
        <v>157</v>
      </c>
      <c r="AA28" s="299" t="s">
        <v>157</v>
      </c>
      <c r="AB28" s="300" t="s">
        <v>157</v>
      </c>
      <c r="AC28" s="300">
        <v>1.577</v>
      </c>
      <c r="AD28" s="300" t="s">
        <v>157</v>
      </c>
      <c r="AE28" s="300" t="s">
        <v>157</v>
      </c>
      <c r="AF28" s="302" t="s">
        <v>157</v>
      </c>
      <c r="AG28" s="300" t="s">
        <v>157</v>
      </c>
      <c r="AH28" s="300">
        <v>1.1439999999999999</v>
      </c>
      <c r="AI28" s="300" t="s">
        <v>157</v>
      </c>
      <c r="AJ28" s="300" t="s">
        <v>157</v>
      </c>
      <c r="AK28" s="309" t="s">
        <v>157</v>
      </c>
      <c r="AL28" s="309" t="s">
        <v>157</v>
      </c>
      <c r="AM28" s="309" t="s">
        <v>157</v>
      </c>
      <c r="AN28" s="300" t="s">
        <v>157</v>
      </c>
      <c r="AO28" s="309" t="s">
        <v>157</v>
      </c>
      <c r="AP28" s="309" t="s">
        <v>157</v>
      </c>
      <c r="AQ28" s="309" t="s">
        <v>157</v>
      </c>
      <c r="AR28" s="309" t="s">
        <v>157</v>
      </c>
      <c r="AS28" s="300" t="s">
        <v>157</v>
      </c>
      <c r="AT28" s="300">
        <v>4.6340000000000003</v>
      </c>
      <c r="AU28" s="300" t="s">
        <v>157</v>
      </c>
      <c r="AV28" s="300" t="s">
        <v>157</v>
      </c>
      <c r="AW28" s="300"/>
      <c r="AX28" s="300" t="s">
        <v>157</v>
      </c>
      <c r="AY28" s="300" t="s">
        <v>157</v>
      </c>
      <c r="AZ28" s="300" t="s">
        <v>157</v>
      </c>
      <c r="BA28" s="300" t="s">
        <v>157</v>
      </c>
      <c r="BB28" s="300" t="s">
        <v>157</v>
      </c>
      <c r="BC28" s="300" t="s">
        <v>157</v>
      </c>
      <c r="BD28" s="299" t="s">
        <v>157</v>
      </c>
      <c r="BE28" s="300" t="s">
        <v>157</v>
      </c>
      <c r="BF28" s="300">
        <v>4.1589999999999998</v>
      </c>
      <c r="BG28" s="300" t="s">
        <v>157</v>
      </c>
      <c r="BH28" s="303" t="s">
        <v>157</v>
      </c>
      <c r="BI28" s="300" t="s">
        <v>157</v>
      </c>
      <c r="BJ28" s="300" t="s">
        <v>157</v>
      </c>
      <c r="BK28" s="300">
        <v>1.5329999999999999</v>
      </c>
      <c r="BL28" s="300" t="s">
        <v>157</v>
      </c>
      <c r="BM28" s="300" t="s">
        <v>157</v>
      </c>
      <c r="BN28" s="309" t="s">
        <v>157</v>
      </c>
      <c r="BO28" s="309" t="s">
        <v>157</v>
      </c>
      <c r="BP28" s="309" t="s">
        <v>157</v>
      </c>
      <c r="BQ28" s="300" t="s">
        <v>157</v>
      </c>
      <c r="BR28" s="309" t="s">
        <v>157</v>
      </c>
      <c r="BS28" s="309" t="s">
        <v>157</v>
      </c>
      <c r="BT28" s="309" t="s">
        <v>157</v>
      </c>
      <c r="BU28" s="309" t="s">
        <v>157</v>
      </c>
      <c r="BV28" s="300" t="s">
        <v>157</v>
      </c>
      <c r="BW28" s="300">
        <v>5.65</v>
      </c>
      <c r="BX28" s="300" t="s">
        <v>157</v>
      </c>
      <c r="BY28" s="300" t="s">
        <v>157</v>
      </c>
      <c r="BZ28" s="300"/>
      <c r="CA28" s="300" t="s">
        <v>157</v>
      </c>
      <c r="CB28" s="300" t="s">
        <v>157</v>
      </c>
      <c r="CC28" s="300" t="s">
        <v>157</v>
      </c>
      <c r="CD28" s="300" t="s">
        <v>157</v>
      </c>
      <c r="CE28" s="300" t="s">
        <v>157</v>
      </c>
      <c r="CF28" s="300" t="s">
        <v>157</v>
      </c>
      <c r="CG28" s="299" t="s">
        <v>157</v>
      </c>
      <c r="CH28" s="300" t="s">
        <v>157</v>
      </c>
      <c r="CI28" s="300">
        <v>4.0170000000000003</v>
      </c>
      <c r="CJ28" s="300" t="s">
        <v>157</v>
      </c>
      <c r="CK28" s="300" t="s">
        <v>157</v>
      </c>
      <c r="CL28" s="302" t="s">
        <v>157</v>
      </c>
      <c r="CM28" s="300" t="s">
        <v>157</v>
      </c>
      <c r="CN28" s="300">
        <v>2.1150000000000002</v>
      </c>
      <c r="CO28" s="300" t="s">
        <v>157</v>
      </c>
      <c r="CP28" s="300" t="s">
        <v>157</v>
      </c>
      <c r="CQ28" s="309" t="s">
        <v>157</v>
      </c>
      <c r="CR28" s="309" t="s">
        <v>157</v>
      </c>
      <c r="CS28" s="309" t="s">
        <v>157</v>
      </c>
      <c r="CT28" s="300" t="s">
        <v>157</v>
      </c>
      <c r="CU28" s="309" t="s">
        <v>157</v>
      </c>
      <c r="CV28" s="309" t="s">
        <v>157</v>
      </c>
      <c r="CW28" s="309" t="s">
        <v>157</v>
      </c>
      <c r="CX28" s="309" t="s">
        <v>157</v>
      </c>
      <c r="CY28" s="300" t="s">
        <v>157</v>
      </c>
      <c r="CZ28" s="300">
        <v>3.36</v>
      </c>
      <c r="DA28" s="300" t="s">
        <v>157</v>
      </c>
      <c r="DB28" s="300" t="s">
        <v>157</v>
      </c>
      <c r="DC28" s="300"/>
      <c r="DD28" s="300" t="s">
        <v>157</v>
      </c>
      <c r="DE28" s="300" t="s">
        <v>157</v>
      </c>
      <c r="DF28" s="300" t="s">
        <v>157</v>
      </c>
      <c r="DG28" s="300" t="s">
        <v>157</v>
      </c>
      <c r="DH28" s="300" t="s">
        <v>157</v>
      </c>
      <c r="DI28" s="300" t="s">
        <v>157</v>
      </c>
      <c r="DJ28" s="299" t="s">
        <v>157</v>
      </c>
      <c r="DK28" s="300" t="s">
        <v>157</v>
      </c>
      <c r="DL28" s="300">
        <v>3.7029999999999998</v>
      </c>
      <c r="DM28" s="300" t="s">
        <v>157</v>
      </c>
      <c r="DN28" s="303" t="s">
        <v>157</v>
      </c>
      <c r="DO28" s="300" t="s">
        <v>157</v>
      </c>
      <c r="DP28" s="300" t="s">
        <v>157</v>
      </c>
      <c r="DQ28" s="300">
        <v>1.1373309999999999</v>
      </c>
      <c r="DR28" s="300" t="s">
        <v>157</v>
      </c>
      <c r="DS28" s="300" t="s">
        <v>157</v>
      </c>
      <c r="DT28" s="309" t="s">
        <v>157</v>
      </c>
      <c r="DU28" s="309" t="s">
        <v>157</v>
      </c>
      <c r="DV28" s="309" t="s">
        <v>157</v>
      </c>
      <c r="DW28" s="300" t="s">
        <v>157</v>
      </c>
      <c r="DX28" s="309" t="s">
        <v>157</v>
      </c>
      <c r="DY28" s="309" t="s">
        <v>157</v>
      </c>
      <c r="DZ28" s="309" t="s">
        <v>157</v>
      </c>
      <c r="EA28" s="309" t="s">
        <v>157</v>
      </c>
      <c r="EB28" s="300" t="s">
        <v>157</v>
      </c>
      <c r="EC28" s="300">
        <v>2.7706210000000002</v>
      </c>
      <c r="ED28" s="300" t="s">
        <v>157</v>
      </c>
      <c r="EE28" s="300" t="s">
        <v>157</v>
      </c>
      <c r="EF28" s="300"/>
      <c r="EG28" s="300" t="s">
        <v>157</v>
      </c>
      <c r="EH28" s="300" t="s">
        <v>157</v>
      </c>
      <c r="EI28" s="300" t="s">
        <v>157</v>
      </c>
      <c r="EJ28" s="300" t="s">
        <v>157</v>
      </c>
      <c r="EK28" s="300" t="s">
        <v>157</v>
      </c>
      <c r="EL28" s="300" t="s">
        <v>157</v>
      </c>
      <c r="EM28" s="299" t="s">
        <v>157</v>
      </c>
      <c r="EN28" s="300" t="s">
        <v>157</v>
      </c>
      <c r="EO28" s="300">
        <v>3.817542</v>
      </c>
      <c r="EP28" s="300" t="s">
        <v>157</v>
      </c>
      <c r="EQ28" s="300" t="s">
        <v>157</v>
      </c>
      <c r="ER28" s="302" t="s">
        <v>157</v>
      </c>
      <c r="ES28" s="300" t="s">
        <v>157</v>
      </c>
      <c r="ET28" s="300">
        <v>0.84979199999999999</v>
      </c>
      <c r="EU28" s="300" t="s">
        <v>157</v>
      </c>
      <c r="EV28" s="300" t="s">
        <v>157</v>
      </c>
      <c r="EW28" s="309" t="s">
        <v>157</v>
      </c>
      <c r="EX28" s="309" t="s">
        <v>157</v>
      </c>
      <c r="EY28" s="309" t="s">
        <v>157</v>
      </c>
      <c r="EZ28" s="300" t="s">
        <v>157</v>
      </c>
      <c r="FA28" s="309" t="s">
        <v>157</v>
      </c>
      <c r="FB28" s="309" t="s">
        <v>157</v>
      </c>
      <c r="FC28" s="309" t="s">
        <v>157</v>
      </c>
      <c r="FD28" s="309" t="s">
        <v>157</v>
      </c>
      <c r="FE28" s="300" t="s">
        <v>157</v>
      </c>
      <c r="FF28" s="300">
        <v>2.566748</v>
      </c>
      <c r="FG28" s="300" t="s">
        <v>157</v>
      </c>
      <c r="FH28" s="300" t="s">
        <v>157</v>
      </c>
      <c r="FI28" s="300"/>
      <c r="FJ28" s="300" t="s">
        <v>157</v>
      </c>
      <c r="FK28" s="300" t="s">
        <v>157</v>
      </c>
      <c r="FL28" s="300" t="s">
        <v>157</v>
      </c>
      <c r="FM28" s="300" t="s">
        <v>157</v>
      </c>
      <c r="FN28" s="300" t="s">
        <v>157</v>
      </c>
      <c r="FO28" s="300" t="s">
        <v>157</v>
      </c>
      <c r="FP28" s="299" t="s">
        <v>157</v>
      </c>
      <c r="FQ28" s="300" t="s">
        <v>157</v>
      </c>
      <c r="FR28" s="300">
        <v>2.5852049999999998</v>
      </c>
      <c r="FS28" s="300" t="s">
        <v>157</v>
      </c>
      <c r="FT28" s="303" t="s">
        <v>157</v>
      </c>
    </row>
    <row r="29" spans="1:178" ht="14.5" x14ac:dyDescent="0.35">
      <c r="A29" s="292" t="s">
        <v>75</v>
      </c>
      <c r="B29" s="290" t="s">
        <v>11</v>
      </c>
      <c r="C29" s="298" t="s">
        <v>157</v>
      </c>
      <c r="D29" s="300" t="s">
        <v>157</v>
      </c>
      <c r="E29" s="300" t="s">
        <v>157</v>
      </c>
      <c r="F29" s="300" t="s">
        <v>157</v>
      </c>
      <c r="G29" s="300" t="s">
        <v>157</v>
      </c>
      <c r="H29" s="309" t="s">
        <v>157</v>
      </c>
      <c r="I29" s="309">
        <v>2.8380000000000001</v>
      </c>
      <c r="J29" s="309" t="s">
        <v>157</v>
      </c>
      <c r="K29" s="300">
        <v>12.292999999999999</v>
      </c>
      <c r="L29" s="309" t="s">
        <v>157</v>
      </c>
      <c r="M29" s="309" t="s">
        <v>157</v>
      </c>
      <c r="N29" s="309">
        <v>1.0720000000000001</v>
      </c>
      <c r="O29" s="309" t="s">
        <v>157</v>
      </c>
      <c r="P29" s="300" t="s">
        <v>157</v>
      </c>
      <c r="Q29" s="300" t="s">
        <v>157</v>
      </c>
      <c r="R29" s="300" t="s">
        <v>157</v>
      </c>
      <c r="S29" s="300" t="s">
        <v>157</v>
      </c>
      <c r="T29" s="300"/>
      <c r="U29" s="300" t="s">
        <v>157</v>
      </c>
      <c r="V29" s="300" t="s">
        <v>157</v>
      </c>
      <c r="W29" s="300" t="s">
        <v>157</v>
      </c>
      <c r="X29" s="300">
        <v>5.4580000000000002</v>
      </c>
      <c r="Y29" s="300">
        <v>1.0149999999999999</v>
      </c>
      <c r="Z29" s="300" t="s">
        <v>157</v>
      </c>
      <c r="AA29" s="300" t="s">
        <v>157</v>
      </c>
      <c r="AB29" s="299" t="s">
        <v>157</v>
      </c>
      <c r="AC29" s="300" t="s">
        <v>157</v>
      </c>
      <c r="AD29" s="300" t="s">
        <v>157</v>
      </c>
      <c r="AE29" s="300" t="s">
        <v>157</v>
      </c>
      <c r="AF29" s="302" t="s">
        <v>157</v>
      </c>
      <c r="AG29" s="300" t="s">
        <v>157</v>
      </c>
      <c r="AH29" s="300" t="s">
        <v>157</v>
      </c>
      <c r="AI29" s="300" t="s">
        <v>157</v>
      </c>
      <c r="AJ29" s="300" t="s">
        <v>157</v>
      </c>
      <c r="AK29" s="309" t="s">
        <v>157</v>
      </c>
      <c r="AL29" s="309">
        <v>4.1459999999999999</v>
      </c>
      <c r="AM29" s="309" t="s">
        <v>157</v>
      </c>
      <c r="AN29" s="300">
        <v>18.087</v>
      </c>
      <c r="AO29" s="309" t="s">
        <v>157</v>
      </c>
      <c r="AP29" s="309" t="s">
        <v>157</v>
      </c>
      <c r="AQ29" s="309">
        <v>1.798</v>
      </c>
      <c r="AR29" s="309" t="s">
        <v>157</v>
      </c>
      <c r="AS29" s="300" t="s">
        <v>157</v>
      </c>
      <c r="AT29" s="300" t="s">
        <v>157</v>
      </c>
      <c r="AU29" s="300" t="s">
        <v>157</v>
      </c>
      <c r="AV29" s="300" t="s">
        <v>157</v>
      </c>
      <c r="AW29" s="300"/>
      <c r="AX29" s="300" t="s">
        <v>157</v>
      </c>
      <c r="AY29" s="300" t="s">
        <v>157</v>
      </c>
      <c r="AZ29" s="300" t="s">
        <v>157</v>
      </c>
      <c r="BA29" s="300">
        <v>2.3530000000000002</v>
      </c>
      <c r="BB29" s="300">
        <v>3.0910000000000002</v>
      </c>
      <c r="BC29" s="300" t="s">
        <v>157</v>
      </c>
      <c r="BD29" s="300" t="s">
        <v>157</v>
      </c>
      <c r="BE29" s="299" t="s">
        <v>157</v>
      </c>
      <c r="BF29" s="300" t="s">
        <v>157</v>
      </c>
      <c r="BG29" s="300" t="s">
        <v>157</v>
      </c>
      <c r="BH29" s="303" t="s">
        <v>157</v>
      </c>
      <c r="BI29" s="300" t="s">
        <v>157</v>
      </c>
      <c r="BJ29" s="300" t="s">
        <v>157</v>
      </c>
      <c r="BK29" s="300" t="s">
        <v>157</v>
      </c>
      <c r="BL29" s="300" t="s">
        <v>157</v>
      </c>
      <c r="BM29" s="300" t="s">
        <v>157</v>
      </c>
      <c r="BN29" s="309" t="s">
        <v>157</v>
      </c>
      <c r="BO29" s="309">
        <v>5.5549999999999997</v>
      </c>
      <c r="BP29" s="309" t="s">
        <v>157</v>
      </c>
      <c r="BQ29" s="300">
        <v>17.263999999999999</v>
      </c>
      <c r="BR29" s="309" t="s">
        <v>157</v>
      </c>
      <c r="BS29" s="309" t="s">
        <v>157</v>
      </c>
      <c r="BT29" s="309">
        <v>1.9570000000000001</v>
      </c>
      <c r="BU29" s="309" t="s">
        <v>157</v>
      </c>
      <c r="BV29" s="300" t="s">
        <v>157</v>
      </c>
      <c r="BW29" s="300" t="s">
        <v>157</v>
      </c>
      <c r="BX29" s="300" t="s">
        <v>157</v>
      </c>
      <c r="BY29" s="300" t="s">
        <v>157</v>
      </c>
      <c r="BZ29" s="300"/>
      <c r="CA29" s="300" t="s">
        <v>157</v>
      </c>
      <c r="CB29" s="300" t="s">
        <v>157</v>
      </c>
      <c r="CC29" s="300" t="s">
        <v>157</v>
      </c>
      <c r="CD29" s="300">
        <v>3.6059999999999999</v>
      </c>
      <c r="CE29" s="300">
        <v>3.512</v>
      </c>
      <c r="CF29" s="300" t="s">
        <v>157</v>
      </c>
      <c r="CG29" s="300" t="s">
        <v>157</v>
      </c>
      <c r="CH29" s="299" t="s">
        <v>157</v>
      </c>
      <c r="CI29" s="300" t="s">
        <v>157</v>
      </c>
      <c r="CJ29" s="300" t="s">
        <v>157</v>
      </c>
      <c r="CK29" s="300" t="s">
        <v>157</v>
      </c>
      <c r="CL29" s="302" t="s">
        <v>157</v>
      </c>
      <c r="CM29" s="300" t="s">
        <v>157</v>
      </c>
      <c r="CN29" s="300" t="s">
        <v>157</v>
      </c>
      <c r="CO29" s="300" t="s">
        <v>157</v>
      </c>
      <c r="CP29" s="300" t="s">
        <v>157</v>
      </c>
      <c r="CQ29" s="309" t="s">
        <v>157</v>
      </c>
      <c r="CR29" s="309">
        <v>1.861</v>
      </c>
      <c r="CS29" s="309" t="s">
        <v>157</v>
      </c>
      <c r="CT29" s="300">
        <v>15.345000000000001</v>
      </c>
      <c r="CU29" s="309" t="s">
        <v>157</v>
      </c>
      <c r="CV29" s="309" t="s">
        <v>157</v>
      </c>
      <c r="CW29" s="309">
        <v>1.4910000000000001</v>
      </c>
      <c r="CX29" s="309" t="s">
        <v>157</v>
      </c>
      <c r="CY29" s="300" t="s">
        <v>157</v>
      </c>
      <c r="CZ29" s="300" t="s">
        <v>157</v>
      </c>
      <c r="DA29" s="300" t="s">
        <v>157</v>
      </c>
      <c r="DB29" s="300" t="s">
        <v>157</v>
      </c>
      <c r="DC29" s="300"/>
      <c r="DD29" s="300" t="s">
        <v>157</v>
      </c>
      <c r="DE29" s="300" t="s">
        <v>157</v>
      </c>
      <c r="DF29" s="300" t="s">
        <v>157</v>
      </c>
      <c r="DG29" s="300">
        <v>2.0059999999999998</v>
      </c>
      <c r="DH29" s="300">
        <v>2.7629999999999999</v>
      </c>
      <c r="DI29" s="300" t="s">
        <v>157</v>
      </c>
      <c r="DJ29" s="300" t="s">
        <v>157</v>
      </c>
      <c r="DK29" s="299" t="s">
        <v>157</v>
      </c>
      <c r="DL29" s="300" t="s">
        <v>157</v>
      </c>
      <c r="DM29" s="300" t="s">
        <v>157</v>
      </c>
      <c r="DN29" s="303" t="s">
        <v>157</v>
      </c>
      <c r="DO29" s="300" t="s">
        <v>157</v>
      </c>
      <c r="DP29" s="300" t="s">
        <v>157</v>
      </c>
      <c r="DQ29" s="300" t="s">
        <v>157</v>
      </c>
      <c r="DR29" s="300" t="s">
        <v>157</v>
      </c>
      <c r="DS29" s="300" t="s">
        <v>157</v>
      </c>
      <c r="DT29" s="309" t="s">
        <v>157</v>
      </c>
      <c r="DU29" s="309">
        <v>5.1029999999999998</v>
      </c>
      <c r="DV29" s="309" t="s">
        <v>157</v>
      </c>
      <c r="DW29" s="300">
        <v>15.209</v>
      </c>
      <c r="DX29" s="309" t="s">
        <v>157</v>
      </c>
      <c r="DY29" s="309" t="s">
        <v>157</v>
      </c>
      <c r="DZ29" s="309">
        <v>2.1789999999999998</v>
      </c>
      <c r="EA29" s="309" t="s">
        <v>157</v>
      </c>
      <c r="EB29" s="300" t="s">
        <v>157</v>
      </c>
      <c r="EC29" s="300" t="s">
        <v>157</v>
      </c>
      <c r="ED29" s="300" t="s">
        <v>157</v>
      </c>
      <c r="EE29" s="300" t="s">
        <v>157</v>
      </c>
      <c r="EF29" s="300"/>
      <c r="EG29" s="300" t="s">
        <v>157</v>
      </c>
      <c r="EH29" s="300" t="s">
        <v>157</v>
      </c>
      <c r="EI29" s="300" t="s">
        <v>157</v>
      </c>
      <c r="EJ29" s="300">
        <v>2.2320000000000002</v>
      </c>
      <c r="EK29" s="300">
        <v>3.1240000000000001</v>
      </c>
      <c r="EL29" s="300" t="s">
        <v>157</v>
      </c>
      <c r="EM29" s="300" t="s">
        <v>157</v>
      </c>
      <c r="EN29" s="299" t="s">
        <v>157</v>
      </c>
      <c r="EO29" s="300" t="s">
        <v>157</v>
      </c>
      <c r="EP29" s="300" t="s">
        <v>157</v>
      </c>
      <c r="EQ29" s="300" t="s">
        <v>157</v>
      </c>
      <c r="ER29" s="302" t="s">
        <v>157</v>
      </c>
      <c r="ES29" s="300" t="s">
        <v>157</v>
      </c>
      <c r="ET29" s="300" t="s">
        <v>157</v>
      </c>
      <c r="EU29" s="300" t="s">
        <v>157</v>
      </c>
      <c r="EV29" s="300" t="s">
        <v>157</v>
      </c>
      <c r="EW29" s="309" t="s">
        <v>157</v>
      </c>
      <c r="EX29" s="309">
        <v>4.2569999999999997</v>
      </c>
      <c r="EY29" s="309" t="s">
        <v>157</v>
      </c>
      <c r="EZ29" s="300">
        <v>13.589</v>
      </c>
      <c r="FA29" s="309" t="s">
        <v>157</v>
      </c>
      <c r="FB29" s="309" t="s">
        <v>157</v>
      </c>
      <c r="FC29" s="309">
        <v>1.304</v>
      </c>
      <c r="FD29" s="309" t="s">
        <v>157</v>
      </c>
      <c r="FE29" s="300" t="s">
        <v>157</v>
      </c>
      <c r="FF29" s="300" t="s">
        <v>157</v>
      </c>
      <c r="FG29" s="300" t="s">
        <v>157</v>
      </c>
      <c r="FH29" s="300" t="s">
        <v>157</v>
      </c>
      <c r="FI29" s="300"/>
      <c r="FJ29" s="300" t="s">
        <v>157</v>
      </c>
      <c r="FK29" s="300" t="s">
        <v>157</v>
      </c>
      <c r="FL29" s="300" t="s">
        <v>157</v>
      </c>
      <c r="FM29" s="300">
        <v>4.3049999999999997</v>
      </c>
      <c r="FN29" s="300">
        <v>3.097</v>
      </c>
      <c r="FO29" s="300" t="s">
        <v>157</v>
      </c>
      <c r="FP29" s="300" t="s">
        <v>157</v>
      </c>
      <c r="FQ29" s="299" t="s">
        <v>157</v>
      </c>
      <c r="FR29" s="300" t="s">
        <v>157</v>
      </c>
      <c r="FS29" s="300" t="s">
        <v>157</v>
      </c>
      <c r="FT29" s="303" t="s">
        <v>157</v>
      </c>
    </row>
    <row r="30" spans="1:178" ht="14.5" x14ac:dyDescent="0.35">
      <c r="A30" s="292" t="s">
        <v>70</v>
      </c>
      <c r="B30" s="290" t="s">
        <v>69</v>
      </c>
      <c r="C30" s="298" t="s">
        <v>157</v>
      </c>
      <c r="D30" s="300" t="s">
        <v>157</v>
      </c>
      <c r="E30" s="300">
        <v>0.42299999999999999</v>
      </c>
      <c r="F30" s="300">
        <v>1.5860000000000001</v>
      </c>
      <c r="G30" s="300" t="s">
        <v>157</v>
      </c>
      <c r="H30" s="309" t="s">
        <v>157</v>
      </c>
      <c r="I30" s="309" t="s">
        <v>157</v>
      </c>
      <c r="J30" s="309" t="s">
        <v>157</v>
      </c>
      <c r="K30" s="300" t="s">
        <v>157</v>
      </c>
      <c r="L30" s="309" t="s">
        <v>157</v>
      </c>
      <c r="M30" s="309" t="s">
        <v>157</v>
      </c>
      <c r="N30" s="309" t="s">
        <v>157</v>
      </c>
      <c r="O30" s="309" t="s">
        <v>157</v>
      </c>
      <c r="P30" s="300">
        <v>1.5609999999999999</v>
      </c>
      <c r="Q30" s="300">
        <v>0.95</v>
      </c>
      <c r="R30" s="300" t="s">
        <v>157</v>
      </c>
      <c r="S30" s="300" t="s">
        <v>157</v>
      </c>
      <c r="T30" s="300"/>
      <c r="U30" s="301" t="s">
        <v>157</v>
      </c>
      <c r="V30" s="300">
        <v>0.21199999999999999</v>
      </c>
      <c r="W30" s="300" t="s">
        <v>157</v>
      </c>
      <c r="X30" s="300" t="s">
        <v>157</v>
      </c>
      <c r="Y30" s="300" t="s">
        <v>157</v>
      </c>
      <c r="Z30" s="300" t="s">
        <v>157</v>
      </c>
      <c r="AA30" s="300">
        <v>0.44</v>
      </c>
      <c r="AB30" s="300" t="s">
        <v>157</v>
      </c>
      <c r="AC30" s="299" t="s">
        <v>157</v>
      </c>
      <c r="AD30" s="300" t="s">
        <v>157</v>
      </c>
      <c r="AE30" s="300" t="s">
        <v>157</v>
      </c>
      <c r="AF30" s="302" t="s">
        <v>157</v>
      </c>
      <c r="AG30" s="300" t="s">
        <v>157</v>
      </c>
      <c r="AH30" s="300">
        <v>8.5999999999999993E-2</v>
      </c>
      <c r="AI30" s="300">
        <v>1.046</v>
      </c>
      <c r="AJ30" s="300" t="s">
        <v>157</v>
      </c>
      <c r="AK30" s="309" t="s">
        <v>157</v>
      </c>
      <c r="AL30" s="309" t="s">
        <v>157</v>
      </c>
      <c r="AM30" s="309" t="s">
        <v>157</v>
      </c>
      <c r="AN30" s="300" t="s">
        <v>157</v>
      </c>
      <c r="AO30" s="309" t="s">
        <v>157</v>
      </c>
      <c r="AP30" s="309" t="s">
        <v>157</v>
      </c>
      <c r="AQ30" s="309" t="s">
        <v>157</v>
      </c>
      <c r="AR30" s="309" t="s">
        <v>157</v>
      </c>
      <c r="AS30" s="300">
        <v>0.72499999999999998</v>
      </c>
      <c r="AT30" s="300">
        <v>0.21099999999999999</v>
      </c>
      <c r="AU30" s="300" t="s">
        <v>157</v>
      </c>
      <c r="AV30" s="300" t="s">
        <v>157</v>
      </c>
      <c r="AW30" s="300"/>
      <c r="AX30" s="301" t="s">
        <v>157</v>
      </c>
      <c r="AY30" s="300">
        <v>0.36599999999999999</v>
      </c>
      <c r="AZ30" s="300" t="s">
        <v>157</v>
      </c>
      <c r="BA30" s="300" t="s">
        <v>157</v>
      </c>
      <c r="BB30" s="300" t="s">
        <v>157</v>
      </c>
      <c r="BC30" s="300" t="s">
        <v>157</v>
      </c>
      <c r="BD30" s="300">
        <v>0.04</v>
      </c>
      <c r="BE30" s="300" t="s">
        <v>157</v>
      </c>
      <c r="BF30" s="299" t="s">
        <v>157</v>
      </c>
      <c r="BG30" s="300" t="s">
        <v>157</v>
      </c>
      <c r="BH30" s="303" t="s">
        <v>157</v>
      </c>
      <c r="BI30" s="300" t="s">
        <v>157</v>
      </c>
      <c r="BJ30" s="300" t="s">
        <v>157</v>
      </c>
      <c r="BK30" s="300">
        <v>0.113</v>
      </c>
      <c r="BL30" s="300">
        <v>2.1520000000000001</v>
      </c>
      <c r="BM30" s="300" t="s">
        <v>157</v>
      </c>
      <c r="BN30" s="309" t="s">
        <v>157</v>
      </c>
      <c r="BO30" s="309" t="s">
        <v>157</v>
      </c>
      <c r="BP30" s="309" t="s">
        <v>157</v>
      </c>
      <c r="BQ30" s="300" t="s">
        <v>157</v>
      </c>
      <c r="BR30" s="309" t="s">
        <v>157</v>
      </c>
      <c r="BS30" s="309" t="s">
        <v>157</v>
      </c>
      <c r="BT30" s="309" t="s">
        <v>157</v>
      </c>
      <c r="BU30" s="309" t="s">
        <v>157</v>
      </c>
      <c r="BV30" s="300">
        <v>1.4970000000000001</v>
      </c>
      <c r="BW30" s="300">
        <v>0.51900000000000002</v>
      </c>
      <c r="BX30" s="300" t="s">
        <v>157</v>
      </c>
      <c r="BY30" s="300" t="s">
        <v>157</v>
      </c>
      <c r="BZ30" s="300"/>
      <c r="CA30" s="300">
        <v>9.5000000000000001E-2</v>
      </c>
      <c r="CB30" s="300">
        <v>0.378</v>
      </c>
      <c r="CC30" s="300" t="s">
        <v>157</v>
      </c>
      <c r="CD30" s="300" t="s">
        <v>157</v>
      </c>
      <c r="CE30" s="300" t="s">
        <v>157</v>
      </c>
      <c r="CF30" s="300" t="s">
        <v>157</v>
      </c>
      <c r="CG30" s="300">
        <v>5.5E-2</v>
      </c>
      <c r="CH30" s="300" t="s">
        <v>157</v>
      </c>
      <c r="CI30" s="299" t="s">
        <v>157</v>
      </c>
      <c r="CJ30" s="300" t="s">
        <v>157</v>
      </c>
      <c r="CK30" s="300" t="s">
        <v>157</v>
      </c>
      <c r="CL30" s="302" t="s">
        <v>157</v>
      </c>
      <c r="CM30" s="300" t="s">
        <v>157</v>
      </c>
      <c r="CN30" s="300">
        <v>0.22600000000000001</v>
      </c>
      <c r="CO30" s="300">
        <v>1.262</v>
      </c>
      <c r="CP30" s="300" t="s">
        <v>157</v>
      </c>
      <c r="CQ30" s="309" t="s">
        <v>157</v>
      </c>
      <c r="CR30" s="309" t="s">
        <v>157</v>
      </c>
      <c r="CS30" s="309" t="s">
        <v>157</v>
      </c>
      <c r="CT30" s="300" t="s">
        <v>157</v>
      </c>
      <c r="CU30" s="309" t="s">
        <v>157</v>
      </c>
      <c r="CV30" s="309" t="s">
        <v>157</v>
      </c>
      <c r="CW30" s="309" t="s">
        <v>157</v>
      </c>
      <c r="CX30" s="309" t="s">
        <v>157</v>
      </c>
      <c r="CY30" s="300">
        <v>1.4179999999999999</v>
      </c>
      <c r="CZ30" s="300">
        <v>0.89800000000000002</v>
      </c>
      <c r="DA30" s="300" t="s">
        <v>157</v>
      </c>
      <c r="DB30" s="300" t="s">
        <v>157</v>
      </c>
      <c r="DC30" s="300"/>
      <c r="DD30" s="300">
        <v>1.153</v>
      </c>
      <c r="DE30" s="300">
        <v>0.33900000000000002</v>
      </c>
      <c r="DF30" s="300" t="s">
        <v>157</v>
      </c>
      <c r="DG30" s="300" t="s">
        <v>157</v>
      </c>
      <c r="DH30" s="300" t="s">
        <v>157</v>
      </c>
      <c r="DI30" s="300" t="s">
        <v>157</v>
      </c>
      <c r="DJ30" s="300">
        <v>0.34399999999999997</v>
      </c>
      <c r="DK30" s="300" t="s">
        <v>157</v>
      </c>
      <c r="DL30" s="299" t="s">
        <v>157</v>
      </c>
      <c r="DM30" s="300" t="s">
        <v>157</v>
      </c>
      <c r="DN30" s="303" t="s">
        <v>157</v>
      </c>
      <c r="DO30" s="300" t="s">
        <v>157</v>
      </c>
      <c r="DP30" s="300" t="s">
        <v>157</v>
      </c>
      <c r="DQ30" s="300">
        <v>9.7929999999999996E-3</v>
      </c>
      <c r="DR30" s="300">
        <v>1.404021</v>
      </c>
      <c r="DS30" s="300" t="s">
        <v>157</v>
      </c>
      <c r="DT30" s="309" t="s">
        <v>157</v>
      </c>
      <c r="DU30" s="309" t="s">
        <v>157</v>
      </c>
      <c r="DV30" s="309" t="s">
        <v>157</v>
      </c>
      <c r="DW30" s="300" t="s">
        <v>157</v>
      </c>
      <c r="DX30" s="309" t="s">
        <v>157</v>
      </c>
      <c r="DY30" s="309" t="s">
        <v>157</v>
      </c>
      <c r="DZ30" s="309" t="s">
        <v>157</v>
      </c>
      <c r="EA30" s="309" t="s">
        <v>157</v>
      </c>
      <c r="EB30" s="300">
        <v>0.83007299999999995</v>
      </c>
      <c r="EC30" s="300">
        <v>0.30552499999999999</v>
      </c>
      <c r="ED30" s="300" t="s">
        <v>157</v>
      </c>
      <c r="EE30" s="300" t="s">
        <v>157</v>
      </c>
      <c r="EF30" s="300"/>
      <c r="EG30" s="300">
        <v>0.60508299999999993</v>
      </c>
      <c r="EH30" s="300">
        <v>0.44318799999999997</v>
      </c>
      <c r="EI30" s="300" t="s">
        <v>157</v>
      </c>
      <c r="EJ30" s="300" t="s">
        <v>157</v>
      </c>
      <c r="EK30" s="300" t="s">
        <v>157</v>
      </c>
      <c r="EL30" s="300" t="s">
        <v>157</v>
      </c>
      <c r="EM30" s="300">
        <v>0.138289</v>
      </c>
      <c r="EN30" s="300" t="s">
        <v>157</v>
      </c>
      <c r="EO30" s="299" t="s">
        <v>157</v>
      </c>
      <c r="EP30" s="300" t="s">
        <v>157</v>
      </c>
      <c r="EQ30" s="300" t="s">
        <v>157</v>
      </c>
      <c r="ER30" s="302" t="s">
        <v>157</v>
      </c>
      <c r="ES30" s="300" t="s">
        <v>157</v>
      </c>
      <c r="ET30" s="301" t="s">
        <v>157</v>
      </c>
      <c r="EU30" s="301" t="s">
        <v>157</v>
      </c>
      <c r="EV30" s="300" t="s">
        <v>157</v>
      </c>
      <c r="EW30" s="309" t="s">
        <v>157</v>
      </c>
      <c r="EX30" s="309" t="s">
        <v>157</v>
      </c>
      <c r="EY30" s="309" t="s">
        <v>157</v>
      </c>
      <c r="EZ30" s="300" t="s">
        <v>157</v>
      </c>
      <c r="FA30" s="309" t="s">
        <v>157</v>
      </c>
      <c r="FB30" s="309" t="s">
        <v>157</v>
      </c>
      <c r="FC30" s="309" t="s">
        <v>157</v>
      </c>
      <c r="FD30" s="309" t="s">
        <v>157</v>
      </c>
      <c r="FE30" s="301" t="s">
        <v>157</v>
      </c>
      <c r="FF30" s="301" t="s">
        <v>157</v>
      </c>
      <c r="FG30" s="300" t="s">
        <v>157</v>
      </c>
      <c r="FH30" s="300" t="s">
        <v>157</v>
      </c>
      <c r="FI30" s="300"/>
      <c r="FJ30" s="301" t="s">
        <v>157</v>
      </c>
      <c r="FK30" s="301" t="s">
        <v>157</v>
      </c>
      <c r="FL30" s="300" t="s">
        <v>157</v>
      </c>
      <c r="FM30" s="300" t="s">
        <v>157</v>
      </c>
      <c r="FN30" s="300" t="s">
        <v>157</v>
      </c>
      <c r="FO30" s="300" t="s">
        <v>157</v>
      </c>
      <c r="FP30" s="301" t="s">
        <v>157</v>
      </c>
      <c r="FQ30" s="300" t="s">
        <v>157</v>
      </c>
      <c r="FR30" s="299" t="s">
        <v>157</v>
      </c>
      <c r="FS30" s="300" t="s">
        <v>157</v>
      </c>
      <c r="FT30" s="303" t="s">
        <v>157</v>
      </c>
    </row>
    <row r="31" spans="1:178" ht="14.5" x14ac:dyDescent="0.35">
      <c r="A31" s="292" t="s">
        <v>68</v>
      </c>
      <c r="B31" s="290" t="s">
        <v>67</v>
      </c>
      <c r="C31" s="298" t="s">
        <v>157</v>
      </c>
      <c r="D31" s="300" t="s">
        <v>157</v>
      </c>
      <c r="E31" s="300" t="s">
        <v>157</v>
      </c>
      <c r="F31" s="300" t="s">
        <v>157</v>
      </c>
      <c r="G31" s="300" t="s">
        <v>157</v>
      </c>
      <c r="H31" s="300">
        <v>0.19600000000000001</v>
      </c>
      <c r="I31" s="300" t="s">
        <v>157</v>
      </c>
      <c r="J31" s="300" t="s">
        <v>157</v>
      </c>
      <c r="K31" s="300" t="s">
        <v>157</v>
      </c>
      <c r="L31" s="300" t="s">
        <v>157</v>
      </c>
      <c r="M31" s="300" t="s">
        <v>157</v>
      </c>
      <c r="N31" s="300" t="s">
        <v>157</v>
      </c>
      <c r="O31" s="300" t="s">
        <v>157</v>
      </c>
      <c r="P31" s="300" t="s">
        <v>157</v>
      </c>
      <c r="Q31" s="300">
        <v>8.298</v>
      </c>
      <c r="R31" s="300" t="s">
        <v>157</v>
      </c>
      <c r="S31" s="300" t="s">
        <v>157</v>
      </c>
      <c r="T31" s="300"/>
      <c r="U31" s="300" t="s">
        <v>157</v>
      </c>
      <c r="V31" s="300" t="s">
        <v>157</v>
      </c>
      <c r="W31" s="300" t="s">
        <v>157</v>
      </c>
      <c r="X31" s="300" t="s">
        <v>157</v>
      </c>
      <c r="Y31" s="300">
        <v>0.122</v>
      </c>
      <c r="Z31" s="300" t="s">
        <v>157</v>
      </c>
      <c r="AA31" s="300" t="s">
        <v>157</v>
      </c>
      <c r="AB31" s="300" t="s">
        <v>157</v>
      </c>
      <c r="AC31" s="300" t="s">
        <v>157</v>
      </c>
      <c r="AD31" s="299" t="s">
        <v>157</v>
      </c>
      <c r="AE31" s="300" t="s">
        <v>157</v>
      </c>
      <c r="AF31" s="302" t="s">
        <v>157</v>
      </c>
      <c r="AG31" s="300" t="s">
        <v>157</v>
      </c>
      <c r="AH31" s="300" t="s">
        <v>157</v>
      </c>
      <c r="AI31" s="300" t="s">
        <v>157</v>
      </c>
      <c r="AJ31" s="300" t="s">
        <v>157</v>
      </c>
      <c r="AK31" s="300">
        <v>5.8999999999999997E-2</v>
      </c>
      <c r="AL31" s="300" t="s">
        <v>157</v>
      </c>
      <c r="AM31" s="300" t="s">
        <v>157</v>
      </c>
      <c r="AN31" s="300" t="s">
        <v>157</v>
      </c>
      <c r="AO31" s="300" t="s">
        <v>157</v>
      </c>
      <c r="AP31" s="300" t="s">
        <v>157</v>
      </c>
      <c r="AQ31" s="300" t="s">
        <v>157</v>
      </c>
      <c r="AR31" s="300" t="s">
        <v>157</v>
      </c>
      <c r="AS31" s="300" t="s">
        <v>157</v>
      </c>
      <c r="AT31" s="300">
        <v>9.3569999999999993</v>
      </c>
      <c r="AU31" s="300" t="s">
        <v>157</v>
      </c>
      <c r="AV31" s="300" t="s">
        <v>157</v>
      </c>
      <c r="AW31" s="300"/>
      <c r="AX31" s="300" t="s">
        <v>157</v>
      </c>
      <c r="AY31" s="300" t="s">
        <v>157</v>
      </c>
      <c r="AZ31" s="300" t="s">
        <v>157</v>
      </c>
      <c r="BA31" s="300" t="s">
        <v>157</v>
      </c>
      <c r="BB31" s="301" t="s">
        <v>157</v>
      </c>
      <c r="BC31" s="300" t="s">
        <v>157</v>
      </c>
      <c r="BD31" s="300" t="s">
        <v>157</v>
      </c>
      <c r="BE31" s="300" t="s">
        <v>157</v>
      </c>
      <c r="BF31" s="300" t="s">
        <v>157</v>
      </c>
      <c r="BG31" s="299" t="s">
        <v>157</v>
      </c>
      <c r="BH31" s="303" t="s">
        <v>157</v>
      </c>
      <c r="BI31" s="300" t="s">
        <v>157</v>
      </c>
      <c r="BJ31" s="300" t="s">
        <v>157</v>
      </c>
      <c r="BK31" s="300" t="s">
        <v>157</v>
      </c>
      <c r="BL31" s="300" t="s">
        <v>157</v>
      </c>
      <c r="BM31" s="300" t="s">
        <v>157</v>
      </c>
      <c r="BN31" s="300">
        <v>7.2999999999999995E-2</v>
      </c>
      <c r="BO31" s="300" t="s">
        <v>157</v>
      </c>
      <c r="BP31" s="300" t="s">
        <v>157</v>
      </c>
      <c r="BQ31" s="300" t="s">
        <v>157</v>
      </c>
      <c r="BR31" s="300" t="s">
        <v>157</v>
      </c>
      <c r="BS31" s="300" t="s">
        <v>157</v>
      </c>
      <c r="BT31" s="300" t="s">
        <v>157</v>
      </c>
      <c r="BU31" s="300" t="s">
        <v>157</v>
      </c>
      <c r="BV31" s="300" t="s">
        <v>157</v>
      </c>
      <c r="BW31" s="300">
        <v>9.8179999999999996</v>
      </c>
      <c r="BX31" s="300" t="s">
        <v>157</v>
      </c>
      <c r="BY31" s="300" t="s">
        <v>157</v>
      </c>
      <c r="BZ31" s="300"/>
      <c r="CA31" s="300" t="s">
        <v>157</v>
      </c>
      <c r="CB31" s="300" t="s">
        <v>157</v>
      </c>
      <c r="CC31" s="300" t="s">
        <v>157</v>
      </c>
      <c r="CD31" s="300" t="s">
        <v>157</v>
      </c>
      <c r="CE31" s="301" t="s">
        <v>157</v>
      </c>
      <c r="CF31" s="300" t="s">
        <v>157</v>
      </c>
      <c r="CG31" s="300" t="s">
        <v>157</v>
      </c>
      <c r="CH31" s="300" t="s">
        <v>157</v>
      </c>
      <c r="CI31" s="300" t="s">
        <v>157</v>
      </c>
      <c r="CJ31" s="299" t="s">
        <v>157</v>
      </c>
      <c r="CK31" s="300" t="s">
        <v>157</v>
      </c>
      <c r="CL31" s="302" t="s">
        <v>157</v>
      </c>
      <c r="CM31" s="300" t="s">
        <v>157</v>
      </c>
      <c r="CN31" s="300" t="s">
        <v>157</v>
      </c>
      <c r="CO31" s="300" t="s">
        <v>157</v>
      </c>
      <c r="CP31" s="300" t="s">
        <v>157</v>
      </c>
      <c r="CQ31" s="300">
        <v>8.8999999999999996E-2</v>
      </c>
      <c r="CR31" s="300" t="s">
        <v>157</v>
      </c>
      <c r="CS31" s="300" t="s">
        <v>157</v>
      </c>
      <c r="CT31" s="300" t="s">
        <v>157</v>
      </c>
      <c r="CU31" s="300" t="s">
        <v>157</v>
      </c>
      <c r="CV31" s="300" t="s">
        <v>157</v>
      </c>
      <c r="CW31" s="300" t="s">
        <v>157</v>
      </c>
      <c r="CX31" s="300" t="s">
        <v>157</v>
      </c>
      <c r="CY31" s="300" t="s">
        <v>157</v>
      </c>
      <c r="CZ31" s="300">
        <v>8.33</v>
      </c>
      <c r="DA31" s="300" t="s">
        <v>157</v>
      </c>
      <c r="DB31" s="300" t="s">
        <v>157</v>
      </c>
      <c r="DC31" s="300"/>
      <c r="DD31" s="300" t="s">
        <v>157</v>
      </c>
      <c r="DE31" s="300" t="s">
        <v>157</v>
      </c>
      <c r="DF31" s="300" t="s">
        <v>157</v>
      </c>
      <c r="DG31" s="300" t="s">
        <v>157</v>
      </c>
      <c r="DH31" s="300">
        <v>3.0000000000000001E-3</v>
      </c>
      <c r="DI31" s="300" t="s">
        <v>157</v>
      </c>
      <c r="DJ31" s="300" t="s">
        <v>157</v>
      </c>
      <c r="DK31" s="300" t="s">
        <v>157</v>
      </c>
      <c r="DL31" s="300" t="s">
        <v>157</v>
      </c>
      <c r="DM31" s="299" t="s">
        <v>157</v>
      </c>
      <c r="DN31" s="303" t="s">
        <v>157</v>
      </c>
      <c r="DO31" s="300" t="s">
        <v>157</v>
      </c>
      <c r="DP31" s="300" t="s">
        <v>157</v>
      </c>
      <c r="DQ31" s="300" t="s">
        <v>157</v>
      </c>
      <c r="DR31" s="300" t="s">
        <v>157</v>
      </c>
      <c r="DS31" s="300" t="s">
        <v>157</v>
      </c>
      <c r="DT31" s="300">
        <v>2.1000000000000001E-2</v>
      </c>
      <c r="DU31" s="300" t="s">
        <v>157</v>
      </c>
      <c r="DV31" s="300" t="s">
        <v>157</v>
      </c>
      <c r="DW31" s="300" t="s">
        <v>157</v>
      </c>
      <c r="DX31" s="300" t="s">
        <v>157</v>
      </c>
      <c r="DY31" s="300" t="s">
        <v>157</v>
      </c>
      <c r="DZ31" s="300" t="s">
        <v>157</v>
      </c>
      <c r="EA31" s="300" t="s">
        <v>157</v>
      </c>
      <c r="EB31" s="300" t="s">
        <v>157</v>
      </c>
      <c r="EC31" s="300">
        <v>9.4589999999999996</v>
      </c>
      <c r="ED31" s="300" t="s">
        <v>157</v>
      </c>
      <c r="EE31" s="300" t="s">
        <v>157</v>
      </c>
      <c r="EF31" s="300"/>
      <c r="EG31" s="300" t="s">
        <v>157</v>
      </c>
      <c r="EH31" s="300" t="s">
        <v>157</v>
      </c>
      <c r="EI31" s="300" t="s">
        <v>157</v>
      </c>
      <c r="EJ31" s="300" t="s">
        <v>157</v>
      </c>
      <c r="EK31" s="301" t="s">
        <v>157</v>
      </c>
      <c r="EL31" s="300" t="s">
        <v>157</v>
      </c>
      <c r="EM31" s="300" t="s">
        <v>157</v>
      </c>
      <c r="EN31" s="300" t="s">
        <v>157</v>
      </c>
      <c r="EO31" s="300" t="s">
        <v>157</v>
      </c>
      <c r="EP31" s="299" t="s">
        <v>157</v>
      </c>
      <c r="EQ31" s="300" t="s">
        <v>157</v>
      </c>
      <c r="ER31" s="302" t="s">
        <v>157</v>
      </c>
      <c r="ES31" s="300" t="s">
        <v>157</v>
      </c>
      <c r="ET31" s="300" t="s">
        <v>157</v>
      </c>
      <c r="EU31" s="300" t="s">
        <v>157</v>
      </c>
      <c r="EV31" s="300" t="s">
        <v>157</v>
      </c>
      <c r="EW31" s="300">
        <v>0.108</v>
      </c>
      <c r="EX31" s="300" t="s">
        <v>157</v>
      </c>
      <c r="EY31" s="300" t="s">
        <v>157</v>
      </c>
      <c r="EZ31" s="300" t="s">
        <v>157</v>
      </c>
      <c r="FA31" s="300" t="s">
        <v>157</v>
      </c>
      <c r="FB31" s="300" t="s">
        <v>157</v>
      </c>
      <c r="FC31" s="300" t="s">
        <v>157</v>
      </c>
      <c r="FD31" s="300" t="s">
        <v>157</v>
      </c>
      <c r="FE31" s="300" t="s">
        <v>157</v>
      </c>
      <c r="FF31" s="300">
        <v>6.8129999999999997</v>
      </c>
      <c r="FG31" s="300" t="s">
        <v>157</v>
      </c>
      <c r="FH31" s="300" t="s">
        <v>157</v>
      </c>
      <c r="FI31" s="300"/>
      <c r="FJ31" s="300" t="s">
        <v>157</v>
      </c>
      <c r="FK31" s="300" t="s">
        <v>157</v>
      </c>
      <c r="FL31" s="300" t="s">
        <v>157</v>
      </c>
      <c r="FM31" s="300" t="s">
        <v>157</v>
      </c>
      <c r="FN31" s="300">
        <v>2.8000000000000001E-2</v>
      </c>
      <c r="FO31" s="300" t="s">
        <v>157</v>
      </c>
      <c r="FP31" s="300" t="s">
        <v>157</v>
      </c>
      <c r="FQ31" s="300" t="s">
        <v>157</v>
      </c>
      <c r="FR31" s="300" t="s">
        <v>157</v>
      </c>
      <c r="FS31" s="299" t="s">
        <v>157</v>
      </c>
      <c r="FT31" s="303" t="s">
        <v>157</v>
      </c>
    </row>
    <row r="32" spans="1:178" ht="14.5" x14ac:dyDescent="0.35">
      <c r="A32" s="314" t="s">
        <v>66</v>
      </c>
      <c r="B32" s="315" t="s">
        <v>65</v>
      </c>
      <c r="C32" s="316">
        <v>0.78100000000000003</v>
      </c>
      <c r="D32" s="317" t="s">
        <v>157</v>
      </c>
      <c r="E32" s="317" t="s">
        <v>157</v>
      </c>
      <c r="F32" s="317" t="s">
        <v>157</v>
      </c>
      <c r="G32" s="317" t="s">
        <v>157</v>
      </c>
      <c r="H32" s="317" t="s">
        <v>157</v>
      </c>
      <c r="I32" s="317" t="s">
        <v>157</v>
      </c>
      <c r="J32" s="317" t="s">
        <v>157</v>
      </c>
      <c r="K32" s="317" t="s">
        <v>157</v>
      </c>
      <c r="L32" s="317" t="s">
        <v>157</v>
      </c>
      <c r="M32" s="317" t="s">
        <v>157</v>
      </c>
      <c r="N32" s="317" t="s">
        <v>157</v>
      </c>
      <c r="O32" s="317" t="s">
        <v>157</v>
      </c>
      <c r="P32" s="317">
        <v>2.5859999999999999</v>
      </c>
      <c r="Q32" s="317" t="s">
        <v>157</v>
      </c>
      <c r="R32" s="317" t="s">
        <v>157</v>
      </c>
      <c r="S32" s="317">
        <v>5.444</v>
      </c>
      <c r="T32" s="317"/>
      <c r="U32" s="317" t="s">
        <v>157</v>
      </c>
      <c r="V32" s="317" t="s">
        <v>157</v>
      </c>
      <c r="W32" s="317" t="s">
        <v>157</v>
      </c>
      <c r="X32" s="317" t="s">
        <v>157</v>
      </c>
      <c r="Y32" s="317" t="s">
        <v>157</v>
      </c>
      <c r="Z32" s="317" t="s">
        <v>157</v>
      </c>
      <c r="AA32" s="317" t="s">
        <v>157</v>
      </c>
      <c r="AB32" s="317" t="s">
        <v>157</v>
      </c>
      <c r="AC32" s="317" t="s">
        <v>157</v>
      </c>
      <c r="AD32" s="317" t="s">
        <v>157</v>
      </c>
      <c r="AE32" s="318" t="s">
        <v>157</v>
      </c>
      <c r="AF32" s="319">
        <v>0.49399999999999999</v>
      </c>
      <c r="AG32" s="317" t="s">
        <v>157</v>
      </c>
      <c r="AH32" s="317" t="s">
        <v>157</v>
      </c>
      <c r="AI32" s="317" t="s">
        <v>157</v>
      </c>
      <c r="AJ32" s="317" t="s">
        <v>157</v>
      </c>
      <c r="AK32" s="317" t="s">
        <v>157</v>
      </c>
      <c r="AL32" s="317" t="s">
        <v>157</v>
      </c>
      <c r="AM32" s="317" t="s">
        <v>157</v>
      </c>
      <c r="AN32" s="317" t="s">
        <v>157</v>
      </c>
      <c r="AO32" s="317" t="s">
        <v>157</v>
      </c>
      <c r="AP32" s="317" t="s">
        <v>157</v>
      </c>
      <c r="AQ32" s="317" t="s">
        <v>157</v>
      </c>
      <c r="AR32" s="317" t="s">
        <v>157</v>
      </c>
      <c r="AS32" s="317">
        <v>4.282</v>
      </c>
      <c r="AT32" s="317" t="s">
        <v>157</v>
      </c>
      <c r="AU32" s="317" t="s">
        <v>157</v>
      </c>
      <c r="AV32" s="317">
        <v>5.2210000000000001</v>
      </c>
      <c r="AW32" s="317"/>
      <c r="AX32" s="317" t="s">
        <v>157</v>
      </c>
      <c r="AY32" s="317" t="s">
        <v>157</v>
      </c>
      <c r="AZ32" s="317" t="s">
        <v>157</v>
      </c>
      <c r="BA32" s="317" t="s">
        <v>157</v>
      </c>
      <c r="BB32" s="317" t="s">
        <v>157</v>
      </c>
      <c r="BC32" s="317" t="s">
        <v>157</v>
      </c>
      <c r="BD32" s="317" t="s">
        <v>157</v>
      </c>
      <c r="BE32" s="317" t="s">
        <v>157</v>
      </c>
      <c r="BF32" s="317" t="s">
        <v>157</v>
      </c>
      <c r="BG32" s="317" t="s">
        <v>157</v>
      </c>
      <c r="BH32" s="320" t="s">
        <v>157</v>
      </c>
      <c r="BI32" s="317">
        <v>5.8000000000000003E-2</v>
      </c>
      <c r="BJ32" s="317" t="s">
        <v>157</v>
      </c>
      <c r="BK32" s="317" t="s">
        <v>157</v>
      </c>
      <c r="BL32" s="317" t="s">
        <v>157</v>
      </c>
      <c r="BM32" s="317" t="s">
        <v>157</v>
      </c>
      <c r="BN32" s="317" t="s">
        <v>157</v>
      </c>
      <c r="BO32" s="317" t="s">
        <v>157</v>
      </c>
      <c r="BP32" s="317" t="s">
        <v>157</v>
      </c>
      <c r="BQ32" s="317" t="s">
        <v>157</v>
      </c>
      <c r="BR32" s="317" t="s">
        <v>157</v>
      </c>
      <c r="BS32" s="317" t="s">
        <v>157</v>
      </c>
      <c r="BT32" s="317" t="s">
        <v>157</v>
      </c>
      <c r="BU32" s="317" t="s">
        <v>157</v>
      </c>
      <c r="BV32" s="317">
        <v>2.6949999999999998</v>
      </c>
      <c r="BW32" s="317" t="s">
        <v>157</v>
      </c>
      <c r="BX32" s="317" t="s">
        <v>157</v>
      </c>
      <c r="BY32" s="317">
        <v>6.34</v>
      </c>
      <c r="BZ32" s="317"/>
      <c r="CA32" s="317" t="s">
        <v>157</v>
      </c>
      <c r="CB32" s="317" t="s">
        <v>157</v>
      </c>
      <c r="CC32" s="317" t="s">
        <v>157</v>
      </c>
      <c r="CD32" s="317" t="s">
        <v>157</v>
      </c>
      <c r="CE32" s="317" t="s">
        <v>157</v>
      </c>
      <c r="CF32" s="317" t="s">
        <v>157</v>
      </c>
      <c r="CG32" s="317" t="s">
        <v>157</v>
      </c>
      <c r="CH32" s="317" t="s">
        <v>157</v>
      </c>
      <c r="CI32" s="317" t="s">
        <v>157</v>
      </c>
      <c r="CJ32" s="317" t="s">
        <v>157</v>
      </c>
      <c r="CK32" s="318" t="s">
        <v>157</v>
      </c>
      <c r="CL32" s="319">
        <v>0.36599999999999999</v>
      </c>
      <c r="CM32" s="317" t="s">
        <v>157</v>
      </c>
      <c r="CN32" s="317" t="s">
        <v>157</v>
      </c>
      <c r="CO32" s="317" t="s">
        <v>157</v>
      </c>
      <c r="CP32" s="317" t="s">
        <v>157</v>
      </c>
      <c r="CQ32" s="317" t="s">
        <v>157</v>
      </c>
      <c r="CR32" s="317" t="s">
        <v>157</v>
      </c>
      <c r="CS32" s="317" t="s">
        <v>157</v>
      </c>
      <c r="CT32" s="317" t="s">
        <v>157</v>
      </c>
      <c r="CU32" s="317" t="s">
        <v>157</v>
      </c>
      <c r="CV32" s="317" t="s">
        <v>157</v>
      </c>
      <c r="CW32" s="317" t="s">
        <v>157</v>
      </c>
      <c r="CX32" s="317" t="s">
        <v>157</v>
      </c>
      <c r="CY32" s="317">
        <v>2.585</v>
      </c>
      <c r="CZ32" s="317" t="s">
        <v>157</v>
      </c>
      <c r="DA32" s="317" t="s">
        <v>157</v>
      </c>
      <c r="DB32" s="317">
        <v>6.5839999999999996</v>
      </c>
      <c r="DC32" s="317"/>
      <c r="DD32" s="317" t="s">
        <v>157</v>
      </c>
      <c r="DE32" s="317" t="s">
        <v>157</v>
      </c>
      <c r="DF32" s="317" t="s">
        <v>157</v>
      </c>
      <c r="DG32" s="317" t="s">
        <v>157</v>
      </c>
      <c r="DH32" s="317" t="s">
        <v>157</v>
      </c>
      <c r="DI32" s="317" t="s">
        <v>157</v>
      </c>
      <c r="DJ32" s="317" t="s">
        <v>157</v>
      </c>
      <c r="DK32" s="317" t="s">
        <v>157</v>
      </c>
      <c r="DL32" s="317" t="s">
        <v>157</v>
      </c>
      <c r="DM32" s="317" t="s">
        <v>157</v>
      </c>
      <c r="DN32" s="320" t="s">
        <v>157</v>
      </c>
      <c r="DO32" s="317">
        <v>0.129632</v>
      </c>
      <c r="DP32" s="317" t="s">
        <v>157</v>
      </c>
      <c r="DQ32" s="317" t="s">
        <v>157</v>
      </c>
      <c r="DR32" s="317" t="s">
        <v>157</v>
      </c>
      <c r="DS32" s="317" t="s">
        <v>157</v>
      </c>
      <c r="DT32" s="317" t="s">
        <v>157</v>
      </c>
      <c r="DU32" s="317" t="s">
        <v>157</v>
      </c>
      <c r="DV32" s="317" t="s">
        <v>157</v>
      </c>
      <c r="DW32" s="317" t="s">
        <v>157</v>
      </c>
      <c r="DX32" s="317" t="s">
        <v>157</v>
      </c>
      <c r="DY32" s="317" t="s">
        <v>157</v>
      </c>
      <c r="DZ32" s="317" t="s">
        <v>157</v>
      </c>
      <c r="EA32" s="317" t="s">
        <v>157</v>
      </c>
      <c r="EB32" s="317">
        <v>3.5342020000000001</v>
      </c>
      <c r="EC32" s="317" t="s">
        <v>157</v>
      </c>
      <c r="ED32" s="317" t="s">
        <v>157</v>
      </c>
      <c r="EE32" s="317">
        <v>5.9843580000000003</v>
      </c>
      <c r="EF32" s="317"/>
      <c r="EG32" s="317" t="s">
        <v>157</v>
      </c>
      <c r="EH32" s="317" t="s">
        <v>157</v>
      </c>
      <c r="EI32" s="317" t="s">
        <v>157</v>
      </c>
      <c r="EJ32" s="317" t="s">
        <v>157</v>
      </c>
      <c r="EK32" s="317" t="s">
        <v>157</v>
      </c>
      <c r="EL32" s="317" t="s">
        <v>157</v>
      </c>
      <c r="EM32" s="317" t="s">
        <v>157</v>
      </c>
      <c r="EN32" s="317" t="s">
        <v>157</v>
      </c>
      <c r="EO32" s="317" t="s">
        <v>157</v>
      </c>
      <c r="EP32" s="317" t="s">
        <v>157</v>
      </c>
      <c r="EQ32" s="318" t="s">
        <v>157</v>
      </c>
      <c r="ER32" s="319">
        <v>0.398032</v>
      </c>
      <c r="ES32" s="317" t="s">
        <v>157</v>
      </c>
      <c r="ET32" s="317" t="s">
        <v>157</v>
      </c>
      <c r="EU32" s="317" t="s">
        <v>157</v>
      </c>
      <c r="EV32" s="317" t="s">
        <v>157</v>
      </c>
      <c r="EW32" s="317" t="s">
        <v>157</v>
      </c>
      <c r="EX32" s="317" t="s">
        <v>157</v>
      </c>
      <c r="EY32" s="317" t="s">
        <v>157</v>
      </c>
      <c r="EZ32" s="317" t="s">
        <v>157</v>
      </c>
      <c r="FA32" s="317" t="s">
        <v>157</v>
      </c>
      <c r="FB32" s="317" t="s">
        <v>157</v>
      </c>
      <c r="FC32" s="317" t="s">
        <v>157</v>
      </c>
      <c r="FD32" s="317" t="s">
        <v>157</v>
      </c>
      <c r="FE32" s="317">
        <v>2.180196</v>
      </c>
      <c r="FF32" s="317" t="s">
        <v>157</v>
      </c>
      <c r="FG32" s="317" t="s">
        <v>157</v>
      </c>
      <c r="FH32" s="317">
        <v>6.8541739999999995</v>
      </c>
      <c r="FI32" s="317"/>
      <c r="FJ32" s="317" t="s">
        <v>157</v>
      </c>
      <c r="FK32" s="317" t="s">
        <v>157</v>
      </c>
      <c r="FL32" s="317" t="s">
        <v>157</v>
      </c>
      <c r="FM32" s="317" t="s">
        <v>157</v>
      </c>
      <c r="FN32" s="317" t="s">
        <v>157</v>
      </c>
      <c r="FO32" s="317" t="s">
        <v>157</v>
      </c>
      <c r="FP32" s="317" t="s">
        <v>157</v>
      </c>
      <c r="FQ32" s="317" t="s">
        <v>157</v>
      </c>
      <c r="FR32" s="317" t="s">
        <v>157</v>
      </c>
      <c r="FS32" s="317" t="s">
        <v>157</v>
      </c>
      <c r="FT32" s="320" t="s">
        <v>157</v>
      </c>
    </row>
    <row r="36" spans="92:92" x14ac:dyDescent="0.3">
      <c r="CN36" s="321"/>
    </row>
    <row r="37" spans="92:92" x14ac:dyDescent="0.3">
      <c r="CN37" s="321"/>
    </row>
    <row r="38" spans="92:92" x14ac:dyDescent="0.3">
      <c r="CN38" s="321"/>
    </row>
  </sheetData>
  <mergeCells count="8">
    <mergeCell ref="FU3:FU15"/>
    <mergeCell ref="FV4:FV22"/>
    <mergeCell ref="C1:AE1"/>
    <mergeCell ref="AF1:BH1"/>
    <mergeCell ref="BI1:CK1"/>
    <mergeCell ref="CL1:DN1"/>
    <mergeCell ref="DO1:EQ1"/>
    <mergeCell ref="ER1:FT1"/>
  </mergeCells>
  <conditionalFormatting sqref="C3:S15 U3:AV15 AX3:BY15 CA3:DB15 DD3:EE15 EG3:FH15 FJ3:FT15 C22:FT32 C16:FT19 C20:R20 U20:AU20 AX20:BX20 CA20:DA20 DD20:ED20 EG20:FG20 FJ20:FT20">
    <cfRule type="cellIs" dxfId="78" priority="78" stopIfTrue="1" operator="equal">
      <formula>0</formula>
    </cfRule>
  </conditionalFormatting>
  <conditionalFormatting sqref="A45:XFD1048576 A27:FU44 FW27:XFD44 A3:S15 U3:AV15 AX3:BY15 CA3:DB15 DD3:EE15 EG3:FH15 FJ3:XFD15 A1:XFD2 A22:XFD26 A16:XFD19 A20:R20 U20:AU20 AX20:BX20 CA20:DA20 DD20:ED20 EG20:FG20 FJ20:XFD20">
    <cfRule type="cellIs" dxfId="77" priority="68" operator="equal">
      <formula>1</formula>
    </cfRule>
    <cfRule type="cellIs" dxfId="76" priority="77" operator="equal">
      <formula>1</formula>
    </cfRule>
  </conditionalFormatting>
  <conditionalFormatting sqref="CV5:CW5">
    <cfRule type="cellIs" dxfId="75" priority="76" stopIfTrue="1" operator="equal">
      <formula>0</formula>
    </cfRule>
  </conditionalFormatting>
  <conditionalFormatting sqref="DY5:DZ5">
    <cfRule type="cellIs" dxfId="74" priority="75" stopIfTrue="1" operator="equal">
      <formula>0</formula>
    </cfRule>
  </conditionalFormatting>
  <conditionalFormatting sqref="FB5:FC5">
    <cfRule type="cellIs" dxfId="73" priority="74" stopIfTrue="1" operator="equal">
      <formula>0</formula>
    </cfRule>
  </conditionalFormatting>
  <conditionalFormatting sqref="X14">
    <cfRule type="cellIs" dxfId="72" priority="73" stopIfTrue="1" operator="equal">
      <formula>0</formula>
    </cfRule>
  </conditionalFormatting>
  <conditionalFormatting sqref="CD14">
    <cfRule type="cellIs" dxfId="71" priority="72" stopIfTrue="1" operator="equal">
      <formula>0</formula>
    </cfRule>
  </conditionalFormatting>
  <conditionalFormatting sqref="DG14">
    <cfRule type="cellIs" dxfId="70" priority="71" stopIfTrue="1" operator="equal">
      <formula>0</formula>
    </cfRule>
  </conditionalFormatting>
  <conditionalFormatting sqref="EJ14">
    <cfRule type="cellIs" dxfId="69" priority="70" stopIfTrue="1" operator="equal">
      <formula>0</formula>
    </cfRule>
  </conditionalFormatting>
  <conditionalFormatting sqref="FM14">
    <cfRule type="cellIs" dxfId="68" priority="69" stopIfTrue="1" operator="equal">
      <formula>0</formula>
    </cfRule>
  </conditionalFormatting>
  <conditionalFormatting sqref="AR22 AH22 AH16 AP5:AQ5 AL14 AG14:AG15">
    <cfRule type="cellIs" dxfId="67" priority="67" stopIfTrue="1" operator="equal">
      <formula>0</formula>
    </cfRule>
  </conditionalFormatting>
  <conditionalFormatting sqref="ET30:EU30 ET22 EU23:EV23 FD22 FE7 FB5:FC5 EX14 ES14:ES15 EO22 EK31 EJ14 DY5:DZ5 EA22 DU14 DP14:DP15 DQ22 DL22 DG14 CX22 CV5:CW5 CR14 CN22 CM14:CM15 CE31 CI22 CJ18 CH12 CD14 BU22 BO14 BK22 BK16 BJ14:BJ15 BF22 BG18 BE12 BB31 AX30 BA14">
    <cfRule type="cellIs" dxfId="66" priority="66" stopIfTrue="1" operator="equal">
      <formula>0</formula>
    </cfRule>
  </conditionalFormatting>
  <conditionalFormatting sqref="FK7 FM14 FJ30:FK30 FE30:FF30">
    <cfRule type="cellIs" dxfId="65" priority="65" stopIfTrue="1" operator="equal">
      <formula>0</formula>
    </cfRule>
  </conditionalFormatting>
  <conditionalFormatting sqref="FP7 FR22:FR23 FP30">
    <cfRule type="cellIs" dxfId="64" priority="64" stopIfTrue="1" operator="equal">
      <formula>0</formula>
    </cfRule>
  </conditionalFormatting>
  <conditionalFormatting sqref="T3:T15">
    <cfRule type="cellIs" dxfId="63" priority="63" stopIfTrue="1" operator="equal">
      <formula>0</formula>
    </cfRule>
  </conditionalFormatting>
  <conditionalFormatting sqref="T3:T15">
    <cfRule type="cellIs" dxfId="62" priority="61" operator="equal">
      <formula>1</formula>
    </cfRule>
    <cfRule type="cellIs" dxfId="61" priority="62" operator="equal">
      <formula>1</formula>
    </cfRule>
  </conditionalFormatting>
  <conditionalFormatting sqref="AW3:AW15">
    <cfRule type="cellIs" dxfId="60" priority="60" stopIfTrue="1" operator="equal">
      <formula>0</formula>
    </cfRule>
  </conditionalFormatting>
  <conditionalFormatting sqref="AW3:AW15">
    <cfRule type="cellIs" dxfId="59" priority="58" operator="equal">
      <formula>1</formula>
    </cfRule>
    <cfRule type="cellIs" dxfId="58" priority="59" operator="equal">
      <formula>1</formula>
    </cfRule>
  </conditionalFormatting>
  <conditionalFormatting sqref="BZ3:BZ15">
    <cfRule type="cellIs" dxfId="57" priority="57" stopIfTrue="1" operator="equal">
      <formula>0</formula>
    </cfRule>
  </conditionalFormatting>
  <conditionalFormatting sqref="BZ3:BZ15">
    <cfRule type="cellIs" dxfId="56" priority="55" operator="equal">
      <formula>1</formula>
    </cfRule>
    <cfRule type="cellIs" dxfId="55" priority="56" operator="equal">
      <formula>1</formula>
    </cfRule>
  </conditionalFormatting>
  <conditionalFormatting sqref="DC3:DC15">
    <cfRule type="cellIs" dxfId="54" priority="54" stopIfTrue="1" operator="equal">
      <formula>0</formula>
    </cfRule>
  </conditionalFormatting>
  <conditionalFormatting sqref="DC3:DC15">
    <cfRule type="cellIs" dxfId="53" priority="52" operator="equal">
      <formula>1</formula>
    </cfRule>
    <cfRule type="cellIs" dxfId="52" priority="53" operator="equal">
      <formula>1</formula>
    </cfRule>
  </conditionalFormatting>
  <conditionalFormatting sqref="EF3:EF15">
    <cfRule type="cellIs" dxfId="51" priority="51" stopIfTrue="1" operator="equal">
      <formula>0</formula>
    </cfRule>
  </conditionalFormatting>
  <conditionalFormatting sqref="EF3:EF15">
    <cfRule type="cellIs" dxfId="50" priority="49" operator="equal">
      <formula>1</formula>
    </cfRule>
    <cfRule type="cellIs" dxfId="49" priority="50" operator="equal">
      <formula>1</formula>
    </cfRule>
  </conditionalFormatting>
  <conditionalFormatting sqref="FI3:FI15">
    <cfRule type="cellIs" dxfId="48" priority="48" stopIfTrue="1" operator="equal">
      <formula>0</formula>
    </cfRule>
  </conditionalFormatting>
  <conditionalFormatting sqref="FI3:FI15">
    <cfRule type="cellIs" dxfId="47" priority="46" operator="equal">
      <formula>1</formula>
    </cfRule>
    <cfRule type="cellIs" dxfId="46" priority="47" operator="equal">
      <formula>1</formula>
    </cfRule>
  </conditionalFormatting>
  <conditionalFormatting sqref="FI15">
    <cfRule type="cellIs" dxfId="45" priority="45" stopIfTrue="1" operator="equal">
      <formula>0</formula>
    </cfRule>
  </conditionalFormatting>
  <conditionalFormatting sqref="FD21:FG21 C21 E21:M21 O21:R21 U21:AF21 FJ21:FT21">
    <cfRule type="cellIs" dxfId="44" priority="44" stopIfTrue="1" operator="equal">
      <formula>0</formula>
    </cfRule>
  </conditionalFormatting>
  <conditionalFormatting sqref="A21:C21 FD21:FG21 E21:M21 O21:R21 U21:AF21 FJ21:XFD21">
    <cfRule type="cellIs" dxfId="43" priority="42" operator="equal">
      <formula>1</formula>
    </cfRule>
    <cfRule type="cellIs" dxfId="42" priority="43" operator="equal">
      <formula>1</formula>
    </cfRule>
  </conditionalFormatting>
  <conditionalFormatting sqref="AG21:AU21 AX21:BG21 CA21:CJ21 DD21:DM21 EG21:EP21 BI21:BX21 CM21:DA21 DP21:ED21 ES21:FC21">
    <cfRule type="cellIs" dxfId="41" priority="40" operator="equal">
      <formula>1</formula>
    </cfRule>
    <cfRule type="cellIs" dxfId="40" priority="41" operator="equal">
      <formula>1</formula>
    </cfRule>
  </conditionalFormatting>
  <conditionalFormatting sqref="D21">
    <cfRule type="cellIs" dxfId="39" priority="39" stopIfTrue="1" operator="equal">
      <formula>0</formula>
    </cfRule>
  </conditionalFormatting>
  <conditionalFormatting sqref="D21">
    <cfRule type="cellIs" dxfId="38" priority="37" operator="equal">
      <formula>1</formula>
    </cfRule>
    <cfRule type="cellIs" dxfId="37" priority="38" operator="equal">
      <formula>1</formula>
    </cfRule>
  </conditionalFormatting>
  <conditionalFormatting sqref="N21">
    <cfRule type="cellIs" dxfId="36" priority="36" stopIfTrue="1" operator="equal">
      <formula>0</formula>
    </cfRule>
  </conditionalFormatting>
  <conditionalFormatting sqref="N21">
    <cfRule type="cellIs" dxfId="35" priority="34" operator="equal">
      <formula>1</formula>
    </cfRule>
    <cfRule type="cellIs" dxfId="34" priority="35" operator="equal">
      <formula>1</formula>
    </cfRule>
  </conditionalFormatting>
  <conditionalFormatting sqref="S20:T21">
    <cfRule type="cellIs" dxfId="33" priority="33" stopIfTrue="1" operator="equal">
      <formula>0</formula>
    </cfRule>
  </conditionalFormatting>
  <conditionalFormatting sqref="S20:T21">
    <cfRule type="cellIs" dxfId="32" priority="31" operator="equal">
      <formula>1</formula>
    </cfRule>
    <cfRule type="cellIs" dxfId="31" priority="32" operator="equal">
      <formula>1</formula>
    </cfRule>
  </conditionalFormatting>
  <conditionalFormatting sqref="AV20:AW21">
    <cfRule type="cellIs" dxfId="30" priority="30" stopIfTrue="1" operator="equal">
      <formula>0</formula>
    </cfRule>
  </conditionalFormatting>
  <conditionalFormatting sqref="AV20:AW21">
    <cfRule type="cellIs" dxfId="29" priority="28" operator="equal">
      <formula>1</formula>
    </cfRule>
    <cfRule type="cellIs" dxfId="28" priority="29" operator="equal">
      <formula>1</formula>
    </cfRule>
  </conditionalFormatting>
  <conditionalFormatting sqref="BY20:BZ21">
    <cfRule type="cellIs" dxfId="27" priority="27" stopIfTrue="1" operator="equal">
      <formula>0</formula>
    </cfRule>
  </conditionalFormatting>
  <conditionalFormatting sqref="BY20:BZ21">
    <cfRule type="cellIs" dxfId="26" priority="25" operator="equal">
      <formula>1</formula>
    </cfRule>
    <cfRule type="cellIs" dxfId="25" priority="26" operator="equal">
      <formula>1</formula>
    </cfRule>
  </conditionalFormatting>
  <conditionalFormatting sqref="DB20:DC21">
    <cfRule type="cellIs" dxfId="24" priority="24" stopIfTrue="1" operator="equal">
      <formula>0</formula>
    </cfRule>
  </conditionalFormatting>
  <conditionalFormatting sqref="DB20:DC21">
    <cfRule type="cellIs" dxfId="23" priority="22" operator="equal">
      <formula>1</formula>
    </cfRule>
    <cfRule type="cellIs" dxfId="22" priority="23" operator="equal">
      <formula>1</formula>
    </cfRule>
  </conditionalFormatting>
  <conditionalFormatting sqref="EE20:EF21">
    <cfRule type="cellIs" dxfId="21" priority="21" stopIfTrue="1" operator="equal">
      <formula>0</formula>
    </cfRule>
  </conditionalFormatting>
  <conditionalFormatting sqref="EE20:EF21">
    <cfRule type="cellIs" dxfId="20" priority="19" operator="equal">
      <formula>1</formula>
    </cfRule>
    <cfRule type="cellIs" dxfId="19" priority="20" operator="equal">
      <formula>1</formula>
    </cfRule>
  </conditionalFormatting>
  <conditionalFormatting sqref="FH20:FI21">
    <cfRule type="cellIs" dxfId="18" priority="18" stopIfTrue="1" operator="equal">
      <formula>0</formula>
    </cfRule>
  </conditionalFormatting>
  <conditionalFormatting sqref="FH20:FI21">
    <cfRule type="cellIs" dxfId="17" priority="16" operator="equal">
      <formula>1</formula>
    </cfRule>
    <cfRule type="cellIs" dxfId="16" priority="17" operator="equal">
      <formula>1</formula>
    </cfRule>
  </conditionalFormatting>
  <conditionalFormatting sqref="BH21">
    <cfRule type="cellIs" dxfId="15" priority="15" stopIfTrue="1" operator="equal">
      <formula>0</formula>
    </cfRule>
  </conditionalFormatting>
  <conditionalFormatting sqref="BH21">
    <cfRule type="cellIs" dxfId="14" priority="13" operator="equal">
      <formula>1</formula>
    </cfRule>
    <cfRule type="cellIs" dxfId="13" priority="14" operator="equal">
      <formula>1</formula>
    </cfRule>
  </conditionalFormatting>
  <conditionalFormatting sqref="CK21">
    <cfRule type="cellIs" dxfId="12" priority="12" stopIfTrue="1" operator="equal">
      <formula>0</formula>
    </cfRule>
  </conditionalFormatting>
  <conditionalFormatting sqref="CK21">
    <cfRule type="cellIs" dxfId="11" priority="10" operator="equal">
      <formula>1</formula>
    </cfRule>
    <cfRule type="cellIs" dxfId="10" priority="11" operator="equal">
      <formula>1</formula>
    </cfRule>
  </conditionalFormatting>
  <conditionalFormatting sqref="CL21">
    <cfRule type="cellIs" dxfId="9" priority="9" stopIfTrue="1" operator="equal">
      <formula>0</formula>
    </cfRule>
  </conditionalFormatting>
  <conditionalFormatting sqref="CL21">
    <cfRule type="cellIs" dxfId="8" priority="7" operator="equal">
      <formula>1</formula>
    </cfRule>
    <cfRule type="cellIs" dxfId="7" priority="8" operator="equal">
      <formula>1</formula>
    </cfRule>
  </conditionalFormatting>
  <conditionalFormatting sqref="DN21:DO21">
    <cfRule type="cellIs" dxfId="6" priority="6" stopIfTrue="1" operator="equal">
      <formula>0</formula>
    </cfRule>
  </conditionalFormatting>
  <conditionalFormatting sqref="DN21:DO21">
    <cfRule type="cellIs" dxfId="5" priority="4" operator="equal">
      <formula>1</formula>
    </cfRule>
    <cfRule type="cellIs" dxfId="4" priority="5" operator="equal">
      <formula>1</formula>
    </cfRule>
  </conditionalFormatting>
  <conditionalFormatting sqref="EQ21:ER21">
    <cfRule type="cellIs" dxfId="3" priority="3" stopIfTrue="1" operator="equal">
      <formula>0</formula>
    </cfRule>
  </conditionalFormatting>
  <conditionalFormatting sqref="EQ21:ER21">
    <cfRule type="cellIs" dxfId="2" priority="1" operator="equal">
      <formula>1</formula>
    </cfRule>
    <cfRule type="cellIs" dxfId="1" priority="2" operator="equal">
      <formula>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baseColWidth="10" defaultColWidth="10.81640625" defaultRowHeight="12.5" x14ac:dyDescent="0.25"/>
  <cols>
    <col min="3" max="3" width="12.54296875" customWidth="1"/>
    <col min="4" max="9" width="7.453125" customWidth="1"/>
    <col min="11" max="16" width="7.453125" customWidth="1"/>
  </cols>
  <sheetData>
    <row r="1" spans="1:16" ht="22.5" customHeight="1" x14ac:dyDescent="0.25">
      <c r="A1" s="438" t="s">
        <v>14</v>
      </c>
      <c r="B1" s="438"/>
      <c r="C1" s="438"/>
      <c r="D1" s="438"/>
      <c r="E1" s="438"/>
      <c r="F1" s="438"/>
      <c r="G1" s="438"/>
      <c r="H1" s="438"/>
      <c r="I1" s="438"/>
    </row>
    <row r="2" spans="1:16" ht="29.25" customHeight="1" thickBot="1" x14ac:dyDescent="0.3">
      <c r="A2" s="1"/>
      <c r="B2" s="2"/>
      <c r="C2" s="1"/>
      <c r="D2" s="30" t="s">
        <v>19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19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">
      <c r="A3" s="427" t="s">
        <v>1</v>
      </c>
      <c r="B3" s="439" t="s">
        <v>8</v>
      </c>
      <c r="C3" s="31" t="s">
        <v>15</v>
      </c>
      <c r="D3" s="32"/>
      <c r="E3" s="32"/>
      <c r="F3" s="32"/>
      <c r="G3" s="33"/>
      <c r="H3" s="33"/>
      <c r="I3" s="34"/>
      <c r="J3" s="430" t="s">
        <v>2</v>
      </c>
      <c r="K3" s="44"/>
      <c r="L3" s="44"/>
      <c r="M3" s="44"/>
      <c r="N3" s="45"/>
      <c r="O3" s="45"/>
      <c r="P3" s="46"/>
    </row>
    <row r="4" spans="1:16" ht="12.75" customHeight="1" x14ac:dyDescent="0.3">
      <c r="A4" s="428"/>
      <c r="B4" s="431"/>
      <c r="C4" s="35" t="s">
        <v>16</v>
      </c>
      <c r="D4" s="36"/>
      <c r="E4" s="36"/>
      <c r="F4" s="36"/>
      <c r="G4" s="37"/>
      <c r="H4" s="37"/>
      <c r="I4" s="38"/>
      <c r="J4" s="431"/>
      <c r="K4" s="36"/>
      <c r="L4" s="36"/>
      <c r="M4" s="36"/>
      <c r="N4" s="37"/>
      <c r="O4" s="37"/>
      <c r="P4" s="38"/>
    </row>
    <row r="5" spans="1:16" ht="12.75" customHeight="1" x14ac:dyDescent="0.3">
      <c r="A5" s="428"/>
      <c r="B5" s="431"/>
      <c r="C5" s="35" t="s">
        <v>3</v>
      </c>
      <c r="D5" s="36"/>
      <c r="E5" s="36"/>
      <c r="F5" s="36"/>
      <c r="G5" s="37"/>
      <c r="H5" s="37"/>
      <c r="I5" s="38"/>
      <c r="J5" s="432"/>
      <c r="K5" s="36"/>
      <c r="L5" s="36"/>
      <c r="M5" s="36"/>
      <c r="N5" s="37"/>
      <c r="O5" s="37"/>
      <c r="P5" s="38"/>
    </row>
    <row r="6" spans="1:16" ht="12.75" customHeight="1" x14ac:dyDescent="0.3">
      <c r="A6" s="428"/>
      <c r="B6" s="431"/>
      <c r="C6" s="35" t="s">
        <v>4</v>
      </c>
      <c r="D6" s="36"/>
      <c r="E6" s="36"/>
      <c r="F6" s="36"/>
      <c r="G6" s="37"/>
      <c r="H6" s="37"/>
      <c r="I6" s="38"/>
      <c r="J6" s="432"/>
      <c r="K6" s="36"/>
      <c r="L6" s="36"/>
      <c r="M6" s="36"/>
      <c r="N6" s="37"/>
      <c r="O6" s="37"/>
      <c r="P6" s="38"/>
    </row>
    <row r="7" spans="1:16" ht="12.75" customHeight="1" x14ac:dyDescent="0.3">
      <c r="A7" s="428"/>
      <c r="B7" s="431"/>
      <c r="C7" s="35" t="s">
        <v>5</v>
      </c>
      <c r="D7" s="36"/>
      <c r="E7" s="36"/>
      <c r="F7" s="36"/>
      <c r="G7" s="37"/>
      <c r="H7" s="37"/>
      <c r="I7" s="38"/>
      <c r="J7" s="432"/>
      <c r="K7" s="36"/>
      <c r="L7" s="36"/>
      <c r="M7" s="36"/>
      <c r="N7" s="37"/>
      <c r="O7" s="37"/>
      <c r="P7" s="38"/>
    </row>
    <row r="8" spans="1:16" ht="12.75" customHeight="1" x14ac:dyDescent="0.3">
      <c r="A8" s="428"/>
      <c r="B8" s="431"/>
      <c r="C8" s="35" t="s">
        <v>6</v>
      </c>
      <c r="D8" s="36"/>
      <c r="E8" s="36"/>
      <c r="F8" s="36"/>
      <c r="G8" s="37"/>
      <c r="H8" s="37"/>
      <c r="I8" s="38"/>
      <c r="J8" s="432"/>
      <c r="K8" s="36"/>
      <c r="L8" s="36"/>
      <c r="M8" s="36"/>
      <c r="N8" s="37"/>
      <c r="O8" s="37"/>
      <c r="P8" s="38"/>
    </row>
    <row r="9" spans="1:16" ht="12.75" customHeight="1" x14ac:dyDescent="0.3">
      <c r="A9" s="428"/>
      <c r="B9" s="440"/>
      <c r="C9" s="39" t="s">
        <v>7</v>
      </c>
      <c r="D9" s="40"/>
      <c r="E9" s="40"/>
      <c r="F9" s="40"/>
      <c r="G9" s="41"/>
      <c r="H9" s="41"/>
      <c r="I9" s="42"/>
      <c r="J9" s="433"/>
      <c r="K9" s="40"/>
      <c r="L9" s="40"/>
      <c r="M9" s="40"/>
      <c r="N9" s="41"/>
      <c r="O9" s="41"/>
      <c r="P9" s="42"/>
    </row>
    <row r="10" spans="1:16" ht="12.75" customHeight="1" x14ac:dyDescent="0.3">
      <c r="A10" s="428"/>
      <c r="B10" s="434" t="s">
        <v>8</v>
      </c>
      <c r="C10" s="4" t="s">
        <v>20</v>
      </c>
      <c r="D10" s="8"/>
      <c r="E10" s="9"/>
      <c r="F10" s="9"/>
      <c r="G10" s="22"/>
      <c r="H10" s="22"/>
      <c r="I10" s="10"/>
      <c r="J10" s="434" t="s">
        <v>2</v>
      </c>
      <c r="K10" s="8"/>
      <c r="L10" s="9"/>
      <c r="M10" s="9"/>
      <c r="N10" s="22"/>
      <c r="O10" s="22"/>
      <c r="P10" s="10"/>
    </row>
    <row r="11" spans="1:16" ht="12.75" customHeight="1" x14ac:dyDescent="0.3">
      <c r="A11" s="428"/>
      <c r="B11" s="435"/>
      <c r="C11" s="4" t="s">
        <v>21</v>
      </c>
      <c r="D11" s="8"/>
      <c r="E11" s="9"/>
      <c r="F11" s="9"/>
      <c r="G11" s="22"/>
      <c r="H11" s="22"/>
      <c r="I11" s="10"/>
      <c r="J11" s="435"/>
      <c r="K11" s="8"/>
      <c r="L11" s="9"/>
      <c r="M11" s="9"/>
      <c r="N11" s="22"/>
      <c r="O11" s="22"/>
      <c r="P11" s="10"/>
    </row>
    <row r="12" spans="1:16" ht="12.75" customHeight="1" x14ac:dyDescent="0.3">
      <c r="A12" s="428"/>
      <c r="B12" s="435"/>
      <c r="C12" s="4" t="s">
        <v>22</v>
      </c>
      <c r="D12" s="8"/>
      <c r="E12" s="9"/>
      <c r="F12" s="9"/>
      <c r="G12" s="22"/>
      <c r="H12" s="22"/>
      <c r="I12" s="10"/>
      <c r="J12" s="435"/>
      <c r="K12" s="8"/>
      <c r="L12" s="9"/>
      <c r="M12" s="9"/>
      <c r="N12" s="22"/>
      <c r="O12" s="22"/>
      <c r="P12" s="10"/>
    </row>
    <row r="13" spans="1:16" ht="12.75" customHeight="1" x14ac:dyDescent="0.3">
      <c r="A13" s="428"/>
      <c r="B13" s="435"/>
      <c r="C13" s="4" t="s">
        <v>23</v>
      </c>
      <c r="D13" s="8"/>
      <c r="E13" s="9"/>
      <c r="F13" s="9"/>
      <c r="G13" s="22"/>
      <c r="H13" s="22"/>
      <c r="I13" s="10"/>
      <c r="J13" s="435"/>
      <c r="K13" s="8"/>
      <c r="L13" s="9"/>
      <c r="M13" s="9"/>
      <c r="N13" s="22"/>
      <c r="O13" s="22"/>
      <c r="P13" s="10"/>
    </row>
    <row r="14" spans="1:16" ht="12.75" customHeight="1" x14ac:dyDescent="0.3">
      <c r="A14" s="428"/>
      <c r="B14" s="435"/>
      <c r="C14" s="4" t="s">
        <v>24</v>
      </c>
      <c r="D14" s="8"/>
      <c r="E14" s="9"/>
      <c r="F14" s="9"/>
      <c r="G14" s="22"/>
      <c r="H14" s="22"/>
      <c r="I14" s="10"/>
      <c r="J14" s="435"/>
      <c r="K14" s="8"/>
      <c r="L14" s="9"/>
      <c r="M14" s="9"/>
      <c r="N14" s="22"/>
      <c r="O14" s="22"/>
      <c r="P14" s="10"/>
    </row>
    <row r="15" spans="1:16" ht="12.75" customHeight="1" x14ac:dyDescent="0.3">
      <c r="A15" s="428"/>
      <c r="B15" s="435"/>
      <c r="C15" s="4" t="s">
        <v>25</v>
      </c>
      <c r="D15" s="8"/>
      <c r="E15" s="9"/>
      <c r="F15" s="9"/>
      <c r="G15" s="22"/>
      <c r="H15" s="22"/>
      <c r="I15" s="10"/>
      <c r="J15" s="435"/>
      <c r="K15" s="8"/>
      <c r="L15" s="9"/>
      <c r="M15" s="9"/>
      <c r="N15" s="22"/>
      <c r="O15" s="22"/>
      <c r="P15" s="10"/>
    </row>
    <row r="16" spans="1:16" ht="12.75" customHeight="1" thickBot="1" x14ac:dyDescent="0.35">
      <c r="A16" s="428"/>
      <c r="B16" s="436" t="s">
        <v>13</v>
      </c>
      <c r="C16" s="11" t="s">
        <v>26</v>
      </c>
      <c r="D16" s="11"/>
      <c r="E16" s="11"/>
      <c r="F16" s="11"/>
      <c r="G16" s="23"/>
      <c r="H16" s="23"/>
      <c r="I16" s="12"/>
      <c r="J16" s="47" t="s">
        <v>17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35">
      <c r="A17" s="428"/>
      <c r="B17" s="437"/>
      <c r="C17" s="5" t="s">
        <v>9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35">
      <c r="A18" s="428"/>
      <c r="B18" s="437"/>
      <c r="C18" s="5" t="s">
        <v>10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35">
      <c r="A19" s="428"/>
      <c r="B19" s="437"/>
      <c r="C19" s="5" t="s">
        <v>12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">
      <c r="A20" s="428"/>
      <c r="B20" s="417" t="s">
        <v>2</v>
      </c>
      <c r="C20" s="52" t="s">
        <v>15</v>
      </c>
      <c r="D20" s="53"/>
      <c r="E20" s="53"/>
      <c r="F20" s="53"/>
      <c r="G20" s="53"/>
      <c r="H20" s="53"/>
      <c r="I20" s="54"/>
    </row>
    <row r="21" spans="1:16" ht="12.75" customHeight="1" x14ac:dyDescent="0.3">
      <c r="A21" s="428"/>
      <c r="B21" s="418"/>
      <c r="C21" s="55" t="s">
        <v>16</v>
      </c>
      <c r="D21" s="56"/>
      <c r="E21" s="56"/>
      <c r="F21" s="56"/>
      <c r="G21" s="56"/>
      <c r="H21" s="56"/>
      <c r="I21" s="57"/>
    </row>
    <row r="22" spans="1:16" ht="12.75" customHeight="1" x14ac:dyDescent="0.3">
      <c r="A22" s="428"/>
      <c r="B22" s="419"/>
      <c r="C22" s="55" t="s">
        <v>3</v>
      </c>
      <c r="D22" s="56"/>
      <c r="E22" s="56"/>
      <c r="F22" s="56"/>
      <c r="G22" s="56"/>
      <c r="H22" s="56"/>
      <c r="I22" s="57"/>
    </row>
    <row r="23" spans="1:16" ht="12.75" customHeight="1" x14ac:dyDescent="0.3">
      <c r="A23" s="428"/>
      <c r="B23" s="419"/>
      <c r="C23" s="55" t="s">
        <v>4</v>
      </c>
      <c r="D23" s="56"/>
      <c r="E23" s="56"/>
      <c r="F23" s="56"/>
      <c r="G23" s="56"/>
      <c r="H23" s="56"/>
      <c r="I23" s="57"/>
    </row>
    <row r="24" spans="1:16" ht="12.75" customHeight="1" x14ac:dyDescent="0.3">
      <c r="A24" s="428"/>
      <c r="B24" s="419"/>
      <c r="C24" s="55" t="s">
        <v>5</v>
      </c>
      <c r="D24" s="56"/>
      <c r="E24" s="56"/>
      <c r="F24" s="56"/>
      <c r="G24" s="56"/>
      <c r="H24" s="56"/>
      <c r="I24" s="57"/>
    </row>
    <row r="25" spans="1:16" ht="12.75" customHeight="1" x14ac:dyDescent="0.3">
      <c r="A25" s="428"/>
      <c r="B25" s="419"/>
      <c r="C25" s="55" t="s">
        <v>6</v>
      </c>
      <c r="D25" s="56"/>
      <c r="E25" s="56"/>
      <c r="F25" s="56"/>
      <c r="G25" s="56"/>
      <c r="H25" s="56"/>
      <c r="I25" s="57"/>
    </row>
    <row r="26" spans="1:16" ht="12.75" customHeight="1" x14ac:dyDescent="0.3">
      <c r="A26" s="428"/>
      <c r="B26" s="420"/>
      <c r="C26" s="58" t="s">
        <v>7</v>
      </c>
      <c r="D26" s="59"/>
      <c r="E26" s="59"/>
      <c r="F26" s="59"/>
      <c r="G26" s="59"/>
      <c r="H26" s="59"/>
      <c r="I26" s="60"/>
    </row>
    <row r="27" spans="1:16" ht="12.75" customHeight="1" x14ac:dyDescent="0.3">
      <c r="A27" s="428"/>
      <c r="B27" s="421" t="s">
        <v>2</v>
      </c>
      <c r="C27" s="7" t="s">
        <v>20</v>
      </c>
      <c r="D27" s="15"/>
      <c r="E27" s="16"/>
      <c r="F27" s="16"/>
      <c r="G27" s="16"/>
      <c r="H27" s="16"/>
      <c r="I27" s="17"/>
    </row>
    <row r="28" spans="1:16" ht="12.75" customHeight="1" x14ac:dyDescent="0.3">
      <c r="A28" s="428"/>
      <c r="B28" s="422"/>
      <c r="C28" s="7" t="s">
        <v>21</v>
      </c>
      <c r="D28" s="15"/>
      <c r="E28" s="16"/>
      <c r="F28" s="16"/>
      <c r="G28" s="16"/>
      <c r="H28" s="16"/>
      <c r="I28" s="17"/>
    </row>
    <row r="29" spans="1:16" ht="12.75" customHeight="1" x14ac:dyDescent="0.3">
      <c r="A29" s="428"/>
      <c r="B29" s="422"/>
      <c r="C29" s="7" t="s">
        <v>22</v>
      </c>
      <c r="D29" s="15"/>
      <c r="E29" s="16"/>
      <c r="F29" s="16"/>
      <c r="G29" s="16"/>
      <c r="H29" s="16"/>
      <c r="I29" s="17"/>
    </row>
    <row r="30" spans="1:16" ht="12.75" customHeight="1" x14ac:dyDescent="0.3">
      <c r="A30" s="428"/>
      <c r="B30" s="422"/>
      <c r="C30" s="7" t="s">
        <v>23</v>
      </c>
      <c r="D30" s="15"/>
      <c r="E30" s="16"/>
      <c r="F30" s="16"/>
      <c r="G30" s="16"/>
      <c r="H30" s="16"/>
      <c r="I30" s="17"/>
    </row>
    <row r="31" spans="1:16" ht="12.75" customHeight="1" x14ac:dyDescent="0.3">
      <c r="A31" s="428"/>
      <c r="B31" s="422"/>
      <c r="C31" s="7" t="s">
        <v>24</v>
      </c>
      <c r="D31" s="15"/>
      <c r="E31" s="16"/>
      <c r="F31" s="16"/>
      <c r="G31" s="16"/>
      <c r="H31" s="16"/>
      <c r="I31" s="17"/>
    </row>
    <row r="32" spans="1:16" ht="12.75" customHeight="1" thickBot="1" x14ac:dyDescent="0.35">
      <c r="A32" s="429"/>
      <c r="B32" s="422"/>
      <c r="C32" s="7" t="s">
        <v>25</v>
      </c>
      <c r="D32" s="15"/>
      <c r="E32" s="16"/>
      <c r="F32" s="16"/>
      <c r="G32" s="16"/>
      <c r="H32" s="16"/>
      <c r="I32" s="17"/>
    </row>
    <row r="33" spans="1:9" ht="12.75" customHeight="1" thickTop="1" x14ac:dyDescent="0.3">
      <c r="A33" s="414" t="s">
        <v>11</v>
      </c>
      <c r="B33" s="423" t="s">
        <v>8</v>
      </c>
      <c r="C33" s="61" t="s">
        <v>15</v>
      </c>
      <c r="D33" s="62"/>
      <c r="E33" s="62"/>
      <c r="F33" s="62"/>
      <c r="G33" s="62"/>
      <c r="H33" s="62"/>
      <c r="I33" s="63"/>
    </row>
    <row r="34" spans="1:9" ht="12.75" customHeight="1" x14ac:dyDescent="0.3">
      <c r="A34" s="415"/>
      <c r="B34" s="418"/>
      <c r="C34" s="55" t="s">
        <v>16</v>
      </c>
      <c r="D34" s="56"/>
      <c r="E34" s="56"/>
      <c r="F34" s="56"/>
      <c r="G34" s="56"/>
      <c r="H34" s="56"/>
      <c r="I34" s="57"/>
    </row>
    <row r="35" spans="1:9" ht="12.75" customHeight="1" x14ac:dyDescent="0.3">
      <c r="A35" s="415"/>
      <c r="B35" s="418"/>
      <c r="C35" s="55" t="s">
        <v>3</v>
      </c>
      <c r="D35" s="56"/>
      <c r="E35" s="56"/>
      <c r="F35" s="56"/>
      <c r="G35" s="56"/>
      <c r="H35" s="56"/>
      <c r="I35" s="57"/>
    </row>
    <row r="36" spans="1:9" ht="12.75" customHeight="1" x14ac:dyDescent="0.3">
      <c r="A36" s="415"/>
      <c r="B36" s="418"/>
      <c r="C36" s="55" t="s">
        <v>4</v>
      </c>
      <c r="D36" s="56"/>
      <c r="E36" s="56"/>
      <c r="F36" s="56"/>
      <c r="G36" s="56"/>
      <c r="H36" s="56"/>
      <c r="I36" s="57"/>
    </row>
    <row r="37" spans="1:9" ht="12.75" customHeight="1" x14ac:dyDescent="0.3">
      <c r="A37" s="415"/>
      <c r="B37" s="418"/>
      <c r="C37" s="55" t="s">
        <v>5</v>
      </c>
      <c r="D37" s="56"/>
      <c r="E37" s="56"/>
      <c r="F37" s="56"/>
      <c r="G37" s="56"/>
      <c r="H37" s="56"/>
      <c r="I37" s="57"/>
    </row>
    <row r="38" spans="1:9" ht="12.75" customHeight="1" x14ac:dyDescent="0.3">
      <c r="A38" s="415"/>
      <c r="B38" s="418"/>
      <c r="C38" s="55" t="s">
        <v>6</v>
      </c>
      <c r="D38" s="56"/>
      <c r="E38" s="56"/>
      <c r="F38" s="56"/>
      <c r="G38" s="56"/>
      <c r="H38" s="56"/>
      <c r="I38" s="57"/>
    </row>
    <row r="39" spans="1:9" ht="12.75" customHeight="1" x14ac:dyDescent="0.3">
      <c r="A39" s="415"/>
      <c r="B39" s="424"/>
      <c r="C39" s="58" t="s">
        <v>7</v>
      </c>
      <c r="D39" s="59"/>
      <c r="E39" s="59"/>
      <c r="F39" s="59"/>
      <c r="G39" s="59"/>
      <c r="H39" s="59"/>
      <c r="I39" s="60"/>
    </row>
    <row r="40" spans="1:9" ht="12.75" customHeight="1" x14ac:dyDescent="0.3">
      <c r="A40" s="415"/>
      <c r="B40" s="421" t="s">
        <v>8</v>
      </c>
      <c r="C40" s="7" t="s">
        <v>20</v>
      </c>
      <c r="D40" s="15"/>
      <c r="E40" s="16"/>
      <c r="F40" s="16"/>
      <c r="G40" s="16"/>
      <c r="H40" s="16"/>
      <c r="I40" s="17"/>
    </row>
    <row r="41" spans="1:9" ht="12.75" customHeight="1" x14ac:dyDescent="0.3">
      <c r="A41" s="415"/>
      <c r="B41" s="422"/>
      <c r="C41" s="7" t="s">
        <v>21</v>
      </c>
      <c r="D41" s="15"/>
      <c r="E41" s="16"/>
      <c r="F41" s="16"/>
      <c r="G41" s="16"/>
      <c r="H41" s="16"/>
      <c r="I41" s="17"/>
    </row>
    <row r="42" spans="1:9" ht="12.75" customHeight="1" x14ac:dyDescent="0.3">
      <c r="A42" s="415"/>
      <c r="B42" s="422"/>
      <c r="C42" s="7" t="s">
        <v>22</v>
      </c>
      <c r="D42" s="15"/>
      <c r="E42" s="16"/>
      <c r="F42" s="16"/>
      <c r="G42" s="16"/>
      <c r="H42" s="16"/>
      <c r="I42" s="17"/>
    </row>
    <row r="43" spans="1:9" ht="12.75" customHeight="1" x14ac:dyDescent="0.3">
      <c r="A43" s="415"/>
      <c r="B43" s="422"/>
      <c r="C43" s="7" t="s">
        <v>23</v>
      </c>
      <c r="D43" s="15"/>
      <c r="E43" s="16"/>
      <c r="F43" s="16"/>
      <c r="G43" s="16"/>
      <c r="H43" s="16"/>
      <c r="I43" s="17"/>
    </row>
    <row r="44" spans="1:9" ht="12.75" customHeight="1" x14ac:dyDescent="0.3">
      <c r="A44" s="415"/>
      <c r="B44" s="422"/>
      <c r="C44" s="7" t="s">
        <v>24</v>
      </c>
      <c r="D44" s="15"/>
      <c r="E44" s="16"/>
      <c r="F44" s="16"/>
      <c r="G44" s="16"/>
      <c r="H44" s="16"/>
      <c r="I44" s="17"/>
    </row>
    <row r="45" spans="1:9" ht="12.75" customHeight="1" x14ac:dyDescent="0.3">
      <c r="A45" s="415"/>
      <c r="B45" s="422"/>
      <c r="C45" s="7" t="s">
        <v>25</v>
      </c>
      <c r="D45" s="15"/>
      <c r="E45" s="16"/>
      <c r="F45" s="16"/>
      <c r="G45" s="16"/>
      <c r="H45" s="16"/>
      <c r="I45" s="17"/>
    </row>
    <row r="46" spans="1:9" ht="12.75" customHeight="1" x14ac:dyDescent="0.3">
      <c r="A46" s="415"/>
      <c r="B46" s="425" t="s">
        <v>13</v>
      </c>
      <c r="C46" s="18" t="s">
        <v>26</v>
      </c>
      <c r="D46" s="18"/>
      <c r="E46" s="18"/>
      <c r="F46" s="18"/>
      <c r="G46" s="18"/>
      <c r="H46" s="18"/>
      <c r="I46" s="19"/>
    </row>
    <row r="47" spans="1:9" ht="12.75" customHeight="1" x14ac:dyDescent="0.3">
      <c r="A47" s="415"/>
      <c r="B47" s="426"/>
      <c r="C47" s="6" t="s">
        <v>9</v>
      </c>
      <c r="D47" s="20"/>
      <c r="E47" s="20"/>
      <c r="F47" s="20"/>
      <c r="G47" s="20"/>
      <c r="H47" s="20"/>
      <c r="I47" s="21"/>
    </row>
    <row r="48" spans="1:9" ht="12.75" customHeight="1" x14ac:dyDescent="0.3">
      <c r="A48" s="415"/>
      <c r="B48" s="426"/>
      <c r="C48" s="6" t="s">
        <v>10</v>
      </c>
      <c r="D48" s="20"/>
      <c r="E48" s="20"/>
      <c r="F48" s="20"/>
      <c r="G48" s="20"/>
      <c r="H48" s="20"/>
      <c r="I48" s="21"/>
    </row>
    <row r="49" spans="1:9" ht="12.75" customHeight="1" x14ac:dyDescent="0.3">
      <c r="A49" s="415"/>
      <c r="B49" s="426"/>
      <c r="C49" s="6" t="s">
        <v>12</v>
      </c>
      <c r="D49" s="20"/>
      <c r="E49" s="20"/>
      <c r="F49" s="20"/>
      <c r="G49" s="20"/>
      <c r="H49" s="20"/>
      <c r="I49" s="21"/>
    </row>
    <row r="50" spans="1:9" ht="12.75" customHeight="1" thickBot="1" x14ac:dyDescent="0.35">
      <c r="A50" s="415"/>
      <c r="B50" s="64" t="s">
        <v>17</v>
      </c>
      <c r="C50" s="65" t="s">
        <v>18</v>
      </c>
      <c r="D50" s="66"/>
      <c r="E50" s="66"/>
      <c r="F50" s="66"/>
      <c r="G50" s="66"/>
      <c r="H50" s="66"/>
      <c r="I50" s="67"/>
    </row>
    <row r="51" spans="1:9" ht="12.75" customHeight="1" thickTop="1" x14ac:dyDescent="0.3">
      <c r="A51" s="415"/>
      <c r="B51" s="430" t="s">
        <v>2</v>
      </c>
      <c r="C51" s="43" t="s">
        <v>15</v>
      </c>
      <c r="D51" s="44"/>
      <c r="E51" s="44"/>
      <c r="F51" s="44"/>
      <c r="G51" s="45"/>
      <c r="H51" s="45"/>
      <c r="I51" s="46"/>
    </row>
    <row r="52" spans="1:9" ht="12.75" customHeight="1" x14ac:dyDescent="0.3">
      <c r="A52" s="415"/>
      <c r="B52" s="431"/>
      <c r="C52" s="35" t="s">
        <v>16</v>
      </c>
      <c r="D52" s="36"/>
      <c r="E52" s="36"/>
      <c r="F52" s="36"/>
      <c r="G52" s="37"/>
      <c r="H52" s="37"/>
      <c r="I52" s="38"/>
    </row>
    <row r="53" spans="1:9" ht="12.75" customHeight="1" x14ac:dyDescent="0.3">
      <c r="A53" s="415"/>
      <c r="B53" s="432"/>
      <c r="C53" s="35" t="s">
        <v>3</v>
      </c>
      <c r="D53" s="36"/>
      <c r="E53" s="36"/>
      <c r="F53" s="36"/>
      <c r="G53" s="37"/>
      <c r="H53" s="37"/>
      <c r="I53" s="38"/>
    </row>
    <row r="54" spans="1:9" ht="12.75" customHeight="1" x14ac:dyDescent="0.3">
      <c r="A54" s="415"/>
      <c r="B54" s="432"/>
      <c r="C54" s="35" t="s">
        <v>4</v>
      </c>
      <c r="D54" s="36"/>
      <c r="E54" s="36"/>
      <c r="F54" s="36"/>
      <c r="G54" s="37"/>
      <c r="H54" s="37"/>
      <c r="I54" s="38"/>
    </row>
    <row r="55" spans="1:9" ht="12.75" customHeight="1" x14ac:dyDescent="0.3">
      <c r="A55" s="415"/>
      <c r="B55" s="432"/>
      <c r="C55" s="35" t="s">
        <v>5</v>
      </c>
      <c r="D55" s="36"/>
      <c r="E55" s="36"/>
      <c r="F55" s="36"/>
      <c r="G55" s="37"/>
      <c r="H55" s="37"/>
      <c r="I55" s="38"/>
    </row>
    <row r="56" spans="1:9" ht="12.75" customHeight="1" x14ac:dyDescent="0.3">
      <c r="A56" s="415"/>
      <c r="B56" s="432"/>
      <c r="C56" s="35" t="s">
        <v>6</v>
      </c>
      <c r="D56" s="36"/>
      <c r="E56" s="36"/>
      <c r="F56" s="36"/>
      <c r="G56" s="37"/>
      <c r="H56" s="37"/>
      <c r="I56" s="38"/>
    </row>
    <row r="57" spans="1:9" ht="12.75" customHeight="1" x14ac:dyDescent="0.3">
      <c r="A57" s="415"/>
      <c r="B57" s="433"/>
      <c r="C57" s="39" t="s">
        <v>7</v>
      </c>
      <c r="D57" s="40"/>
      <c r="E57" s="40"/>
      <c r="F57" s="40"/>
      <c r="G57" s="41"/>
      <c r="H57" s="41"/>
      <c r="I57" s="42"/>
    </row>
    <row r="58" spans="1:9" ht="12.75" customHeight="1" x14ac:dyDescent="0.3">
      <c r="A58" s="415"/>
      <c r="B58" s="434" t="s">
        <v>2</v>
      </c>
      <c r="C58" s="4" t="s">
        <v>20</v>
      </c>
      <c r="D58" s="8"/>
      <c r="E58" s="9"/>
      <c r="F58" s="9"/>
      <c r="G58" s="22"/>
      <c r="H58" s="22"/>
      <c r="I58" s="10"/>
    </row>
    <row r="59" spans="1:9" ht="12.75" customHeight="1" x14ac:dyDescent="0.3">
      <c r="A59" s="415"/>
      <c r="B59" s="435"/>
      <c r="C59" s="4" t="s">
        <v>21</v>
      </c>
      <c r="D59" s="8"/>
      <c r="E59" s="9"/>
      <c r="F59" s="9"/>
      <c r="G59" s="22"/>
      <c r="H59" s="22"/>
      <c r="I59" s="10"/>
    </row>
    <row r="60" spans="1:9" ht="12.75" customHeight="1" x14ac:dyDescent="0.3">
      <c r="A60" s="415"/>
      <c r="B60" s="435"/>
      <c r="C60" s="4" t="s">
        <v>22</v>
      </c>
      <c r="D60" s="8"/>
      <c r="E60" s="9"/>
      <c r="F60" s="9"/>
      <c r="G60" s="22"/>
      <c r="H60" s="22"/>
      <c r="I60" s="10"/>
    </row>
    <row r="61" spans="1:9" ht="12.75" customHeight="1" x14ac:dyDescent="0.3">
      <c r="A61" s="415"/>
      <c r="B61" s="435"/>
      <c r="C61" s="4" t="s">
        <v>23</v>
      </c>
      <c r="D61" s="8"/>
      <c r="E61" s="9"/>
      <c r="F61" s="9"/>
      <c r="G61" s="22"/>
      <c r="H61" s="22"/>
      <c r="I61" s="10"/>
    </row>
    <row r="62" spans="1:9" ht="12.75" customHeight="1" x14ac:dyDescent="0.3">
      <c r="A62" s="415"/>
      <c r="B62" s="435"/>
      <c r="C62" s="4" t="s">
        <v>24</v>
      </c>
      <c r="D62" s="8"/>
      <c r="E62" s="9"/>
      <c r="F62" s="9"/>
      <c r="G62" s="22"/>
      <c r="H62" s="22"/>
      <c r="I62" s="10"/>
    </row>
    <row r="63" spans="1:9" ht="12.75" customHeight="1" thickBot="1" x14ac:dyDescent="0.35">
      <c r="A63" s="416"/>
      <c r="B63" s="435"/>
      <c r="C63" s="4" t="s">
        <v>25</v>
      </c>
      <c r="D63" s="8"/>
      <c r="E63" s="9"/>
      <c r="F63" s="9"/>
      <c r="G63" s="22"/>
      <c r="H63" s="22"/>
      <c r="I63" s="10"/>
    </row>
    <row r="64" spans="1:9" ht="12.75" customHeight="1" thickTop="1" x14ac:dyDescent="0.3">
      <c r="A64" s="427" t="s">
        <v>28</v>
      </c>
      <c r="B64" s="439" t="s">
        <v>8</v>
      </c>
      <c r="C64" s="31" t="s">
        <v>15</v>
      </c>
      <c r="D64" s="32"/>
      <c r="E64" s="32"/>
      <c r="F64" s="32"/>
      <c r="G64" s="33"/>
      <c r="H64" s="33"/>
      <c r="I64" s="34"/>
    </row>
    <row r="65" spans="1:9" ht="12.75" customHeight="1" x14ac:dyDescent="0.3">
      <c r="A65" s="428"/>
      <c r="B65" s="431"/>
      <c r="C65" s="35" t="s">
        <v>16</v>
      </c>
      <c r="D65" s="36"/>
      <c r="E65" s="36"/>
      <c r="F65" s="36"/>
      <c r="G65" s="37"/>
      <c r="H65" s="37"/>
      <c r="I65" s="38"/>
    </row>
    <row r="66" spans="1:9" ht="12.75" customHeight="1" x14ac:dyDescent="0.3">
      <c r="A66" s="428"/>
      <c r="B66" s="431"/>
      <c r="C66" s="35" t="s">
        <v>3</v>
      </c>
      <c r="D66" s="36"/>
      <c r="E66" s="36"/>
      <c r="F66" s="36"/>
      <c r="G66" s="37"/>
      <c r="H66" s="37"/>
      <c r="I66" s="38"/>
    </row>
    <row r="67" spans="1:9" ht="12.75" customHeight="1" x14ac:dyDescent="0.3">
      <c r="A67" s="428"/>
      <c r="B67" s="431"/>
      <c r="C67" s="35" t="s">
        <v>4</v>
      </c>
      <c r="D67" s="36"/>
      <c r="E67" s="36"/>
      <c r="F67" s="36"/>
      <c r="G67" s="37"/>
      <c r="H67" s="37"/>
      <c r="I67" s="38"/>
    </row>
    <row r="68" spans="1:9" ht="12.75" customHeight="1" x14ac:dyDescent="0.3">
      <c r="A68" s="428"/>
      <c r="B68" s="431"/>
      <c r="C68" s="35" t="s">
        <v>5</v>
      </c>
      <c r="D68" s="36"/>
      <c r="E68" s="36"/>
      <c r="F68" s="36"/>
      <c r="G68" s="37"/>
      <c r="H68" s="37"/>
      <c r="I68" s="38"/>
    </row>
    <row r="69" spans="1:9" ht="12.75" customHeight="1" x14ac:dyDescent="0.3">
      <c r="A69" s="428"/>
      <c r="B69" s="431"/>
      <c r="C69" s="35" t="s">
        <v>6</v>
      </c>
      <c r="D69" s="36"/>
      <c r="E69" s="36"/>
      <c r="F69" s="36"/>
      <c r="G69" s="37"/>
      <c r="H69" s="37"/>
      <c r="I69" s="38"/>
    </row>
    <row r="70" spans="1:9" ht="12.75" customHeight="1" x14ac:dyDescent="0.3">
      <c r="A70" s="428"/>
      <c r="B70" s="440"/>
      <c r="C70" s="39" t="s">
        <v>7</v>
      </c>
      <c r="D70" s="40"/>
      <c r="E70" s="40"/>
      <c r="F70" s="40"/>
      <c r="G70" s="41"/>
      <c r="H70" s="41"/>
      <c r="I70" s="42"/>
    </row>
    <row r="71" spans="1:9" ht="12.75" customHeight="1" x14ac:dyDescent="0.3">
      <c r="A71" s="428"/>
      <c r="B71" s="434" t="s">
        <v>8</v>
      </c>
      <c r="C71" s="4" t="s">
        <v>20</v>
      </c>
      <c r="D71" s="8"/>
      <c r="E71" s="9"/>
      <c r="F71" s="9"/>
      <c r="G71" s="22"/>
      <c r="H71" s="22"/>
      <c r="I71" s="10"/>
    </row>
    <row r="72" spans="1:9" ht="12.75" customHeight="1" x14ac:dyDescent="0.3">
      <c r="A72" s="428"/>
      <c r="B72" s="435"/>
      <c r="C72" s="4" t="s">
        <v>21</v>
      </c>
      <c r="D72" s="8"/>
      <c r="E72" s="9"/>
      <c r="F72" s="9"/>
      <c r="G72" s="22"/>
      <c r="H72" s="22"/>
      <c r="I72" s="10"/>
    </row>
    <row r="73" spans="1:9" ht="12.75" customHeight="1" x14ac:dyDescent="0.3">
      <c r="A73" s="428"/>
      <c r="B73" s="435"/>
      <c r="C73" s="4" t="s">
        <v>22</v>
      </c>
      <c r="D73" s="8"/>
      <c r="E73" s="9"/>
      <c r="F73" s="9"/>
      <c r="G73" s="22"/>
      <c r="H73" s="22"/>
      <c r="I73" s="10"/>
    </row>
    <row r="74" spans="1:9" ht="12.75" customHeight="1" x14ac:dyDescent="0.3">
      <c r="A74" s="428"/>
      <c r="B74" s="435"/>
      <c r="C74" s="4" t="s">
        <v>23</v>
      </c>
      <c r="D74" s="8"/>
      <c r="E74" s="9"/>
      <c r="F74" s="9"/>
      <c r="G74" s="22"/>
      <c r="H74" s="22"/>
      <c r="I74" s="10"/>
    </row>
    <row r="75" spans="1:9" ht="12.75" customHeight="1" x14ac:dyDescent="0.3">
      <c r="A75" s="428"/>
      <c r="B75" s="435"/>
      <c r="C75" s="4" t="s">
        <v>24</v>
      </c>
      <c r="D75" s="8"/>
      <c r="E75" s="9"/>
      <c r="F75" s="9"/>
      <c r="G75" s="22"/>
      <c r="H75" s="22"/>
      <c r="I75" s="10"/>
    </row>
    <row r="76" spans="1:9" ht="12.75" customHeight="1" x14ac:dyDescent="0.3">
      <c r="A76" s="428"/>
      <c r="B76" s="435"/>
      <c r="C76" s="4" t="s">
        <v>25</v>
      </c>
      <c r="D76" s="8"/>
      <c r="E76" s="9"/>
      <c r="F76" s="9"/>
      <c r="G76" s="22"/>
      <c r="H76" s="22"/>
      <c r="I76" s="10"/>
    </row>
    <row r="77" spans="1:9" ht="12.75" customHeight="1" x14ac:dyDescent="0.3">
      <c r="A77" s="428"/>
      <c r="B77" s="436" t="s">
        <v>13</v>
      </c>
      <c r="C77" s="11" t="s">
        <v>26</v>
      </c>
      <c r="D77" s="11"/>
      <c r="E77" s="11"/>
      <c r="F77" s="11"/>
      <c r="G77" s="23"/>
      <c r="H77" s="23"/>
      <c r="I77" s="12"/>
    </row>
    <row r="78" spans="1:9" ht="12.75" customHeight="1" x14ac:dyDescent="0.3">
      <c r="A78" s="428"/>
      <c r="B78" s="437"/>
      <c r="C78" s="5" t="s">
        <v>9</v>
      </c>
      <c r="D78" s="13"/>
      <c r="E78" s="13"/>
      <c r="F78" s="13"/>
      <c r="G78" s="24"/>
      <c r="H78" s="24"/>
      <c r="I78" s="14"/>
    </row>
    <row r="79" spans="1:9" ht="12.75" customHeight="1" x14ac:dyDescent="0.3">
      <c r="A79" s="428"/>
      <c r="B79" s="437"/>
      <c r="C79" s="5" t="s">
        <v>10</v>
      </c>
      <c r="D79" s="13"/>
      <c r="E79" s="13"/>
      <c r="F79" s="13"/>
      <c r="G79" s="24"/>
      <c r="H79" s="24"/>
      <c r="I79" s="14"/>
    </row>
    <row r="80" spans="1:9" ht="12.75" customHeight="1" x14ac:dyDescent="0.3">
      <c r="A80" s="428"/>
      <c r="B80" s="437"/>
      <c r="C80" s="5" t="s">
        <v>12</v>
      </c>
      <c r="D80" s="24"/>
      <c r="E80" s="24"/>
      <c r="F80" s="24"/>
      <c r="G80" s="24"/>
      <c r="H80" s="24"/>
      <c r="I80" s="29"/>
    </row>
    <row r="81" spans="1:9" ht="12.75" customHeight="1" thickBot="1" x14ac:dyDescent="0.35">
      <c r="A81" s="428"/>
      <c r="B81" s="47" t="s">
        <v>17</v>
      </c>
      <c r="C81" s="48" t="s">
        <v>18</v>
      </c>
      <c r="D81" s="49"/>
      <c r="E81" s="49"/>
      <c r="F81" s="49"/>
      <c r="G81" s="50"/>
      <c r="H81" s="50"/>
      <c r="I81" s="51"/>
    </row>
    <row r="82" spans="1:9" ht="12.75" customHeight="1" thickTop="1" x14ac:dyDescent="0.3">
      <c r="A82" s="428"/>
      <c r="B82" s="417" t="s">
        <v>2</v>
      </c>
      <c r="C82" s="52" t="s">
        <v>15</v>
      </c>
      <c r="D82" s="53"/>
      <c r="E82" s="53"/>
      <c r="F82" s="53"/>
      <c r="G82" s="68"/>
      <c r="H82" s="68"/>
      <c r="I82" s="54"/>
    </row>
    <row r="83" spans="1:9" ht="12.75" customHeight="1" x14ac:dyDescent="0.3">
      <c r="A83" s="428"/>
      <c r="B83" s="418"/>
      <c r="C83" s="55" t="s">
        <v>16</v>
      </c>
      <c r="D83" s="56"/>
      <c r="E83" s="56"/>
      <c r="F83" s="56"/>
      <c r="G83" s="69"/>
      <c r="H83" s="69"/>
      <c r="I83" s="57"/>
    </row>
    <row r="84" spans="1:9" ht="13" x14ac:dyDescent="0.3">
      <c r="A84" s="428"/>
      <c r="B84" s="419"/>
      <c r="C84" s="55" t="s">
        <v>3</v>
      </c>
      <c r="D84" s="56"/>
      <c r="E84" s="56"/>
      <c r="F84" s="56"/>
      <c r="G84" s="69"/>
      <c r="H84" s="69"/>
      <c r="I84" s="57"/>
    </row>
    <row r="85" spans="1:9" ht="13" x14ac:dyDescent="0.3">
      <c r="A85" s="428"/>
      <c r="B85" s="419"/>
      <c r="C85" s="55" t="s">
        <v>4</v>
      </c>
      <c r="D85" s="56"/>
      <c r="E85" s="56"/>
      <c r="F85" s="56"/>
      <c r="G85" s="69"/>
      <c r="H85" s="69"/>
      <c r="I85" s="57"/>
    </row>
    <row r="86" spans="1:9" ht="13" x14ac:dyDescent="0.3">
      <c r="A86" s="428"/>
      <c r="B86" s="419"/>
      <c r="C86" s="55" t="s">
        <v>5</v>
      </c>
      <c r="D86" s="56"/>
      <c r="E86" s="56"/>
      <c r="F86" s="56"/>
      <c r="G86" s="69"/>
      <c r="H86" s="69"/>
      <c r="I86" s="57"/>
    </row>
    <row r="87" spans="1:9" ht="13" x14ac:dyDescent="0.3">
      <c r="A87" s="428"/>
      <c r="B87" s="419"/>
      <c r="C87" s="55" t="s">
        <v>6</v>
      </c>
      <c r="D87" s="56"/>
      <c r="E87" s="56"/>
      <c r="F87" s="56"/>
      <c r="G87" s="69"/>
      <c r="H87" s="69"/>
      <c r="I87" s="57"/>
    </row>
    <row r="88" spans="1:9" ht="13" x14ac:dyDescent="0.3">
      <c r="A88" s="428"/>
      <c r="B88" s="420"/>
      <c r="C88" s="58" t="s">
        <v>7</v>
      </c>
      <c r="D88" s="59"/>
      <c r="E88" s="59"/>
      <c r="F88" s="59"/>
      <c r="G88" s="70"/>
      <c r="H88" s="70"/>
      <c r="I88" s="60"/>
    </row>
    <row r="89" spans="1:9" ht="13" x14ac:dyDescent="0.3">
      <c r="A89" s="428"/>
      <c r="B89" s="421" t="s">
        <v>2</v>
      </c>
      <c r="C89" s="7" t="s">
        <v>20</v>
      </c>
      <c r="D89" s="15"/>
      <c r="E89" s="16"/>
      <c r="F89" s="16"/>
      <c r="G89" s="25"/>
      <c r="H89" s="25"/>
      <c r="I89" s="17"/>
    </row>
    <row r="90" spans="1:9" ht="13" x14ac:dyDescent="0.3">
      <c r="A90" s="428"/>
      <c r="B90" s="422"/>
      <c r="C90" s="7" t="s">
        <v>21</v>
      </c>
      <c r="D90" s="15"/>
      <c r="E90" s="16"/>
      <c r="F90" s="16"/>
      <c r="G90" s="25"/>
      <c r="H90" s="25"/>
      <c r="I90" s="17"/>
    </row>
    <row r="91" spans="1:9" ht="13" x14ac:dyDescent="0.3">
      <c r="A91" s="428"/>
      <c r="B91" s="422"/>
      <c r="C91" s="7" t="s">
        <v>22</v>
      </c>
      <c r="D91" s="15"/>
      <c r="E91" s="16"/>
      <c r="F91" s="16"/>
      <c r="G91" s="25"/>
      <c r="H91" s="25"/>
      <c r="I91" s="17"/>
    </row>
    <row r="92" spans="1:9" ht="13" x14ac:dyDescent="0.3">
      <c r="A92" s="428"/>
      <c r="B92" s="422"/>
      <c r="C92" s="7" t="s">
        <v>23</v>
      </c>
      <c r="D92" s="15"/>
      <c r="E92" s="16"/>
      <c r="F92" s="16"/>
      <c r="G92" s="25"/>
      <c r="H92" s="25"/>
      <c r="I92" s="17"/>
    </row>
    <row r="93" spans="1:9" ht="13" x14ac:dyDescent="0.3">
      <c r="A93" s="428"/>
      <c r="B93" s="422"/>
      <c r="C93" s="7" t="s">
        <v>24</v>
      </c>
      <c r="D93" s="15"/>
      <c r="E93" s="16"/>
      <c r="F93" s="16"/>
      <c r="G93" s="25"/>
      <c r="H93" s="25"/>
      <c r="I93" s="17"/>
    </row>
    <row r="94" spans="1:9" ht="13.5" thickBot="1" x14ac:dyDescent="0.35">
      <c r="A94" s="429"/>
      <c r="B94" s="422"/>
      <c r="C94" s="7" t="s">
        <v>25</v>
      </c>
      <c r="D94" s="15"/>
      <c r="E94" s="16"/>
      <c r="F94" s="16"/>
      <c r="G94" s="25"/>
      <c r="H94" s="25"/>
      <c r="I94" s="17"/>
    </row>
    <row r="95" spans="1:9" ht="13.5" thickTop="1" x14ac:dyDescent="0.3">
      <c r="A95" s="414" t="s">
        <v>29</v>
      </c>
      <c r="B95" s="423" t="s">
        <v>8</v>
      </c>
      <c r="C95" s="61" t="s">
        <v>15</v>
      </c>
      <c r="D95" s="62"/>
      <c r="E95" s="62"/>
      <c r="F95" s="62"/>
      <c r="G95" s="71"/>
      <c r="H95" s="71"/>
      <c r="I95" s="63"/>
    </row>
    <row r="96" spans="1:9" ht="13" x14ac:dyDescent="0.3">
      <c r="A96" s="415"/>
      <c r="B96" s="418"/>
      <c r="C96" s="55" t="s">
        <v>16</v>
      </c>
      <c r="D96" s="56"/>
      <c r="E96" s="56"/>
      <c r="F96" s="56"/>
      <c r="G96" s="69"/>
      <c r="H96" s="69"/>
      <c r="I96" s="57"/>
    </row>
    <row r="97" spans="1:9" ht="13" x14ac:dyDescent="0.3">
      <c r="A97" s="415"/>
      <c r="B97" s="418"/>
      <c r="C97" s="55" t="s">
        <v>3</v>
      </c>
      <c r="D97" s="56"/>
      <c r="E97" s="56"/>
      <c r="F97" s="56"/>
      <c r="G97" s="69"/>
      <c r="H97" s="69"/>
      <c r="I97" s="57"/>
    </row>
    <row r="98" spans="1:9" ht="13" x14ac:dyDescent="0.3">
      <c r="A98" s="415"/>
      <c r="B98" s="418"/>
      <c r="C98" s="55" t="s">
        <v>4</v>
      </c>
      <c r="D98" s="56"/>
      <c r="E98" s="56"/>
      <c r="F98" s="56"/>
      <c r="G98" s="69"/>
      <c r="H98" s="69"/>
      <c r="I98" s="57"/>
    </row>
    <row r="99" spans="1:9" ht="13" x14ac:dyDescent="0.3">
      <c r="A99" s="415"/>
      <c r="B99" s="418"/>
      <c r="C99" s="55" t="s">
        <v>5</v>
      </c>
      <c r="D99" s="56"/>
      <c r="E99" s="56"/>
      <c r="F99" s="56"/>
      <c r="G99" s="69"/>
      <c r="H99" s="69"/>
      <c r="I99" s="57"/>
    </row>
    <row r="100" spans="1:9" ht="13" x14ac:dyDescent="0.3">
      <c r="A100" s="415"/>
      <c r="B100" s="418"/>
      <c r="C100" s="55" t="s">
        <v>6</v>
      </c>
      <c r="D100" s="56"/>
      <c r="E100" s="56"/>
      <c r="F100" s="56"/>
      <c r="G100" s="69"/>
      <c r="H100" s="69"/>
      <c r="I100" s="57"/>
    </row>
    <row r="101" spans="1:9" ht="13" x14ac:dyDescent="0.3">
      <c r="A101" s="415"/>
      <c r="B101" s="424"/>
      <c r="C101" s="58" t="s">
        <v>7</v>
      </c>
      <c r="D101" s="59"/>
      <c r="E101" s="59"/>
      <c r="F101" s="59"/>
      <c r="G101" s="70"/>
      <c r="H101" s="70"/>
      <c r="I101" s="60"/>
    </row>
    <row r="102" spans="1:9" ht="13" x14ac:dyDescent="0.3">
      <c r="A102" s="415"/>
      <c r="B102" s="421" t="s">
        <v>8</v>
      </c>
      <c r="C102" s="7" t="s">
        <v>20</v>
      </c>
      <c r="D102" s="15"/>
      <c r="E102" s="16"/>
      <c r="F102" s="16"/>
      <c r="G102" s="25"/>
      <c r="H102" s="25"/>
      <c r="I102" s="17"/>
    </row>
    <row r="103" spans="1:9" ht="13" x14ac:dyDescent="0.3">
      <c r="A103" s="415"/>
      <c r="B103" s="422"/>
      <c r="C103" s="7" t="s">
        <v>21</v>
      </c>
      <c r="D103" s="15"/>
      <c r="E103" s="16"/>
      <c r="F103" s="16"/>
      <c r="G103" s="25"/>
      <c r="H103" s="25"/>
      <c r="I103" s="17"/>
    </row>
    <row r="104" spans="1:9" ht="13" x14ac:dyDescent="0.3">
      <c r="A104" s="415"/>
      <c r="B104" s="422"/>
      <c r="C104" s="7" t="s">
        <v>22</v>
      </c>
      <c r="D104" s="15"/>
      <c r="E104" s="16"/>
      <c r="F104" s="16"/>
      <c r="G104" s="25"/>
      <c r="H104" s="25"/>
      <c r="I104" s="17"/>
    </row>
    <row r="105" spans="1:9" ht="13" x14ac:dyDescent="0.3">
      <c r="A105" s="415"/>
      <c r="B105" s="422"/>
      <c r="C105" s="7" t="s">
        <v>23</v>
      </c>
      <c r="D105" s="15"/>
      <c r="E105" s="16"/>
      <c r="F105" s="16"/>
      <c r="G105" s="25"/>
      <c r="H105" s="25"/>
      <c r="I105" s="17"/>
    </row>
    <row r="106" spans="1:9" ht="13" x14ac:dyDescent="0.3">
      <c r="A106" s="415"/>
      <c r="B106" s="422"/>
      <c r="C106" s="7" t="s">
        <v>24</v>
      </c>
      <c r="D106" s="15"/>
      <c r="E106" s="16"/>
      <c r="F106" s="16"/>
      <c r="G106" s="25"/>
      <c r="H106" s="25"/>
      <c r="I106" s="17"/>
    </row>
    <row r="107" spans="1:9" ht="13" x14ac:dyDescent="0.3">
      <c r="A107" s="415"/>
      <c r="B107" s="422"/>
      <c r="C107" s="7" t="s">
        <v>25</v>
      </c>
      <c r="D107" s="15"/>
      <c r="E107" s="16"/>
      <c r="F107" s="16"/>
      <c r="G107" s="25"/>
      <c r="H107" s="25"/>
      <c r="I107" s="17"/>
    </row>
    <row r="108" spans="1:9" ht="13" x14ac:dyDescent="0.3">
      <c r="A108" s="415"/>
      <c r="B108" s="425" t="s">
        <v>13</v>
      </c>
      <c r="C108" s="18" t="s">
        <v>26</v>
      </c>
      <c r="D108" s="18"/>
      <c r="E108" s="18"/>
      <c r="F108" s="18"/>
      <c r="G108" s="26"/>
      <c r="H108" s="26"/>
      <c r="I108" s="19"/>
    </row>
    <row r="109" spans="1:9" ht="13" x14ac:dyDescent="0.3">
      <c r="A109" s="415"/>
      <c r="B109" s="426"/>
      <c r="C109" s="6" t="s">
        <v>9</v>
      </c>
      <c r="D109" s="20"/>
      <c r="E109" s="20"/>
      <c r="F109" s="20"/>
      <c r="G109" s="27"/>
      <c r="H109" s="27"/>
      <c r="I109" s="21"/>
    </row>
    <row r="110" spans="1:9" ht="13" x14ac:dyDescent="0.3">
      <c r="A110" s="415"/>
      <c r="B110" s="426"/>
      <c r="C110" s="6" t="s">
        <v>10</v>
      </c>
      <c r="D110" s="20"/>
      <c r="E110" s="20"/>
      <c r="F110" s="20"/>
      <c r="G110" s="27"/>
      <c r="H110" s="27"/>
      <c r="I110" s="21"/>
    </row>
    <row r="111" spans="1:9" ht="13" x14ac:dyDescent="0.3">
      <c r="A111" s="415"/>
      <c r="B111" s="426"/>
      <c r="C111" s="6" t="s">
        <v>12</v>
      </c>
      <c r="D111" s="27"/>
      <c r="E111" s="27"/>
      <c r="F111" s="27"/>
      <c r="G111" s="27"/>
      <c r="H111" s="27"/>
      <c r="I111" s="28"/>
    </row>
    <row r="112" spans="1:9" ht="19" thickBot="1" x14ac:dyDescent="0.35">
      <c r="A112" s="415"/>
      <c r="B112" s="64" t="s">
        <v>17</v>
      </c>
      <c r="C112" s="65" t="s">
        <v>18</v>
      </c>
      <c r="D112" s="66"/>
      <c r="E112" s="66"/>
      <c r="F112" s="66"/>
      <c r="G112" s="72"/>
      <c r="H112" s="72"/>
      <c r="I112" s="67"/>
    </row>
    <row r="113" spans="1:9" ht="13.5" thickTop="1" x14ac:dyDescent="0.3">
      <c r="A113" s="415"/>
      <c r="B113" s="430" t="s">
        <v>2</v>
      </c>
      <c r="C113" s="43" t="s">
        <v>15</v>
      </c>
      <c r="D113" s="44"/>
      <c r="E113" s="44"/>
      <c r="F113" s="44"/>
      <c r="G113" s="45"/>
      <c r="H113" s="45"/>
      <c r="I113" s="46"/>
    </row>
    <row r="114" spans="1:9" ht="13" x14ac:dyDescent="0.3">
      <c r="A114" s="415"/>
      <c r="B114" s="431"/>
      <c r="C114" s="35" t="s">
        <v>16</v>
      </c>
      <c r="D114" s="36"/>
      <c r="E114" s="36"/>
      <c r="F114" s="36"/>
      <c r="G114" s="37"/>
      <c r="H114" s="37"/>
      <c r="I114" s="38"/>
    </row>
    <row r="115" spans="1:9" ht="13" x14ac:dyDescent="0.3">
      <c r="A115" s="415"/>
      <c r="B115" s="432"/>
      <c r="C115" s="35" t="s">
        <v>3</v>
      </c>
      <c r="D115" s="36"/>
      <c r="E115" s="36"/>
      <c r="F115" s="36"/>
      <c r="G115" s="37"/>
      <c r="H115" s="37"/>
      <c r="I115" s="38"/>
    </row>
    <row r="116" spans="1:9" ht="13" x14ac:dyDescent="0.3">
      <c r="A116" s="415"/>
      <c r="B116" s="432"/>
      <c r="C116" s="35" t="s">
        <v>4</v>
      </c>
      <c r="D116" s="36"/>
      <c r="E116" s="36"/>
      <c r="F116" s="36"/>
      <c r="G116" s="37"/>
      <c r="H116" s="37"/>
      <c r="I116" s="38"/>
    </row>
    <row r="117" spans="1:9" ht="13" x14ac:dyDescent="0.3">
      <c r="A117" s="415"/>
      <c r="B117" s="432"/>
      <c r="C117" s="35" t="s">
        <v>5</v>
      </c>
      <c r="D117" s="36"/>
      <c r="E117" s="36"/>
      <c r="F117" s="36"/>
      <c r="G117" s="37"/>
      <c r="H117" s="37"/>
      <c r="I117" s="38"/>
    </row>
    <row r="118" spans="1:9" ht="13" x14ac:dyDescent="0.3">
      <c r="A118" s="415"/>
      <c r="B118" s="432"/>
      <c r="C118" s="35" t="s">
        <v>6</v>
      </c>
      <c r="D118" s="36"/>
      <c r="E118" s="36"/>
      <c r="F118" s="36"/>
      <c r="G118" s="37"/>
      <c r="H118" s="37"/>
      <c r="I118" s="38"/>
    </row>
    <row r="119" spans="1:9" ht="13" x14ac:dyDescent="0.3">
      <c r="A119" s="415"/>
      <c r="B119" s="433"/>
      <c r="C119" s="39" t="s">
        <v>7</v>
      </c>
      <c r="D119" s="40"/>
      <c r="E119" s="40"/>
      <c r="F119" s="40"/>
      <c r="G119" s="41"/>
      <c r="H119" s="41"/>
      <c r="I119" s="42"/>
    </row>
    <row r="120" spans="1:9" ht="13" x14ac:dyDescent="0.3">
      <c r="A120" s="415"/>
      <c r="B120" s="434" t="s">
        <v>2</v>
      </c>
      <c r="C120" s="4" t="s">
        <v>20</v>
      </c>
      <c r="D120" s="8"/>
      <c r="E120" s="9"/>
      <c r="F120" s="9"/>
      <c r="G120" s="22"/>
      <c r="H120" s="22"/>
      <c r="I120" s="10"/>
    </row>
    <row r="121" spans="1:9" ht="13" x14ac:dyDescent="0.3">
      <c r="A121" s="415"/>
      <c r="B121" s="435"/>
      <c r="C121" s="4" t="s">
        <v>21</v>
      </c>
      <c r="D121" s="8"/>
      <c r="E121" s="9"/>
      <c r="F121" s="9"/>
      <c r="G121" s="22"/>
      <c r="H121" s="22"/>
      <c r="I121" s="10"/>
    </row>
    <row r="122" spans="1:9" ht="13" x14ac:dyDescent="0.3">
      <c r="A122" s="415"/>
      <c r="B122" s="435"/>
      <c r="C122" s="4" t="s">
        <v>22</v>
      </c>
      <c r="D122" s="8"/>
      <c r="E122" s="9"/>
      <c r="F122" s="9"/>
      <c r="G122" s="22"/>
      <c r="H122" s="22"/>
      <c r="I122" s="10"/>
    </row>
    <row r="123" spans="1:9" ht="13" x14ac:dyDescent="0.3">
      <c r="A123" s="415"/>
      <c r="B123" s="435"/>
      <c r="C123" s="4" t="s">
        <v>23</v>
      </c>
      <c r="D123" s="8"/>
      <c r="E123" s="9"/>
      <c r="F123" s="9"/>
      <c r="G123" s="22"/>
      <c r="H123" s="22"/>
      <c r="I123" s="10"/>
    </row>
    <row r="124" spans="1:9" ht="13" x14ac:dyDescent="0.3">
      <c r="A124" s="415"/>
      <c r="B124" s="435"/>
      <c r="C124" s="4" t="s">
        <v>24</v>
      </c>
      <c r="D124" s="8"/>
      <c r="E124" s="9"/>
      <c r="F124" s="9"/>
      <c r="G124" s="22"/>
      <c r="H124" s="22"/>
      <c r="I124" s="10"/>
    </row>
    <row r="125" spans="1:9" ht="13.5" thickBot="1" x14ac:dyDescent="0.35">
      <c r="A125" s="416"/>
      <c r="B125" s="435"/>
      <c r="C125" s="4" t="s">
        <v>25</v>
      </c>
      <c r="D125" s="8"/>
      <c r="E125" s="9"/>
      <c r="F125" s="9"/>
      <c r="G125" s="22"/>
      <c r="H125" s="22"/>
      <c r="I125" s="10"/>
    </row>
    <row r="126" spans="1:9" ht="13.5" thickTop="1" x14ac:dyDescent="0.3">
      <c r="A126" s="427" t="s">
        <v>30</v>
      </c>
      <c r="B126" s="439" t="s">
        <v>8</v>
      </c>
      <c r="C126" s="31" t="s">
        <v>15</v>
      </c>
      <c r="D126" s="32"/>
      <c r="E126" s="32"/>
      <c r="F126" s="32"/>
      <c r="G126" s="33"/>
      <c r="H126" s="33"/>
      <c r="I126" s="34"/>
    </row>
    <row r="127" spans="1:9" ht="13" x14ac:dyDescent="0.3">
      <c r="A127" s="428"/>
      <c r="B127" s="431"/>
      <c r="C127" s="35" t="s">
        <v>16</v>
      </c>
      <c r="D127" s="36"/>
      <c r="E127" s="36"/>
      <c r="F127" s="36"/>
      <c r="G127" s="37"/>
      <c r="H127" s="37"/>
      <c r="I127" s="38"/>
    </row>
    <row r="128" spans="1:9" ht="13" x14ac:dyDescent="0.3">
      <c r="A128" s="428"/>
      <c r="B128" s="431"/>
      <c r="C128" s="35" t="s">
        <v>3</v>
      </c>
      <c r="D128" s="36"/>
      <c r="E128" s="36"/>
      <c r="F128" s="36"/>
      <c r="G128" s="37"/>
      <c r="H128" s="37"/>
      <c r="I128" s="38"/>
    </row>
    <row r="129" spans="1:9" ht="13" x14ac:dyDescent="0.3">
      <c r="A129" s="428"/>
      <c r="B129" s="431"/>
      <c r="C129" s="35" t="s">
        <v>4</v>
      </c>
      <c r="D129" s="36"/>
      <c r="E129" s="36"/>
      <c r="F129" s="36"/>
      <c r="G129" s="37"/>
      <c r="H129" s="37"/>
      <c r="I129" s="38"/>
    </row>
    <row r="130" spans="1:9" ht="13" x14ac:dyDescent="0.3">
      <c r="A130" s="428"/>
      <c r="B130" s="431"/>
      <c r="C130" s="35" t="s">
        <v>5</v>
      </c>
      <c r="D130" s="36"/>
      <c r="E130" s="36"/>
      <c r="F130" s="36"/>
      <c r="G130" s="37"/>
      <c r="H130" s="37"/>
      <c r="I130" s="38"/>
    </row>
    <row r="131" spans="1:9" ht="13" x14ac:dyDescent="0.3">
      <c r="A131" s="428"/>
      <c r="B131" s="431"/>
      <c r="C131" s="35" t="s">
        <v>6</v>
      </c>
      <c r="D131" s="36"/>
      <c r="E131" s="36"/>
      <c r="F131" s="36"/>
      <c r="G131" s="37"/>
      <c r="H131" s="37"/>
      <c r="I131" s="38"/>
    </row>
    <row r="132" spans="1:9" ht="13" x14ac:dyDescent="0.3">
      <c r="A132" s="428"/>
      <c r="B132" s="440"/>
      <c r="C132" s="39" t="s">
        <v>7</v>
      </c>
      <c r="D132" s="40"/>
      <c r="E132" s="40"/>
      <c r="F132" s="40"/>
      <c r="G132" s="41"/>
      <c r="H132" s="41"/>
      <c r="I132" s="42"/>
    </row>
    <row r="133" spans="1:9" ht="13" x14ac:dyDescent="0.3">
      <c r="A133" s="428"/>
      <c r="B133" s="434" t="s">
        <v>8</v>
      </c>
      <c r="C133" s="4" t="s">
        <v>20</v>
      </c>
      <c r="D133" s="8"/>
      <c r="E133" s="9"/>
      <c r="F133" s="9"/>
      <c r="G133" s="22"/>
      <c r="H133" s="22"/>
      <c r="I133" s="10"/>
    </row>
    <row r="134" spans="1:9" ht="13" x14ac:dyDescent="0.3">
      <c r="A134" s="428"/>
      <c r="B134" s="435"/>
      <c r="C134" s="4" t="s">
        <v>21</v>
      </c>
      <c r="D134" s="8"/>
      <c r="E134" s="9"/>
      <c r="F134" s="9"/>
      <c r="G134" s="22"/>
      <c r="H134" s="22"/>
      <c r="I134" s="10"/>
    </row>
    <row r="135" spans="1:9" ht="13" x14ac:dyDescent="0.3">
      <c r="A135" s="428"/>
      <c r="B135" s="435"/>
      <c r="C135" s="4" t="s">
        <v>22</v>
      </c>
      <c r="D135" s="8"/>
      <c r="E135" s="9"/>
      <c r="F135" s="9"/>
      <c r="G135" s="22"/>
      <c r="H135" s="22"/>
      <c r="I135" s="10"/>
    </row>
    <row r="136" spans="1:9" ht="13" x14ac:dyDescent="0.3">
      <c r="A136" s="428"/>
      <c r="B136" s="435"/>
      <c r="C136" s="4" t="s">
        <v>23</v>
      </c>
      <c r="D136" s="8"/>
      <c r="E136" s="9"/>
      <c r="F136" s="9"/>
      <c r="G136" s="22"/>
      <c r="H136" s="22"/>
      <c r="I136" s="10"/>
    </row>
    <row r="137" spans="1:9" ht="13" x14ac:dyDescent="0.3">
      <c r="A137" s="428"/>
      <c r="B137" s="435"/>
      <c r="C137" s="4" t="s">
        <v>24</v>
      </c>
      <c r="D137" s="8"/>
      <c r="E137" s="9"/>
      <c r="F137" s="9"/>
      <c r="G137" s="22"/>
      <c r="H137" s="22"/>
      <c r="I137" s="10"/>
    </row>
    <row r="138" spans="1:9" ht="13" x14ac:dyDescent="0.3">
      <c r="A138" s="428"/>
      <c r="B138" s="435"/>
      <c r="C138" s="4" t="s">
        <v>25</v>
      </c>
      <c r="D138" s="8"/>
      <c r="E138" s="9"/>
      <c r="F138" s="9"/>
      <c r="G138" s="22"/>
      <c r="H138" s="22"/>
      <c r="I138" s="10"/>
    </row>
    <row r="139" spans="1:9" ht="13" x14ac:dyDescent="0.3">
      <c r="A139" s="428"/>
      <c r="B139" s="436" t="s">
        <v>13</v>
      </c>
      <c r="C139" s="11" t="s">
        <v>26</v>
      </c>
      <c r="D139" s="11"/>
      <c r="E139" s="11"/>
      <c r="F139" s="11"/>
      <c r="G139" s="23"/>
      <c r="H139" s="23"/>
      <c r="I139" s="12"/>
    </row>
    <row r="140" spans="1:9" ht="13" x14ac:dyDescent="0.3">
      <c r="A140" s="428"/>
      <c r="B140" s="437"/>
      <c r="C140" s="5" t="s">
        <v>9</v>
      </c>
      <c r="D140" s="13"/>
      <c r="E140" s="13"/>
      <c r="F140" s="13"/>
      <c r="G140" s="24"/>
      <c r="H140" s="24"/>
      <c r="I140" s="14"/>
    </row>
    <row r="141" spans="1:9" ht="13" x14ac:dyDescent="0.3">
      <c r="A141" s="428"/>
      <c r="B141" s="437"/>
      <c r="C141" s="5" t="s">
        <v>10</v>
      </c>
      <c r="D141" s="13"/>
      <c r="E141" s="13"/>
      <c r="F141" s="13"/>
      <c r="G141" s="24"/>
      <c r="H141" s="24"/>
      <c r="I141" s="14"/>
    </row>
    <row r="142" spans="1:9" ht="13" x14ac:dyDescent="0.3">
      <c r="A142" s="428"/>
      <c r="B142" s="437"/>
      <c r="C142" s="5" t="s">
        <v>12</v>
      </c>
      <c r="D142" s="24"/>
      <c r="E142" s="24"/>
      <c r="F142" s="24"/>
      <c r="G142" s="24"/>
      <c r="H142" s="24"/>
      <c r="I142" s="29"/>
    </row>
    <row r="143" spans="1:9" ht="19" thickBot="1" x14ac:dyDescent="0.35">
      <c r="A143" s="428"/>
      <c r="B143" s="47" t="s">
        <v>17</v>
      </c>
      <c r="C143" s="48" t="s">
        <v>18</v>
      </c>
      <c r="D143" s="49"/>
      <c r="E143" s="49"/>
      <c r="F143" s="49"/>
      <c r="G143" s="50"/>
      <c r="H143" s="50"/>
      <c r="I143" s="51"/>
    </row>
    <row r="144" spans="1:9" ht="13.5" thickTop="1" x14ac:dyDescent="0.3">
      <c r="A144" s="428"/>
      <c r="B144" s="417" t="s">
        <v>2</v>
      </c>
      <c r="C144" s="52" t="s">
        <v>15</v>
      </c>
      <c r="D144" s="53"/>
      <c r="E144" s="53"/>
      <c r="F144" s="53"/>
      <c r="G144" s="68"/>
      <c r="H144" s="68"/>
      <c r="I144" s="54"/>
    </row>
    <row r="145" spans="1:9" ht="13" x14ac:dyDescent="0.3">
      <c r="A145" s="428"/>
      <c r="B145" s="418"/>
      <c r="C145" s="55" t="s">
        <v>16</v>
      </c>
      <c r="D145" s="56"/>
      <c r="E145" s="56"/>
      <c r="F145" s="56"/>
      <c r="G145" s="69"/>
      <c r="H145" s="69"/>
      <c r="I145" s="57"/>
    </row>
    <row r="146" spans="1:9" ht="13" x14ac:dyDescent="0.3">
      <c r="A146" s="428"/>
      <c r="B146" s="419"/>
      <c r="C146" s="55" t="s">
        <v>3</v>
      </c>
      <c r="D146" s="56"/>
      <c r="E146" s="56"/>
      <c r="F146" s="56"/>
      <c r="G146" s="69"/>
      <c r="H146" s="69"/>
      <c r="I146" s="57"/>
    </row>
    <row r="147" spans="1:9" ht="13" x14ac:dyDescent="0.3">
      <c r="A147" s="428"/>
      <c r="B147" s="419"/>
      <c r="C147" s="55" t="s">
        <v>4</v>
      </c>
      <c r="D147" s="56"/>
      <c r="E147" s="56"/>
      <c r="F147" s="56"/>
      <c r="G147" s="69"/>
      <c r="H147" s="69"/>
      <c r="I147" s="57"/>
    </row>
    <row r="148" spans="1:9" ht="13" x14ac:dyDescent="0.3">
      <c r="A148" s="428"/>
      <c r="B148" s="419"/>
      <c r="C148" s="55" t="s">
        <v>5</v>
      </c>
      <c r="D148" s="56"/>
      <c r="E148" s="56"/>
      <c r="F148" s="56"/>
      <c r="G148" s="69"/>
      <c r="H148" s="69"/>
      <c r="I148" s="57"/>
    </row>
    <row r="149" spans="1:9" ht="13" x14ac:dyDescent="0.3">
      <c r="A149" s="428"/>
      <c r="B149" s="419"/>
      <c r="C149" s="55" t="s">
        <v>6</v>
      </c>
      <c r="D149" s="56"/>
      <c r="E149" s="56"/>
      <c r="F149" s="56"/>
      <c r="G149" s="69"/>
      <c r="H149" s="69"/>
      <c r="I149" s="57"/>
    </row>
    <row r="150" spans="1:9" ht="13" x14ac:dyDescent="0.3">
      <c r="A150" s="428"/>
      <c r="B150" s="420"/>
      <c r="C150" s="58" t="s">
        <v>7</v>
      </c>
      <c r="D150" s="59"/>
      <c r="E150" s="59"/>
      <c r="F150" s="59"/>
      <c r="G150" s="70"/>
      <c r="H150" s="70"/>
      <c r="I150" s="60"/>
    </row>
    <row r="151" spans="1:9" ht="13" x14ac:dyDescent="0.3">
      <c r="A151" s="428"/>
      <c r="B151" s="421" t="s">
        <v>2</v>
      </c>
      <c r="C151" s="7" t="s">
        <v>20</v>
      </c>
      <c r="D151" s="15"/>
      <c r="E151" s="16"/>
      <c r="F151" s="16"/>
      <c r="G151" s="25"/>
      <c r="H151" s="25"/>
      <c r="I151" s="17"/>
    </row>
    <row r="152" spans="1:9" ht="13" x14ac:dyDescent="0.3">
      <c r="A152" s="428"/>
      <c r="B152" s="422"/>
      <c r="C152" s="7" t="s">
        <v>21</v>
      </c>
      <c r="D152" s="15"/>
      <c r="E152" s="16"/>
      <c r="F152" s="16"/>
      <c r="G152" s="25"/>
      <c r="H152" s="25"/>
      <c r="I152" s="17"/>
    </row>
    <row r="153" spans="1:9" ht="13" x14ac:dyDescent="0.3">
      <c r="A153" s="428"/>
      <c r="B153" s="422"/>
      <c r="C153" s="7" t="s">
        <v>22</v>
      </c>
      <c r="D153" s="15"/>
      <c r="E153" s="16"/>
      <c r="F153" s="16"/>
      <c r="G153" s="25"/>
      <c r="H153" s="25"/>
      <c r="I153" s="17"/>
    </row>
    <row r="154" spans="1:9" ht="13" x14ac:dyDescent="0.3">
      <c r="A154" s="428"/>
      <c r="B154" s="422"/>
      <c r="C154" s="7" t="s">
        <v>23</v>
      </c>
      <c r="D154" s="15"/>
      <c r="E154" s="16"/>
      <c r="F154" s="16"/>
      <c r="G154" s="25"/>
      <c r="H154" s="25"/>
      <c r="I154" s="17"/>
    </row>
    <row r="155" spans="1:9" ht="13" x14ac:dyDescent="0.3">
      <c r="A155" s="428"/>
      <c r="B155" s="422"/>
      <c r="C155" s="7" t="s">
        <v>24</v>
      </c>
      <c r="D155" s="15"/>
      <c r="E155" s="16"/>
      <c r="F155" s="16"/>
      <c r="G155" s="25"/>
      <c r="H155" s="25"/>
      <c r="I155" s="17"/>
    </row>
    <row r="156" spans="1:9" ht="13.5" thickBot="1" x14ac:dyDescent="0.35">
      <c r="A156" s="429"/>
      <c r="B156" s="422"/>
      <c r="C156" s="7" t="s">
        <v>25</v>
      </c>
      <c r="D156" s="15"/>
      <c r="E156" s="16"/>
      <c r="F156" s="16"/>
      <c r="G156" s="25"/>
      <c r="H156" s="25"/>
      <c r="I156" s="17"/>
    </row>
    <row r="157" spans="1:9" ht="13.5" thickTop="1" x14ac:dyDescent="0.3">
      <c r="A157" s="414" t="s">
        <v>31</v>
      </c>
      <c r="B157" s="423" t="s">
        <v>8</v>
      </c>
      <c r="C157" s="61" t="s">
        <v>15</v>
      </c>
      <c r="D157" s="62"/>
      <c r="E157" s="62"/>
      <c r="F157" s="62"/>
      <c r="G157" s="71"/>
      <c r="H157" s="71"/>
      <c r="I157" s="63"/>
    </row>
    <row r="158" spans="1:9" ht="13" x14ac:dyDescent="0.3">
      <c r="A158" s="415"/>
      <c r="B158" s="418"/>
      <c r="C158" s="55" t="s">
        <v>16</v>
      </c>
      <c r="D158" s="56"/>
      <c r="E158" s="56"/>
      <c r="F158" s="56"/>
      <c r="G158" s="69"/>
      <c r="H158" s="69"/>
      <c r="I158" s="57"/>
    </row>
    <row r="159" spans="1:9" ht="13" x14ac:dyDescent="0.3">
      <c r="A159" s="415"/>
      <c r="B159" s="418"/>
      <c r="C159" s="55" t="s">
        <v>3</v>
      </c>
      <c r="D159" s="56"/>
      <c r="E159" s="56"/>
      <c r="F159" s="56"/>
      <c r="G159" s="69"/>
      <c r="H159" s="69"/>
      <c r="I159" s="57"/>
    </row>
    <row r="160" spans="1:9" ht="13" x14ac:dyDescent="0.3">
      <c r="A160" s="415"/>
      <c r="B160" s="418"/>
      <c r="C160" s="55" t="s">
        <v>4</v>
      </c>
      <c r="D160" s="56"/>
      <c r="E160" s="56"/>
      <c r="F160" s="56"/>
      <c r="G160" s="69"/>
      <c r="H160" s="69"/>
      <c r="I160" s="57"/>
    </row>
    <row r="161" spans="1:9" ht="13" x14ac:dyDescent="0.3">
      <c r="A161" s="415"/>
      <c r="B161" s="418"/>
      <c r="C161" s="55" t="s">
        <v>5</v>
      </c>
      <c r="D161" s="56"/>
      <c r="E161" s="56"/>
      <c r="F161" s="56"/>
      <c r="G161" s="69"/>
      <c r="H161" s="69"/>
      <c r="I161" s="57"/>
    </row>
    <row r="162" spans="1:9" ht="13" x14ac:dyDescent="0.3">
      <c r="A162" s="415"/>
      <c r="B162" s="418"/>
      <c r="C162" s="55" t="s">
        <v>6</v>
      </c>
      <c r="D162" s="56"/>
      <c r="E162" s="56"/>
      <c r="F162" s="56"/>
      <c r="G162" s="69"/>
      <c r="H162" s="69"/>
      <c r="I162" s="57"/>
    </row>
    <row r="163" spans="1:9" ht="13" x14ac:dyDescent="0.3">
      <c r="A163" s="415"/>
      <c r="B163" s="424"/>
      <c r="C163" s="58" t="s">
        <v>7</v>
      </c>
      <c r="D163" s="59"/>
      <c r="E163" s="59"/>
      <c r="F163" s="59"/>
      <c r="G163" s="70"/>
      <c r="H163" s="70"/>
      <c r="I163" s="60"/>
    </row>
    <row r="164" spans="1:9" ht="13" x14ac:dyDescent="0.3">
      <c r="A164" s="415"/>
      <c r="B164" s="421" t="s">
        <v>8</v>
      </c>
      <c r="C164" s="7" t="s">
        <v>20</v>
      </c>
      <c r="D164" s="15"/>
      <c r="E164" s="16"/>
      <c r="F164" s="16"/>
      <c r="G164" s="25"/>
      <c r="H164" s="25"/>
      <c r="I164" s="17"/>
    </row>
    <row r="165" spans="1:9" ht="13" x14ac:dyDescent="0.3">
      <c r="A165" s="415"/>
      <c r="B165" s="422"/>
      <c r="C165" s="7" t="s">
        <v>21</v>
      </c>
      <c r="D165" s="15"/>
      <c r="E165" s="16"/>
      <c r="F165" s="16"/>
      <c r="G165" s="25"/>
      <c r="H165" s="25"/>
      <c r="I165" s="17"/>
    </row>
    <row r="166" spans="1:9" ht="13" x14ac:dyDescent="0.3">
      <c r="A166" s="415"/>
      <c r="B166" s="422"/>
      <c r="C166" s="7" t="s">
        <v>22</v>
      </c>
      <c r="D166" s="15"/>
      <c r="E166" s="16"/>
      <c r="F166" s="16"/>
      <c r="G166" s="25"/>
      <c r="H166" s="25"/>
      <c r="I166" s="17"/>
    </row>
    <row r="167" spans="1:9" ht="13" x14ac:dyDescent="0.3">
      <c r="A167" s="415"/>
      <c r="B167" s="422"/>
      <c r="C167" s="7" t="s">
        <v>23</v>
      </c>
      <c r="D167" s="15"/>
      <c r="E167" s="16"/>
      <c r="F167" s="16"/>
      <c r="G167" s="25"/>
      <c r="H167" s="25"/>
      <c r="I167" s="17"/>
    </row>
    <row r="168" spans="1:9" ht="13" x14ac:dyDescent="0.3">
      <c r="A168" s="415"/>
      <c r="B168" s="422"/>
      <c r="C168" s="7" t="s">
        <v>24</v>
      </c>
      <c r="D168" s="15"/>
      <c r="E168" s="16"/>
      <c r="F168" s="16"/>
      <c r="G168" s="25"/>
      <c r="H168" s="25"/>
      <c r="I168" s="17"/>
    </row>
    <row r="169" spans="1:9" ht="13" x14ac:dyDescent="0.3">
      <c r="A169" s="415"/>
      <c r="B169" s="422"/>
      <c r="C169" s="7" t="s">
        <v>25</v>
      </c>
      <c r="D169" s="15"/>
      <c r="E169" s="16"/>
      <c r="F169" s="16"/>
      <c r="G169" s="25"/>
      <c r="H169" s="25"/>
      <c r="I169" s="17"/>
    </row>
    <row r="170" spans="1:9" ht="13" x14ac:dyDescent="0.3">
      <c r="A170" s="415"/>
      <c r="B170" s="425" t="s">
        <v>13</v>
      </c>
      <c r="C170" s="18" t="s">
        <v>26</v>
      </c>
      <c r="D170" s="18"/>
      <c r="E170" s="18"/>
      <c r="F170" s="18"/>
      <c r="G170" s="26"/>
      <c r="H170" s="26"/>
      <c r="I170" s="19"/>
    </row>
    <row r="171" spans="1:9" ht="13" x14ac:dyDescent="0.3">
      <c r="A171" s="415"/>
      <c r="B171" s="426"/>
      <c r="C171" s="6" t="s">
        <v>9</v>
      </c>
      <c r="D171" s="20"/>
      <c r="E171" s="20"/>
      <c r="F171" s="20"/>
      <c r="G171" s="27"/>
      <c r="H171" s="27"/>
      <c r="I171" s="21"/>
    </row>
    <row r="172" spans="1:9" ht="13" x14ac:dyDescent="0.3">
      <c r="A172" s="415"/>
      <c r="B172" s="426"/>
      <c r="C172" s="6" t="s">
        <v>10</v>
      </c>
      <c r="D172" s="20"/>
      <c r="E172" s="20"/>
      <c r="F172" s="20"/>
      <c r="G172" s="27"/>
      <c r="H172" s="27"/>
      <c r="I172" s="21"/>
    </row>
    <row r="173" spans="1:9" ht="13" x14ac:dyDescent="0.3">
      <c r="A173" s="415"/>
      <c r="B173" s="426"/>
      <c r="C173" s="6" t="s">
        <v>12</v>
      </c>
      <c r="D173" s="27"/>
      <c r="E173" s="27"/>
      <c r="F173" s="27"/>
      <c r="G173" s="27"/>
      <c r="H173" s="27"/>
      <c r="I173" s="28"/>
    </row>
    <row r="174" spans="1:9" ht="19" thickBot="1" x14ac:dyDescent="0.35">
      <c r="A174" s="415"/>
      <c r="B174" s="64" t="s">
        <v>17</v>
      </c>
      <c r="C174" s="65" t="s">
        <v>18</v>
      </c>
      <c r="D174" s="66"/>
      <c r="E174" s="66"/>
      <c r="F174" s="66"/>
      <c r="G174" s="72"/>
      <c r="H174" s="72"/>
      <c r="I174" s="67"/>
    </row>
    <row r="175" spans="1:9" ht="13.5" thickTop="1" x14ac:dyDescent="0.3">
      <c r="A175" s="415"/>
      <c r="B175" s="430" t="s">
        <v>2</v>
      </c>
      <c r="C175" s="43" t="s">
        <v>15</v>
      </c>
      <c r="D175" s="44"/>
      <c r="E175" s="44"/>
      <c r="F175" s="44"/>
      <c r="G175" s="45"/>
      <c r="H175" s="45"/>
      <c r="I175" s="46"/>
    </row>
    <row r="176" spans="1:9" ht="13" x14ac:dyDescent="0.3">
      <c r="A176" s="415"/>
      <c r="B176" s="431"/>
      <c r="C176" s="35" t="s">
        <v>16</v>
      </c>
      <c r="D176" s="36"/>
      <c r="E176" s="36"/>
      <c r="F176" s="36"/>
      <c r="G176" s="37"/>
      <c r="H176" s="37"/>
      <c r="I176" s="38"/>
    </row>
    <row r="177" spans="1:9" ht="13" x14ac:dyDescent="0.3">
      <c r="A177" s="415"/>
      <c r="B177" s="432"/>
      <c r="C177" s="35" t="s">
        <v>3</v>
      </c>
      <c r="D177" s="36"/>
      <c r="E177" s="36"/>
      <c r="F177" s="36"/>
      <c r="G177" s="37"/>
      <c r="H177" s="37"/>
      <c r="I177" s="38"/>
    </row>
    <row r="178" spans="1:9" ht="13" x14ac:dyDescent="0.3">
      <c r="A178" s="415"/>
      <c r="B178" s="432"/>
      <c r="C178" s="35" t="s">
        <v>4</v>
      </c>
      <c r="D178" s="36"/>
      <c r="E178" s="36"/>
      <c r="F178" s="36"/>
      <c r="G178" s="37"/>
      <c r="H178" s="37"/>
      <c r="I178" s="38"/>
    </row>
    <row r="179" spans="1:9" ht="13" x14ac:dyDescent="0.3">
      <c r="A179" s="415"/>
      <c r="B179" s="432"/>
      <c r="C179" s="35" t="s">
        <v>5</v>
      </c>
      <c r="D179" s="36"/>
      <c r="E179" s="36"/>
      <c r="F179" s="36"/>
      <c r="G179" s="37"/>
      <c r="H179" s="37"/>
      <c r="I179" s="38"/>
    </row>
    <row r="180" spans="1:9" ht="13" x14ac:dyDescent="0.3">
      <c r="A180" s="415"/>
      <c r="B180" s="432"/>
      <c r="C180" s="35" t="s">
        <v>6</v>
      </c>
      <c r="D180" s="36"/>
      <c r="E180" s="36"/>
      <c r="F180" s="36"/>
      <c r="G180" s="37"/>
      <c r="H180" s="37"/>
      <c r="I180" s="38"/>
    </row>
    <row r="181" spans="1:9" ht="13" x14ac:dyDescent="0.3">
      <c r="A181" s="415"/>
      <c r="B181" s="433"/>
      <c r="C181" s="39" t="s">
        <v>7</v>
      </c>
      <c r="D181" s="40"/>
      <c r="E181" s="40"/>
      <c r="F181" s="40"/>
      <c r="G181" s="41"/>
      <c r="H181" s="41"/>
      <c r="I181" s="42"/>
    </row>
    <row r="182" spans="1:9" ht="13" x14ac:dyDescent="0.3">
      <c r="A182" s="415"/>
      <c r="B182" s="434" t="s">
        <v>2</v>
      </c>
      <c r="C182" s="4" t="s">
        <v>20</v>
      </c>
      <c r="D182" s="8"/>
      <c r="E182" s="9"/>
      <c r="F182" s="9"/>
      <c r="G182" s="22"/>
      <c r="H182" s="22"/>
      <c r="I182" s="10"/>
    </row>
    <row r="183" spans="1:9" ht="13" x14ac:dyDescent="0.3">
      <c r="A183" s="415"/>
      <c r="B183" s="435"/>
      <c r="C183" s="4" t="s">
        <v>21</v>
      </c>
      <c r="D183" s="8"/>
      <c r="E183" s="9"/>
      <c r="F183" s="9"/>
      <c r="G183" s="22"/>
      <c r="H183" s="22"/>
      <c r="I183" s="10"/>
    </row>
    <row r="184" spans="1:9" ht="13" x14ac:dyDescent="0.3">
      <c r="A184" s="415"/>
      <c r="B184" s="435"/>
      <c r="C184" s="4" t="s">
        <v>22</v>
      </c>
      <c r="D184" s="8"/>
      <c r="E184" s="9"/>
      <c r="F184" s="9"/>
      <c r="G184" s="22"/>
      <c r="H184" s="22"/>
      <c r="I184" s="10"/>
    </row>
    <row r="185" spans="1:9" ht="13" x14ac:dyDescent="0.3">
      <c r="A185" s="415"/>
      <c r="B185" s="435"/>
      <c r="C185" s="4" t="s">
        <v>23</v>
      </c>
      <c r="D185" s="8"/>
      <c r="E185" s="9"/>
      <c r="F185" s="9"/>
      <c r="G185" s="22"/>
      <c r="H185" s="22"/>
      <c r="I185" s="10"/>
    </row>
    <row r="186" spans="1:9" ht="13" x14ac:dyDescent="0.3">
      <c r="A186" s="415"/>
      <c r="B186" s="435"/>
      <c r="C186" s="4" t="s">
        <v>24</v>
      </c>
      <c r="D186" s="8"/>
      <c r="E186" s="9"/>
      <c r="F186" s="9"/>
      <c r="G186" s="22"/>
      <c r="H186" s="22"/>
      <c r="I186" s="10"/>
    </row>
    <row r="187" spans="1:9" ht="13.5" thickBot="1" x14ac:dyDescent="0.35">
      <c r="A187" s="416"/>
      <c r="B187" s="435"/>
      <c r="C187" s="4" t="s">
        <v>25</v>
      </c>
      <c r="D187" s="8"/>
      <c r="E187" s="9"/>
      <c r="F187" s="9"/>
      <c r="G187" s="22"/>
      <c r="H187" s="22"/>
      <c r="I187" s="10"/>
    </row>
    <row r="188" spans="1:9" ht="13.5" thickTop="1" x14ac:dyDescent="0.3">
      <c r="A188" s="427" t="s">
        <v>32</v>
      </c>
      <c r="B188" s="439" t="s">
        <v>8</v>
      </c>
      <c r="C188" s="31" t="s">
        <v>15</v>
      </c>
      <c r="D188" s="32"/>
      <c r="E188" s="32"/>
      <c r="F188" s="32"/>
      <c r="G188" s="33"/>
      <c r="H188" s="33"/>
      <c r="I188" s="34"/>
    </row>
    <row r="189" spans="1:9" ht="13" x14ac:dyDescent="0.3">
      <c r="A189" s="428"/>
      <c r="B189" s="431"/>
      <c r="C189" s="35" t="s">
        <v>16</v>
      </c>
      <c r="D189" s="36"/>
      <c r="E189" s="36"/>
      <c r="F189" s="36"/>
      <c r="G189" s="37"/>
      <c r="H189" s="37"/>
      <c r="I189" s="38"/>
    </row>
    <row r="190" spans="1:9" ht="13" x14ac:dyDescent="0.3">
      <c r="A190" s="428"/>
      <c r="B190" s="431"/>
      <c r="C190" s="35" t="s">
        <v>3</v>
      </c>
      <c r="D190" s="36"/>
      <c r="E190" s="36"/>
      <c r="F190" s="36"/>
      <c r="G190" s="37"/>
      <c r="H190" s="37"/>
      <c r="I190" s="38"/>
    </row>
    <row r="191" spans="1:9" ht="13" x14ac:dyDescent="0.3">
      <c r="A191" s="428"/>
      <c r="B191" s="431"/>
      <c r="C191" s="35" t="s">
        <v>4</v>
      </c>
      <c r="D191" s="36"/>
      <c r="E191" s="36"/>
      <c r="F191" s="36"/>
      <c r="G191" s="37"/>
      <c r="H191" s="37"/>
      <c r="I191" s="38"/>
    </row>
    <row r="192" spans="1:9" ht="13" x14ac:dyDescent="0.3">
      <c r="A192" s="428"/>
      <c r="B192" s="431"/>
      <c r="C192" s="35" t="s">
        <v>5</v>
      </c>
      <c r="D192" s="36"/>
      <c r="E192" s="36"/>
      <c r="F192" s="36"/>
      <c r="G192" s="37"/>
      <c r="H192" s="37"/>
      <c r="I192" s="38"/>
    </row>
    <row r="193" spans="1:9" ht="13" x14ac:dyDescent="0.3">
      <c r="A193" s="428"/>
      <c r="B193" s="431"/>
      <c r="C193" s="35" t="s">
        <v>6</v>
      </c>
      <c r="D193" s="36"/>
      <c r="E193" s="36"/>
      <c r="F193" s="36"/>
      <c r="G193" s="37"/>
      <c r="H193" s="37"/>
      <c r="I193" s="38"/>
    </row>
    <row r="194" spans="1:9" ht="13" x14ac:dyDescent="0.3">
      <c r="A194" s="428"/>
      <c r="B194" s="440"/>
      <c r="C194" s="39" t="s">
        <v>7</v>
      </c>
      <c r="D194" s="40"/>
      <c r="E194" s="40"/>
      <c r="F194" s="40"/>
      <c r="G194" s="41"/>
      <c r="H194" s="41"/>
      <c r="I194" s="42"/>
    </row>
    <row r="195" spans="1:9" ht="13" x14ac:dyDescent="0.3">
      <c r="A195" s="428"/>
      <c r="B195" s="434" t="s">
        <v>8</v>
      </c>
      <c r="C195" s="4" t="s">
        <v>20</v>
      </c>
      <c r="D195" s="8"/>
      <c r="E195" s="9"/>
      <c r="F195" s="9"/>
      <c r="G195" s="22"/>
      <c r="H195" s="22"/>
      <c r="I195" s="10"/>
    </row>
    <row r="196" spans="1:9" ht="13" x14ac:dyDescent="0.3">
      <c r="A196" s="428"/>
      <c r="B196" s="435"/>
      <c r="C196" s="4" t="s">
        <v>21</v>
      </c>
      <c r="D196" s="8"/>
      <c r="E196" s="9"/>
      <c r="F196" s="9"/>
      <c r="G196" s="22"/>
      <c r="H196" s="22"/>
      <c r="I196" s="10"/>
    </row>
    <row r="197" spans="1:9" ht="13" x14ac:dyDescent="0.3">
      <c r="A197" s="428"/>
      <c r="B197" s="435"/>
      <c r="C197" s="4" t="s">
        <v>22</v>
      </c>
      <c r="D197" s="8"/>
      <c r="E197" s="9"/>
      <c r="F197" s="9"/>
      <c r="G197" s="22"/>
      <c r="H197" s="22"/>
      <c r="I197" s="10"/>
    </row>
    <row r="198" spans="1:9" ht="13" x14ac:dyDescent="0.3">
      <c r="A198" s="428"/>
      <c r="B198" s="435"/>
      <c r="C198" s="4" t="s">
        <v>23</v>
      </c>
      <c r="D198" s="8"/>
      <c r="E198" s="9"/>
      <c r="F198" s="9"/>
      <c r="G198" s="22"/>
      <c r="H198" s="22"/>
      <c r="I198" s="10"/>
    </row>
    <row r="199" spans="1:9" ht="13" x14ac:dyDescent="0.3">
      <c r="A199" s="428"/>
      <c r="B199" s="435"/>
      <c r="C199" s="4" t="s">
        <v>24</v>
      </c>
      <c r="D199" s="8"/>
      <c r="E199" s="9"/>
      <c r="F199" s="9"/>
      <c r="G199" s="22"/>
      <c r="H199" s="22"/>
      <c r="I199" s="10"/>
    </row>
    <row r="200" spans="1:9" ht="13" x14ac:dyDescent="0.3">
      <c r="A200" s="428"/>
      <c r="B200" s="435"/>
      <c r="C200" s="4" t="s">
        <v>25</v>
      </c>
      <c r="D200" s="8"/>
      <c r="E200" s="9"/>
      <c r="F200" s="9"/>
      <c r="G200" s="22"/>
      <c r="H200" s="22"/>
      <c r="I200" s="10"/>
    </row>
    <row r="201" spans="1:9" ht="13" x14ac:dyDescent="0.3">
      <c r="A201" s="428"/>
      <c r="B201" s="436" t="s">
        <v>13</v>
      </c>
      <c r="C201" s="11" t="s">
        <v>26</v>
      </c>
      <c r="D201" s="11"/>
      <c r="E201" s="11"/>
      <c r="F201" s="11"/>
      <c r="G201" s="23"/>
      <c r="H201" s="23"/>
      <c r="I201" s="12"/>
    </row>
    <row r="202" spans="1:9" ht="13" x14ac:dyDescent="0.3">
      <c r="A202" s="428"/>
      <c r="B202" s="437"/>
      <c r="C202" s="5" t="s">
        <v>9</v>
      </c>
      <c r="D202" s="13"/>
      <c r="E202" s="13"/>
      <c r="F202" s="13"/>
      <c r="G202" s="24"/>
      <c r="H202" s="24"/>
      <c r="I202" s="14"/>
    </row>
    <row r="203" spans="1:9" ht="13" x14ac:dyDescent="0.3">
      <c r="A203" s="428"/>
      <c r="B203" s="437"/>
      <c r="C203" s="5" t="s">
        <v>10</v>
      </c>
      <c r="D203" s="13"/>
      <c r="E203" s="13"/>
      <c r="F203" s="13"/>
      <c r="G203" s="24"/>
      <c r="H203" s="24"/>
      <c r="I203" s="14"/>
    </row>
    <row r="204" spans="1:9" ht="13" x14ac:dyDescent="0.3">
      <c r="A204" s="428"/>
      <c r="B204" s="437"/>
      <c r="C204" s="5" t="s">
        <v>12</v>
      </c>
      <c r="D204" s="24"/>
      <c r="E204" s="24"/>
      <c r="F204" s="24"/>
      <c r="G204" s="24"/>
      <c r="H204" s="24"/>
      <c r="I204" s="29"/>
    </row>
    <row r="205" spans="1:9" ht="19" thickBot="1" x14ac:dyDescent="0.35">
      <c r="A205" s="428"/>
      <c r="B205" s="47" t="s">
        <v>17</v>
      </c>
      <c r="C205" s="48" t="s">
        <v>18</v>
      </c>
      <c r="D205" s="49"/>
      <c r="E205" s="49"/>
      <c r="F205" s="49"/>
      <c r="G205" s="50"/>
      <c r="H205" s="50"/>
      <c r="I205" s="51"/>
    </row>
    <row r="206" spans="1:9" ht="13.5" thickTop="1" x14ac:dyDescent="0.3">
      <c r="A206" s="428"/>
      <c r="B206" s="417" t="s">
        <v>2</v>
      </c>
      <c r="C206" s="52" t="s">
        <v>15</v>
      </c>
      <c r="D206" s="53"/>
      <c r="E206" s="53"/>
      <c r="F206" s="53"/>
      <c r="G206" s="68"/>
      <c r="H206" s="68"/>
      <c r="I206" s="54"/>
    </row>
    <row r="207" spans="1:9" ht="13" x14ac:dyDescent="0.3">
      <c r="A207" s="428"/>
      <c r="B207" s="418"/>
      <c r="C207" s="55" t="s">
        <v>16</v>
      </c>
      <c r="D207" s="56"/>
      <c r="E207" s="56"/>
      <c r="F207" s="56"/>
      <c r="G207" s="69"/>
      <c r="H207" s="69"/>
      <c r="I207" s="57"/>
    </row>
    <row r="208" spans="1:9" ht="13" x14ac:dyDescent="0.3">
      <c r="A208" s="428"/>
      <c r="B208" s="419"/>
      <c r="C208" s="55" t="s">
        <v>3</v>
      </c>
      <c r="D208" s="56"/>
      <c r="E208" s="56"/>
      <c r="F208" s="56"/>
      <c r="G208" s="69"/>
      <c r="H208" s="69"/>
      <c r="I208" s="57"/>
    </row>
    <row r="209" spans="1:9" ht="13" x14ac:dyDescent="0.3">
      <c r="A209" s="428"/>
      <c r="B209" s="419"/>
      <c r="C209" s="55" t="s">
        <v>4</v>
      </c>
      <c r="D209" s="56"/>
      <c r="E209" s="56"/>
      <c r="F209" s="56"/>
      <c r="G209" s="69"/>
      <c r="H209" s="69"/>
      <c r="I209" s="57"/>
    </row>
    <row r="210" spans="1:9" ht="13" x14ac:dyDescent="0.3">
      <c r="A210" s="428"/>
      <c r="B210" s="419"/>
      <c r="C210" s="55" t="s">
        <v>5</v>
      </c>
      <c r="D210" s="56"/>
      <c r="E210" s="56"/>
      <c r="F210" s="56"/>
      <c r="G210" s="69"/>
      <c r="H210" s="69"/>
      <c r="I210" s="57"/>
    </row>
    <row r="211" spans="1:9" ht="13" x14ac:dyDescent="0.3">
      <c r="A211" s="428"/>
      <c r="B211" s="419"/>
      <c r="C211" s="55" t="s">
        <v>6</v>
      </c>
      <c r="D211" s="56"/>
      <c r="E211" s="56"/>
      <c r="F211" s="56"/>
      <c r="G211" s="69"/>
      <c r="H211" s="69"/>
      <c r="I211" s="57"/>
    </row>
    <row r="212" spans="1:9" ht="13" x14ac:dyDescent="0.3">
      <c r="A212" s="428"/>
      <c r="B212" s="420"/>
      <c r="C212" s="58" t="s">
        <v>7</v>
      </c>
      <c r="D212" s="59"/>
      <c r="E212" s="59"/>
      <c r="F212" s="59"/>
      <c r="G212" s="70"/>
      <c r="H212" s="70"/>
      <c r="I212" s="60"/>
    </row>
    <row r="213" spans="1:9" ht="13" x14ac:dyDescent="0.3">
      <c r="A213" s="428"/>
      <c r="B213" s="421" t="s">
        <v>2</v>
      </c>
      <c r="C213" s="7" t="s">
        <v>20</v>
      </c>
      <c r="D213" s="15"/>
      <c r="E213" s="16"/>
      <c r="F213" s="16"/>
      <c r="G213" s="25"/>
      <c r="H213" s="25"/>
      <c r="I213" s="17"/>
    </row>
    <row r="214" spans="1:9" ht="13" x14ac:dyDescent="0.3">
      <c r="A214" s="428"/>
      <c r="B214" s="422"/>
      <c r="C214" s="7" t="s">
        <v>21</v>
      </c>
      <c r="D214" s="15"/>
      <c r="E214" s="16"/>
      <c r="F214" s="16"/>
      <c r="G214" s="25"/>
      <c r="H214" s="25"/>
      <c r="I214" s="17"/>
    </row>
    <row r="215" spans="1:9" ht="13" x14ac:dyDescent="0.3">
      <c r="A215" s="428"/>
      <c r="B215" s="422"/>
      <c r="C215" s="7" t="s">
        <v>22</v>
      </c>
      <c r="D215" s="15"/>
      <c r="E215" s="16"/>
      <c r="F215" s="16"/>
      <c r="G215" s="25"/>
      <c r="H215" s="25"/>
      <c r="I215" s="17"/>
    </row>
    <row r="216" spans="1:9" ht="13" x14ac:dyDescent="0.3">
      <c r="A216" s="428"/>
      <c r="B216" s="422"/>
      <c r="C216" s="7" t="s">
        <v>23</v>
      </c>
      <c r="D216" s="15"/>
      <c r="E216" s="16"/>
      <c r="F216" s="16"/>
      <c r="G216" s="25"/>
      <c r="H216" s="25"/>
      <c r="I216" s="17"/>
    </row>
    <row r="217" spans="1:9" ht="13" x14ac:dyDescent="0.3">
      <c r="A217" s="428"/>
      <c r="B217" s="422"/>
      <c r="C217" s="7" t="s">
        <v>24</v>
      </c>
      <c r="D217" s="15"/>
      <c r="E217" s="16"/>
      <c r="F217" s="16"/>
      <c r="G217" s="25"/>
      <c r="H217" s="25"/>
      <c r="I217" s="17"/>
    </row>
    <row r="218" spans="1:9" ht="13.5" thickBot="1" x14ac:dyDescent="0.35">
      <c r="A218" s="429"/>
      <c r="B218" s="422"/>
      <c r="C218" s="7" t="s">
        <v>25</v>
      </c>
      <c r="D218" s="15"/>
      <c r="E218" s="16"/>
      <c r="F218" s="16"/>
      <c r="G218" s="25"/>
      <c r="H218" s="25"/>
      <c r="I218" s="17"/>
    </row>
    <row r="219" spans="1:9" ht="13.5" thickTop="1" x14ac:dyDescent="0.3">
      <c r="A219" s="414" t="s">
        <v>33</v>
      </c>
      <c r="B219" s="423" t="s">
        <v>8</v>
      </c>
      <c r="C219" s="61" t="s">
        <v>15</v>
      </c>
      <c r="D219" s="62"/>
      <c r="E219" s="62"/>
      <c r="F219" s="62"/>
      <c r="G219" s="71"/>
      <c r="H219" s="71"/>
      <c r="I219" s="63"/>
    </row>
    <row r="220" spans="1:9" ht="13" x14ac:dyDescent="0.3">
      <c r="A220" s="415"/>
      <c r="B220" s="418"/>
      <c r="C220" s="55" t="s">
        <v>16</v>
      </c>
      <c r="D220" s="56"/>
      <c r="E220" s="56"/>
      <c r="F220" s="56"/>
      <c r="G220" s="69"/>
      <c r="H220" s="69"/>
      <c r="I220" s="57"/>
    </row>
    <row r="221" spans="1:9" ht="13" x14ac:dyDescent="0.3">
      <c r="A221" s="415"/>
      <c r="B221" s="418"/>
      <c r="C221" s="55" t="s">
        <v>3</v>
      </c>
      <c r="D221" s="56"/>
      <c r="E221" s="56"/>
      <c r="F221" s="56"/>
      <c r="G221" s="69"/>
      <c r="H221" s="69"/>
      <c r="I221" s="57"/>
    </row>
    <row r="222" spans="1:9" ht="13" x14ac:dyDescent="0.3">
      <c r="A222" s="415"/>
      <c r="B222" s="418"/>
      <c r="C222" s="55" t="s">
        <v>4</v>
      </c>
      <c r="D222" s="56"/>
      <c r="E222" s="56"/>
      <c r="F222" s="56"/>
      <c r="G222" s="69"/>
      <c r="H222" s="69"/>
      <c r="I222" s="57"/>
    </row>
    <row r="223" spans="1:9" ht="13" x14ac:dyDescent="0.3">
      <c r="A223" s="415"/>
      <c r="B223" s="418"/>
      <c r="C223" s="55" t="s">
        <v>5</v>
      </c>
      <c r="D223" s="56"/>
      <c r="E223" s="56"/>
      <c r="F223" s="56"/>
      <c r="G223" s="69"/>
      <c r="H223" s="69"/>
      <c r="I223" s="57"/>
    </row>
    <row r="224" spans="1:9" ht="13" x14ac:dyDescent="0.3">
      <c r="A224" s="415"/>
      <c r="B224" s="418"/>
      <c r="C224" s="55" t="s">
        <v>6</v>
      </c>
      <c r="D224" s="56"/>
      <c r="E224" s="56"/>
      <c r="F224" s="56"/>
      <c r="G224" s="69"/>
      <c r="H224" s="69"/>
      <c r="I224" s="57"/>
    </row>
    <row r="225" spans="1:9" ht="13" x14ac:dyDescent="0.3">
      <c r="A225" s="415"/>
      <c r="B225" s="424"/>
      <c r="C225" s="58" t="s">
        <v>7</v>
      </c>
      <c r="D225" s="59"/>
      <c r="E225" s="59"/>
      <c r="F225" s="59"/>
      <c r="G225" s="70"/>
      <c r="H225" s="70"/>
      <c r="I225" s="60"/>
    </row>
    <row r="226" spans="1:9" ht="13" x14ac:dyDescent="0.3">
      <c r="A226" s="415"/>
      <c r="B226" s="421" t="s">
        <v>8</v>
      </c>
      <c r="C226" s="7" t="s">
        <v>20</v>
      </c>
      <c r="D226" s="15"/>
      <c r="E226" s="16"/>
      <c r="F226" s="16"/>
      <c r="G226" s="25"/>
      <c r="H226" s="25"/>
      <c r="I226" s="17"/>
    </row>
    <row r="227" spans="1:9" ht="13" x14ac:dyDescent="0.3">
      <c r="A227" s="415"/>
      <c r="B227" s="422"/>
      <c r="C227" s="7" t="s">
        <v>21</v>
      </c>
      <c r="D227" s="15"/>
      <c r="E227" s="16"/>
      <c r="F227" s="16"/>
      <c r="G227" s="25"/>
      <c r="H227" s="25"/>
      <c r="I227" s="17"/>
    </row>
    <row r="228" spans="1:9" ht="13" x14ac:dyDescent="0.3">
      <c r="A228" s="415"/>
      <c r="B228" s="422"/>
      <c r="C228" s="7" t="s">
        <v>22</v>
      </c>
      <c r="D228" s="15"/>
      <c r="E228" s="16"/>
      <c r="F228" s="16"/>
      <c r="G228" s="25"/>
      <c r="H228" s="25"/>
      <c r="I228" s="17"/>
    </row>
    <row r="229" spans="1:9" ht="13" x14ac:dyDescent="0.3">
      <c r="A229" s="415"/>
      <c r="B229" s="422"/>
      <c r="C229" s="7" t="s">
        <v>23</v>
      </c>
      <c r="D229" s="15"/>
      <c r="E229" s="16"/>
      <c r="F229" s="16"/>
      <c r="G229" s="25"/>
      <c r="H229" s="25"/>
      <c r="I229" s="17"/>
    </row>
    <row r="230" spans="1:9" ht="13" x14ac:dyDescent="0.3">
      <c r="A230" s="415"/>
      <c r="B230" s="422"/>
      <c r="C230" s="7" t="s">
        <v>24</v>
      </c>
      <c r="D230" s="15"/>
      <c r="E230" s="16"/>
      <c r="F230" s="16"/>
      <c r="G230" s="25"/>
      <c r="H230" s="25"/>
      <c r="I230" s="17"/>
    </row>
    <row r="231" spans="1:9" ht="13" x14ac:dyDescent="0.3">
      <c r="A231" s="415"/>
      <c r="B231" s="422"/>
      <c r="C231" s="7" t="s">
        <v>25</v>
      </c>
      <c r="D231" s="15"/>
      <c r="E231" s="16"/>
      <c r="F231" s="16"/>
      <c r="G231" s="25"/>
      <c r="H231" s="25"/>
      <c r="I231" s="17"/>
    </row>
    <row r="232" spans="1:9" ht="13" x14ac:dyDescent="0.3">
      <c r="A232" s="415"/>
      <c r="B232" s="425" t="s">
        <v>13</v>
      </c>
      <c r="C232" s="18" t="s">
        <v>26</v>
      </c>
      <c r="D232" s="18"/>
      <c r="E232" s="18"/>
      <c r="F232" s="18"/>
      <c r="G232" s="26"/>
      <c r="H232" s="26"/>
      <c r="I232" s="19"/>
    </row>
    <row r="233" spans="1:9" ht="13" x14ac:dyDescent="0.3">
      <c r="A233" s="415"/>
      <c r="B233" s="426"/>
      <c r="C233" s="6" t="s">
        <v>9</v>
      </c>
      <c r="D233" s="20"/>
      <c r="E233" s="20"/>
      <c r="F233" s="20"/>
      <c r="G233" s="27"/>
      <c r="H233" s="27"/>
      <c r="I233" s="21"/>
    </row>
    <row r="234" spans="1:9" ht="13" x14ac:dyDescent="0.3">
      <c r="A234" s="415"/>
      <c r="B234" s="426"/>
      <c r="C234" s="6" t="s">
        <v>10</v>
      </c>
      <c r="D234" s="20"/>
      <c r="E234" s="20"/>
      <c r="F234" s="20"/>
      <c r="G234" s="27"/>
      <c r="H234" s="27"/>
      <c r="I234" s="21"/>
    </row>
    <row r="235" spans="1:9" ht="13" x14ac:dyDescent="0.3">
      <c r="A235" s="415"/>
      <c r="B235" s="426"/>
      <c r="C235" s="6" t="s">
        <v>12</v>
      </c>
      <c r="D235" s="27"/>
      <c r="E235" s="27"/>
      <c r="F235" s="27"/>
      <c r="G235" s="27"/>
      <c r="H235" s="27"/>
      <c r="I235" s="28"/>
    </row>
    <row r="236" spans="1:9" ht="19" thickBot="1" x14ac:dyDescent="0.35">
      <c r="A236" s="415"/>
      <c r="B236" s="64" t="s">
        <v>17</v>
      </c>
      <c r="C236" s="65" t="s">
        <v>18</v>
      </c>
      <c r="D236" s="66"/>
      <c r="E236" s="66"/>
      <c r="F236" s="66"/>
      <c r="G236" s="72"/>
      <c r="H236" s="72"/>
      <c r="I236" s="67"/>
    </row>
    <row r="237" spans="1:9" ht="13.5" thickTop="1" x14ac:dyDescent="0.3">
      <c r="A237" s="415"/>
      <c r="B237" s="430" t="s">
        <v>2</v>
      </c>
      <c r="C237" s="43" t="s">
        <v>15</v>
      </c>
      <c r="D237" s="44"/>
      <c r="E237" s="44"/>
      <c r="F237" s="44"/>
      <c r="G237" s="45"/>
      <c r="H237" s="45"/>
      <c r="I237" s="46"/>
    </row>
    <row r="238" spans="1:9" ht="13" x14ac:dyDescent="0.3">
      <c r="A238" s="415"/>
      <c r="B238" s="431"/>
      <c r="C238" s="35" t="s">
        <v>16</v>
      </c>
      <c r="D238" s="36"/>
      <c r="E238" s="36"/>
      <c r="F238" s="36"/>
      <c r="G238" s="37"/>
      <c r="H238" s="37"/>
      <c r="I238" s="38"/>
    </row>
    <row r="239" spans="1:9" ht="13" x14ac:dyDescent="0.3">
      <c r="A239" s="415"/>
      <c r="B239" s="432"/>
      <c r="C239" s="35" t="s">
        <v>3</v>
      </c>
      <c r="D239" s="36"/>
      <c r="E239" s="36"/>
      <c r="F239" s="36"/>
      <c r="G239" s="37"/>
      <c r="H239" s="37"/>
      <c r="I239" s="38"/>
    </row>
    <row r="240" spans="1:9" ht="13" x14ac:dyDescent="0.3">
      <c r="A240" s="415"/>
      <c r="B240" s="432"/>
      <c r="C240" s="35" t="s">
        <v>4</v>
      </c>
      <c r="D240" s="36"/>
      <c r="E240" s="36"/>
      <c r="F240" s="36"/>
      <c r="G240" s="37"/>
      <c r="H240" s="37"/>
      <c r="I240" s="38"/>
    </row>
    <row r="241" spans="1:9" ht="13" x14ac:dyDescent="0.3">
      <c r="A241" s="415"/>
      <c r="B241" s="432"/>
      <c r="C241" s="35" t="s">
        <v>5</v>
      </c>
      <c r="D241" s="36"/>
      <c r="E241" s="36"/>
      <c r="F241" s="36"/>
      <c r="G241" s="37"/>
      <c r="H241" s="37"/>
      <c r="I241" s="38"/>
    </row>
    <row r="242" spans="1:9" ht="13" x14ac:dyDescent="0.3">
      <c r="A242" s="415"/>
      <c r="B242" s="432"/>
      <c r="C242" s="35" t="s">
        <v>6</v>
      </c>
      <c r="D242" s="36"/>
      <c r="E242" s="36"/>
      <c r="F242" s="36"/>
      <c r="G242" s="37"/>
      <c r="H242" s="37"/>
      <c r="I242" s="38"/>
    </row>
    <row r="243" spans="1:9" ht="13" x14ac:dyDescent="0.3">
      <c r="A243" s="415"/>
      <c r="B243" s="433"/>
      <c r="C243" s="39" t="s">
        <v>7</v>
      </c>
      <c r="D243" s="40"/>
      <c r="E243" s="40"/>
      <c r="F243" s="40"/>
      <c r="G243" s="41"/>
      <c r="H243" s="41"/>
      <c r="I243" s="42"/>
    </row>
    <row r="244" spans="1:9" ht="13" x14ac:dyDescent="0.3">
      <c r="A244" s="415"/>
      <c r="B244" s="434" t="s">
        <v>2</v>
      </c>
      <c r="C244" s="4" t="s">
        <v>20</v>
      </c>
      <c r="D244" s="8"/>
      <c r="E244" s="9"/>
      <c r="F244" s="9"/>
      <c r="G244" s="22"/>
      <c r="H244" s="22"/>
      <c r="I244" s="10"/>
    </row>
    <row r="245" spans="1:9" ht="13" x14ac:dyDescent="0.3">
      <c r="A245" s="415"/>
      <c r="B245" s="435"/>
      <c r="C245" s="4" t="s">
        <v>21</v>
      </c>
      <c r="D245" s="8"/>
      <c r="E245" s="9"/>
      <c r="F245" s="9"/>
      <c r="G245" s="22"/>
      <c r="H245" s="22"/>
      <c r="I245" s="10"/>
    </row>
    <row r="246" spans="1:9" ht="13" x14ac:dyDescent="0.3">
      <c r="A246" s="415"/>
      <c r="B246" s="435"/>
      <c r="C246" s="4" t="s">
        <v>22</v>
      </c>
      <c r="D246" s="8"/>
      <c r="E246" s="9"/>
      <c r="F246" s="9"/>
      <c r="G246" s="22"/>
      <c r="H246" s="22"/>
      <c r="I246" s="10"/>
    </row>
    <row r="247" spans="1:9" ht="13" x14ac:dyDescent="0.3">
      <c r="A247" s="415"/>
      <c r="B247" s="435"/>
      <c r="C247" s="4" t="s">
        <v>23</v>
      </c>
      <c r="D247" s="8"/>
      <c r="E247" s="9"/>
      <c r="F247" s="9"/>
      <c r="G247" s="22"/>
      <c r="H247" s="22"/>
      <c r="I247" s="10"/>
    </row>
    <row r="248" spans="1:9" ht="13" x14ac:dyDescent="0.3">
      <c r="A248" s="415"/>
      <c r="B248" s="435"/>
      <c r="C248" s="4" t="s">
        <v>24</v>
      </c>
      <c r="D248" s="8"/>
      <c r="E248" s="9"/>
      <c r="F248" s="9"/>
      <c r="G248" s="22"/>
      <c r="H248" s="22"/>
      <c r="I248" s="10"/>
    </row>
    <row r="249" spans="1:9" ht="13.5" thickBot="1" x14ac:dyDescent="0.35">
      <c r="A249" s="416"/>
      <c r="B249" s="435"/>
      <c r="C249" s="4" t="s">
        <v>25</v>
      </c>
      <c r="D249" s="8"/>
      <c r="E249" s="9"/>
      <c r="F249" s="9"/>
      <c r="G249" s="22"/>
      <c r="H249" s="22"/>
      <c r="I249" s="10"/>
    </row>
    <row r="250" spans="1:9" ht="13.5" thickTop="1" x14ac:dyDescent="0.3">
      <c r="A250" s="427" t="s">
        <v>34</v>
      </c>
      <c r="B250" s="439" t="s">
        <v>8</v>
      </c>
      <c r="C250" s="31" t="s">
        <v>15</v>
      </c>
      <c r="D250" s="32"/>
      <c r="E250" s="32"/>
      <c r="F250" s="32"/>
      <c r="G250" s="33"/>
      <c r="H250" s="33"/>
      <c r="I250" s="34"/>
    </row>
    <row r="251" spans="1:9" ht="13" x14ac:dyDescent="0.3">
      <c r="A251" s="428"/>
      <c r="B251" s="431"/>
      <c r="C251" s="35" t="s">
        <v>16</v>
      </c>
      <c r="D251" s="36"/>
      <c r="E251" s="36"/>
      <c r="F251" s="36"/>
      <c r="G251" s="37"/>
      <c r="H251" s="37"/>
      <c r="I251" s="38"/>
    </row>
    <row r="252" spans="1:9" ht="13" x14ac:dyDescent="0.3">
      <c r="A252" s="428"/>
      <c r="B252" s="431"/>
      <c r="C252" s="35" t="s">
        <v>3</v>
      </c>
      <c r="D252" s="36"/>
      <c r="E252" s="36"/>
      <c r="F252" s="36"/>
      <c r="G252" s="37"/>
      <c r="H252" s="37"/>
      <c r="I252" s="38"/>
    </row>
    <row r="253" spans="1:9" ht="13" x14ac:dyDescent="0.3">
      <c r="A253" s="428"/>
      <c r="B253" s="431"/>
      <c r="C253" s="35" t="s">
        <v>4</v>
      </c>
      <c r="D253" s="36"/>
      <c r="E253" s="36"/>
      <c r="F253" s="36"/>
      <c r="G253" s="37"/>
      <c r="H253" s="37"/>
      <c r="I253" s="38"/>
    </row>
    <row r="254" spans="1:9" ht="13" x14ac:dyDescent="0.3">
      <c r="A254" s="428"/>
      <c r="B254" s="431"/>
      <c r="C254" s="35" t="s">
        <v>5</v>
      </c>
      <c r="D254" s="36"/>
      <c r="E254" s="36"/>
      <c r="F254" s="36"/>
      <c r="G254" s="37"/>
      <c r="H254" s="37"/>
      <c r="I254" s="38"/>
    </row>
    <row r="255" spans="1:9" ht="13" x14ac:dyDescent="0.3">
      <c r="A255" s="428"/>
      <c r="B255" s="431"/>
      <c r="C255" s="35" t="s">
        <v>6</v>
      </c>
      <c r="D255" s="36"/>
      <c r="E255" s="36"/>
      <c r="F255" s="36"/>
      <c r="G255" s="37"/>
      <c r="H255" s="37"/>
      <c r="I255" s="38"/>
    </row>
    <row r="256" spans="1:9" ht="13" x14ac:dyDescent="0.3">
      <c r="A256" s="428"/>
      <c r="B256" s="440"/>
      <c r="C256" s="39" t="s">
        <v>7</v>
      </c>
      <c r="D256" s="40"/>
      <c r="E256" s="40"/>
      <c r="F256" s="40"/>
      <c r="G256" s="41"/>
      <c r="H256" s="41"/>
      <c r="I256" s="42"/>
    </row>
    <row r="257" spans="1:9" ht="13" x14ac:dyDescent="0.3">
      <c r="A257" s="428"/>
      <c r="B257" s="434" t="s">
        <v>8</v>
      </c>
      <c r="C257" s="4" t="s">
        <v>20</v>
      </c>
      <c r="D257" s="8"/>
      <c r="E257" s="9"/>
      <c r="F257" s="9"/>
      <c r="G257" s="22"/>
      <c r="H257" s="22"/>
      <c r="I257" s="10"/>
    </row>
    <row r="258" spans="1:9" ht="13" x14ac:dyDescent="0.3">
      <c r="A258" s="428"/>
      <c r="B258" s="435"/>
      <c r="C258" s="4" t="s">
        <v>21</v>
      </c>
      <c r="D258" s="8"/>
      <c r="E258" s="9"/>
      <c r="F258" s="9"/>
      <c r="G258" s="22"/>
      <c r="H258" s="22"/>
      <c r="I258" s="10"/>
    </row>
    <row r="259" spans="1:9" ht="13" x14ac:dyDescent="0.3">
      <c r="A259" s="428"/>
      <c r="B259" s="435"/>
      <c r="C259" s="4" t="s">
        <v>22</v>
      </c>
      <c r="D259" s="8"/>
      <c r="E259" s="9"/>
      <c r="F259" s="9"/>
      <c r="G259" s="22"/>
      <c r="H259" s="22"/>
      <c r="I259" s="10"/>
    </row>
    <row r="260" spans="1:9" ht="13" x14ac:dyDescent="0.3">
      <c r="A260" s="428"/>
      <c r="B260" s="435"/>
      <c r="C260" s="4" t="s">
        <v>23</v>
      </c>
      <c r="D260" s="8"/>
      <c r="E260" s="9"/>
      <c r="F260" s="9"/>
      <c r="G260" s="22"/>
      <c r="H260" s="22"/>
      <c r="I260" s="10"/>
    </row>
    <row r="261" spans="1:9" ht="13" x14ac:dyDescent="0.3">
      <c r="A261" s="428"/>
      <c r="B261" s="435"/>
      <c r="C261" s="4" t="s">
        <v>24</v>
      </c>
      <c r="D261" s="8"/>
      <c r="E261" s="9"/>
      <c r="F261" s="9"/>
      <c r="G261" s="22"/>
      <c r="H261" s="22"/>
      <c r="I261" s="10"/>
    </row>
    <row r="262" spans="1:9" ht="13" x14ac:dyDescent="0.3">
      <c r="A262" s="428"/>
      <c r="B262" s="435"/>
      <c r="C262" s="4" t="s">
        <v>25</v>
      </c>
      <c r="D262" s="8"/>
      <c r="E262" s="9"/>
      <c r="F262" s="9"/>
      <c r="G262" s="22"/>
      <c r="H262" s="22"/>
      <c r="I262" s="10"/>
    </row>
    <row r="263" spans="1:9" ht="13" x14ac:dyDescent="0.3">
      <c r="A263" s="428"/>
      <c r="B263" s="436" t="s">
        <v>13</v>
      </c>
      <c r="C263" s="11" t="s">
        <v>26</v>
      </c>
      <c r="D263" s="11"/>
      <c r="E263" s="11"/>
      <c r="F263" s="11"/>
      <c r="G263" s="23"/>
      <c r="H263" s="23"/>
      <c r="I263" s="12"/>
    </row>
    <row r="264" spans="1:9" ht="13" x14ac:dyDescent="0.3">
      <c r="A264" s="428"/>
      <c r="B264" s="437"/>
      <c r="C264" s="5" t="s">
        <v>9</v>
      </c>
      <c r="D264" s="13"/>
      <c r="E264" s="13"/>
      <c r="F264" s="13"/>
      <c r="G264" s="24"/>
      <c r="H264" s="24"/>
      <c r="I264" s="14"/>
    </row>
    <row r="265" spans="1:9" ht="13" x14ac:dyDescent="0.3">
      <c r="A265" s="428"/>
      <c r="B265" s="437"/>
      <c r="C265" s="5" t="s">
        <v>10</v>
      </c>
      <c r="D265" s="13"/>
      <c r="E265" s="13"/>
      <c r="F265" s="13"/>
      <c r="G265" s="24"/>
      <c r="H265" s="24"/>
      <c r="I265" s="14"/>
    </row>
    <row r="266" spans="1:9" ht="13" x14ac:dyDescent="0.3">
      <c r="A266" s="428"/>
      <c r="B266" s="437"/>
      <c r="C266" s="5" t="s">
        <v>12</v>
      </c>
      <c r="D266" s="24"/>
      <c r="E266" s="24"/>
      <c r="F266" s="24"/>
      <c r="G266" s="24"/>
      <c r="H266" s="24"/>
      <c r="I266" s="29"/>
    </row>
    <row r="267" spans="1:9" ht="19" thickBot="1" x14ac:dyDescent="0.35">
      <c r="A267" s="428"/>
      <c r="B267" s="47" t="s">
        <v>17</v>
      </c>
      <c r="C267" s="48" t="s">
        <v>18</v>
      </c>
      <c r="D267" s="49"/>
      <c r="E267" s="49"/>
      <c r="F267" s="49"/>
      <c r="G267" s="50"/>
      <c r="H267" s="50"/>
      <c r="I267" s="51"/>
    </row>
    <row r="268" spans="1:9" ht="13.5" thickTop="1" x14ac:dyDescent="0.3">
      <c r="A268" s="428"/>
      <c r="B268" s="417" t="s">
        <v>2</v>
      </c>
      <c r="C268" s="52" t="s">
        <v>15</v>
      </c>
      <c r="D268" s="53"/>
      <c r="E268" s="53"/>
      <c r="F268" s="53"/>
      <c r="G268" s="68"/>
      <c r="H268" s="68"/>
      <c r="I268" s="54"/>
    </row>
    <row r="269" spans="1:9" ht="13" x14ac:dyDescent="0.3">
      <c r="A269" s="428"/>
      <c r="B269" s="418"/>
      <c r="C269" s="55" t="s">
        <v>16</v>
      </c>
      <c r="D269" s="56"/>
      <c r="E269" s="56"/>
      <c r="F269" s="56"/>
      <c r="G269" s="69"/>
      <c r="H269" s="69"/>
      <c r="I269" s="57"/>
    </row>
    <row r="270" spans="1:9" ht="13" x14ac:dyDescent="0.3">
      <c r="A270" s="428"/>
      <c r="B270" s="419"/>
      <c r="C270" s="55" t="s">
        <v>3</v>
      </c>
      <c r="D270" s="56"/>
      <c r="E270" s="56"/>
      <c r="F270" s="56"/>
      <c r="G270" s="69"/>
      <c r="H270" s="69"/>
      <c r="I270" s="57"/>
    </row>
    <row r="271" spans="1:9" ht="13" x14ac:dyDescent="0.3">
      <c r="A271" s="428"/>
      <c r="B271" s="419"/>
      <c r="C271" s="55" t="s">
        <v>4</v>
      </c>
      <c r="D271" s="56"/>
      <c r="E271" s="56"/>
      <c r="F271" s="56"/>
      <c r="G271" s="69"/>
      <c r="H271" s="69"/>
      <c r="I271" s="57"/>
    </row>
    <row r="272" spans="1:9" ht="13" x14ac:dyDescent="0.3">
      <c r="A272" s="428"/>
      <c r="B272" s="419"/>
      <c r="C272" s="55" t="s">
        <v>5</v>
      </c>
      <c r="D272" s="56"/>
      <c r="E272" s="56"/>
      <c r="F272" s="56"/>
      <c r="G272" s="69"/>
      <c r="H272" s="69"/>
      <c r="I272" s="57"/>
    </row>
    <row r="273" spans="1:9" ht="13" x14ac:dyDescent="0.3">
      <c r="A273" s="428"/>
      <c r="B273" s="419"/>
      <c r="C273" s="55" t="s">
        <v>6</v>
      </c>
      <c r="D273" s="56"/>
      <c r="E273" s="56"/>
      <c r="F273" s="56"/>
      <c r="G273" s="69"/>
      <c r="H273" s="69"/>
      <c r="I273" s="57"/>
    </row>
    <row r="274" spans="1:9" ht="13" x14ac:dyDescent="0.3">
      <c r="A274" s="428"/>
      <c r="B274" s="420"/>
      <c r="C274" s="58" t="s">
        <v>7</v>
      </c>
      <c r="D274" s="59"/>
      <c r="E274" s="59"/>
      <c r="F274" s="59"/>
      <c r="G274" s="70"/>
      <c r="H274" s="70"/>
      <c r="I274" s="60"/>
    </row>
    <row r="275" spans="1:9" ht="13" x14ac:dyDescent="0.3">
      <c r="A275" s="428"/>
      <c r="B275" s="421" t="s">
        <v>2</v>
      </c>
      <c r="C275" s="7" t="s">
        <v>20</v>
      </c>
      <c r="D275" s="15"/>
      <c r="E275" s="16"/>
      <c r="F275" s="16"/>
      <c r="G275" s="25"/>
      <c r="H275" s="25"/>
      <c r="I275" s="17"/>
    </row>
    <row r="276" spans="1:9" ht="13" x14ac:dyDescent="0.3">
      <c r="A276" s="428"/>
      <c r="B276" s="422"/>
      <c r="C276" s="7" t="s">
        <v>21</v>
      </c>
      <c r="D276" s="15"/>
      <c r="E276" s="16"/>
      <c r="F276" s="16"/>
      <c r="G276" s="25"/>
      <c r="H276" s="25"/>
      <c r="I276" s="17"/>
    </row>
    <row r="277" spans="1:9" ht="13" x14ac:dyDescent="0.3">
      <c r="A277" s="428"/>
      <c r="B277" s="422"/>
      <c r="C277" s="7" t="s">
        <v>22</v>
      </c>
      <c r="D277" s="15"/>
      <c r="E277" s="16"/>
      <c r="F277" s="16"/>
      <c r="G277" s="25"/>
      <c r="H277" s="25"/>
      <c r="I277" s="17"/>
    </row>
    <row r="278" spans="1:9" ht="13" x14ac:dyDescent="0.3">
      <c r="A278" s="428"/>
      <c r="B278" s="422"/>
      <c r="C278" s="7" t="s">
        <v>23</v>
      </c>
      <c r="D278" s="15"/>
      <c r="E278" s="16"/>
      <c r="F278" s="16"/>
      <c r="G278" s="25"/>
      <c r="H278" s="25"/>
      <c r="I278" s="17"/>
    </row>
    <row r="279" spans="1:9" ht="13" x14ac:dyDescent="0.3">
      <c r="A279" s="428"/>
      <c r="B279" s="422"/>
      <c r="C279" s="7" t="s">
        <v>24</v>
      </c>
      <c r="D279" s="15"/>
      <c r="E279" s="16"/>
      <c r="F279" s="16"/>
      <c r="G279" s="25"/>
      <c r="H279" s="25"/>
      <c r="I279" s="17"/>
    </row>
    <row r="280" spans="1:9" ht="13.5" thickBot="1" x14ac:dyDescent="0.35">
      <c r="A280" s="429"/>
      <c r="B280" s="422"/>
      <c r="C280" s="7" t="s">
        <v>25</v>
      </c>
      <c r="D280" s="15"/>
      <c r="E280" s="16"/>
      <c r="F280" s="16"/>
      <c r="G280" s="25"/>
      <c r="H280" s="25"/>
      <c r="I280" s="17"/>
    </row>
    <row r="281" spans="1:9" ht="13.5" thickTop="1" x14ac:dyDescent="0.3">
      <c r="A281" s="414" t="s">
        <v>27</v>
      </c>
      <c r="B281" s="423" t="s">
        <v>8</v>
      </c>
      <c r="C281" s="61" t="s">
        <v>15</v>
      </c>
      <c r="D281" s="62"/>
      <c r="E281" s="62"/>
      <c r="F281" s="62"/>
      <c r="G281" s="71"/>
      <c r="H281" s="71"/>
      <c r="I281" s="63"/>
    </row>
    <row r="282" spans="1:9" ht="13" x14ac:dyDescent="0.3">
      <c r="A282" s="415"/>
      <c r="B282" s="418"/>
      <c r="C282" s="55" t="s">
        <v>16</v>
      </c>
      <c r="D282" s="56"/>
      <c r="E282" s="56"/>
      <c r="F282" s="56"/>
      <c r="G282" s="69"/>
      <c r="H282" s="69"/>
      <c r="I282" s="57"/>
    </row>
    <row r="283" spans="1:9" ht="13" x14ac:dyDescent="0.3">
      <c r="A283" s="415"/>
      <c r="B283" s="418"/>
      <c r="C283" s="55" t="s">
        <v>3</v>
      </c>
      <c r="D283" s="56"/>
      <c r="E283" s="56"/>
      <c r="F283" s="56"/>
      <c r="G283" s="69"/>
      <c r="H283" s="69"/>
      <c r="I283" s="57"/>
    </row>
    <row r="284" spans="1:9" ht="13" x14ac:dyDescent="0.3">
      <c r="A284" s="415"/>
      <c r="B284" s="418"/>
      <c r="C284" s="55" t="s">
        <v>4</v>
      </c>
      <c r="D284" s="56"/>
      <c r="E284" s="56"/>
      <c r="F284" s="56"/>
      <c r="G284" s="69"/>
      <c r="H284" s="69"/>
      <c r="I284" s="57"/>
    </row>
    <row r="285" spans="1:9" ht="13" x14ac:dyDescent="0.3">
      <c r="A285" s="415"/>
      <c r="B285" s="418"/>
      <c r="C285" s="55" t="s">
        <v>5</v>
      </c>
      <c r="D285" s="56"/>
      <c r="E285" s="56"/>
      <c r="F285" s="56"/>
      <c r="G285" s="69"/>
      <c r="H285" s="69"/>
      <c r="I285" s="57"/>
    </row>
    <row r="286" spans="1:9" ht="13" x14ac:dyDescent="0.3">
      <c r="A286" s="415"/>
      <c r="B286" s="418"/>
      <c r="C286" s="55" t="s">
        <v>6</v>
      </c>
      <c r="D286" s="56"/>
      <c r="E286" s="56"/>
      <c r="F286" s="56"/>
      <c r="G286" s="69"/>
      <c r="H286" s="69"/>
      <c r="I286" s="57"/>
    </row>
    <row r="287" spans="1:9" ht="13" x14ac:dyDescent="0.3">
      <c r="A287" s="415"/>
      <c r="B287" s="424"/>
      <c r="C287" s="58" t="s">
        <v>7</v>
      </c>
      <c r="D287" s="59"/>
      <c r="E287" s="59"/>
      <c r="F287" s="59"/>
      <c r="G287" s="70"/>
      <c r="H287" s="70"/>
      <c r="I287" s="60"/>
    </row>
    <row r="288" spans="1:9" ht="13" x14ac:dyDescent="0.3">
      <c r="A288" s="415"/>
      <c r="B288" s="421" t="s">
        <v>8</v>
      </c>
      <c r="C288" s="7" t="s">
        <v>20</v>
      </c>
      <c r="D288" s="15"/>
      <c r="E288" s="16"/>
      <c r="F288" s="16"/>
      <c r="G288" s="25"/>
      <c r="H288" s="25"/>
      <c r="I288" s="17"/>
    </row>
    <row r="289" spans="1:9" ht="13" x14ac:dyDescent="0.3">
      <c r="A289" s="415"/>
      <c r="B289" s="422"/>
      <c r="C289" s="7" t="s">
        <v>21</v>
      </c>
      <c r="D289" s="15"/>
      <c r="E289" s="16"/>
      <c r="F289" s="16"/>
      <c r="G289" s="25"/>
      <c r="H289" s="25"/>
      <c r="I289" s="17"/>
    </row>
    <row r="290" spans="1:9" ht="13" x14ac:dyDescent="0.3">
      <c r="A290" s="415"/>
      <c r="B290" s="422"/>
      <c r="C290" s="7" t="s">
        <v>22</v>
      </c>
      <c r="D290" s="15"/>
      <c r="E290" s="16"/>
      <c r="F290" s="16"/>
      <c r="G290" s="25"/>
      <c r="H290" s="25"/>
      <c r="I290" s="17"/>
    </row>
    <row r="291" spans="1:9" ht="13" x14ac:dyDescent="0.3">
      <c r="A291" s="415"/>
      <c r="B291" s="422"/>
      <c r="C291" s="7" t="s">
        <v>23</v>
      </c>
      <c r="D291" s="15"/>
      <c r="E291" s="16"/>
      <c r="F291" s="16"/>
      <c r="G291" s="25"/>
      <c r="H291" s="25"/>
      <c r="I291" s="17"/>
    </row>
    <row r="292" spans="1:9" ht="13" x14ac:dyDescent="0.3">
      <c r="A292" s="415"/>
      <c r="B292" s="422"/>
      <c r="C292" s="7" t="s">
        <v>24</v>
      </c>
      <c r="D292" s="15"/>
      <c r="E292" s="16"/>
      <c r="F292" s="16"/>
      <c r="G292" s="25"/>
      <c r="H292" s="25"/>
      <c r="I292" s="17"/>
    </row>
    <row r="293" spans="1:9" ht="13" x14ac:dyDescent="0.3">
      <c r="A293" s="415"/>
      <c r="B293" s="422"/>
      <c r="C293" s="7" t="s">
        <v>25</v>
      </c>
      <c r="D293" s="15"/>
      <c r="E293" s="16"/>
      <c r="F293" s="16"/>
      <c r="G293" s="25"/>
      <c r="H293" s="25"/>
      <c r="I293" s="17"/>
    </row>
    <row r="294" spans="1:9" ht="13" x14ac:dyDescent="0.3">
      <c r="A294" s="415"/>
      <c r="B294" s="425" t="s">
        <v>13</v>
      </c>
      <c r="C294" s="18" t="s">
        <v>26</v>
      </c>
      <c r="D294" s="18"/>
      <c r="E294" s="18"/>
      <c r="F294" s="18"/>
      <c r="G294" s="26"/>
      <c r="H294" s="26"/>
      <c r="I294" s="19"/>
    </row>
    <row r="295" spans="1:9" ht="13" x14ac:dyDescent="0.3">
      <c r="A295" s="415"/>
      <c r="B295" s="426"/>
      <c r="C295" s="6" t="s">
        <v>9</v>
      </c>
      <c r="D295" s="20"/>
      <c r="E295" s="20"/>
      <c r="F295" s="20"/>
      <c r="G295" s="27"/>
      <c r="H295" s="27"/>
      <c r="I295" s="21"/>
    </row>
    <row r="296" spans="1:9" ht="13" x14ac:dyDescent="0.3">
      <c r="A296" s="415"/>
      <c r="B296" s="426"/>
      <c r="C296" s="6" t="s">
        <v>10</v>
      </c>
      <c r="D296" s="20"/>
      <c r="E296" s="20"/>
      <c r="F296" s="20"/>
      <c r="G296" s="27"/>
      <c r="H296" s="27"/>
      <c r="I296" s="21"/>
    </row>
    <row r="297" spans="1:9" ht="13" x14ac:dyDescent="0.3">
      <c r="A297" s="415"/>
      <c r="B297" s="426"/>
      <c r="C297" s="6" t="s">
        <v>12</v>
      </c>
      <c r="D297" s="27"/>
      <c r="E297" s="27"/>
      <c r="F297" s="27"/>
      <c r="G297" s="27"/>
      <c r="H297" s="27"/>
      <c r="I297" s="28"/>
    </row>
    <row r="298" spans="1:9" ht="19" thickBot="1" x14ac:dyDescent="0.35">
      <c r="A298" s="415"/>
      <c r="B298" s="64" t="s">
        <v>17</v>
      </c>
      <c r="C298" s="65" t="s">
        <v>18</v>
      </c>
      <c r="D298" s="66"/>
      <c r="E298" s="66"/>
      <c r="F298" s="66"/>
      <c r="G298" s="72"/>
      <c r="H298" s="72"/>
      <c r="I298" s="67"/>
    </row>
    <row r="299" spans="1:9" ht="13" thickTop="1" x14ac:dyDescent="0.25">
      <c r="A299" s="415"/>
    </row>
    <row r="300" spans="1:9" x14ac:dyDescent="0.25">
      <c r="A300" s="415"/>
    </row>
    <row r="301" spans="1:9" x14ac:dyDescent="0.25">
      <c r="A301" s="415"/>
    </row>
    <row r="302" spans="1:9" x14ac:dyDescent="0.25">
      <c r="A302" s="415"/>
    </row>
    <row r="303" spans="1:9" x14ac:dyDescent="0.25">
      <c r="A303" s="415"/>
    </row>
    <row r="304" spans="1:9" x14ac:dyDescent="0.25">
      <c r="A304" s="415"/>
    </row>
    <row r="305" spans="1:1" x14ac:dyDescent="0.25">
      <c r="A305" s="415"/>
    </row>
    <row r="306" spans="1:1" x14ac:dyDescent="0.25">
      <c r="A306" s="415"/>
    </row>
    <row r="307" spans="1:1" x14ac:dyDescent="0.25">
      <c r="A307" s="415"/>
    </row>
    <row r="308" spans="1:1" x14ac:dyDescent="0.25">
      <c r="A308" s="415"/>
    </row>
    <row r="309" spans="1:1" x14ac:dyDescent="0.25">
      <c r="A309" s="415"/>
    </row>
    <row r="310" spans="1:1" x14ac:dyDescent="0.25">
      <c r="A310" s="415"/>
    </row>
    <row r="311" spans="1:1" ht="13" thickBot="1" x14ac:dyDescent="0.3">
      <c r="A311" s="416"/>
    </row>
    <row r="312" spans="1:1" ht="13" thickTop="1" x14ac:dyDescent="0.25"/>
  </sheetData>
  <mergeCells count="61"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A1:I1"/>
    <mergeCell ref="B16:B19"/>
    <mergeCell ref="B3:B9"/>
    <mergeCell ref="A3:A32"/>
    <mergeCell ref="B64:B70"/>
    <mergeCell ref="B58:B63"/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capa0</vt:lpstr>
      <vt:lpstr>chp0</vt:lpstr>
      <vt:lpstr>gene0</vt:lpstr>
      <vt:lpstr>eff0</vt:lpstr>
      <vt:lpstr>ntc0</vt:lpstr>
      <vt:lpstr>exp0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Oliver Ruhnau</cp:lastModifiedBy>
  <cp:lastPrinted>2011-01-13T14:31:52Z</cp:lastPrinted>
  <dcterms:created xsi:type="dcterms:W3CDTF">2010-06-14T10:58:18Z</dcterms:created>
  <dcterms:modified xsi:type="dcterms:W3CDTF">2020-10-27T14:54:15Z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