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senbrock\"/>
    </mc:Choice>
  </mc:AlternateContent>
  <xr:revisionPtr revIDLastSave="0" documentId="13_ncr:1_{E7FA2432-4DFE-4040-8706-52994C6E7A87}" xr6:coauthVersionLast="47" xr6:coauthVersionMax="47" xr10:uidLastSave="{00000000-0000-0000-0000-000000000000}"/>
  <bookViews>
    <workbookView xWindow="780" yWindow="780" windowWidth="21600" windowHeight="11295" xr2:uid="{4AB041B6-3467-4434-92EE-3ED1BA1FF481}"/>
  </bookViews>
  <sheets>
    <sheet name="Rosenbrock_15_optimitz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94" i="1" l="1"/>
  <c r="W194" i="1"/>
  <c r="V194" i="1"/>
  <c r="W193" i="1"/>
  <c r="V193" i="1"/>
  <c r="X193" i="1" s="1"/>
  <c r="X192" i="1"/>
  <c r="W192" i="1"/>
  <c r="V192" i="1"/>
  <c r="X191" i="1"/>
  <c r="W191" i="1"/>
  <c r="V191" i="1"/>
  <c r="W190" i="1"/>
  <c r="V190" i="1"/>
  <c r="X190" i="1" s="1"/>
  <c r="W189" i="1"/>
  <c r="V189" i="1"/>
  <c r="X189" i="1" s="1"/>
  <c r="X188" i="1"/>
  <c r="W188" i="1"/>
  <c r="V188" i="1"/>
  <c r="X187" i="1"/>
  <c r="W187" i="1"/>
  <c r="V187" i="1"/>
  <c r="W186" i="1"/>
  <c r="V186" i="1"/>
  <c r="X186" i="1" s="1"/>
  <c r="W185" i="1"/>
  <c r="V185" i="1"/>
  <c r="X185" i="1" s="1"/>
  <c r="W184" i="1"/>
  <c r="V184" i="1"/>
  <c r="X184" i="1" s="1"/>
  <c r="W183" i="1"/>
  <c r="V183" i="1"/>
  <c r="X183" i="1" s="1"/>
  <c r="W182" i="1"/>
  <c r="V182" i="1"/>
  <c r="X182" i="1" s="1"/>
  <c r="W181" i="1"/>
  <c r="W195" i="1" s="1"/>
  <c r="C43" i="1" s="1"/>
  <c r="V181" i="1"/>
  <c r="X181" i="1" s="1"/>
  <c r="X180" i="1"/>
  <c r="W180" i="1"/>
  <c r="V180" i="1"/>
  <c r="W166" i="1"/>
  <c r="V166" i="1"/>
  <c r="X166" i="1" s="1"/>
  <c r="W165" i="1"/>
  <c r="V165" i="1"/>
  <c r="X165" i="1" s="1"/>
  <c r="W164" i="1"/>
  <c r="V164" i="1"/>
  <c r="X164" i="1" s="1"/>
  <c r="W163" i="1"/>
  <c r="V163" i="1"/>
  <c r="X163" i="1" s="1"/>
  <c r="W162" i="1"/>
  <c r="V162" i="1"/>
  <c r="X162" i="1" s="1"/>
  <c r="X161" i="1"/>
  <c r="W161" i="1"/>
  <c r="V161" i="1"/>
  <c r="W160" i="1"/>
  <c r="V160" i="1"/>
  <c r="X160" i="1" s="1"/>
  <c r="X159" i="1"/>
  <c r="W159" i="1"/>
  <c r="V159" i="1"/>
  <c r="W158" i="1"/>
  <c r="V158" i="1"/>
  <c r="X158" i="1" s="1"/>
  <c r="W157" i="1"/>
  <c r="V157" i="1"/>
  <c r="X157" i="1" s="1"/>
  <c r="X156" i="1"/>
  <c r="W156" i="1"/>
  <c r="V156" i="1"/>
  <c r="X155" i="1"/>
  <c r="W155" i="1"/>
  <c r="V155" i="1"/>
  <c r="W154" i="1"/>
  <c r="V154" i="1"/>
  <c r="X154" i="1" s="1"/>
  <c r="X153" i="1"/>
  <c r="W153" i="1"/>
  <c r="W167" i="1" s="1"/>
  <c r="C42" i="1" s="1"/>
  <c r="V153" i="1"/>
  <c r="X152" i="1"/>
  <c r="W152" i="1"/>
  <c r="V152" i="1"/>
  <c r="W138" i="1"/>
  <c r="V138" i="1"/>
  <c r="X138" i="1" s="1"/>
  <c r="X137" i="1"/>
  <c r="W137" i="1"/>
  <c r="V137" i="1"/>
  <c r="X136" i="1"/>
  <c r="W136" i="1"/>
  <c r="V136" i="1"/>
  <c r="W135" i="1"/>
  <c r="V135" i="1"/>
  <c r="X135" i="1" s="1"/>
  <c r="X134" i="1"/>
  <c r="W134" i="1"/>
  <c r="V134" i="1"/>
  <c r="X133" i="1"/>
  <c r="W133" i="1"/>
  <c r="V133" i="1"/>
  <c r="W132" i="1"/>
  <c r="V132" i="1"/>
  <c r="X132" i="1" s="1"/>
  <c r="W131" i="1"/>
  <c r="V131" i="1"/>
  <c r="X131" i="1" s="1"/>
  <c r="X130" i="1"/>
  <c r="W130" i="1"/>
  <c r="V130" i="1"/>
  <c r="X129" i="1"/>
  <c r="W129" i="1"/>
  <c r="V129" i="1"/>
  <c r="W128" i="1"/>
  <c r="V128" i="1"/>
  <c r="X128" i="1" s="1"/>
  <c r="W127" i="1"/>
  <c r="V127" i="1"/>
  <c r="X127" i="1" s="1"/>
  <c r="W126" i="1"/>
  <c r="V126" i="1"/>
  <c r="X126" i="1" s="1"/>
  <c r="W125" i="1"/>
  <c r="V125" i="1"/>
  <c r="X125" i="1" s="1"/>
  <c r="W124" i="1"/>
  <c r="W139" i="1" s="1"/>
  <c r="C41" i="1" s="1"/>
  <c r="V124" i="1"/>
  <c r="X124" i="1" s="1"/>
  <c r="X108" i="1"/>
  <c r="W108" i="1"/>
  <c r="V108" i="1"/>
  <c r="W107" i="1"/>
  <c r="V107" i="1"/>
  <c r="X107" i="1" s="1"/>
  <c r="W106" i="1"/>
  <c r="V106" i="1"/>
  <c r="X106" i="1" s="1"/>
  <c r="W105" i="1"/>
  <c r="V105" i="1"/>
  <c r="X105" i="1" s="1"/>
  <c r="W104" i="1"/>
  <c r="V104" i="1"/>
  <c r="X104" i="1" s="1"/>
  <c r="W103" i="1"/>
  <c r="V103" i="1"/>
  <c r="X103" i="1" s="1"/>
  <c r="W102" i="1"/>
  <c r="V102" i="1"/>
  <c r="X102" i="1" s="1"/>
  <c r="X101" i="1"/>
  <c r="W101" i="1"/>
  <c r="V101" i="1"/>
  <c r="W100" i="1"/>
  <c r="V100" i="1"/>
  <c r="X100" i="1" s="1"/>
  <c r="X99" i="1"/>
  <c r="W99" i="1"/>
  <c r="V99" i="1"/>
  <c r="W98" i="1"/>
  <c r="V98" i="1"/>
  <c r="X98" i="1" s="1"/>
  <c r="W97" i="1"/>
  <c r="V97" i="1"/>
  <c r="X97" i="1" s="1"/>
  <c r="X96" i="1"/>
  <c r="W96" i="1"/>
  <c r="V96" i="1"/>
  <c r="X95" i="1"/>
  <c r="W95" i="1"/>
  <c r="W109" i="1" s="1"/>
  <c r="C40" i="1" s="1"/>
  <c r="V95" i="1"/>
  <c r="W94" i="1"/>
  <c r="V94" i="1"/>
  <c r="X94" i="1" s="1"/>
  <c r="X84" i="1"/>
  <c r="W84" i="1"/>
  <c r="V84" i="1"/>
  <c r="W83" i="1"/>
  <c r="V83" i="1"/>
  <c r="X83" i="1" s="1"/>
  <c r="W82" i="1"/>
  <c r="V82" i="1"/>
  <c r="X82" i="1" s="1"/>
  <c r="X81" i="1"/>
  <c r="W81" i="1"/>
  <c r="V81" i="1"/>
  <c r="X80" i="1"/>
  <c r="W80" i="1"/>
  <c r="V80" i="1"/>
  <c r="W79" i="1"/>
  <c r="V79" i="1"/>
  <c r="X79" i="1" s="1"/>
  <c r="W78" i="1"/>
  <c r="V78" i="1"/>
  <c r="X78" i="1" s="1"/>
  <c r="X77" i="1"/>
  <c r="W77" i="1"/>
  <c r="V77" i="1"/>
  <c r="W76" i="1"/>
  <c r="V76" i="1"/>
  <c r="X76" i="1" s="1"/>
  <c r="W75" i="1"/>
  <c r="W85" i="1" s="1"/>
  <c r="C39" i="1" s="1"/>
  <c r="V75" i="1"/>
  <c r="X75" i="1" s="1"/>
  <c r="X74" i="1"/>
  <c r="W74" i="1"/>
  <c r="V74" i="1"/>
  <c r="X73" i="1"/>
  <c r="W73" i="1"/>
  <c r="V73" i="1"/>
  <c r="W72" i="1"/>
  <c r="V72" i="1"/>
  <c r="X72" i="1" s="1"/>
  <c r="W71" i="1"/>
  <c r="V71" i="1"/>
  <c r="X71" i="1" s="1"/>
  <c r="W70" i="1"/>
  <c r="V70" i="1"/>
  <c r="X70" i="1" s="1"/>
  <c r="E43" i="1"/>
  <c r="E42" i="1"/>
  <c r="E41" i="1"/>
  <c r="E40" i="1"/>
  <c r="E39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X195" i="1" l="1"/>
  <c r="D43" i="1" s="1"/>
  <c r="X139" i="1"/>
  <c r="D41" i="1" s="1"/>
  <c r="X85" i="1"/>
  <c r="D39" i="1" s="1"/>
  <c r="X109" i="1"/>
  <c r="D40" i="1" s="1"/>
  <c r="X167" i="1"/>
  <c r="D42" i="1" s="1"/>
</calcChain>
</file>

<file path=xl/sharedStrings.xml><?xml version="1.0" encoding="utf-8"?>
<sst xmlns="http://schemas.openxmlformats.org/spreadsheetml/2006/main" count="76" uniqueCount="28">
  <si>
    <t xml:space="preserve">Rosenbrock function </t>
  </si>
  <si>
    <t xml:space="preserve">Run </t>
  </si>
  <si>
    <t>X</t>
  </si>
  <si>
    <t xml:space="preserve"> Y </t>
  </si>
  <si>
    <t>RESPONSE 1 R1 (FUNCTION)</t>
  </si>
  <si>
    <t>15 PUNTS PROPOSATS</t>
  </si>
  <si>
    <t>RONDES</t>
  </si>
  <si>
    <t xml:space="preserve">Distància </t>
  </si>
  <si>
    <t>MAE</t>
  </si>
  <si>
    <t xml:space="preserve">MIN R1 FUNCIÓ </t>
  </si>
  <si>
    <t>Solutions</t>
  </si>
  <si>
    <t>R1</t>
  </si>
  <si>
    <t xml:space="preserve">Afegir nous punts al disseny </t>
  </si>
  <si>
    <t>Análisi (R2)</t>
  </si>
  <si>
    <t xml:space="preserve">Proposta de punts (R2) amb R1 (resposta) goal minitmizar </t>
  </si>
  <si>
    <t>15 Solutions found</t>
  </si>
  <si>
    <t xml:space="preserve">Calcul distancia </t>
  </si>
  <si>
    <t>Number</t>
  </si>
  <si>
    <t>Y</t>
  </si>
  <si>
    <t>Desirability</t>
  </si>
  <si>
    <t>Selected</t>
  </si>
  <si>
    <t>R2</t>
  </si>
  <si>
    <t xml:space="preserve">Proposta de punts (R3) amb R1 (resposta) goal minitmizar </t>
  </si>
  <si>
    <t>R3</t>
  </si>
  <si>
    <t xml:space="preserve">Proposta de punts (R4) amb R1 (resposta) goal minitmizar </t>
  </si>
  <si>
    <t>R4</t>
  </si>
  <si>
    <t xml:space="preserve">Proposta de punts (R5) amb R1 (resposta) goal minitmizar 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</si>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</sst>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5" fillId="2" borderId="0" xfId="0" applyFont="1" applyFill="1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right" vertical="center" wrapText="1"/>
    </xf>
    <xf numFmtId="2" fontId="0" fillId="0" borderId="4" xfId="0" applyNumberFormat="1" applyBorder="1"/>
    <xf numFmtId="0" fontId="3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left" vertical="center" wrapText="1"/>
    </xf>
    <xf numFmtId="2" fontId="0" fillId="0" borderId="5" xfId="0" applyNumberFormat="1" applyBorder="1"/>
    <xf numFmtId="2" fontId="0" fillId="0" borderId="0" xfId="0" applyNumberFormat="1" applyAlignment="1">
      <alignment horizontal="center"/>
    </xf>
    <xf numFmtId="2" fontId="0" fillId="0" borderId="6" xfId="0" applyNumberFormat="1" applyBorder="1"/>
    <xf numFmtId="164" fontId="0" fillId="0" borderId="6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Sampling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57281619209259"/>
          <c:y val="0.1324540972274075"/>
          <c:w val="0.8826037134853838"/>
          <c:h val="0.74391178574611427"/>
        </c:manualLayout>
      </c:layout>
      <c:scatterChart>
        <c:scatterStyle val="lineMarker"/>
        <c:varyColors val="0"/>
        <c:ser>
          <c:idx val="0"/>
          <c:order val="0"/>
          <c:tx>
            <c:strRef>
              <c:f>Rosenbrock_15_optimitzat!$C$38</c:f>
              <c:strCache>
                <c:ptCount val="1"/>
                <c:pt idx="0">
                  <c:v>Distància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Rosenbrock_15_optimitzat!$B$39:$B$43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Rosenbrock_15_optimitzat!$C$39:$C$43</c:f>
              <c:numCache>
                <c:formatCode>0.00</c:formatCode>
                <c:ptCount val="5"/>
                <c:pt idx="0">
                  <c:v>0.37735924528226406</c:v>
                </c:pt>
                <c:pt idx="1">
                  <c:v>0.40065571255131255</c:v>
                </c:pt>
                <c:pt idx="2">
                  <c:v>4.9406477308142543E-2</c:v>
                </c:pt>
                <c:pt idx="3">
                  <c:v>5.0000000000000044E-3</c:v>
                </c:pt>
                <c:pt idx="4">
                  <c:v>9.4339811320565525E-3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01-49A6-BADA-7935B79C3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816159"/>
        <c:axId val="1925815327"/>
      </c:scatterChart>
      <c:valAx>
        <c:axId val="1925816159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Rondes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15327"/>
        <c:crosses val="autoZero"/>
        <c:crossBetween val="midCat"/>
        <c:majorUnit val="1"/>
      </c:valAx>
      <c:valAx>
        <c:axId val="19258153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Distància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1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Fitting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57281619209259"/>
          <c:y val="0.1324540972274075"/>
          <c:w val="0.8826037134853838"/>
          <c:h val="0.74391178574611427"/>
        </c:manualLayout>
      </c:layout>
      <c:scatterChart>
        <c:scatterStyle val="lineMarker"/>
        <c:varyColors val="0"/>
        <c:ser>
          <c:idx val="0"/>
          <c:order val="0"/>
          <c:tx>
            <c:strRef>
              <c:f>Rosenbrock_15_optimitzat!$D$38</c:f>
              <c:strCache>
                <c:ptCount val="1"/>
                <c:pt idx="0">
                  <c:v>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Rosenbrock_15_optimitzat!$B$39:$B$43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Rosenbrock_15_optimitzat!$D$39:$D$43</c:f>
              <c:numCache>
                <c:formatCode>0.00</c:formatCode>
                <c:ptCount val="5"/>
                <c:pt idx="0">
                  <c:v>270.43771867928001</c:v>
                </c:pt>
                <c:pt idx="1">
                  <c:v>3.4088480933337191E-3</c:v>
                </c:pt>
                <c:pt idx="2">
                  <c:v>7.2144994666667602E-4</c:v>
                </c:pt>
                <c:pt idx="3">
                  <c:v>5.9819640000004248E-4</c:v>
                </c:pt>
                <c:pt idx="4">
                  <c:v>2.7618974666665524E-4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1C-408B-A87E-1073E456A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816159"/>
        <c:axId val="1925815327"/>
      </c:scatterChart>
      <c:valAx>
        <c:axId val="1925816159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Rondes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15327"/>
        <c:crosses val="autoZero"/>
        <c:crossBetween val="midCat"/>
        <c:majorUnit val="1"/>
      </c:valAx>
      <c:valAx>
        <c:axId val="19258153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1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chart" Target="../charts/chart2.xml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emf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emf"/><Relationship Id="rId35" Type="http://schemas.openxmlformats.org/officeDocument/2006/relationships/chart" Target="../charts/chart1.xml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623207</xdr:colOff>
      <xdr:row>11</xdr:row>
      <xdr:rowOff>70758</xdr:rowOff>
    </xdr:from>
    <xdr:to>
      <xdr:col>4</xdr:col>
      <xdr:colOff>889907</xdr:colOff>
      <xdr:row>29</xdr:row>
      <xdr:rowOff>228873</xdr:rowOff>
    </xdr:to>
    <xdr:pic>
      <xdr:nvPicPr>
        <xdr:cNvPr id="2" name="Imagen 1" descr="undefined">
          <a:extLst>
            <a:ext uri="{FF2B5EF4-FFF2-40B4-BE49-F238E27FC236}">
              <a16:creationId xmlns:a16="http://schemas.microsoft.com/office/drawing/2014/main" id="{9C59909C-7B26-4138-8DE4-B97722B1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207" y="2271033"/>
          <a:ext cx="4267200" cy="3587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676275</xdr:colOff>
      <xdr:row>3</xdr:row>
      <xdr:rowOff>142875</xdr:rowOff>
    </xdr:from>
    <xdr:to>
      <xdr:col>4</xdr:col>
      <xdr:colOff>1163954</xdr:colOff>
      <xdr:row>10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FF20CF-A170-40BB-8FC2-9932E792A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819150"/>
          <a:ext cx="4488179" cy="1333500"/>
        </a:xfrm>
        <a:prstGeom prst="rect">
          <a:avLst/>
        </a:prstGeom>
      </xdr:spPr>
    </xdr:pic>
    <xdr:clientData/>
  </xdr:twoCellAnchor>
  <xdr:twoCellAnchor editAs="oneCell">
    <xdr:from>
      <xdr:col>16</xdr:col>
      <xdr:colOff>971210</xdr:colOff>
      <xdr:row>59</xdr:row>
      <xdr:rowOff>178594</xdr:rowOff>
    </xdr:from>
    <xdr:to>
      <xdr:col>20</xdr:col>
      <xdr:colOff>64995</xdr:colOff>
      <xdr:row>62</xdr:row>
      <xdr:rowOff>1701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52E4E9-D2F1-4490-A7C9-71CA5E59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68160" y="11646694"/>
          <a:ext cx="4189660" cy="39460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28</xdr:col>
      <xdr:colOff>122465</xdr:colOff>
      <xdr:row>19</xdr:row>
      <xdr:rowOff>144543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312021-0106-46FD-9A6D-7D2954CC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792825" y="1057275"/>
          <a:ext cx="7047140" cy="2811543"/>
        </a:xfrm>
        <a:prstGeom prst="rect">
          <a:avLst/>
        </a:prstGeom>
      </xdr:spPr>
    </xdr:pic>
    <xdr:clientData/>
  </xdr:twoCellAnchor>
  <xdr:twoCellAnchor editAs="oneCell">
    <xdr:from>
      <xdr:col>28</xdr:col>
      <xdr:colOff>425147</xdr:colOff>
      <xdr:row>5</xdr:row>
      <xdr:rowOff>136073</xdr:rowOff>
    </xdr:from>
    <xdr:to>
      <xdr:col>36</xdr:col>
      <xdr:colOff>675340</xdr:colOff>
      <xdr:row>27</xdr:row>
      <xdr:rowOff>163286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ECC330B-A807-4E46-8102-31A482BB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142647" y="1193348"/>
          <a:ext cx="6346193" cy="4218213"/>
        </a:xfrm>
        <a:prstGeom prst="rect">
          <a:avLst/>
        </a:prstGeom>
      </xdr:spPr>
    </xdr:pic>
    <xdr:clientData/>
  </xdr:twoCellAnchor>
  <xdr:twoCellAnchor editAs="oneCell">
    <xdr:from>
      <xdr:col>37</xdr:col>
      <xdr:colOff>523874</xdr:colOff>
      <xdr:row>5</xdr:row>
      <xdr:rowOff>142875</xdr:rowOff>
    </xdr:from>
    <xdr:to>
      <xdr:col>50</xdr:col>
      <xdr:colOff>123825</xdr:colOff>
      <xdr:row>40</xdr:row>
      <xdr:rowOff>105099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3EC1407-8A5C-46F7-B8CC-2F6FF62F0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9374" y="1200150"/>
          <a:ext cx="9505951" cy="6753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481000</xdr:colOff>
      <xdr:row>6</xdr:row>
      <xdr:rowOff>23813</xdr:rowOff>
    </xdr:from>
    <xdr:to>
      <xdr:col>62</xdr:col>
      <xdr:colOff>219073</xdr:colOff>
      <xdr:row>38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D18B57D-EEDC-493E-968B-C27CB2BBD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62500" y="1271588"/>
          <a:ext cx="8882073" cy="6310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261938</xdr:colOff>
      <xdr:row>33</xdr:row>
      <xdr:rowOff>166687</xdr:rowOff>
    </xdr:from>
    <xdr:to>
      <xdr:col>22</xdr:col>
      <xdr:colOff>973429</xdr:colOff>
      <xdr:row>54</xdr:row>
      <xdr:rowOff>42862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F195DAE-0CAF-43DA-8E84-5949AFF34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96888" y="6605587"/>
          <a:ext cx="8093366" cy="3952875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34</xdr:row>
      <xdr:rowOff>1</xdr:rowOff>
    </xdr:from>
    <xdr:to>
      <xdr:col>29</xdr:col>
      <xdr:colOff>430347</xdr:colOff>
      <xdr:row>58</xdr:row>
      <xdr:rowOff>114301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D62E11-17C1-4C33-8189-6D95E0FD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669501" y="6629401"/>
          <a:ext cx="4240346" cy="4762500"/>
        </a:xfrm>
        <a:prstGeom prst="rect">
          <a:avLst/>
        </a:prstGeom>
      </xdr:spPr>
    </xdr:pic>
    <xdr:clientData/>
  </xdr:twoCellAnchor>
  <xdr:twoCellAnchor editAs="oneCell">
    <xdr:from>
      <xdr:col>24</xdr:col>
      <xdr:colOff>650876</xdr:colOff>
      <xdr:row>66</xdr:row>
      <xdr:rowOff>174625</xdr:rowOff>
    </xdr:from>
    <xdr:to>
      <xdr:col>28</xdr:col>
      <xdr:colOff>333376</xdr:colOff>
      <xdr:row>82</xdr:row>
      <xdr:rowOff>190258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4B27864-2DB3-4E08-9858-0F51A7D6D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320376" y="13100050"/>
          <a:ext cx="2730500" cy="3101733"/>
        </a:xfrm>
        <a:prstGeom prst="rect">
          <a:avLst/>
        </a:prstGeom>
      </xdr:spPr>
    </xdr:pic>
    <xdr:clientData/>
  </xdr:twoCellAnchor>
  <xdr:twoCellAnchor editAs="oneCell">
    <xdr:from>
      <xdr:col>31</xdr:col>
      <xdr:colOff>301625</xdr:colOff>
      <xdr:row>67</xdr:row>
      <xdr:rowOff>31750</xdr:rowOff>
    </xdr:from>
    <xdr:to>
      <xdr:col>38</xdr:col>
      <xdr:colOff>714375</xdr:colOff>
      <xdr:row>78</xdr:row>
      <xdr:rowOff>126406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9F55D3B-1321-4A43-A8BB-1F334CDCA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305125" y="13157200"/>
          <a:ext cx="5746750" cy="2218731"/>
        </a:xfrm>
        <a:prstGeom prst="rect">
          <a:avLst/>
        </a:prstGeom>
      </xdr:spPr>
    </xdr:pic>
    <xdr:clientData/>
  </xdr:twoCellAnchor>
  <xdr:twoCellAnchor editAs="oneCell">
    <xdr:from>
      <xdr:col>39</xdr:col>
      <xdr:colOff>1</xdr:colOff>
      <xdr:row>66</xdr:row>
      <xdr:rowOff>1</xdr:rowOff>
    </xdr:from>
    <xdr:to>
      <xdr:col>46</xdr:col>
      <xdr:colOff>63501</xdr:colOff>
      <xdr:row>84</xdr:row>
      <xdr:rowOff>8422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147172C-75DA-4E30-881E-2910CF384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099501" y="12925426"/>
          <a:ext cx="5397500" cy="3485046"/>
        </a:xfrm>
        <a:prstGeom prst="rect">
          <a:avLst/>
        </a:prstGeom>
      </xdr:spPr>
    </xdr:pic>
    <xdr:clientData/>
  </xdr:twoCellAnchor>
  <xdr:twoCellAnchor editAs="oneCell">
    <xdr:from>
      <xdr:col>46</xdr:col>
      <xdr:colOff>619126</xdr:colOff>
      <xdr:row>66</xdr:row>
      <xdr:rowOff>174625</xdr:rowOff>
    </xdr:from>
    <xdr:to>
      <xdr:col>52</xdr:col>
      <xdr:colOff>619126</xdr:colOff>
      <xdr:row>83</xdr:row>
      <xdr:rowOff>158588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C1CD736-EE1D-4FFF-B202-94DEEA6C5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52626" y="13100050"/>
          <a:ext cx="4572000" cy="3260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1</xdr:colOff>
      <xdr:row>67</xdr:row>
      <xdr:rowOff>0</xdr:rowOff>
    </xdr:from>
    <xdr:to>
      <xdr:col>59</xdr:col>
      <xdr:colOff>476251</xdr:colOff>
      <xdr:row>82</xdr:row>
      <xdr:rowOff>173526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03CECC9-74C3-4516-874D-BDB5A15B7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1" y="13125450"/>
          <a:ext cx="4286250" cy="305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0</xdr:colOff>
      <xdr:row>67</xdr:row>
      <xdr:rowOff>0</xdr:rowOff>
    </xdr:from>
    <xdr:to>
      <xdr:col>65</xdr:col>
      <xdr:colOff>650875</xdr:colOff>
      <xdr:row>84</xdr:row>
      <xdr:rowOff>131078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4AABA4E-1537-42D6-A368-070FA63BF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625500" y="13125450"/>
          <a:ext cx="2936875" cy="340767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91</xdr:row>
      <xdr:rowOff>1</xdr:rowOff>
    </xdr:from>
    <xdr:to>
      <xdr:col>29</xdr:col>
      <xdr:colOff>15875</xdr:colOff>
      <xdr:row>108</xdr:row>
      <xdr:rowOff>90186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AFF4B1C-38E8-42EA-958A-4D929C511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431500" y="17849851"/>
          <a:ext cx="3063875" cy="34144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91</xdr:row>
      <xdr:rowOff>1</xdr:rowOff>
    </xdr:from>
    <xdr:to>
      <xdr:col>38</xdr:col>
      <xdr:colOff>308985</xdr:colOff>
      <xdr:row>103</xdr:row>
      <xdr:rowOff>63501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DCAB83B-C2A5-4A86-BC53-7E920D18D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241500" y="17849851"/>
          <a:ext cx="6404985" cy="242570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91</xdr:row>
      <xdr:rowOff>1</xdr:rowOff>
    </xdr:from>
    <xdr:to>
      <xdr:col>45</xdr:col>
      <xdr:colOff>269875</xdr:colOff>
      <xdr:row>109</xdr:row>
      <xdr:rowOff>53117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5D1B67F-D98B-4D59-97DB-94874E59E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099500" y="17849851"/>
          <a:ext cx="4841875" cy="3586891"/>
        </a:xfrm>
        <a:prstGeom prst="rect">
          <a:avLst/>
        </a:prstGeom>
      </xdr:spPr>
    </xdr:pic>
    <xdr:clientData/>
  </xdr:twoCellAnchor>
  <xdr:twoCellAnchor editAs="oneCell">
    <xdr:from>
      <xdr:col>46</xdr:col>
      <xdr:colOff>127000</xdr:colOff>
      <xdr:row>91</xdr:row>
      <xdr:rowOff>158750</xdr:rowOff>
    </xdr:from>
    <xdr:to>
      <xdr:col>51</xdr:col>
      <xdr:colOff>754168</xdr:colOff>
      <xdr:row>107</xdr:row>
      <xdr:rowOff>174625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9443051-92EB-4642-B1C1-38F0488CF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60500" y="18008600"/>
          <a:ext cx="4437168" cy="314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261935</xdr:colOff>
      <xdr:row>92</xdr:row>
      <xdr:rowOff>71437</xdr:rowOff>
    </xdr:from>
    <xdr:to>
      <xdr:col>58</xdr:col>
      <xdr:colOff>242886</xdr:colOff>
      <xdr:row>106</xdr:row>
      <xdr:rowOff>89366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B19FA3F-4F73-4E6E-B1BE-750193FD4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9435" y="18168937"/>
          <a:ext cx="3790951" cy="2703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738187</xdr:colOff>
      <xdr:row>93</xdr:row>
      <xdr:rowOff>95250</xdr:rowOff>
    </xdr:from>
    <xdr:to>
      <xdr:col>65</xdr:col>
      <xdr:colOff>547686</xdr:colOff>
      <xdr:row>109</xdr:row>
      <xdr:rowOff>128932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A3BC30D-4247-41A6-A5AA-351FE434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1601687" y="18392775"/>
          <a:ext cx="2857499" cy="3119782"/>
        </a:xfrm>
        <a:prstGeom prst="rect">
          <a:avLst/>
        </a:prstGeom>
      </xdr:spPr>
    </xdr:pic>
    <xdr:clientData/>
  </xdr:twoCellAnchor>
  <xdr:twoCellAnchor editAs="oneCell">
    <xdr:from>
      <xdr:col>25</xdr:col>
      <xdr:colOff>742950</xdr:colOff>
      <xdr:row>121</xdr:row>
      <xdr:rowOff>114300</xdr:rowOff>
    </xdr:from>
    <xdr:to>
      <xdr:col>36</xdr:col>
      <xdr:colOff>163947</xdr:colOff>
      <xdr:row>138</xdr:row>
      <xdr:rowOff>108563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200A186-66AC-4308-97DF-A1290EFF6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174450" y="23926800"/>
          <a:ext cx="7802997" cy="3270863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122</xdr:row>
      <xdr:rowOff>0</xdr:rowOff>
    </xdr:from>
    <xdr:to>
      <xdr:col>42</xdr:col>
      <xdr:colOff>698500</xdr:colOff>
      <xdr:row>137</xdr:row>
      <xdr:rowOff>89877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AD57D42-B174-4B32-A22D-3F1EABA7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575500" y="24012525"/>
          <a:ext cx="4508500" cy="2966427"/>
        </a:xfrm>
        <a:prstGeom prst="rect">
          <a:avLst/>
        </a:prstGeom>
      </xdr:spPr>
    </xdr:pic>
    <xdr:clientData/>
  </xdr:twoCellAnchor>
  <xdr:twoCellAnchor editAs="oneCell">
    <xdr:from>
      <xdr:col>44</xdr:col>
      <xdr:colOff>635000</xdr:colOff>
      <xdr:row>121</xdr:row>
      <xdr:rowOff>50275</xdr:rowOff>
    </xdr:from>
    <xdr:to>
      <xdr:col>51</xdr:col>
      <xdr:colOff>635000</xdr:colOff>
      <xdr:row>140</xdr:row>
      <xdr:rowOff>152250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7A560D1-92A1-4C73-9703-B690E482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4500" y="23862775"/>
          <a:ext cx="5334000" cy="378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47625</xdr:colOff>
      <xdr:row>121</xdr:row>
      <xdr:rowOff>190500</xdr:rowOff>
    </xdr:from>
    <xdr:to>
      <xdr:col>58</xdr:col>
      <xdr:colOff>587375</xdr:colOff>
      <xdr:row>138</xdr:row>
      <xdr:rowOff>949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E6F444-A317-4AC9-B9BD-9C222B091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15125" y="24003000"/>
          <a:ext cx="4349750" cy="3087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174625</xdr:colOff>
      <xdr:row>121</xdr:row>
      <xdr:rowOff>174625</xdr:rowOff>
    </xdr:from>
    <xdr:to>
      <xdr:col>65</xdr:col>
      <xdr:colOff>349250</xdr:colOff>
      <xdr:row>136</xdr:row>
      <xdr:rowOff>142464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09DCE46-ED02-43FC-8D63-6B866A007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1800125" y="23987125"/>
          <a:ext cx="2460625" cy="2853914"/>
        </a:xfrm>
        <a:prstGeom prst="rect">
          <a:avLst/>
        </a:prstGeom>
      </xdr:spPr>
    </xdr:pic>
    <xdr:clientData/>
  </xdr:twoCellAnchor>
  <xdr:twoCellAnchor editAs="oneCell">
    <xdr:from>
      <xdr:col>25</xdr:col>
      <xdr:colOff>57150</xdr:colOff>
      <xdr:row>149</xdr:row>
      <xdr:rowOff>1</xdr:rowOff>
    </xdr:from>
    <xdr:to>
      <xdr:col>34</xdr:col>
      <xdr:colOff>262049</xdr:colOff>
      <xdr:row>163</xdr:row>
      <xdr:rowOff>114301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F74E228-C7A6-4180-A52F-B4B0A3F31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3488650" y="29346526"/>
          <a:ext cx="7062899" cy="2809875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149</xdr:row>
      <xdr:rowOff>0</xdr:rowOff>
    </xdr:from>
    <xdr:to>
      <xdr:col>42</xdr:col>
      <xdr:colOff>722674</xdr:colOff>
      <xdr:row>167</xdr:row>
      <xdr:rowOff>95250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8CD0E81-B0B1-4262-94F0-9AAD1AB2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813500" y="29346525"/>
          <a:ext cx="5294674" cy="3581400"/>
        </a:xfrm>
        <a:prstGeom prst="rect">
          <a:avLst/>
        </a:prstGeom>
      </xdr:spPr>
    </xdr:pic>
    <xdr:clientData/>
  </xdr:twoCellAnchor>
  <xdr:twoCellAnchor editAs="oneCell">
    <xdr:from>
      <xdr:col>45</xdr:col>
      <xdr:colOff>333375</xdr:colOff>
      <xdr:row>148</xdr:row>
      <xdr:rowOff>79376</xdr:rowOff>
    </xdr:from>
    <xdr:to>
      <xdr:col>52</xdr:col>
      <xdr:colOff>333375</xdr:colOff>
      <xdr:row>167</xdr:row>
      <xdr:rowOff>185169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51BC6504-64B5-424D-B785-F0BC9D9A4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04875" y="29178251"/>
          <a:ext cx="5334000" cy="3839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619126</xdr:colOff>
      <xdr:row>148</xdr:row>
      <xdr:rowOff>142875</xdr:rowOff>
    </xdr:from>
    <xdr:to>
      <xdr:col>59</xdr:col>
      <xdr:colOff>333376</xdr:colOff>
      <xdr:row>164</xdr:row>
      <xdr:rowOff>77638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53514363-C33C-4522-9DA4-374B5A721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86626" y="29241750"/>
          <a:ext cx="4286250" cy="3068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122463</xdr:colOff>
      <xdr:row>149</xdr:row>
      <xdr:rowOff>176893</xdr:rowOff>
    </xdr:from>
    <xdr:to>
      <xdr:col>65</xdr:col>
      <xdr:colOff>386439</xdr:colOff>
      <xdr:row>170</xdr:row>
      <xdr:rowOff>13607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D54A821-E521-45F5-BBB5-580498AA4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985963" y="29523418"/>
          <a:ext cx="3311976" cy="390388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177</xdr:row>
      <xdr:rowOff>0</xdr:rowOff>
    </xdr:from>
    <xdr:to>
      <xdr:col>28</xdr:col>
      <xdr:colOff>214312</xdr:colOff>
      <xdr:row>194</xdr:row>
      <xdr:rowOff>81401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91D2DB2-466E-4991-94EB-27224854C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431500" y="34832925"/>
          <a:ext cx="2500312" cy="3358001"/>
        </a:xfrm>
        <a:prstGeom prst="rect">
          <a:avLst/>
        </a:prstGeom>
      </xdr:spPr>
    </xdr:pic>
    <xdr:clientData/>
  </xdr:twoCellAnchor>
  <xdr:twoCellAnchor editAs="oneCell">
    <xdr:from>
      <xdr:col>29</xdr:col>
      <xdr:colOff>1</xdr:colOff>
      <xdr:row>177</xdr:row>
      <xdr:rowOff>0</xdr:rowOff>
    </xdr:from>
    <xdr:to>
      <xdr:col>35</xdr:col>
      <xdr:colOff>690563</xdr:colOff>
      <xdr:row>196</xdr:row>
      <xdr:rowOff>95501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7BC451C5-FA09-4338-B76D-C515CBAC4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1" y="34832925"/>
          <a:ext cx="5262562" cy="3781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285749</xdr:colOff>
      <xdr:row>177</xdr:row>
      <xdr:rowOff>142876</xdr:rowOff>
    </xdr:from>
    <xdr:to>
      <xdr:col>44</xdr:col>
      <xdr:colOff>4762</xdr:colOff>
      <xdr:row>196</xdr:row>
      <xdr:rowOff>92932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946BC25-24C8-4EB4-9E5A-BA494C359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49" y="34975801"/>
          <a:ext cx="5053013" cy="3636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120253</xdr:colOff>
      <xdr:row>46</xdr:row>
      <xdr:rowOff>171450</xdr:rowOff>
    </xdr:from>
    <xdr:to>
      <xdr:col>11</xdr:col>
      <xdr:colOff>245268</xdr:colOff>
      <xdr:row>67</xdr:row>
      <xdr:rowOff>134541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174EFCB5-FDB1-4072-91C9-18A14CE18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114300</xdr:colOff>
      <xdr:row>69</xdr:row>
      <xdr:rowOff>72628</xdr:rowOff>
    </xdr:from>
    <xdr:to>
      <xdr:col>11</xdr:col>
      <xdr:colOff>239315</xdr:colOff>
      <xdr:row>90</xdr:row>
      <xdr:rowOff>59532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2DED7B80-0252-43BE-A41F-0D67EE537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550CB-85B3-41C4-AB60-4A1CFE2DB108}" name="Tabla13711" displayName="Tabla13711" ref="P6:S20" totalsRowShown="0" dataDxfId="4">
  <autoFilter ref="P6:S20" xr:uid="{DFD81940-AC3D-4AAD-83CA-DE9447CEEEEB}"/>
  <tableColumns count="4">
    <tableColumn id="1" xr3:uid="{1955D07E-17AD-405B-9606-0D817E25FC07}" name="Run " dataDxfId="3"/>
    <tableColumn id="2" xr3:uid="{DB66FEE1-02D5-45A1-9E34-CA81B3B0927B}" name="X" dataDxfId="2"/>
    <tableColumn id="3" xr3:uid="{B9FD554B-5D9E-4BDA-96A8-6DE4F125C9C8}" name=" Y " dataDxfId="1"/>
    <tableColumn id="4" xr3:uid="{B4146809-A7DE-4A00-A0AB-A31952FB2B96}" name="RESPONSE 1 R1 (FUNCTION)" dataDxfId="0">
      <calculatedColumnFormula>(1-Tabla13711[[#This Row],[X]])^2 + 100*(Tabla13711[[#This Row],[ Y ]]-(Tabla13711[[#This Row],[X]])^2)^2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C4AF-B7C3-494C-A642-5D9546B1C014}">
  <dimension ref="B3:BK196"/>
  <sheetViews>
    <sheetView tabSelected="1" topLeftCell="AI172" zoomScale="50" zoomScaleNormal="50" workbookViewId="0">
      <selection activeCell="B38" sqref="B38"/>
    </sheetView>
  </sheetViews>
  <sheetFormatPr baseColWidth="10" defaultColWidth="11.42578125" defaultRowHeight="15" x14ac:dyDescent="0.25"/>
  <cols>
    <col min="3" max="3" width="20.5703125" customWidth="1"/>
    <col min="4" max="4" width="16.5703125" customWidth="1"/>
    <col min="5" max="5" width="19.7109375" customWidth="1"/>
    <col min="17" max="17" width="14.85546875" customWidth="1"/>
    <col min="18" max="18" width="23" customWidth="1"/>
    <col min="19" max="19" width="27.140625" customWidth="1"/>
    <col min="23" max="23" width="23.85546875" customWidth="1"/>
  </cols>
  <sheetData>
    <row r="3" spans="2:19" ht="23.25" x14ac:dyDescent="0.35">
      <c r="B3" s="24" t="s">
        <v>0</v>
      </c>
      <c r="C3" s="24"/>
      <c r="D3" s="24"/>
      <c r="E3" s="24"/>
      <c r="F3" s="24"/>
    </row>
    <row r="6" spans="2:19" x14ac:dyDescent="0.25">
      <c r="P6" t="s">
        <v>1</v>
      </c>
      <c r="Q6" t="s">
        <v>2</v>
      </c>
      <c r="R6" t="s">
        <v>3</v>
      </c>
      <c r="S6" t="s">
        <v>4</v>
      </c>
    </row>
    <row r="7" spans="2:19" x14ac:dyDescent="0.25">
      <c r="P7" s="1">
        <v>1</v>
      </c>
      <c r="Q7" s="1">
        <v>-2</v>
      </c>
      <c r="R7" s="1">
        <v>-0.46</v>
      </c>
      <c r="S7" s="2">
        <f>(1-Tabla13711[[#This Row],[X]])^2 + 100*(Tabla13711[[#This Row],[ Y ]]-(Tabla13711[[#This Row],[X]])^2)^2</f>
        <v>1998.16</v>
      </c>
    </row>
    <row r="8" spans="2:19" x14ac:dyDescent="0.25">
      <c r="P8" s="1">
        <v>2</v>
      </c>
      <c r="Q8" s="1">
        <v>2</v>
      </c>
      <c r="R8" s="1">
        <v>-0.92</v>
      </c>
      <c r="S8" s="2">
        <f>(1-Tabla13711[[#This Row],[X]])^2 + 100*(Tabla13711[[#This Row],[ Y ]]-(Tabla13711[[#This Row],[X]])^2)^2</f>
        <v>2421.64</v>
      </c>
    </row>
    <row r="9" spans="2:19" x14ac:dyDescent="0.25">
      <c r="P9" s="1">
        <v>3</v>
      </c>
      <c r="Q9" s="1">
        <v>0.59351500000000001</v>
      </c>
      <c r="R9" s="1">
        <v>-1</v>
      </c>
      <c r="S9" s="2">
        <f>(1-Tabla13711[[#This Row],[X]])^2 + 100*(Tabla13711[[#This Row],[ Y ]]-(Tabla13711[[#This Row],[X]])^2)^2</f>
        <v>183.02595575093699</v>
      </c>
    </row>
    <row r="10" spans="2:19" x14ac:dyDescent="0.25">
      <c r="P10" s="1">
        <v>4</v>
      </c>
      <c r="Q10" s="1">
        <v>1.3810500000000001</v>
      </c>
      <c r="R10" s="1">
        <v>3</v>
      </c>
      <c r="S10" s="2">
        <f>(1-Tabla13711[[#This Row],[X]])^2 + 100*(Tabla13711[[#This Row],[ Y ]]-(Tabla13711[[#This Row],[X]])^2)^2</f>
        <v>119.54472424223047</v>
      </c>
    </row>
    <row r="11" spans="2:19" x14ac:dyDescent="0.25">
      <c r="P11" s="1">
        <v>5</v>
      </c>
      <c r="Q11" s="1">
        <v>2</v>
      </c>
      <c r="R11" s="1">
        <v>0.488566</v>
      </c>
      <c r="S11" s="2">
        <f>(1-Tabla13711[[#This Row],[X]])^2 + 100*(Tabla13711[[#This Row],[ Y ]]-(Tabla13711[[#This Row],[X]])^2)^2</f>
        <v>1234.0168736355999</v>
      </c>
    </row>
    <row r="12" spans="2:19" x14ac:dyDescent="0.25">
      <c r="P12" s="1">
        <v>6</v>
      </c>
      <c r="Q12" s="1">
        <v>-0.3</v>
      </c>
      <c r="R12" s="1">
        <v>3</v>
      </c>
      <c r="S12" s="2">
        <f>(1-Tabla13711[[#This Row],[X]])^2 + 100*(Tabla13711[[#This Row],[ Y ]]-(Tabla13711[[#This Row],[X]])^2)^2</f>
        <v>848.50000000000023</v>
      </c>
    </row>
    <row r="13" spans="2:19" x14ac:dyDescent="0.25">
      <c r="P13" s="1">
        <v>7</v>
      </c>
      <c r="Q13" s="1">
        <v>1.08</v>
      </c>
      <c r="R13" s="1">
        <v>1.6</v>
      </c>
      <c r="S13" s="2">
        <f>(1-Tabla13711[[#This Row],[X]])^2 + 100*(Tabla13711[[#This Row],[ Y ]]-(Tabla13711[[#This Row],[X]])^2)^2</f>
        <v>18.807295999999997</v>
      </c>
    </row>
    <row r="14" spans="2:19" x14ac:dyDescent="0.25">
      <c r="P14" s="1">
        <v>8</v>
      </c>
      <c r="Q14" s="1">
        <v>-0.58777400000000002</v>
      </c>
      <c r="R14" s="1">
        <v>-0.2</v>
      </c>
      <c r="S14" s="2">
        <f>(1-Tabla13711[[#This Row],[X]])^2 + 100*(Tabla13711[[#This Row],[ Y ]]-(Tabla13711[[#This Row],[X]])^2)^2</f>
        <v>32.275681133064843</v>
      </c>
    </row>
    <row r="15" spans="2:19" x14ac:dyDescent="0.25">
      <c r="P15" s="1">
        <v>9</v>
      </c>
      <c r="Q15" s="1">
        <v>-2</v>
      </c>
      <c r="R15" s="1">
        <v>1.28</v>
      </c>
      <c r="S15" s="2">
        <f>(1-Tabla13711[[#This Row],[X]])^2 + 100*(Tabla13711[[#This Row],[ Y ]]-(Tabla13711[[#This Row],[X]])^2)^2</f>
        <v>748.83999999999992</v>
      </c>
    </row>
    <row r="16" spans="2:19" x14ac:dyDescent="0.25">
      <c r="P16" s="1">
        <v>10</v>
      </c>
      <c r="Q16" s="1">
        <v>-0.31202099999999999</v>
      </c>
      <c r="R16" s="1">
        <v>1.26484</v>
      </c>
      <c r="S16" s="2">
        <f>(1-Tabla13711[[#This Row],[X]])^2 + 100*(Tabla13711[[#This Row],[ Y ]]-(Tabla13711[[#This Row],[X]])^2)^2</f>
        <v>138.02303024672366</v>
      </c>
    </row>
    <row r="17" spans="16:24" x14ac:dyDescent="0.25">
      <c r="P17" s="1">
        <v>11</v>
      </c>
      <c r="Q17" s="1">
        <v>-0.31202099999999999</v>
      </c>
      <c r="R17" s="1">
        <v>1.26484</v>
      </c>
      <c r="S17" s="2">
        <f>(1-Tabla13711[[#This Row],[X]])^2 + 100*(Tabla13711[[#This Row],[ Y ]]-(Tabla13711[[#This Row],[X]])^2)^2</f>
        <v>138.02303024672366</v>
      </c>
    </row>
    <row r="18" spans="16:24" x14ac:dyDescent="0.25">
      <c r="P18" s="1">
        <v>12</v>
      </c>
      <c r="Q18" s="1">
        <v>-2</v>
      </c>
      <c r="R18" s="1">
        <v>3</v>
      </c>
      <c r="S18" s="2">
        <f>(1-Tabla13711[[#This Row],[X]])^2 + 100*(Tabla13711[[#This Row],[ Y ]]-(Tabla13711[[#This Row],[X]])^2)^2</f>
        <v>109</v>
      </c>
    </row>
    <row r="19" spans="16:24" x14ac:dyDescent="0.25">
      <c r="P19" s="1">
        <v>13</v>
      </c>
      <c r="Q19" s="1">
        <v>-0.31202099999999999</v>
      </c>
      <c r="R19" s="1">
        <v>1.26484</v>
      </c>
      <c r="S19" s="2">
        <f>(1-Tabla13711[[#This Row],[X]])^2 + 100*(Tabla13711[[#This Row],[ Y ]]-(Tabla13711[[#This Row],[X]])^2)^2</f>
        <v>138.02303024672366</v>
      </c>
    </row>
    <row r="20" spans="16:24" x14ac:dyDescent="0.25">
      <c r="P20" s="1">
        <v>14</v>
      </c>
      <c r="Q20" s="1">
        <v>1.3810500000000001</v>
      </c>
      <c r="R20" s="1">
        <v>3</v>
      </c>
      <c r="S20" s="2">
        <f>(1-Tabla13711[[#This Row],[X]])^2 + 100*(Tabla13711[[#This Row],[ Y ]]-(Tabla13711[[#This Row],[X]])^2)^2</f>
        <v>119.54472424223047</v>
      </c>
    </row>
    <row r="30" spans="16:24" ht="18.75" x14ac:dyDescent="0.3">
      <c r="U30" s="3" t="s">
        <v>5</v>
      </c>
      <c r="V30" s="4"/>
      <c r="W30" s="5"/>
      <c r="X30" s="5"/>
    </row>
    <row r="38" spans="2:8" ht="21" x14ac:dyDescent="0.35">
      <c r="B38" s="6" t="s">
        <v>6</v>
      </c>
      <c r="C38" s="6" t="s">
        <v>7</v>
      </c>
      <c r="D38" s="6" t="s">
        <v>8</v>
      </c>
      <c r="E38" s="6" t="s">
        <v>9</v>
      </c>
      <c r="F38" s="7"/>
      <c r="G38" s="7"/>
      <c r="H38" s="7"/>
    </row>
    <row r="39" spans="2:8" x14ac:dyDescent="0.25">
      <c r="B39" s="8">
        <v>1</v>
      </c>
      <c r="C39" s="9">
        <f>W85</f>
        <v>0.37735924528226406</v>
      </c>
      <c r="D39" s="9">
        <f>X85</f>
        <v>270.43771867928001</v>
      </c>
      <c r="E39" s="9">
        <f>V85</f>
        <v>0</v>
      </c>
      <c r="F39" s="9"/>
      <c r="G39" s="9"/>
      <c r="H39" s="9"/>
    </row>
    <row r="40" spans="2:8" x14ac:dyDescent="0.25">
      <c r="B40" s="8">
        <v>2</v>
      </c>
      <c r="C40" s="9">
        <f>W109</f>
        <v>0.40065571255131255</v>
      </c>
      <c r="D40" s="9">
        <f>X109</f>
        <v>3.4088480933337191E-3</v>
      </c>
      <c r="E40" s="9">
        <f>V109</f>
        <v>0</v>
      </c>
      <c r="F40" s="9"/>
      <c r="G40" s="9"/>
      <c r="H40" s="9"/>
    </row>
    <row r="41" spans="2:8" x14ac:dyDescent="0.25">
      <c r="B41" s="8">
        <v>3</v>
      </c>
      <c r="C41" s="9">
        <f>W139</f>
        <v>4.9406477308142543E-2</v>
      </c>
      <c r="D41" s="9">
        <f>X139</f>
        <v>7.2144994666667602E-4</v>
      </c>
      <c r="E41" s="9">
        <f>V139</f>
        <v>0</v>
      </c>
      <c r="F41" s="9"/>
      <c r="G41" s="9"/>
      <c r="H41" s="9"/>
    </row>
    <row r="42" spans="2:8" x14ac:dyDescent="0.25">
      <c r="B42" s="8">
        <v>4</v>
      </c>
      <c r="C42" s="9">
        <f>W167</f>
        <v>5.0000000000000044E-3</v>
      </c>
      <c r="D42" s="9">
        <f>X167</f>
        <v>5.9819640000004248E-4</v>
      </c>
      <c r="E42" s="9">
        <f>V167</f>
        <v>0</v>
      </c>
      <c r="F42" s="9"/>
      <c r="G42" s="9"/>
      <c r="H42" s="9"/>
    </row>
    <row r="43" spans="2:8" x14ac:dyDescent="0.25">
      <c r="B43" s="8">
        <v>5</v>
      </c>
      <c r="C43" s="9">
        <f>W195</f>
        <v>9.4339811320565525E-3</v>
      </c>
      <c r="D43" s="9">
        <f>X195</f>
        <v>2.7618974666665524E-4</v>
      </c>
      <c r="E43" s="9">
        <f>V195</f>
        <v>0</v>
      </c>
      <c r="F43" s="9"/>
      <c r="G43" s="9"/>
      <c r="H43" s="9"/>
    </row>
    <row r="44" spans="2:8" x14ac:dyDescent="0.25">
      <c r="B44" s="8"/>
      <c r="C44" s="9"/>
      <c r="D44" s="9"/>
      <c r="E44" s="9"/>
      <c r="F44" s="9"/>
      <c r="G44" s="9"/>
      <c r="H44" s="9"/>
    </row>
    <row r="45" spans="2:8" x14ac:dyDescent="0.25">
      <c r="B45" s="9"/>
      <c r="C45" s="9"/>
      <c r="D45" s="9"/>
    </row>
    <row r="46" spans="2:8" x14ac:dyDescent="0.25">
      <c r="B46" s="9"/>
      <c r="C46" s="9"/>
      <c r="D46" s="9"/>
    </row>
    <row r="47" spans="2:8" x14ac:dyDescent="0.25">
      <c r="C47" s="9"/>
      <c r="D47" s="9"/>
    </row>
    <row r="48" spans="2:8" x14ac:dyDescent="0.25">
      <c r="C48" s="9"/>
      <c r="D48" s="9"/>
    </row>
    <row r="49" spans="3:22" x14ac:dyDescent="0.25">
      <c r="C49" s="9"/>
      <c r="D49" s="9"/>
    </row>
    <row r="64" spans="3:22" x14ac:dyDescent="0.25">
      <c r="V64" s="10"/>
    </row>
    <row r="65" spans="16:63" ht="21" x14ac:dyDescent="0.35">
      <c r="P65" s="11" t="s">
        <v>10</v>
      </c>
      <c r="Q65" s="12" t="s">
        <v>11</v>
      </c>
      <c r="V65" s="10"/>
    </row>
    <row r="66" spans="16:63" ht="18.75" x14ac:dyDescent="0.3">
      <c r="V66" s="10"/>
      <c r="Z66" s="3" t="s">
        <v>12</v>
      </c>
      <c r="AG66" s="3" t="s">
        <v>13</v>
      </c>
      <c r="BK66" s="3" t="s">
        <v>14</v>
      </c>
    </row>
    <row r="67" spans="16:63" ht="15.75" thickBot="1" x14ac:dyDescent="0.3">
      <c r="P67" t="s">
        <v>15</v>
      </c>
      <c r="V67" s="10"/>
    </row>
    <row r="68" spans="16:63" ht="15.75" thickTop="1" x14ac:dyDescent="0.25">
      <c r="V68" s="10"/>
      <c r="W68" s="22" t="s">
        <v>16</v>
      </c>
      <c r="X68" s="22" t="s">
        <v>8</v>
      </c>
    </row>
    <row r="69" spans="16:63" ht="15.75" thickBot="1" x14ac:dyDescent="0.3">
      <c r="P69" s="13" t="s">
        <v>17</v>
      </c>
      <c r="Q69" s="13" t="s">
        <v>2</v>
      </c>
      <c r="R69" s="13" t="s">
        <v>18</v>
      </c>
      <c r="S69" s="13" t="s">
        <v>11</v>
      </c>
      <c r="T69" s="13" t="s">
        <v>19</v>
      </c>
      <c r="U69" s="13"/>
      <c r="V69" s="10" t="s">
        <v>4</v>
      </c>
      <c r="W69" s="23"/>
      <c r="X69" s="23"/>
    </row>
    <row r="70" spans="16:63" ht="15.75" thickTop="1" x14ac:dyDescent="0.25">
      <c r="P70" s="14">
        <v>1</v>
      </c>
      <c r="Q70" s="14">
        <v>0.42</v>
      </c>
      <c r="R70" s="14">
        <v>-0.51600000000000001</v>
      </c>
      <c r="S70" s="14">
        <v>-314.07100000000003</v>
      </c>
      <c r="T70" s="14">
        <v>1</v>
      </c>
      <c r="U70" s="14" t="s">
        <v>20</v>
      </c>
      <c r="V70">
        <f>(1-Q70)^2 + 100*(R70-(Q70)^2)^2</f>
        <v>48.278176000000002</v>
      </c>
      <c r="W70" s="15">
        <f>SQRT((Q70-1)^2 + (R70-1)^2)</f>
        <v>1.6231623455464952</v>
      </c>
      <c r="X70" s="15">
        <f>ABS(S70-V70)</f>
        <v>362.34917600000006</v>
      </c>
    </row>
    <row r="71" spans="16:63" x14ac:dyDescent="0.25">
      <c r="P71" s="16">
        <v>2</v>
      </c>
      <c r="Q71" s="16">
        <v>0.75</v>
      </c>
      <c r="R71" s="16">
        <v>1.38</v>
      </c>
      <c r="S71" s="16">
        <v>-77.347999999999999</v>
      </c>
      <c r="T71" s="16">
        <v>1</v>
      </c>
      <c r="U71" s="17"/>
      <c r="V71">
        <f>(1-Q71)^2 + 100*(R71-(Q71)^2)^2</f>
        <v>66.893124999999984</v>
      </c>
      <c r="W71" s="15">
        <f>SQRT((Q71-1)^2 + (R71-1)^2)</f>
        <v>0.45486261662176625</v>
      </c>
      <c r="X71" s="15">
        <f t="shared" ref="X71:X84" si="0">ABS(S71-V71)</f>
        <v>144.24112499999998</v>
      </c>
    </row>
    <row r="72" spans="16:63" x14ac:dyDescent="0.25">
      <c r="P72" s="16">
        <v>3</v>
      </c>
      <c r="Q72" s="16">
        <v>0.68</v>
      </c>
      <c r="R72" s="16">
        <v>1.2</v>
      </c>
      <c r="S72" s="16">
        <v>-161.89699999999999</v>
      </c>
      <c r="T72" s="16">
        <v>1</v>
      </c>
      <c r="U72" s="17"/>
      <c r="V72">
        <f>(1-Q72)^2 + 100*(R72-(Q72)^2)^2</f>
        <v>54.507775999999978</v>
      </c>
      <c r="W72" s="15">
        <f t="shared" ref="W72:W84" si="1">SQRT((Q72-1)^2 + (R72-1)^2)</f>
        <v>0.37735924528226406</v>
      </c>
      <c r="X72" s="15">
        <f t="shared" si="0"/>
        <v>216.40477599999997</v>
      </c>
    </row>
    <row r="73" spans="16:63" x14ac:dyDescent="0.25">
      <c r="P73" s="16">
        <v>4</v>
      </c>
      <c r="Q73" s="16">
        <v>0.6</v>
      </c>
      <c r="R73" s="16">
        <v>-0.26</v>
      </c>
      <c r="S73" s="16">
        <v>-399.762</v>
      </c>
      <c r="T73" s="16">
        <v>1</v>
      </c>
      <c r="U73" s="17"/>
      <c r="V73">
        <f>(1-Q73)^2 + 100*(R73-(Q73)^2)^2</f>
        <v>38.6</v>
      </c>
      <c r="W73" s="15">
        <f t="shared" si="1"/>
        <v>1.3219682295728594</v>
      </c>
      <c r="X73" s="15">
        <f t="shared" si="0"/>
        <v>438.36200000000002</v>
      </c>
    </row>
    <row r="74" spans="16:63" x14ac:dyDescent="0.25">
      <c r="P74" s="16">
        <v>5</v>
      </c>
      <c r="Q74" s="16">
        <v>0.70799999999999996</v>
      </c>
      <c r="R74" s="16">
        <v>-0.312</v>
      </c>
      <c r="S74" s="16">
        <v>-344.54</v>
      </c>
      <c r="T74" s="16">
        <v>1</v>
      </c>
      <c r="U74" s="17"/>
      <c r="V74">
        <f t="shared" ref="V74:V84" si="2">(1-Q74)^2 + 100*(R74-(Q74)^2)^2</f>
        <v>66.225097369599993</v>
      </c>
      <c r="W74" s="15">
        <f t="shared" si="1"/>
        <v>1.3441011866671349</v>
      </c>
      <c r="X74" s="15">
        <f t="shared" si="0"/>
        <v>410.76509736960003</v>
      </c>
    </row>
    <row r="75" spans="16:63" x14ac:dyDescent="0.25">
      <c r="P75" s="16">
        <v>6</v>
      </c>
      <c r="Q75" s="16">
        <v>-0.188</v>
      </c>
      <c r="R75" s="16">
        <v>0.2</v>
      </c>
      <c r="S75" s="16">
        <v>-277.29399999999998</v>
      </c>
      <c r="T75" s="16">
        <v>1</v>
      </c>
      <c r="U75" s="17"/>
      <c r="V75">
        <f t="shared" si="2"/>
        <v>4.1225038336000006</v>
      </c>
      <c r="W75" s="15">
        <f t="shared" si="1"/>
        <v>1.4322513745847829</v>
      </c>
      <c r="X75" s="15">
        <f t="shared" si="0"/>
        <v>281.41650383359996</v>
      </c>
    </row>
    <row r="76" spans="16:63" x14ac:dyDescent="0.25">
      <c r="P76" s="16">
        <v>7</v>
      </c>
      <c r="Q76" s="16">
        <v>0.4</v>
      </c>
      <c r="R76" s="16">
        <v>0.88900000000000001</v>
      </c>
      <c r="S76" s="16">
        <v>-290.19299999999998</v>
      </c>
      <c r="T76" s="16">
        <v>1</v>
      </c>
      <c r="U76" s="17"/>
      <c r="V76">
        <f t="shared" si="2"/>
        <v>53.504099999999994</v>
      </c>
      <c r="W76" s="15">
        <f t="shared" si="1"/>
        <v>0.61018112065189301</v>
      </c>
      <c r="X76" s="15">
        <f t="shared" si="0"/>
        <v>343.69709999999998</v>
      </c>
    </row>
    <row r="77" spans="16:63" x14ac:dyDescent="0.25">
      <c r="P77" s="16">
        <v>8</v>
      </c>
      <c r="Q77" s="16">
        <v>-0.19500000000000001</v>
      </c>
      <c r="R77" s="16">
        <v>1.0269999999999999</v>
      </c>
      <c r="S77" s="16">
        <v>-32.002000000000002</v>
      </c>
      <c r="T77" s="16">
        <v>1</v>
      </c>
      <c r="U77" s="17"/>
      <c r="V77">
        <f t="shared" si="2"/>
        <v>99.235180062499992</v>
      </c>
      <c r="W77" s="15">
        <f t="shared" si="1"/>
        <v>1.1953049820025015</v>
      </c>
      <c r="X77" s="15">
        <f t="shared" si="0"/>
        <v>131.23718006249999</v>
      </c>
    </row>
    <row r="78" spans="16:63" x14ac:dyDescent="0.25">
      <c r="P78" s="16">
        <v>9</v>
      </c>
      <c r="Q78" s="16">
        <v>0.19400000000000001</v>
      </c>
      <c r="R78" s="16">
        <v>-0.6</v>
      </c>
      <c r="S78" s="16">
        <v>-236.18299999999999</v>
      </c>
      <c r="T78" s="16">
        <v>1</v>
      </c>
      <c r="U78" s="17"/>
      <c r="V78">
        <f t="shared" si="2"/>
        <v>41.307602849599995</v>
      </c>
      <c r="W78" s="15">
        <f t="shared" si="1"/>
        <v>1.7915457013428377</v>
      </c>
      <c r="X78" s="15">
        <f t="shared" si="0"/>
        <v>277.49060284960001</v>
      </c>
    </row>
    <row r="79" spans="16:63" x14ac:dyDescent="0.25">
      <c r="P79" s="16">
        <v>10</v>
      </c>
      <c r="Q79" s="16">
        <v>0.70099999999999996</v>
      </c>
      <c r="R79" s="16">
        <v>-0.57599999999999996</v>
      </c>
      <c r="S79" s="16">
        <v>-210.34</v>
      </c>
      <c r="T79" s="16">
        <v>1</v>
      </c>
      <c r="U79" s="17"/>
      <c r="V79">
        <f t="shared" si="2"/>
        <v>114.02389048009996</v>
      </c>
      <c r="W79" s="15">
        <f t="shared" si="1"/>
        <v>1.604112527224945</v>
      </c>
      <c r="X79" s="15">
        <f t="shared" si="0"/>
        <v>324.36389048009994</v>
      </c>
    </row>
    <row r="80" spans="16:63" x14ac:dyDescent="0.25">
      <c r="P80" s="16">
        <v>11</v>
      </c>
      <c r="Q80" s="16">
        <v>0.9</v>
      </c>
      <c r="R80" s="16">
        <v>-0.42</v>
      </c>
      <c r="S80" s="16">
        <v>-182.35300000000001</v>
      </c>
      <c r="T80" s="16">
        <v>1</v>
      </c>
      <c r="U80" s="17"/>
      <c r="V80">
        <f t="shared" si="2"/>
        <v>151.29999999999998</v>
      </c>
      <c r="W80" s="15">
        <f t="shared" si="1"/>
        <v>1.4235167719419395</v>
      </c>
      <c r="X80" s="15">
        <f t="shared" si="0"/>
        <v>333.65300000000002</v>
      </c>
    </row>
    <row r="81" spans="16:63" x14ac:dyDescent="0.25">
      <c r="P81" s="16">
        <v>12</v>
      </c>
      <c r="Q81" s="16">
        <v>1.103</v>
      </c>
      <c r="R81" s="16">
        <v>0.41599999999999998</v>
      </c>
      <c r="S81" s="16">
        <v>-201.31299999999999</v>
      </c>
      <c r="T81" s="16">
        <v>1</v>
      </c>
      <c r="U81" s="17"/>
      <c r="V81">
        <f t="shared" si="2"/>
        <v>64.108086088100023</v>
      </c>
      <c r="W81" s="15">
        <f t="shared" si="1"/>
        <v>0.5930134905716733</v>
      </c>
      <c r="X81" s="15">
        <f t="shared" si="0"/>
        <v>265.42108608810003</v>
      </c>
    </row>
    <row r="82" spans="16:63" x14ac:dyDescent="0.25">
      <c r="P82" s="16">
        <v>13</v>
      </c>
      <c r="Q82" s="16">
        <v>0.23699999999999999</v>
      </c>
      <c r="R82" s="16">
        <v>1.2849999999999999</v>
      </c>
      <c r="S82" s="16">
        <v>-66.695999999999998</v>
      </c>
      <c r="T82" s="16">
        <v>1</v>
      </c>
      <c r="U82" s="17"/>
      <c r="V82">
        <f t="shared" si="2"/>
        <v>151.58473165609999</v>
      </c>
      <c r="W82" s="15">
        <f t="shared" si="1"/>
        <v>0.81449002449385466</v>
      </c>
      <c r="X82" s="15">
        <f t="shared" si="0"/>
        <v>218.28073165609999</v>
      </c>
    </row>
    <row r="83" spans="16:63" x14ac:dyDescent="0.25">
      <c r="P83" s="16">
        <v>14</v>
      </c>
      <c r="Q83" s="16">
        <v>-0.55600000000000005</v>
      </c>
      <c r="R83" s="16">
        <v>0.44900000000000001</v>
      </c>
      <c r="S83" s="16">
        <v>-6.2060000000000004</v>
      </c>
      <c r="T83" s="16">
        <v>1</v>
      </c>
      <c r="U83" s="17"/>
      <c r="V83">
        <f t="shared" si="2"/>
        <v>4.3773298495999988</v>
      </c>
      <c r="W83" s="15">
        <f t="shared" si="1"/>
        <v>1.6506777395966785</v>
      </c>
      <c r="X83" s="15">
        <f t="shared" si="0"/>
        <v>10.583329849599998</v>
      </c>
    </row>
    <row r="84" spans="16:63" ht="15.75" thickBot="1" x14ac:dyDescent="0.3">
      <c r="P84" s="16">
        <v>15</v>
      </c>
      <c r="Q84" s="16">
        <v>0.61</v>
      </c>
      <c r="R84" s="16">
        <v>-0.65200000000000002</v>
      </c>
      <c r="S84" s="16">
        <v>-193.27</v>
      </c>
      <c r="T84" s="16">
        <v>1</v>
      </c>
      <c r="U84" s="17"/>
      <c r="V84">
        <f t="shared" si="2"/>
        <v>105.030181</v>
      </c>
      <c r="W84" s="18">
        <f t="shared" si="1"/>
        <v>1.6974109696829465</v>
      </c>
      <c r="X84" s="18">
        <f t="shared" si="0"/>
        <v>298.30018100000001</v>
      </c>
    </row>
    <row r="85" spans="16:63" ht="16.5" thickTop="1" thickBot="1" x14ac:dyDescent="0.3">
      <c r="V85" s="19"/>
      <c r="W85" s="20">
        <f>MIN(W70:W84)</f>
        <v>0.37735924528226406</v>
      </c>
      <c r="X85" s="20">
        <f>AVERAGE(X70:X84)</f>
        <v>270.43771867928001</v>
      </c>
    </row>
    <row r="86" spans="16:63" ht="15.75" thickTop="1" x14ac:dyDescent="0.25">
      <c r="V86" s="19"/>
    </row>
    <row r="89" spans="16:63" ht="21" x14ac:dyDescent="0.35">
      <c r="P89" s="11" t="s">
        <v>10</v>
      </c>
      <c r="Q89" s="12" t="s">
        <v>21</v>
      </c>
      <c r="V89" s="10"/>
    </row>
    <row r="90" spans="16:63" x14ac:dyDescent="0.25">
      <c r="V90" s="10"/>
    </row>
    <row r="91" spans="16:63" ht="15.75" thickBot="1" x14ac:dyDescent="0.3">
      <c r="P91" t="s">
        <v>15</v>
      </c>
      <c r="V91" s="10"/>
    </row>
    <row r="92" spans="16:63" ht="19.5" thickTop="1" x14ac:dyDescent="0.3">
      <c r="V92" s="10"/>
      <c r="W92" s="22" t="s">
        <v>16</v>
      </c>
      <c r="X92" s="22" t="s">
        <v>8</v>
      </c>
      <c r="BK92" s="3" t="s">
        <v>22</v>
      </c>
    </row>
    <row r="93" spans="16:63" ht="15.75" thickBot="1" x14ac:dyDescent="0.3">
      <c r="P93" s="13" t="s">
        <v>17</v>
      </c>
      <c r="Q93" s="13" t="s">
        <v>2</v>
      </c>
      <c r="R93" s="13" t="s">
        <v>18</v>
      </c>
      <c r="S93" s="13" t="s">
        <v>11</v>
      </c>
      <c r="T93" s="13" t="s">
        <v>19</v>
      </c>
      <c r="U93" s="13"/>
      <c r="V93" s="10" t="s">
        <v>4</v>
      </c>
      <c r="W93" s="23"/>
      <c r="X93" s="23"/>
    </row>
    <row r="94" spans="16:63" ht="15.75" thickTop="1" x14ac:dyDescent="0.25">
      <c r="P94" s="14">
        <v>1</v>
      </c>
      <c r="Q94" s="14">
        <v>0.77900000000000003</v>
      </c>
      <c r="R94" s="14">
        <v>0.65500000000000003</v>
      </c>
      <c r="S94" s="14">
        <v>0.27500000000000002</v>
      </c>
      <c r="T94" s="14">
        <v>1</v>
      </c>
      <c r="U94" s="14" t="s">
        <v>20</v>
      </c>
      <c r="V94">
        <f>(1-Q94)^2 + 100*(R94-(Q94)^2)^2</f>
        <v>0.28076992809999951</v>
      </c>
      <c r="W94" s="15">
        <f>SQRT((Q94-1)^2 + (R94-1)^2)</f>
        <v>0.40971453476780628</v>
      </c>
      <c r="X94" s="15">
        <f>ABS(S94-V94)</f>
        <v>5.7699280999994884E-3</v>
      </c>
    </row>
    <row r="95" spans="16:63" x14ac:dyDescent="0.25">
      <c r="P95" s="16">
        <v>2</v>
      </c>
      <c r="Q95" s="16">
        <v>-0.71199999999999997</v>
      </c>
      <c r="R95" s="16">
        <v>0.46500000000000002</v>
      </c>
      <c r="S95" s="16">
        <v>3.1080000000000001</v>
      </c>
      <c r="T95" s="16">
        <v>1</v>
      </c>
      <c r="U95" s="17"/>
      <c r="V95">
        <f t="shared" ref="V95:V108" si="3">(1-Q95)^2 + 100*(R95-(Q95)^2)^2</f>
        <v>3.106873913599999</v>
      </c>
      <c r="W95" s="15">
        <f t="shared" ref="W95:W108" si="4">SQRT((Q95-1)^2 + (R95-1)^2)</f>
        <v>1.7936468437237023</v>
      </c>
      <c r="X95" s="15">
        <f>ABS(S95-V95)</f>
        <v>1.1260864000011139E-3</v>
      </c>
    </row>
    <row r="96" spans="16:63" x14ac:dyDescent="0.25">
      <c r="P96" s="16">
        <v>3</v>
      </c>
      <c r="Q96" s="16">
        <v>-0.95899999999999996</v>
      </c>
      <c r="R96" s="16">
        <v>0.95199999999999996</v>
      </c>
      <c r="S96" s="16">
        <v>3.944</v>
      </c>
      <c r="T96" s="16">
        <v>1</v>
      </c>
      <c r="U96" s="17"/>
      <c r="V96">
        <f t="shared" si="3"/>
        <v>3.9421327761000002</v>
      </c>
      <c r="W96" s="15">
        <f t="shared" si="4"/>
        <v>1.9595879668950817</v>
      </c>
      <c r="X96" s="15">
        <f>ABS(S96-V96)</f>
        <v>1.8672238999997148E-3</v>
      </c>
    </row>
    <row r="97" spans="16:24" x14ac:dyDescent="0.25">
      <c r="P97" s="16">
        <v>4</v>
      </c>
      <c r="Q97" s="16">
        <v>0.02</v>
      </c>
      <c r="R97" s="16">
        <v>-0.11600000000000001</v>
      </c>
      <c r="S97" s="16">
        <v>2.3149999999999999</v>
      </c>
      <c r="T97" s="16">
        <v>1</v>
      </c>
      <c r="U97" s="17"/>
      <c r="V97">
        <f t="shared" si="3"/>
        <v>2.315296</v>
      </c>
      <c r="W97" s="15">
        <f t="shared" si="4"/>
        <v>1.4852124427165294</v>
      </c>
      <c r="X97" s="15">
        <f t="shared" ref="X97:X108" si="5">ABS(S97-V97)</f>
        <v>2.9600000000007398E-4</v>
      </c>
    </row>
    <row r="98" spans="16:24" x14ac:dyDescent="0.25">
      <c r="P98" s="16">
        <v>5</v>
      </c>
      <c r="Q98" s="16">
        <v>0.3</v>
      </c>
      <c r="R98" s="16">
        <v>0.18</v>
      </c>
      <c r="S98" s="16">
        <v>1.3</v>
      </c>
      <c r="T98" s="16">
        <v>1</v>
      </c>
      <c r="U98" s="17"/>
      <c r="V98">
        <f t="shared" si="3"/>
        <v>1.2999999999999998</v>
      </c>
      <c r="W98" s="15">
        <f t="shared" si="4"/>
        <v>1.0781465577554845</v>
      </c>
      <c r="X98" s="15">
        <f t="shared" si="5"/>
        <v>2.2204460492503131E-16</v>
      </c>
    </row>
    <row r="99" spans="16:24" x14ac:dyDescent="0.25">
      <c r="P99" s="16">
        <v>6</v>
      </c>
      <c r="Q99" s="16">
        <v>0.80500000000000005</v>
      </c>
      <c r="R99" s="16">
        <v>0.65</v>
      </c>
      <c r="S99" s="16">
        <v>3.9E-2</v>
      </c>
      <c r="T99" s="16">
        <v>1</v>
      </c>
      <c r="U99" s="17"/>
      <c r="V99">
        <f t="shared" si="3"/>
        <v>3.8415062499999965E-2</v>
      </c>
      <c r="W99" s="15">
        <f t="shared" si="4"/>
        <v>0.40065571255131255</v>
      </c>
      <c r="X99" s="15">
        <f t="shared" si="5"/>
        <v>5.8493750000003508E-4</v>
      </c>
    </row>
    <row r="100" spans="16:24" x14ac:dyDescent="0.25">
      <c r="P100" s="16">
        <v>7</v>
      </c>
      <c r="Q100" s="16">
        <v>0.10100000000000001</v>
      </c>
      <c r="R100" s="16">
        <v>2.4E-2</v>
      </c>
      <c r="S100" s="16">
        <v>0.82699999999999996</v>
      </c>
      <c r="T100" s="16">
        <v>1</v>
      </c>
      <c r="U100" s="17"/>
      <c r="V100">
        <f t="shared" si="3"/>
        <v>0.82724224010000003</v>
      </c>
      <c r="W100" s="15">
        <f t="shared" si="4"/>
        <v>1.3269427267218432</v>
      </c>
      <c r="X100" s="15">
        <f t="shared" si="5"/>
        <v>2.4224010000006846E-4</v>
      </c>
    </row>
    <row r="101" spans="16:24" x14ac:dyDescent="0.25">
      <c r="P101" s="16">
        <v>8</v>
      </c>
      <c r="Q101" s="16">
        <v>1.5940000000000001</v>
      </c>
      <c r="R101" s="16">
        <v>2.4249999999999998</v>
      </c>
      <c r="S101" s="16">
        <v>1.66</v>
      </c>
      <c r="T101" s="16">
        <v>1</v>
      </c>
      <c r="U101" s="17"/>
      <c r="V101">
        <f t="shared" si="3"/>
        <v>1.6946338896000064</v>
      </c>
      <c r="W101" s="15">
        <f t="shared" si="4"/>
        <v>1.5438461710934803</v>
      </c>
      <c r="X101" s="15">
        <f t="shared" si="5"/>
        <v>3.4633889600006462E-2</v>
      </c>
    </row>
    <row r="102" spans="16:24" x14ac:dyDescent="0.25">
      <c r="P102" s="16">
        <v>9</v>
      </c>
      <c r="Q102" s="16">
        <v>0.30499999999999999</v>
      </c>
      <c r="R102" s="16">
        <v>0.22700000000000001</v>
      </c>
      <c r="S102" s="16">
        <v>2.278</v>
      </c>
      <c r="T102" s="16">
        <v>1</v>
      </c>
      <c r="U102" s="17"/>
      <c r="V102">
        <f t="shared" si="3"/>
        <v>2.2779550625000007</v>
      </c>
      <c r="W102" s="15">
        <f t="shared" si="4"/>
        <v>1.0394969937426466</v>
      </c>
      <c r="X102" s="15">
        <f t="shared" si="5"/>
        <v>4.4937499999342378E-5</v>
      </c>
    </row>
    <row r="103" spans="16:24" x14ac:dyDescent="0.25">
      <c r="P103" s="16">
        <v>10</v>
      </c>
      <c r="Q103" s="16">
        <v>0.76200000000000001</v>
      </c>
      <c r="R103" s="16">
        <v>0.53500000000000003</v>
      </c>
      <c r="S103" s="16">
        <v>0.26500000000000001</v>
      </c>
      <c r="T103" s="16">
        <v>1</v>
      </c>
      <c r="U103" s="17"/>
      <c r="V103">
        <f t="shared" si="3"/>
        <v>0.26498147360000013</v>
      </c>
      <c r="W103" s="15">
        <f t="shared" si="4"/>
        <v>0.52236864377563852</v>
      </c>
      <c r="X103" s="15">
        <f t="shared" si="5"/>
        <v>1.8526399999885257E-5</v>
      </c>
    </row>
    <row r="104" spans="16:24" x14ac:dyDescent="0.25">
      <c r="P104" s="16">
        <v>11</v>
      </c>
      <c r="Q104" s="16">
        <v>-1.01</v>
      </c>
      <c r="R104" s="16">
        <v>1.0069999999999999</v>
      </c>
      <c r="S104" s="16">
        <v>4.056</v>
      </c>
      <c r="T104" s="16">
        <v>1</v>
      </c>
      <c r="U104" s="17"/>
      <c r="V104">
        <f t="shared" si="3"/>
        <v>4.0572609999999996</v>
      </c>
      <c r="W104" s="15">
        <f t="shared" si="4"/>
        <v>2.0100121890177678</v>
      </c>
      <c r="X104" s="15">
        <f t="shared" si="5"/>
        <v>1.2609999999995125E-3</v>
      </c>
    </row>
    <row r="105" spans="16:24" x14ac:dyDescent="0.25">
      <c r="P105" s="16">
        <v>12</v>
      </c>
      <c r="Q105" s="16">
        <v>0.01</v>
      </c>
      <c r="R105" s="16">
        <v>-5.1999999999999998E-2</v>
      </c>
      <c r="S105" s="16">
        <v>1.252</v>
      </c>
      <c r="T105" s="16">
        <v>1</v>
      </c>
      <c r="U105" s="17"/>
      <c r="V105">
        <f t="shared" si="3"/>
        <v>1.251541</v>
      </c>
      <c r="W105" s="15">
        <f t="shared" si="4"/>
        <v>1.4445774468681143</v>
      </c>
      <c r="X105" s="15">
        <f t="shared" si="5"/>
        <v>4.589999999999872E-4</v>
      </c>
    </row>
    <row r="106" spans="16:24" x14ac:dyDescent="0.25">
      <c r="P106" s="16">
        <v>13</v>
      </c>
      <c r="Q106" s="16">
        <v>4.3999999999999997E-2</v>
      </c>
      <c r="R106" s="16">
        <v>-0.15</v>
      </c>
      <c r="S106" s="16">
        <v>3.222</v>
      </c>
      <c r="T106" s="16">
        <v>1</v>
      </c>
      <c r="U106" s="17"/>
      <c r="V106">
        <f t="shared" si="3"/>
        <v>3.2223908095999998</v>
      </c>
      <c r="W106" s="15">
        <f t="shared" si="4"/>
        <v>1.4954718318978797</v>
      </c>
      <c r="X106" s="15">
        <f t="shared" si="5"/>
        <v>3.9080959999981957E-4</v>
      </c>
    </row>
    <row r="107" spans="16:24" x14ac:dyDescent="0.25">
      <c r="P107" s="16">
        <v>14</v>
      </c>
      <c r="Q107" s="16">
        <v>0.308</v>
      </c>
      <c r="R107" s="16">
        <v>8.7999999999999995E-2</v>
      </c>
      <c r="S107" s="16">
        <v>0.48399999999999999</v>
      </c>
      <c r="T107" s="16">
        <v>1</v>
      </c>
      <c r="U107" s="17"/>
      <c r="V107">
        <f t="shared" si="3"/>
        <v>0.48357544959999998</v>
      </c>
      <c r="W107" s="15">
        <f t="shared" si="4"/>
        <v>1.1448178894479244</v>
      </c>
      <c r="X107" s="15">
        <f t="shared" si="5"/>
        <v>4.245504000000011E-4</v>
      </c>
    </row>
    <row r="108" spans="16:24" ht="15.75" thickBot="1" x14ac:dyDescent="0.3">
      <c r="P108" s="16">
        <v>15</v>
      </c>
      <c r="Q108" s="16">
        <v>0.253</v>
      </c>
      <c r="R108" s="16">
        <v>2.1000000000000001E-2</v>
      </c>
      <c r="S108" s="16">
        <v>0.747</v>
      </c>
      <c r="T108" s="16">
        <v>1</v>
      </c>
      <c r="U108" s="17"/>
      <c r="V108">
        <f t="shared" si="3"/>
        <v>0.74298640809999994</v>
      </c>
      <c r="W108" s="15">
        <f t="shared" si="4"/>
        <v>1.2314422438750425</v>
      </c>
      <c r="X108" s="15">
        <f t="shared" si="5"/>
        <v>4.0135919000000575E-3</v>
      </c>
    </row>
    <row r="109" spans="16:24" ht="16.5" thickTop="1" thickBot="1" x14ac:dyDescent="0.3">
      <c r="V109" s="19"/>
      <c r="W109" s="20">
        <f>MIN(W94:W108)</f>
        <v>0.40065571255131255</v>
      </c>
      <c r="X109" s="20">
        <f>AVERAGE(X94:X108)</f>
        <v>3.4088480933337191E-3</v>
      </c>
    </row>
    <row r="110" spans="16:24" ht="15.75" thickTop="1" x14ac:dyDescent="0.25"/>
    <row r="119" spans="16:63" ht="21" x14ac:dyDescent="0.35">
      <c r="P119" s="11" t="s">
        <v>10</v>
      </c>
      <c r="Q119" s="12" t="s">
        <v>23</v>
      </c>
      <c r="V119" s="10"/>
    </row>
    <row r="120" spans="16:63" x14ac:dyDescent="0.25">
      <c r="V120" s="10"/>
    </row>
    <row r="121" spans="16:63" ht="19.5" thickBot="1" x14ac:dyDescent="0.35">
      <c r="P121" t="s">
        <v>15</v>
      </c>
      <c r="V121" s="10"/>
      <c r="BK121" s="3" t="s">
        <v>24</v>
      </c>
    </row>
    <row r="122" spans="16:63" ht="15.75" thickTop="1" x14ac:dyDescent="0.25">
      <c r="V122" s="10"/>
      <c r="W122" s="22" t="s">
        <v>16</v>
      </c>
      <c r="X122" s="22" t="s">
        <v>8</v>
      </c>
    </row>
    <row r="123" spans="16:63" ht="15.75" thickBot="1" x14ac:dyDescent="0.3">
      <c r="P123" s="13" t="s">
        <v>17</v>
      </c>
      <c r="Q123" s="13" t="s">
        <v>2</v>
      </c>
      <c r="R123" s="13" t="s">
        <v>18</v>
      </c>
      <c r="S123" s="13" t="s">
        <v>11</v>
      </c>
      <c r="T123" s="13" t="s">
        <v>19</v>
      </c>
      <c r="U123" s="13"/>
      <c r="V123" s="10" t="s">
        <v>4</v>
      </c>
      <c r="W123" s="23"/>
      <c r="X123" s="23"/>
    </row>
    <row r="124" spans="16:63" ht="15.75" thickTop="1" x14ac:dyDescent="0.25">
      <c r="P124" s="14">
        <v>1</v>
      </c>
      <c r="Q124" s="14">
        <v>0.80900000000000005</v>
      </c>
      <c r="R124" s="14">
        <v>0.65500000000000003</v>
      </c>
      <c r="S124" s="14">
        <v>3.5999999999999997E-2</v>
      </c>
      <c r="T124" s="14">
        <v>1</v>
      </c>
      <c r="U124" s="14" t="s">
        <v>20</v>
      </c>
      <c r="V124">
        <f>(1-Q124)^2 + 100*(R124-(Q124)^2)^2</f>
        <v>3.6507936099999971E-2</v>
      </c>
      <c r="W124" s="15">
        <f>SQRT((Q124-1)^2 + (R124-1)^2)</f>
        <v>0.3943424907361619</v>
      </c>
      <c r="X124" s="15">
        <f>ABS(S124-V124)</f>
        <v>5.0793609999997408E-4</v>
      </c>
    </row>
    <row r="125" spans="16:63" x14ac:dyDescent="0.25">
      <c r="P125" s="16">
        <v>2</v>
      </c>
      <c r="Q125" s="16">
        <v>0.82299999999999995</v>
      </c>
      <c r="R125" s="16">
        <v>0.68</v>
      </c>
      <c r="S125" s="16">
        <v>3.2000000000000001E-2</v>
      </c>
      <c r="T125" s="16">
        <v>1</v>
      </c>
      <c r="U125" s="17"/>
      <c r="V125">
        <f t="shared" ref="V125:V138" si="6">(1-Q125)^2 + 100*(R125-(Q125)^2)^2</f>
        <v>3.2042424100000064E-2</v>
      </c>
      <c r="W125" s="15">
        <f t="shared" ref="W125:W138" si="7">SQRT((Q125-1)^2 + (R125-1)^2)</f>
        <v>0.36568975922221281</v>
      </c>
      <c r="X125" s="15">
        <f>ABS(S125-V125)</f>
        <v>4.2424100000063025E-5</v>
      </c>
    </row>
    <row r="126" spans="16:63" x14ac:dyDescent="0.25">
      <c r="P126" s="16">
        <v>3</v>
      </c>
      <c r="Q126" s="16">
        <v>0.83199999999999996</v>
      </c>
      <c r="R126" s="16">
        <v>0.69699999999999995</v>
      </c>
      <c r="S126" s="16">
        <v>0.03</v>
      </c>
      <c r="T126" s="16">
        <v>1</v>
      </c>
      <c r="U126" s="17"/>
      <c r="V126">
        <f t="shared" si="6"/>
        <v>3.0505017600000014E-2</v>
      </c>
      <c r="W126" s="15">
        <f t="shared" si="7"/>
        <v>0.34645778963677532</v>
      </c>
      <c r="X126" s="15">
        <f>ABS(S126-V126)</f>
        <v>5.0501760000001492E-4</v>
      </c>
    </row>
    <row r="127" spans="16:63" x14ac:dyDescent="0.25">
      <c r="P127" s="16">
        <v>4</v>
      </c>
      <c r="Q127" s="16">
        <v>0.874</v>
      </c>
      <c r="R127" s="16">
        <v>0.76300000000000001</v>
      </c>
      <c r="S127" s="16">
        <v>1.6E-2</v>
      </c>
      <c r="T127" s="16">
        <v>1</v>
      </c>
      <c r="U127" s="17"/>
      <c r="V127">
        <f t="shared" si="6"/>
        <v>1.5952737599999999E-2</v>
      </c>
      <c r="W127" s="15">
        <f t="shared" si="7"/>
        <v>0.26841199675126298</v>
      </c>
      <c r="X127" s="15">
        <f t="shared" ref="X127:X138" si="8">ABS(S127-V127)</f>
        <v>4.7262400000001176E-5</v>
      </c>
    </row>
    <row r="128" spans="16:63" x14ac:dyDescent="0.25">
      <c r="P128" s="16">
        <v>5</v>
      </c>
      <c r="Q128" s="16">
        <v>0.85299999999999998</v>
      </c>
      <c r="R128" s="16">
        <v>0.73</v>
      </c>
      <c r="S128" s="16">
        <v>2.3E-2</v>
      </c>
      <c r="T128" s="16">
        <v>1</v>
      </c>
      <c r="U128" s="17"/>
      <c r="V128">
        <f t="shared" si="6"/>
        <v>2.2180688100000023E-2</v>
      </c>
      <c r="W128" s="15">
        <f t="shared" si="7"/>
        <v>0.30742316113136303</v>
      </c>
      <c r="X128" s="15">
        <f t="shared" si="8"/>
        <v>8.1931189999997697E-4</v>
      </c>
    </row>
    <row r="129" spans="16:24" x14ac:dyDescent="0.25">
      <c r="P129" s="16">
        <v>6</v>
      </c>
      <c r="Q129" s="16">
        <v>1.0900000000000001</v>
      </c>
      <c r="R129" s="16">
        <v>1.1830000000000001</v>
      </c>
      <c r="S129" s="16">
        <v>0.01</v>
      </c>
      <c r="T129" s="16">
        <v>1</v>
      </c>
      <c r="U129" s="17"/>
      <c r="V129">
        <f t="shared" si="6"/>
        <v>1.0701000000000122E-2</v>
      </c>
      <c r="W129" s="15">
        <f t="shared" si="7"/>
        <v>0.20393381279228817</v>
      </c>
      <c r="X129" s="15">
        <f t="shared" si="8"/>
        <v>7.0100000000012166E-4</v>
      </c>
    </row>
    <row r="130" spans="16:24" x14ac:dyDescent="0.25">
      <c r="P130" s="16">
        <v>7</v>
      </c>
      <c r="Q130" s="16">
        <v>0.84599999999999997</v>
      </c>
      <c r="R130" s="16">
        <v>0.71199999999999997</v>
      </c>
      <c r="S130" s="16">
        <v>2.5000000000000001E-2</v>
      </c>
      <c r="T130" s="16">
        <v>1</v>
      </c>
      <c r="U130" s="17"/>
      <c r="V130">
        <f t="shared" si="6"/>
        <v>2.5096865599999966E-2</v>
      </c>
      <c r="W130" s="15">
        <f t="shared" si="7"/>
        <v>0.32658842600435189</v>
      </c>
      <c r="X130" s="15">
        <f t="shared" si="8"/>
        <v>9.6865599999964441E-5</v>
      </c>
    </row>
    <row r="131" spans="16:24" x14ac:dyDescent="0.25">
      <c r="P131" s="16">
        <v>8</v>
      </c>
      <c r="Q131" s="16">
        <v>0.85899999999999999</v>
      </c>
      <c r="R131" s="16">
        <v>0.748</v>
      </c>
      <c r="S131" s="16">
        <v>3.1E-2</v>
      </c>
      <c r="T131" s="16">
        <v>1</v>
      </c>
      <c r="U131" s="17"/>
      <c r="V131">
        <f t="shared" si="6"/>
        <v>3.0120416099999981E-2</v>
      </c>
      <c r="W131" s="15">
        <f t="shared" si="7"/>
        <v>0.28876461001999537</v>
      </c>
      <c r="X131" s="15">
        <f t="shared" si="8"/>
        <v>8.7958390000001871E-4</v>
      </c>
    </row>
    <row r="132" spans="16:24" x14ac:dyDescent="0.25">
      <c r="P132" s="16">
        <v>9</v>
      </c>
      <c r="Q132" s="16">
        <v>0.91700000000000004</v>
      </c>
      <c r="R132" s="16">
        <v>0.82399999999999995</v>
      </c>
      <c r="S132" s="16">
        <v>3.4000000000000002E-2</v>
      </c>
      <c r="T132" s="16">
        <v>1</v>
      </c>
      <c r="U132" s="17"/>
      <c r="V132">
        <f t="shared" si="6"/>
        <v>3.5412832100000513E-2</v>
      </c>
      <c r="W132" s="15">
        <f t="shared" si="7"/>
        <v>0.19458931111445976</v>
      </c>
      <c r="X132" s="15">
        <f t="shared" si="8"/>
        <v>1.4128321000005106E-3</v>
      </c>
    </row>
    <row r="133" spans="16:24" x14ac:dyDescent="0.25">
      <c r="P133" s="16">
        <v>10</v>
      </c>
      <c r="Q133" s="16">
        <v>0.97099999999999997</v>
      </c>
      <c r="R133" s="16">
        <v>0.96</v>
      </c>
      <c r="S133" s="16">
        <v>0.03</v>
      </c>
      <c r="T133" s="16">
        <v>1</v>
      </c>
      <c r="U133" s="17"/>
      <c r="V133">
        <f t="shared" si="6"/>
        <v>3.0284128100000123E-2</v>
      </c>
      <c r="W133" s="15">
        <f t="shared" si="7"/>
        <v>4.9406477308142543E-2</v>
      </c>
      <c r="X133" s="15">
        <f t="shared" si="8"/>
        <v>2.8412810000012431E-4</v>
      </c>
    </row>
    <row r="134" spans="16:24" x14ac:dyDescent="0.25">
      <c r="P134" s="16">
        <v>11</v>
      </c>
      <c r="Q134" s="16">
        <v>0.89600000000000002</v>
      </c>
      <c r="R134" s="16">
        <v>0.79100000000000004</v>
      </c>
      <c r="S134" s="16">
        <v>2.5000000000000001E-2</v>
      </c>
      <c r="T134" s="16">
        <v>1</v>
      </c>
      <c r="U134" s="17"/>
      <c r="V134">
        <f t="shared" si="6"/>
        <v>2.4777785600000112E-2</v>
      </c>
      <c r="W134" s="15">
        <f t="shared" si="7"/>
        <v>0.23344592521609792</v>
      </c>
      <c r="X134" s="15">
        <f t="shared" si="8"/>
        <v>2.2221439999988921E-4</v>
      </c>
    </row>
    <row r="135" spans="16:24" x14ac:dyDescent="0.25">
      <c r="P135" s="16">
        <v>12</v>
      </c>
      <c r="Q135" s="16">
        <v>1.1599999999999999</v>
      </c>
      <c r="R135" s="16">
        <v>1.3480000000000001</v>
      </c>
      <c r="S135" s="16">
        <v>2.7E-2</v>
      </c>
      <c r="T135" s="16">
        <v>1</v>
      </c>
      <c r="U135" s="17"/>
      <c r="V135">
        <f t="shared" si="6"/>
        <v>2.617600000000006E-2</v>
      </c>
      <c r="W135" s="15">
        <f t="shared" si="7"/>
        <v>0.38301958174485023</v>
      </c>
      <c r="X135" s="15">
        <f t="shared" si="8"/>
        <v>8.2399999999993936E-4</v>
      </c>
    </row>
    <row r="136" spans="16:24" x14ac:dyDescent="0.25">
      <c r="P136" s="16">
        <v>13</v>
      </c>
      <c r="Q136" s="16">
        <v>0.93400000000000005</v>
      </c>
      <c r="R136" s="16">
        <v>0.85799999999999998</v>
      </c>
      <c r="S136" s="16">
        <v>2.7E-2</v>
      </c>
      <c r="T136" s="16">
        <v>1</v>
      </c>
      <c r="U136" s="17"/>
      <c r="V136">
        <f t="shared" si="6"/>
        <v>2.4965473600000412E-2</v>
      </c>
      <c r="W136" s="15">
        <f t="shared" si="7"/>
        <v>0.15658863304850706</v>
      </c>
      <c r="X136" s="15">
        <f t="shared" si="8"/>
        <v>2.0345263999995873E-3</v>
      </c>
    </row>
    <row r="137" spans="16:24" x14ac:dyDescent="0.25">
      <c r="P137" s="16">
        <v>14</v>
      </c>
      <c r="Q137" s="16">
        <v>0.92500000000000004</v>
      </c>
      <c r="R137" s="16">
        <v>0.84199999999999997</v>
      </c>
      <c r="S137" s="16">
        <v>2.4E-2</v>
      </c>
      <c r="T137" s="16">
        <v>1</v>
      </c>
      <c r="U137" s="17"/>
      <c r="V137">
        <f t="shared" si="6"/>
        <v>2.4189062500000292E-2</v>
      </c>
      <c r="W137" s="15">
        <f t="shared" si="7"/>
        <v>0.17489711261195826</v>
      </c>
      <c r="X137" s="15">
        <f t="shared" si="8"/>
        <v>1.8906250000029143E-4</v>
      </c>
    </row>
    <row r="138" spans="16:24" ht="15.75" thickBot="1" x14ac:dyDescent="0.3">
      <c r="P138" s="16">
        <v>15</v>
      </c>
      <c r="Q138" s="16">
        <v>0.97699999999999998</v>
      </c>
      <c r="R138" s="16">
        <v>0.93700000000000006</v>
      </c>
      <c r="S138" s="16">
        <v>2.9000000000000001E-2</v>
      </c>
      <c r="T138" s="16">
        <v>1</v>
      </c>
      <c r="U138" s="17"/>
      <c r="V138">
        <f t="shared" si="6"/>
        <v>3.1255584099999664E-2</v>
      </c>
      <c r="W138" s="15">
        <f t="shared" si="7"/>
        <v>6.7067130548428819E-2</v>
      </c>
      <c r="X138" s="15">
        <f t="shared" si="8"/>
        <v>2.2555840999996628E-3</v>
      </c>
    </row>
    <row r="139" spans="16:24" ht="16.5" thickTop="1" thickBot="1" x14ac:dyDescent="0.3">
      <c r="V139" s="19"/>
      <c r="W139" s="20">
        <f>MIN(W124:W138)</f>
        <v>4.9406477308142543E-2</v>
      </c>
      <c r="X139" s="20">
        <f>AVERAGE(X124:X138)</f>
        <v>7.2144994666667602E-4</v>
      </c>
    </row>
    <row r="140" spans="16:24" ht="15.75" thickTop="1" x14ac:dyDescent="0.25"/>
    <row r="147" spans="16:62" ht="21" x14ac:dyDescent="0.35">
      <c r="P147" s="11" t="s">
        <v>10</v>
      </c>
      <c r="Q147" s="12" t="s">
        <v>25</v>
      </c>
      <c r="V147" s="10"/>
    </row>
    <row r="148" spans="16:62" x14ac:dyDescent="0.25">
      <c r="V148" s="10"/>
    </row>
    <row r="149" spans="16:62" ht="19.5" thickBot="1" x14ac:dyDescent="0.35">
      <c r="P149" t="s">
        <v>15</v>
      </c>
      <c r="V149" s="10"/>
      <c r="BJ149" s="3" t="s">
        <v>26</v>
      </c>
    </row>
    <row r="150" spans="16:62" ht="15.75" thickTop="1" x14ac:dyDescent="0.25">
      <c r="V150" s="10"/>
      <c r="W150" s="22" t="s">
        <v>16</v>
      </c>
      <c r="X150" s="22" t="s">
        <v>8</v>
      </c>
    </row>
    <row r="151" spans="16:62" ht="15.75" thickBot="1" x14ac:dyDescent="0.3">
      <c r="P151" s="13" t="s">
        <v>17</v>
      </c>
      <c r="Q151" s="13" t="s">
        <v>2</v>
      </c>
      <c r="R151" s="13" t="s">
        <v>18</v>
      </c>
      <c r="S151" s="13" t="s">
        <v>11</v>
      </c>
      <c r="T151" s="13" t="s">
        <v>19</v>
      </c>
      <c r="U151" s="13"/>
      <c r="V151" s="10" t="s">
        <v>4</v>
      </c>
      <c r="W151" s="23"/>
      <c r="X151" s="23"/>
    </row>
    <row r="152" spans="16:62" ht="15.75" thickTop="1" x14ac:dyDescent="0.25">
      <c r="P152" s="14">
        <v>1</v>
      </c>
      <c r="Q152" s="14">
        <v>1.02</v>
      </c>
      <c r="R152" s="14">
        <v>1.0429999999999999</v>
      </c>
      <c r="S152" s="14">
        <v>2E-3</v>
      </c>
      <c r="T152" s="14">
        <v>1</v>
      </c>
      <c r="U152" s="14" t="s">
        <v>20</v>
      </c>
      <c r="V152">
        <f>(1-Q152)^2 + 100*(R152-(Q152)^2)^2</f>
        <v>1.0759999999999672E-3</v>
      </c>
      <c r="W152" s="15">
        <f>SQRT((Q152-1)^2 + (R152-1)^2)</f>
        <v>4.742362280551745E-2</v>
      </c>
      <c r="X152" s="15">
        <f>ABS(S152-V152)</f>
        <v>9.2400000000003287E-4</v>
      </c>
    </row>
    <row r="153" spans="16:62" x14ac:dyDescent="0.25">
      <c r="P153" s="16">
        <v>2</v>
      </c>
      <c r="Q153" s="16">
        <v>0.91700000000000004</v>
      </c>
      <c r="R153" s="16">
        <v>0.83499999999999996</v>
      </c>
      <c r="S153" s="16">
        <v>0.01</v>
      </c>
      <c r="T153" s="16">
        <v>1</v>
      </c>
      <c r="U153" s="17"/>
      <c r="V153">
        <f t="shared" ref="V153:V166" si="9">(1-Q153)^2 + 100*(R153-(Q153)^2)^2</f>
        <v>1.0357032100000163E-2</v>
      </c>
      <c r="W153" s="15">
        <f t="shared" ref="W153:W166" si="10">SQRT((Q153-1)^2 + (R153-1)^2)</f>
        <v>0.1846997563615069</v>
      </c>
      <c r="X153" s="15">
        <f>ABS(S153-V153)</f>
        <v>3.5703210000016285E-4</v>
      </c>
    </row>
    <row r="154" spans="16:62" x14ac:dyDescent="0.25">
      <c r="P154" s="16">
        <v>3</v>
      </c>
      <c r="Q154" s="16">
        <v>0.89900000000000002</v>
      </c>
      <c r="R154" s="16">
        <v>0.80700000000000005</v>
      </c>
      <c r="S154" s="16">
        <v>0.01</v>
      </c>
      <c r="T154" s="16">
        <v>1</v>
      </c>
      <c r="U154" s="17"/>
      <c r="V154">
        <f t="shared" si="9"/>
        <v>1.0345240099999998E-2</v>
      </c>
      <c r="W154" s="15">
        <f t="shared" si="10"/>
        <v>0.21783020910791959</v>
      </c>
      <c r="X154" s="15">
        <f>ABS(S154-V154)</f>
        <v>3.45240099999998E-4</v>
      </c>
    </row>
    <row r="155" spans="16:62" x14ac:dyDescent="0.25">
      <c r="P155" s="16">
        <v>4</v>
      </c>
      <c r="Q155" s="16">
        <v>0.93300000000000005</v>
      </c>
      <c r="R155" s="16">
        <v>0.86399999999999999</v>
      </c>
      <c r="S155" s="16">
        <v>8.0000000000000002E-3</v>
      </c>
      <c r="T155" s="16">
        <v>1</v>
      </c>
      <c r="U155" s="17"/>
      <c r="V155">
        <f t="shared" si="9"/>
        <v>8.6997121000000933E-3</v>
      </c>
      <c r="W155" s="15">
        <f t="shared" si="10"/>
        <v>0.15160804727981952</v>
      </c>
      <c r="X155" s="15">
        <f t="shared" ref="X155:X166" si="11">ABS(S155-V155)</f>
        <v>6.9971210000009318E-4</v>
      </c>
    </row>
    <row r="156" spans="16:62" x14ac:dyDescent="0.25">
      <c r="P156" s="16">
        <v>5</v>
      </c>
      <c r="Q156" s="16">
        <v>0.98599999999999999</v>
      </c>
      <c r="R156" s="16">
        <v>0.97099999999999997</v>
      </c>
      <c r="S156" s="16">
        <v>0</v>
      </c>
      <c r="T156" s="16">
        <v>1</v>
      </c>
      <c r="U156" s="17"/>
      <c r="V156">
        <f t="shared" si="9"/>
        <v>3.3904159999999435E-4</v>
      </c>
      <c r="W156" s="15">
        <f t="shared" si="10"/>
        <v>3.2202484376209269E-2</v>
      </c>
      <c r="X156" s="15">
        <f t="shared" si="11"/>
        <v>3.3904159999999435E-4</v>
      </c>
    </row>
    <row r="157" spans="16:62" x14ac:dyDescent="0.25">
      <c r="P157" s="16">
        <v>6</v>
      </c>
      <c r="Q157" s="16">
        <v>0.96799999999999997</v>
      </c>
      <c r="R157" s="16">
        <v>0.93200000000000005</v>
      </c>
      <c r="S157" s="16">
        <v>4.0000000000000001E-3</v>
      </c>
      <c r="T157" s="16">
        <v>1</v>
      </c>
      <c r="U157" s="17"/>
      <c r="V157">
        <f t="shared" si="9"/>
        <v>3.548057599999919E-3</v>
      </c>
      <c r="W157" s="15">
        <f t="shared" si="10"/>
        <v>7.5153176912223715E-2</v>
      </c>
      <c r="X157" s="15">
        <f t="shared" si="11"/>
        <v>4.5194240000008112E-4</v>
      </c>
    </row>
    <row r="158" spans="16:62" x14ac:dyDescent="0.25">
      <c r="P158" s="16">
        <v>7</v>
      </c>
      <c r="Q158" s="16">
        <v>1.0269999999999999</v>
      </c>
      <c r="R158" s="16">
        <v>1.0580000000000001</v>
      </c>
      <c r="S158" s="16">
        <v>1E-3</v>
      </c>
      <c r="T158" s="16">
        <v>1</v>
      </c>
      <c r="U158" s="17"/>
      <c r="V158">
        <f t="shared" si="9"/>
        <v>1.7989441000001562E-3</v>
      </c>
      <c r="W158" s="15">
        <f t="shared" si="10"/>
        <v>6.3976558206893255E-2</v>
      </c>
      <c r="X158" s="15">
        <f t="shared" si="11"/>
        <v>7.9894410000015616E-4</v>
      </c>
    </row>
    <row r="159" spans="16:62" x14ac:dyDescent="0.25">
      <c r="P159" s="16">
        <v>8</v>
      </c>
      <c r="Q159" s="16">
        <v>1.0589999999999999</v>
      </c>
      <c r="R159" s="16">
        <v>1.1259999999999999</v>
      </c>
      <c r="S159" s="16">
        <v>6.0000000000000001E-3</v>
      </c>
      <c r="T159" s="16">
        <v>1</v>
      </c>
      <c r="U159" s="17"/>
      <c r="V159">
        <f t="shared" si="9"/>
        <v>5.5231360999999386E-3</v>
      </c>
      <c r="W159" s="15">
        <f t="shared" si="10"/>
        <v>0.13912943613772022</v>
      </c>
      <c r="X159" s="15">
        <f t="shared" si="11"/>
        <v>4.7686390000006157E-4</v>
      </c>
    </row>
    <row r="160" spans="16:62" x14ac:dyDescent="0.25">
      <c r="P160" s="16">
        <v>9</v>
      </c>
      <c r="Q160" s="16">
        <v>1.0900000000000001</v>
      </c>
      <c r="R160" s="16">
        <v>1.1830000000000001</v>
      </c>
      <c r="S160" s="16">
        <v>8.9999999999999993E-3</v>
      </c>
      <c r="T160" s="16">
        <v>1</v>
      </c>
      <c r="U160" s="17"/>
      <c r="V160">
        <f t="shared" si="9"/>
        <v>1.0701000000000122E-2</v>
      </c>
      <c r="W160" s="15">
        <f t="shared" si="10"/>
        <v>0.20393381279228817</v>
      </c>
      <c r="X160" s="15">
        <f t="shared" si="11"/>
        <v>1.7010000000001226E-3</v>
      </c>
    </row>
    <row r="161" spans="16:24" x14ac:dyDescent="0.25">
      <c r="P161" s="16">
        <v>10</v>
      </c>
      <c r="Q161" s="16">
        <v>0.92200000000000004</v>
      </c>
      <c r="R161" s="16">
        <v>0.84899999999999998</v>
      </c>
      <c r="S161" s="16">
        <v>6.0000000000000001E-3</v>
      </c>
      <c r="T161" s="16">
        <v>1</v>
      </c>
      <c r="U161" s="17"/>
      <c r="V161">
        <f t="shared" si="9"/>
        <v>6.2015056000000119E-3</v>
      </c>
      <c r="W161" s="15">
        <f t="shared" si="10"/>
        <v>0.16995587662684689</v>
      </c>
      <c r="X161" s="15">
        <f t="shared" si="11"/>
        <v>2.0150560000001174E-4</v>
      </c>
    </row>
    <row r="162" spans="16:24" x14ac:dyDescent="0.25">
      <c r="P162" s="16">
        <v>11</v>
      </c>
      <c r="Q162" s="16">
        <v>1.075</v>
      </c>
      <c r="R162" s="16">
        <v>1.1519999999999999</v>
      </c>
      <c r="S162" s="16">
        <v>7.0000000000000001E-3</v>
      </c>
      <c r="T162" s="16">
        <v>1</v>
      </c>
      <c r="U162" s="17"/>
      <c r="V162">
        <f t="shared" si="9"/>
        <v>6.939062499999986E-3</v>
      </c>
      <c r="W162" s="15">
        <f t="shared" si="10"/>
        <v>0.16949631264425774</v>
      </c>
      <c r="X162" s="15">
        <f t="shared" si="11"/>
        <v>6.0937500000014105E-5</v>
      </c>
    </row>
    <row r="163" spans="16:24" x14ac:dyDescent="0.25">
      <c r="P163" s="16">
        <v>12</v>
      </c>
      <c r="Q163" s="16">
        <v>1.0129999999999999</v>
      </c>
      <c r="R163" s="16">
        <v>1.02</v>
      </c>
      <c r="S163" s="16">
        <v>3.0000000000000001E-3</v>
      </c>
      <c r="T163" s="16">
        <v>1</v>
      </c>
      <c r="U163" s="17"/>
      <c r="V163">
        <f t="shared" si="9"/>
        <v>3.9746560999998357E-3</v>
      </c>
      <c r="W163" s="15">
        <f t="shared" si="10"/>
        <v>2.3853720883753086E-2</v>
      </c>
      <c r="X163" s="15">
        <f t="shared" si="11"/>
        <v>9.7465609999983563E-4</v>
      </c>
    </row>
    <row r="164" spans="16:24" x14ac:dyDescent="0.25">
      <c r="P164" s="16">
        <v>13</v>
      </c>
      <c r="Q164" s="16">
        <v>1.0529999999999999</v>
      </c>
      <c r="R164" s="16">
        <v>1.1120000000000001</v>
      </c>
      <c r="S164" s="16">
        <v>3.0000000000000001E-3</v>
      </c>
      <c r="T164" s="16">
        <v>1</v>
      </c>
      <c r="U164" s="17"/>
      <c r="V164">
        <f t="shared" si="9"/>
        <v>3.8272481000000995E-3</v>
      </c>
      <c r="W164" s="15">
        <f t="shared" si="10"/>
        <v>0.12390722335683266</v>
      </c>
      <c r="X164" s="15">
        <f t="shared" si="11"/>
        <v>8.2724810000009939E-4</v>
      </c>
    </row>
    <row r="165" spans="16:24" x14ac:dyDescent="0.25">
      <c r="P165" s="16">
        <v>14</v>
      </c>
      <c r="Q165" s="16">
        <v>1</v>
      </c>
      <c r="R165" s="16">
        <v>0.995</v>
      </c>
      <c r="S165" s="16">
        <v>2E-3</v>
      </c>
      <c r="T165" s="16">
        <v>1</v>
      </c>
      <c r="U165" s="17"/>
      <c r="V165">
        <f t="shared" si="9"/>
        <v>2.5000000000000044E-3</v>
      </c>
      <c r="W165" s="15">
        <f t="shared" si="10"/>
        <v>5.0000000000000044E-3</v>
      </c>
      <c r="X165" s="15">
        <f t="shared" si="11"/>
        <v>5.0000000000000435E-4</v>
      </c>
    </row>
    <row r="166" spans="16:24" ht="15.75" thickBot="1" x14ac:dyDescent="0.3">
      <c r="P166" s="16">
        <v>15</v>
      </c>
      <c r="Q166" s="16">
        <v>0.97599999999999998</v>
      </c>
      <c r="R166" s="16">
        <v>0.94699999999999995</v>
      </c>
      <c r="S166" s="16">
        <v>4.0000000000000001E-3</v>
      </c>
      <c r="T166" s="16">
        <v>1</v>
      </c>
      <c r="U166" s="17"/>
      <c r="V166">
        <f t="shared" si="9"/>
        <v>3.6851776000000297E-3</v>
      </c>
      <c r="W166" s="15">
        <f t="shared" si="10"/>
        <v>5.818075283115548E-2</v>
      </c>
      <c r="X166" s="15">
        <f t="shared" si="11"/>
        <v>3.148223999999704E-4</v>
      </c>
    </row>
    <row r="167" spans="16:24" ht="16.5" thickTop="1" thickBot="1" x14ac:dyDescent="0.3">
      <c r="V167" s="19"/>
      <c r="W167" s="21">
        <f>MIN(W152:W166)</f>
        <v>5.0000000000000044E-3</v>
      </c>
      <c r="X167" s="20">
        <f>AVERAGE(X152:X166)</f>
        <v>5.9819640000004248E-4</v>
      </c>
    </row>
    <row r="168" spans="16:24" ht="15.75" thickTop="1" x14ac:dyDescent="0.25"/>
    <row r="175" spans="16:24" ht="21" x14ac:dyDescent="0.35">
      <c r="P175" s="11" t="s">
        <v>10</v>
      </c>
      <c r="Q175" s="12" t="s">
        <v>27</v>
      </c>
      <c r="V175" s="10"/>
    </row>
    <row r="176" spans="16:24" x14ac:dyDescent="0.25">
      <c r="V176" s="10"/>
    </row>
    <row r="177" spans="16:24" ht="15.75" thickBot="1" x14ac:dyDescent="0.3">
      <c r="P177" t="s">
        <v>15</v>
      </c>
      <c r="V177" s="10"/>
    </row>
    <row r="178" spans="16:24" ht="15.75" thickTop="1" x14ac:dyDescent="0.25">
      <c r="V178" s="10"/>
      <c r="W178" s="22" t="s">
        <v>16</v>
      </c>
      <c r="X178" s="22" t="s">
        <v>8</v>
      </c>
    </row>
    <row r="179" spans="16:24" ht="15.75" thickBot="1" x14ac:dyDescent="0.3">
      <c r="P179" s="13" t="s">
        <v>17</v>
      </c>
      <c r="Q179" s="13" t="s">
        <v>2</v>
      </c>
      <c r="R179" s="13" t="s">
        <v>18</v>
      </c>
      <c r="S179" s="13" t="s">
        <v>11</v>
      </c>
      <c r="T179" s="13" t="s">
        <v>19</v>
      </c>
      <c r="U179" s="13"/>
      <c r="V179" s="10" t="s">
        <v>4</v>
      </c>
      <c r="W179" s="23"/>
      <c r="X179" s="23"/>
    </row>
    <row r="180" spans="16:24" ht="15.75" thickTop="1" x14ac:dyDescent="0.25">
      <c r="P180" s="14">
        <v>1</v>
      </c>
      <c r="Q180" s="14">
        <v>0.98599999999999999</v>
      </c>
      <c r="R180" s="14">
        <v>0.97299999999999998</v>
      </c>
      <c r="S180" s="14">
        <v>0</v>
      </c>
      <c r="T180" s="14">
        <v>1</v>
      </c>
      <c r="U180" s="14" t="s">
        <v>20</v>
      </c>
      <c r="V180" s="9">
        <f>(1-Q180)^2 + 100*(R180-(Q180)^2)^2</f>
        <v>2.6064160000000469E-4</v>
      </c>
      <c r="W180" s="15">
        <f>SQRT((Q180-1)^2 + (R180-1)^2)</f>
        <v>3.0413812651491127E-2</v>
      </c>
      <c r="X180" s="15">
        <f>ABS(S180-V180)</f>
        <v>2.6064160000000469E-4</v>
      </c>
    </row>
    <row r="181" spans="16:24" x14ac:dyDescent="0.25">
      <c r="P181" s="16">
        <v>2</v>
      </c>
      <c r="Q181" s="16">
        <v>1.0049999999999999</v>
      </c>
      <c r="R181" s="16">
        <v>1.008</v>
      </c>
      <c r="S181" s="16">
        <v>0</v>
      </c>
      <c r="T181" s="16">
        <v>1</v>
      </c>
      <c r="U181" s="17"/>
      <c r="V181" s="9">
        <f t="shared" ref="V181:V194" si="12">(1-Q181)^2 + 100*(R181-(Q181)^2)^2</f>
        <v>4.3506249999988612E-4</v>
      </c>
      <c r="W181" s="15">
        <f t="shared" ref="W181:W194" si="13">SQRT((Q181-1)^2 + (R181-1)^2)</f>
        <v>9.4339811320565525E-3</v>
      </c>
      <c r="X181" s="15">
        <f>ABS(S181-V181)</f>
        <v>4.3506249999988612E-4</v>
      </c>
    </row>
    <row r="182" spans="16:24" x14ac:dyDescent="0.25">
      <c r="P182" s="16">
        <v>3</v>
      </c>
      <c r="Q182" s="16">
        <v>1.012</v>
      </c>
      <c r="R182" s="16">
        <v>1.024</v>
      </c>
      <c r="S182" s="16">
        <v>0</v>
      </c>
      <c r="T182" s="16">
        <v>1</v>
      </c>
      <c r="U182" s="17"/>
      <c r="V182" s="9">
        <f t="shared" si="12"/>
        <v>1.4607359999999799E-4</v>
      </c>
      <c r="W182" s="15">
        <f t="shared" si="13"/>
        <v>2.6832815729997499E-2</v>
      </c>
      <c r="X182" s="15">
        <f>ABS(S182-V182)</f>
        <v>1.4607359999999799E-4</v>
      </c>
    </row>
    <row r="183" spans="16:24" x14ac:dyDescent="0.25">
      <c r="P183" s="16">
        <v>4</v>
      </c>
      <c r="Q183" s="16">
        <v>0.99399999999999999</v>
      </c>
      <c r="R183" s="16">
        <v>0.98899999999999999</v>
      </c>
      <c r="S183" s="16">
        <v>0</v>
      </c>
      <c r="T183" s="16">
        <v>1</v>
      </c>
      <c r="U183" s="17"/>
      <c r="V183" s="9">
        <f t="shared" si="12"/>
        <v>1.2892959999999328E-4</v>
      </c>
      <c r="W183" s="15">
        <f t="shared" si="13"/>
        <v>1.252996408614168E-2</v>
      </c>
      <c r="X183" s="15">
        <f t="shared" ref="X183:X194" si="14">ABS(S183-V183)</f>
        <v>1.2892959999999328E-4</v>
      </c>
    </row>
    <row r="184" spans="16:24" x14ac:dyDescent="0.25">
      <c r="P184" s="16">
        <v>5</v>
      </c>
      <c r="Q184" s="16">
        <v>1.018</v>
      </c>
      <c r="R184" s="16">
        <v>1.0369999999999999</v>
      </c>
      <c r="S184" s="16">
        <v>0</v>
      </c>
      <c r="T184" s="16">
        <v>1</v>
      </c>
      <c r="U184" s="17"/>
      <c r="V184" s="9">
        <f t="shared" si="12"/>
        <v>3.6969759999998686E-4</v>
      </c>
      <c r="W184" s="15">
        <f t="shared" si="13"/>
        <v>4.1146081222881901E-2</v>
      </c>
      <c r="X184" s="15">
        <f t="shared" si="14"/>
        <v>3.6969759999998686E-4</v>
      </c>
    </row>
    <row r="185" spans="16:24" x14ac:dyDescent="0.25">
      <c r="P185" s="16">
        <v>6</v>
      </c>
      <c r="Q185" s="16">
        <v>0.97899999999999998</v>
      </c>
      <c r="R185" s="16">
        <v>0.95699999999999996</v>
      </c>
      <c r="S185" s="16">
        <v>1E-3</v>
      </c>
      <c r="T185" s="16">
        <v>1</v>
      </c>
      <c r="U185" s="17"/>
      <c r="V185" s="9">
        <f t="shared" si="12"/>
        <v>6.4864810000000821E-4</v>
      </c>
      <c r="W185" s="15">
        <f t="shared" si="13"/>
        <v>4.7853944456021633E-2</v>
      </c>
      <c r="X185" s="15">
        <f t="shared" si="14"/>
        <v>3.5135189999999181E-4</v>
      </c>
    </row>
    <row r="186" spans="16:24" x14ac:dyDescent="0.25">
      <c r="P186" s="16">
        <v>7</v>
      </c>
      <c r="Q186" s="16">
        <v>0.97099999999999997</v>
      </c>
      <c r="R186" s="16">
        <v>0.94199999999999995</v>
      </c>
      <c r="S186" s="16">
        <v>1E-3</v>
      </c>
      <c r="T186" s="16">
        <v>1</v>
      </c>
      <c r="U186" s="17"/>
      <c r="V186" s="9">
        <f t="shared" si="12"/>
        <v>9.1172809999999819E-4</v>
      </c>
      <c r="W186" s="15">
        <f t="shared" si="13"/>
        <v>6.4845971347493953E-2</v>
      </c>
      <c r="X186" s="15">
        <f t="shared" si="14"/>
        <v>8.8271900000001834E-5</v>
      </c>
    </row>
    <row r="187" spans="16:24" x14ac:dyDescent="0.25">
      <c r="P187" s="16">
        <v>8</v>
      </c>
      <c r="Q187" s="16">
        <v>1.0309999999999999</v>
      </c>
      <c r="R187" s="16">
        <v>1.06</v>
      </c>
      <c r="S187" s="16">
        <v>1E-3</v>
      </c>
      <c r="T187" s="16">
        <v>1</v>
      </c>
      <c r="U187" s="17"/>
      <c r="V187" s="9">
        <f t="shared" si="12"/>
        <v>1.8377520999998582E-3</v>
      </c>
      <c r="W187" s="15">
        <f t="shared" si="13"/>
        <v>6.7535176019612189E-2</v>
      </c>
      <c r="X187" s="15">
        <f t="shared" si="14"/>
        <v>8.377520999998582E-4</v>
      </c>
    </row>
    <row r="188" spans="16:24" x14ac:dyDescent="0.25">
      <c r="P188" s="16">
        <v>9</v>
      </c>
      <c r="Q188" s="16">
        <v>0.96099999999999997</v>
      </c>
      <c r="R188" s="16">
        <v>0.92300000000000004</v>
      </c>
      <c r="S188" s="16">
        <v>2E-3</v>
      </c>
      <c r="T188" s="16">
        <v>1</v>
      </c>
      <c r="U188" s="17"/>
      <c r="V188" s="9">
        <f t="shared" si="12"/>
        <v>1.5481440999999903E-3</v>
      </c>
      <c r="W188" s="15">
        <f t="shared" si="13"/>
        <v>8.6313382508160313E-2</v>
      </c>
      <c r="X188" s="15">
        <f t="shared" si="14"/>
        <v>4.5185590000000977E-4</v>
      </c>
    </row>
    <row r="189" spans="16:24" x14ac:dyDescent="0.25">
      <c r="P189" s="16">
        <v>10</v>
      </c>
      <c r="Q189" s="16">
        <v>1.0369999999999999</v>
      </c>
      <c r="R189" s="16">
        <v>1.073</v>
      </c>
      <c r="S189" s="16">
        <v>2E-3</v>
      </c>
      <c r="T189" s="16">
        <v>1</v>
      </c>
      <c r="U189" s="17"/>
      <c r="V189" s="9">
        <f t="shared" si="12"/>
        <v>1.93021609999992E-3</v>
      </c>
      <c r="W189" s="15">
        <f t="shared" si="13"/>
        <v>8.1841309862440426E-2</v>
      </c>
      <c r="X189" s="15">
        <f t="shared" si="14"/>
        <v>6.9783900000080015E-5</v>
      </c>
    </row>
    <row r="190" spans="16:24" x14ac:dyDescent="0.25">
      <c r="P190" s="16">
        <v>11</v>
      </c>
      <c r="Q190" s="16">
        <v>0.95299999999999996</v>
      </c>
      <c r="R190" s="16">
        <v>0.90800000000000003</v>
      </c>
      <c r="S190" s="16">
        <v>2E-3</v>
      </c>
      <c r="T190" s="16">
        <v>1</v>
      </c>
      <c r="U190" s="17"/>
      <c r="V190" s="9">
        <f t="shared" si="12"/>
        <v>2.2133680999999999E-3</v>
      </c>
      <c r="W190" s="15">
        <f t="shared" si="13"/>
        <v>0.10331021246711285</v>
      </c>
      <c r="X190" s="15">
        <f t="shared" si="14"/>
        <v>2.1336809999999984E-4</v>
      </c>
    </row>
    <row r="191" spans="16:24" x14ac:dyDescent="0.25">
      <c r="P191" s="16">
        <v>12</v>
      </c>
      <c r="Q191" s="16">
        <v>0.94699999999999995</v>
      </c>
      <c r="R191" s="16">
        <v>0.89600000000000002</v>
      </c>
      <c r="S191" s="16">
        <v>3.0000000000000001E-3</v>
      </c>
      <c r="T191" s="16">
        <v>1</v>
      </c>
      <c r="U191" s="17"/>
      <c r="V191" s="9">
        <f t="shared" si="12"/>
        <v>2.8744480999999787E-3</v>
      </c>
      <c r="W191" s="15">
        <f t="shared" si="13"/>
        <v>0.11672617529928753</v>
      </c>
      <c r="X191" s="15">
        <f t="shared" si="14"/>
        <v>1.2555190000002135E-4</v>
      </c>
    </row>
    <row r="192" spans="16:24" x14ac:dyDescent="0.25">
      <c r="P192" s="16">
        <v>13</v>
      </c>
      <c r="Q192" s="16">
        <v>1.06</v>
      </c>
      <c r="R192" s="16">
        <v>1.123</v>
      </c>
      <c r="S192" s="16">
        <v>4.0000000000000001E-3</v>
      </c>
      <c r="T192" s="16">
        <v>1</v>
      </c>
      <c r="U192" s="17"/>
      <c r="V192" s="9">
        <f t="shared" si="12"/>
        <v>3.6360000000000251E-3</v>
      </c>
      <c r="W192" s="15">
        <f t="shared" si="13"/>
        <v>0.13685393673548454</v>
      </c>
      <c r="X192" s="15">
        <f t="shared" si="14"/>
        <v>3.6399999999997502E-4</v>
      </c>
    </row>
    <row r="193" spans="16:24" x14ac:dyDescent="0.25">
      <c r="P193" s="16">
        <v>14</v>
      </c>
      <c r="Q193" s="16">
        <v>0.93</v>
      </c>
      <c r="R193" s="16">
        <v>0.86499999999999999</v>
      </c>
      <c r="S193" s="16">
        <v>5.0000000000000001E-3</v>
      </c>
      <c r="T193" s="16">
        <v>1</v>
      </c>
      <c r="U193" s="17"/>
      <c r="V193" s="9">
        <f t="shared" si="12"/>
        <v>4.9009999999999904E-3</v>
      </c>
      <c r="W193" s="15">
        <f t="shared" si="13"/>
        <v>0.15206906325745548</v>
      </c>
      <c r="X193" s="15">
        <f t="shared" si="14"/>
        <v>9.9000000000009671E-5</v>
      </c>
    </row>
    <row r="194" spans="16:24" ht="15.75" thickBot="1" x14ac:dyDescent="0.3">
      <c r="P194" s="16">
        <v>15</v>
      </c>
      <c r="Q194" s="16">
        <v>0.92200000000000004</v>
      </c>
      <c r="R194" s="16">
        <v>0.84899999999999998</v>
      </c>
      <c r="S194" s="16">
        <v>6.0000000000000001E-3</v>
      </c>
      <c r="T194" s="16">
        <v>1</v>
      </c>
      <c r="U194" s="17"/>
      <c r="V194" s="9">
        <f t="shared" si="12"/>
        <v>6.2015056000000119E-3</v>
      </c>
      <c r="W194" s="15">
        <f t="shared" si="13"/>
        <v>0.16995587662684689</v>
      </c>
      <c r="X194" s="15">
        <f t="shared" si="14"/>
        <v>2.0150560000001174E-4</v>
      </c>
    </row>
    <row r="195" spans="16:24" ht="16.5" thickTop="1" thickBot="1" x14ac:dyDescent="0.3">
      <c r="V195" s="19"/>
      <c r="W195" s="21">
        <f>MIN(W180:W194)</f>
        <v>9.4339811320565525E-3</v>
      </c>
      <c r="X195" s="20">
        <f>AVERAGE(X180:X194)</f>
        <v>2.7618974666665524E-4</v>
      </c>
    </row>
    <row r="196" spans="16:24" ht="15.75" thickTop="1" x14ac:dyDescent="0.25"/>
  </sheetData>
  <mergeCells count="11">
    <mergeCell ref="W150:W151"/>
    <mergeCell ref="X150:X151"/>
    <mergeCell ref="W178:W179"/>
    <mergeCell ref="X178:X179"/>
    <mergeCell ref="B3:F3"/>
    <mergeCell ref="W68:W69"/>
    <mergeCell ref="X68:X69"/>
    <mergeCell ref="W92:W93"/>
    <mergeCell ref="X92:X93"/>
    <mergeCell ref="W122:W123"/>
    <mergeCell ref="X122:X12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Rosenbrock_15_optimitzat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2026-03-26T15:27:47Z</dcterms:created>
  <dcterms:modified xsi:type="dcterms:W3CDTF">2026-03-26T15:41:40Z</dcterms:modified>
</cp:coreProperties>
</file>