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ROSPAW\Maquina Gabriel\Documents\Gabriel  ROSPAW\lista de precio\ENERO 2025\"/>
    </mc:Choice>
  </mc:AlternateContent>
  <xr:revisionPtr revIDLastSave="0" documentId="13_ncr:1_{9FE22261-CC92-49B7-8B18-E7CB07756E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cio htal" sheetId="1" r:id="rId1"/>
  </sheets>
  <externalReferences>
    <externalReference r:id="rId2"/>
  </externalReferences>
  <definedNames>
    <definedName name="_REP02">[1]LAYER!#REF!</definedName>
    <definedName name="_xlnm.Print_Area" localSheetId="0">'precio htal'!$A$1:$F$72</definedName>
    <definedName name="Database">[1]LAYER!#REF!</definedName>
    <definedName name="REP02CMAA">[1]LAYER!#REF!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D50" i="1"/>
  <c r="D51" i="1"/>
  <c r="D52" i="1"/>
  <c r="D48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<sst xmlns="http://schemas.openxmlformats.org/spreadsheetml/2006/main" count="215" uniqueCount="160">
  <si>
    <t>Droga</t>
  </si>
  <si>
    <t>Presentación</t>
  </si>
  <si>
    <t>Precio Final</t>
  </si>
  <si>
    <t>Precio Comp</t>
  </si>
  <si>
    <t>ACENOCOUMAROL</t>
  </si>
  <si>
    <t>4 mg x 1000 comp</t>
  </si>
  <si>
    <t>0,5 mg x 1500 comp</t>
  </si>
  <si>
    <t>1 mg x 1500 comp</t>
  </si>
  <si>
    <t>2 mg x 1500 comp</t>
  </si>
  <si>
    <t>25 mg x 500 comp</t>
  </si>
  <si>
    <t>75 mg x 500 comp</t>
  </si>
  <si>
    <t>AMLODIPINA</t>
  </si>
  <si>
    <t>5 mg x 1000 comp</t>
  </si>
  <si>
    <t>10 mg x 1000 comp</t>
  </si>
  <si>
    <t>BIPERIDENO</t>
  </si>
  <si>
    <t>2 mg x 1000 comp</t>
  </si>
  <si>
    <t>6,25 mg x1000 comp</t>
  </si>
  <si>
    <t>12.5 mg x1000 comp</t>
  </si>
  <si>
    <t>25 mg x1000 comp</t>
  </si>
  <si>
    <t>100 mg x 500 comp</t>
  </si>
  <si>
    <t>CLONAZEPAM</t>
  </si>
  <si>
    <t>0,5 x 1500 comp</t>
  </si>
  <si>
    <t>CLOPIDOGREL</t>
  </si>
  <si>
    <t>75 mg x 1000 comp</t>
  </si>
  <si>
    <t>CLOZAPINA</t>
  </si>
  <si>
    <t>100 x 1000 comp</t>
  </si>
  <si>
    <t>DICLOFENC TAURO POT</t>
  </si>
  <si>
    <t>50 mg x 500 comp</t>
  </si>
  <si>
    <t>5 mg x 30 comp</t>
  </si>
  <si>
    <t>10 mg x 900 comp</t>
  </si>
  <si>
    <t>20 mg x 900 comp</t>
  </si>
  <si>
    <t>15 mg x 1000 comp</t>
  </si>
  <si>
    <t>100 mg x 1000 comp</t>
  </si>
  <si>
    <t>1 mg x 500 comp</t>
  </si>
  <si>
    <t>400 mg x 500 comp</t>
  </si>
  <si>
    <t>600 mg x 500 comp</t>
  </si>
  <si>
    <t>25 mg x 1000 comp</t>
  </si>
  <si>
    <t>50 mg x 1000 comp</t>
  </si>
  <si>
    <t>850 mg x 500 comp</t>
  </si>
  <si>
    <t>30 mg x 50 comp</t>
  </si>
  <si>
    <t>OLANZAPINA</t>
  </si>
  <si>
    <t>5 mg X 1008 comp</t>
  </si>
  <si>
    <t>10 mg x 1008 comp</t>
  </si>
  <si>
    <t>20 mg x 1000 comp</t>
  </si>
  <si>
    <t>75 mg x 1000 comp dividosis</t>
  </si>
  <si>
    <t>75 mg x 900 caps</t>
  </si>
  <si>
    <t>150 mg x 900 caps</t>
  </si>
  <si>
    <t>200 mg x 1000 comp</t>
  </si>
  <si>
    <t>SERTRALINA</t>
  </si>
  <si>
    <t xml:space="preserve">10 mg x 30 comp </t>
  </si>
  <si>
    <t>10 mg SL x 1000 comp</t>
  </si>
  <si>
    <t>500 mg x 1000 comp</t>
  </si>
  <si>
    <t>ALPRAZOLAM (ROSPAZ)</t>
  </si>
  <si>
    <t>AMITRIPTILINA (AMIPTRIL)</t>
  </si>
  <si>
    <t>CARVEDILOL (CARVIPAW)</t>
  </si>
  <si>
    <t>CILOSTAZOL (CILOSPAW)</t>
  </si>
  <si>
    <t>DONEPECILO (LUPRACIL)</t>
  </si>
  <si>
    <t>ESCITALOPRAM (ROSTALOPRAM)</t>
  </si>
  <si>
    <t>FENOBARBITAL (FENROS)</t>
  </si>
  <si>
    <t>FLUNITRAZEPAM (MIRPAW)</t>
  </si>
  <si>
    <t>KETOROLAC  (KETIAL)</t>
  </si>
  <si>
    <t>KETOROLAC SUBLINGUAL (KETIAL)</t>
  </si>
  <si>
    <t>LEVOMEPROMAZINA (MEPROZIN)</t>
  </si>
  <si>
    <t>MORFINA G. (GNO)</t>
  </si>
  <si>
    <t>PAROXETINA (PAROXIN)</t>
  </si>
  <si>
    <t>PREGABALINA (SERIPRAM)</t>
  </si>
  <si>
    <t>PROMETAZINA (ROSTAZINA)</t>
  </si>
  <si>
    <t>QUETIAPINA.(QUETIAROS)</t>
  </si>
  <si>
    <t>VENLAFAXINA  (FAXIPAW)</t>
  </si>
  <si>
    <t>ZOLPIDEM. (DORMIROS)</t>
  </si>
  <si>
    <t>CODEINA +PARACETAMOL</t>
  </si>
  <si>
    <t>60 mg + 300 mg X 50</t>
  </si>
  <si>
    <t xml:space="preserve">50 mg x 500 comp  </t>
  </si>
  <si>
    <t>TA100203</t>
  </si>
  <si>
    <t>TA100204</t>
  </si>
  <si>
    <t>TA100602</t>
  </si>
  <si>
    <t>TA100703</t>
  </si>
  <si>
    <t>TA101000</t>
  </si>
  <si>
    <t>TA101100</t>
  </si>
  <si>
    <t>TA101704</t>
  </si>
  <si>
    <t>TA101804</t>
  </si>
  <si>
    <t>TA101905</t>
  </si>
  <si>
    <t>TA102103</t>
  </si>
  <si>
    <t>TA102203</t>
  </si>
  <si>
    <t>TA102303</t>
  </si>
  <si>
    <t>TA102400</t>
  </si>
  <si>
    <t>TA102500</t>
  </si>
  <si>
    <t>TA102602</t>
  </si>
  <si>
    <t>TA102704</t>
  </si>
  <si>
    <t>TA102804</t>
  </si>
  <si>
    <t>TA102900</t>
  </si>
  <si>
    <t>TA103003</t>
  </si>
  <si>
    <t>TA103202</t>
  </si>
  <si>
    <t>TA103300</t>
  </si>
  <si>
    <t>TA103402</t>
  </si>
  <si>
    <t>TA103503</t>
  </si>
  <si>
    <t>TA103603</t>
  </si>
  <si>
    <t>TA103702</t>
  </si>
  <si>
    <t>TA103800</t>
  </si>
  <si>
    <t>TA103900</t>
  </si>
  <si>
    <t>TA104000</t>
  </si>
  <si>
    <t>TA104202</t>
  </si>
  <si>
    <t>TA104302</t>
  </si>
  <si>
    <t>TA104402</t>
  </si>
  <si>
    <t>TA104803</t>
  </si>
  <si>
    <t>TA105100</t>
  </si>
  <si>
    <t>TA105200</t>
  </si>
  <si>
    <t>TA105400</t>
  </si>
  <si>
    <t>TA105700</t>
  </si>
  <si>
    <t>TA105903</t>
  </si>
  <si>
    <t>TA106000</t>
  </si>
  <si>
    <t>TA106103</t>
  </si>
  <si>
    <t>TA106400</t>
  </si>
  <si>
    <t>TA106500</t>
  </si>
  <si>
    <t>TA106700</t>
  </si>
  <si>
    <t>TA106800</t>
  </si>
  <si>
    <t>TA106900</t>
  </si>
  <si>
    <t>TA107005</t>
  </si>
  <si>
    <t>TA107104</t>
  </si>
  <si>
    <t>TA107200</t>
  </si>
  <si>
    <t>TA107400</t>
  </si>
  <si>
    <t>TA107500</t>
  </si>
  <si>
    <t>TA107700</t>
  </si>
  <si>
    <t>TA107800</t>
  </si>
  <si>
    <t>TA107904</t>
  </si>
  <si>
    <t>CODIGO</t>
  </si>
  <si>
    <t>TA107300</t>
  </si>
  <si>
    <t>TA104702</t>
  </si>
  <si>
    <t>TA107600</t>
  </si>
  <si>
    <t>TA108100</t>
  </si>
  <si>
    <t>TA108200</t>
  </si>
  <si>
    <t>TA108300</t>
  </si>
  <si>
    <t>10 mg X 900 Comp</t>
  </si>
  <si>
    <t>5 mg  X 900 Comp</t>
  </si>
  <si>
    <t>15 mg X 900 Comp</t>
  </si>
  <si>
    <t>ARIPPIPRAZOL (APECUR)</t>
  </si>
  <si>
    <t>TA100803</t>
  </si>
  <si>
    <t>TA105501</t>
  </si>
  <si>
    <t>TA105601</t>
  </si>
  <si>
    <t>TA109700</t>
  </si>
  <si>
    <t>SECODAL (LORAZEPAM)</t>
  </si>
  <si>
    <t>TA109800</t>
  </si>
  <si>
    <t>2 mg x 500 comp</t>
  </si>
  <si>
    <t>TA109900</t>
  </si>
  <si>
    <t>2,5 mg x 500 comp</t>
  </si>
  <si>
    <t>TA1010000</t>
  </si>
  <si>
    <t>SECODAL  sub (LORAZEPAM)</t>
  </si>
  <si>
    <t>1 mg x 500 comp sub</t>
  </si>
  <si>
    <t>TA1010100</t>
  </si>
  <si>
    <t>2 mg x 500 comp sub</t>
  </si>
  <si>
    <t>LORATADINA ROSPAW</t>
  </si>
  <si>
    <t>LOSARTAN  (VINTEX)</t>
  </si>
  <si>
    <t>LOPERAMIDA(LOPERIX)</t>
  </si>
  <si>
    <t>TA1010500</t>
  </si>
  <si>
    <t>ATORVASTATINA (ATORVAX)</t>
  </si>
  <si>
    <t>TA1010600</t>
  </si>
  <si>
    <t>IBUPROFENO ROSPAW</t>
  </si>
  <si>
    <t>METFORMINA ROSPAW</t>
  </si>
  <si>
    <t>METFORMINA ROSPAW AP</t>
  </si>
  <si>
    <t>07_01_25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</si>
</sst>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#,##0.00_);[Red]\(&quot;$&quot;#,##0.00\)"/>
    <numFmt numFmtId="165" formatCode="[$-2C0A]General"/>
    <numFmt numFmtId="166" formatCode="&quot; $&quot;#,##0.000&quot; &quot;;&quot; $(&quot;#,##0.000&quot;)&quot;;&quot; $-&quot;#.0&quot; &quot;;@&quot; &quot;"/>
    <numFmt numFmtId="167" formatCode="&quot;$&quot;\ #,##0.000;[Red]&quot;$&quot;\ #,##0.000"/>
    <numFmt numFmtId="168" formatCode="&quot;$&quot;\ #,##0.00;[Red]&quot;$&quot;\ #,##0.00"/>
    <numFmt numFmtId="169" formatCode="0.0%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name val="Calibri"/>
      <family val="2"/>
      <scheme val="minor"/>
    </font>
    <font>
      <b/>
      <sz val="14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rgb="FFFDEADA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26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65" fontId="8" fillId="0" borderId="0"/>
    <xf numFmtId="0" fontId="12" fillId="0" borderId="0"/>
    <xf numFmtId="9" fontId="14" fillId="0" borderId="0" applyFont="0" applyFill="0" applyBorder="0" applyAlignment="0" applyProtection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44" fontId="16" fillId="0" borderId="0" applyFont="0" applyFill="0" applyBorder="0" applyAlignment="0" applyProtection="0"/>
  </cellStyleXfs>
  <cellXfs count="26">
    <xf numFmtId="0" fontId="0" fillId="0" borderId="0" xfId="0"/>
    <xf numFmtId="165" fontId="5" fillId="0" borderId="1" xfId="1" applyFont="1" applyBorder="1"/>
    <xf numFmtId="0" fontId="13" fillId="6" borderId="4" xfId="0" applyFont="1" applyFill="1" applyBorder="1"/>
    <xf numFmtId="165" fontId="7" fillId="3" borderId="4" xfId="1" applyFont="1" applyFill="1" applyBorder="1" applyAlignment="1">
      <alignment horizontal="center" vertical="center"/>
    </xf>
    <xf numFmtId="165" fontId="10" fillId="4" borderId="4" xfId="0" applyNumberFormat="1" applyFont="1" applyFill="1" applyBorder="1"/>
    <xf numFmtId="166" fontId="10" fillId="4" borderId="4" xfId="0" applyNumberFormat="1" applyFont="1" applyFill="1" applyBorder="1" applyAlignment="1">
      <alignment horizontal="center"/>
    </xf>
    <xf numFmtId="165" fontId="10" fillId="4" borderId="4" xfId="0" applyNumberFormat="1" applyFont="1" applyFill="1" applyBorder="1" applyAlignment="1">
      <alignment horizontal="left"/>
    </xf>
    <xf numFmtId="0" fontId="10" fillId="5" borderId="4" xfId="2" applyFont="1" applyFill="1" applyBorder="1" applyAlignment="1" applyProtection="1">
      <alignment horizontal="left" vertical="center" shrinkToFit="1"/>
      <protection locked="0"/>
    </xf>
    <xf numFmtId="167" fontId="10" fillId="2" borderId="4" xfId="0" applyNumberFormat="1" applyFont="1" applyFill="1" applyBorder="1" applyAlignment="1">
      <alignment horizontal="center"/>
    </xf>
    <xf numFmtId="164" fontId="11" fillId="4" borderId="4" xfId="0" applyNumberFormat="1" applyFont="1" applyFill="1" applyBorder="1" applyAlignment="1" applyProtection="1">
      <alignment horizontal="right"/>
      <protection hidden="1"/>
    </xf>
    <xf numFmtId="0" fontId="0" fillId="2" borderId="4" xfId="0" applyFill="1" applyBorder="1"/>
    <xf numFmtId="0" fontId="0" fillId="2" borderId="0" xfId="0" applyFill="1"/>
    <xf numFmtId="0" fontId="0" fillId="2" borderId="4" xfId="3" applyNumberFormat="1" applyFont="1" applyFill="1" applyBorder="1"/>
    <xf numFmtId="165" fontId="15" fillId="2" borderId="2" xfId="1" applyFont="1" applyFill="1" applyBorder="1" applyAlignment="1">
      <alignment horizontal="right"/>
    </xf>
    <xf numFmtId="0" fontId="1" fillId="0" borderId="4" xfId="0" applyFont="1" applyBorder="1"/>
    <xf numFmtId="0" fontId="0" fillId="0" borderId="4" xfId="0" applyBorder="1"/>
    <xf numFmtId="44" fontId="0" fillId="0" borderId="0" xfId="11" applyFont="1"/>
    <xf numFmtId="44" fontId="0" fillId="2" borderId="0" xfId="11" applyFont="1" applyFill="1"/>
    <xf numFmtId="168" fontId="0" fillId="0" borderId="0" xfId="0" applyNumberFormat="1"/>
    <xf numFmtId="17" fontId="6" fillId="0" borderId="2" xfId="0" applyNumberFormat="1" applyFont="1" applyBorder="1" applyAlignment="1">
      <alignment horizontal="center" vertical="center"/>
    </xf>
    <xf numFmtId="17" fontId="6" fillId="0" borderId="3" xfId="0" applyNumberFormat="1" applyFont="1" applyBorder="1" applyAlignment="1">
      <alignment horizontal="center" vertical="center"/>
    </xf>
    <xf numFmtId="165" fontId="7" fillId="3" borderId="5" xfId="1" applyFont="1" applyFill="1" applyBorder="1" applyAlignment="1">
      <alignment horizontal="center" vertical="center"/>
    </xf>
    <xf numFmtId="0" fontId="0" fillId="0" borderId="0" xfId="0" applyBorder="1"/>
    <xf numFmtId="164" fontId="11" fillId="4" borderId="0" xfId="0" applyNumberFormat="1" applyFont="1" applyFill="1" applyBorder="1" applyAlignment="1" applyProtection="1">
      <alignment horizontal="right"/>
      <protection hidden="1"/>
    </xf>
    <xf numFmtId="169" fontId="10" fillId="4" borderId="0" xfId="3" applyNumberFormat="1" applyFont="1" applyFill="1" applyBorder="1" applyAlignment="1">
      <alignment horizontal="center"/>
    </xf>
    <xf numFmtId="0" fontId="0" fillId="2" borderId="0" xfId="0" applyFill="1" applyBorder="1"/>
  </cellXfs>
  <cellStyles count="12">
    <cellStyle name="Excel Built-in Explanatory Text" xfId="2" xr:uid="{00000000-0005-0000-0000-000000000000}"/>
    <cellStyle name="Excel Built-in Normal" xfId="1" xr:uid="{00000000-0005-0000-0000-000001000000}"/>
    <cellStyle name="Millares 2" xfId="8" xr:uid="{49239AA7-9E8B-4378-876D-2C678B5B1110}"/>
    <cellStyle name="Moneda" xfId="11" builtinId="4"/>
    <cellStyle name="Normal" xfId="0" builtinId="0"/>
    <cellStyle name="Normal 2" xfId="4" xr:uid="{DB3C246E-6732-4DEA-8E76-4A92486C3E6C}"/>
    <cellStyle name="Normal 3" xfId="6" xr:uid="{CF2AE566-422B-43C0-8E31-F491A67DC353}"/>
    <cellStyle name="Normal 4" xfId="7" xr:uid="{1FB4DF42-70CE-4770-96EC-54B2D21A7B40}"/>
    <cellStyle name="Normal 7" xfId="10" xr:uid="{A701FE5D-A58F-4DD0-8FB9-A58EF8FADCA5}"/>
    <cellStyle name="Porcentaje" xfId="3" builtinId="5"/>
    <cellStyle name="Porcentaje 2" xfId="5" xr:uid="{A2304C32-3108-49AD-9B09-3D4BF1CC44B6}"/>
    <cellStyle name="Porcentaje 3" xfId="9" xr:uid="{B411729A-61C3-436C-B045-AD54B214B862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1358900</xdr:colOff>
      <xdr:row>0</xdr:row>
      <xdr:rowOff>0</xdr:rowOff>
    </xdr:from>
    <xdr:to>
      <xdr:col>4</xdr:col>
      <xdr:colOff>850900</xdr:colOff>
      <xdr:row>1</xdr:row>
      <xdr:rowOff>49530</xdr:rowOff>
    </xdr:to>
    <xdr:sp macro="" textlink="">
      <xdr:nvSpPr>
        <xdr:cNvPr id="4" name="2 Rectángulo">
          <a:extLst>
            <a:ext uri="{FF2B5EF4-FFF2-40B4-BE49-F238E27FC236}">
              <a16:creationId xmlns:a16="http://schemas.microsoft.com/office/drawing/2014/main" id="{B630CFFF-F98B-4730-B666-E978E282652A}"/>
            </a:ext>
          </a:extLst>
        </xdr:cNvPr>
        <xdr:cNvSpPr/>
      </xdr:nvSpPr>
      <xdr:spPr>
        <a:xfrm>
          <a:off x="4660900" y="0"/>
          <a:ext cx="2635250" cy="67183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0" tIns="27432" rIns="27432" bIns="0" anchor="t" anchorCtr="0" upright="1"/>
        <a:lstStyle/>
        <a:p>
          <a:pPr algn="r" rtl="0"/>
          <a:r>
            <a:rPr lang="es-ES" altLang="zh-CN" sz="2800" b="1">
              <a:solidFill>
                <a:srgbClr xmlns:mc="http://schemas.openxmlformats.org/markup-compatibility/2006" xmlns:a14="http://schemas.microsoft.com/office/drawing/2010/main" val="339966" mc:Ignorable="a14" a14:legacySpreadsheetColorIndex="57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rPr>
            <a:t>ENERO </a:t>
          </a:r>
          <a:endParaRPr lang="zh-CN" altLang="en-US" sz="2800" b="1">
            <a:solidFill>
              <a:srgbClr xmlns:mc="http://schemas.openxmlformats.org/markup-compatibility/2006" xmlns:a14="http://schemas.microsoft.com/office/drawing/2010/main" val="339966" mc:Ignorable="a14" a14:legacySpreadsheetColorIndex="57"/>
            </a:solidFill>
            <a:latin typeface="Times New Roman" panose="02020603050405020304" charset="0"/>
            <a:ea typeface="Times New Roman" panose="02020603050405020304" charset="0"/>
            <a:cs typeface="Times New Roman" panose="02020603050405020304" charset="0"/>
            <a:sym typeface="Times New Roman" panose="02020603050405020304" charset="0"/>
          </a:endParaRPr>
        </a:p>
      </xdr:txBody>
    </xdr:sp>
    <xdr:clientData/>
  </xdr:twoCellAnchor>
  <xdr:twoCellAnchor>
    <xdr:from>
      <xdr:col>0</xdr:col>
      <xdr:colOff>0</xdr:colOff>
      <xdr:row>0</xdr:row>
      <xdr:rowOff>76200</xdr:rowOff>
    </xdr:from>
    <xdr:to>
      <xdr:col>1</xdr:col>
      <xdr:colOff>2611637</xdr:colOff>
      <xdr:row>0</xdr:row>
      <xdr:rowOff>577850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79C19FB7-ACCF-47BD-BB54-8DAF0E015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76200"/>
          <a:ext cx="3240287" cy="50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new/Documents/Gabriel%20%20ROSPAW/IQVIA/SINTESIS_MENSUAL_04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YER"/>
      <sheetName val="DESCRIP"/>
      <sheetName val="CONTENTS"/>
      <sheetName val="LAYER01"/>
      <sheetName val="REP01"/>
      <sheetName val="REP02"/>
      <sheetName val="REP02CMAA"/>
      <sheetName val="REP02SL"/>
      <sheetName val="REP02SLCMAA"/>
      <sheetName val="LAYER10"/>
      <sheetName val="REP11"/>
      <sheetName val="REP12"/>
      <sheetName val="REP13"/>
      <sheetName val="REP14"/>
      <sheetName val="REP15"/>
      <sheetName val="LAYER20"/>
      <sheetName val="REP21"/>
      <sheetName val="REP22"/>
      <sheetName val="REP23"/>
      <sheetName val="REP24"/>
      <sheetName val="REP25"/>
      <sheetName val="LAYER90"/>
      <sheetName val="REP100"/>
      <sheetName val="REP90"/>
      <sheetName val="REP91"/>
      <sheetName val="REP93"/>
      <sheetName val="REP92"/>
      <sheetName val="REP94"/>
      <sheetName val="REP95"/>
      <sheetName val="REP96"/>
      <sheetName val="REP97"/>
      <sheetName val="LAYER30"/>
      <sheetName val="REP31"/>
      <sheetName val="REP32"/>
      <sheetName val="REP33"/>
      <sheetName val="REP34"/>
      <sheetName val="REP35"/>
      <sheetName val="REP36"/>
      <sheetName val="REP37"/>
      <sheetName val="LAYER40"/>
      <sheetName val="REP41"/>
      <sheetName val="REP42"/>
      <sheetName val="REP43"/>
      <sheetName val="REP44"/>
      <sheetName val="REP45"/>
      <sheetName val="REP46"/>
      <sheetName val="REP47"/>
      <sheetName val="LAYER40SL"/>
      <sheetName val="REP41SL"/>
      <sheetName val="REP42SL"/>
      <sheetName val="REP43SL"/>
      <sheetName val="REP44SL"/>
      <sheetName val="REP45SL"/>
      <sheetName val="REP46SL"/>
      <sheetName val="REP47SL"/>
      <sheetName val="LAYER80"/>
      <sheetName val="REP81"/>
      <sheetName val="REP82"/>
      <sheetName val="REP83"/>
      <sheetName val="REP84"/>
      <sheetName val="REP85"/>
      <sheetName val="REP86"/>
      <sheetName val="REP87"/>
      <sheetName val="LAYER140"/>
      <sheetName val="REP140"/>
      <sheetName val="LAYER60"/>
      <sheetName val="REP61"/>
      <sheetName val="REP62"/>
      <sheetName val="REP63"/>
      <sheetName val="REP64"/>
      <sheetName val="REP65"/>
      <sheetName val="REP66"/>
      <sheetName val="REP67"/>
      <sheetName val="LAYER70"/>
      <sheetName val="REP71"/>
      <sheetName val="REP72"/>
      <sheetName val="REP73"/>
      <sheetName val="REP74"/>
      <sheetName val="REP75"/>
      <sheetName val="REP76"/>
      <sheetName val="REP77"/>
      <sheetName val="LAYER117"/>
      <sheetName val="REP118"/>
      <sheetName val="REP120"/>
      <sheetName val="REP122"/>
      <sheetName val="REP124"/>
      <sheetName val="REP126"/>
      <sheetName val="REP128"/>
      <sheetName val="REP130"/>
      <sheetName val="LAYER132"/>
      <sheetName val="REP133"/>
      <sheetName val="REP135"/>
      <sheetName val="REP137"/>
      <sheetName val="REP139"/>
      <sheetName val="REP141"/>
      <sheetName val="REP143"/>
      <sheetName val="REP145"/>
      <sheetName val="LAYER50"/>
      <sheetName val="REP51"/>
      <sheetName val="REP52"/>
      <sheetName val="REP53"/>
      <sheetName val="REP54"/>
      <sheetName val="REP55"/>
      <sheetName val="REP5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K72"/>
  <sheetViews>
    <sheetView tabSelected="1" view="pageBreakPreview" zoomScaleNormal="100" zoomScaleSheetLayoutView="100" workbookViewId="0">
      <selection activeCell="J7" sqref="J7"/>
    </sheetView>
  </sheetViews>
  <sheetFormatPr baseColWidth="10" defaultColWidth="9" defaultRowHeight="14.4"/>
  <cols>
    <col min="2" max="2" width="38.21875" bestFit="1" customWidth="1"/>
    <col min="3" max="3" width="29.21875" bestFit="1" customWidth="1"/>
    <col min="4" max="4" width="15.77734375" customWidth="1"/>
    <col min="5" max="5" width="14.33203125" bestFit="1" customWidth="1"/>
    <col min="6" max="7" width="1.21875" style="22" customWidth="1"/>
    <col min="8" max="9" width="1.21875" style="22" hidden="1" customWidth="1"/>
    <col min="10" max="10" width="24.6640625" customWidth="1"/>
    <col min="11" max="11" width="9.44140625" bestFit="1" customWidth="1"/>
  </cols>
  <sheetData>
    <row r="1" spans="1:11" ht="49.05" customHeight="1">
      <c r="B1" s="1"/>
      <c r="C1" s="13" t="s">
        <v>159</v>
      </c>
      <c r="D1" s="19"/>
      <c r="E1" s="20"/>
    </row>
    <row r="2" spans="1:11" ht="18">
      <c r="A2" s="2" t="s">
        <v>125</v>
      </c>
      <c r="B2" s="3" t="s">
        <v>0</v>
      </c>
      <c r="C2" s="3" t="s">
        <v>1</v>
      </c>
      <c r="D2" s="3" t="s">
        <v>2</v>
      </c>
      <c r="E2" s="21" t="s">
        <v>3</v>
      </c>
    </row>
    <row r="3" spans="1:11" ht="15.6">
      <c r="A3" s="12" t="s">
        <v>75</v>
      </c>
      <c r="B3" s="4" t="s">
        <v>4</v>
      </c>
      <c r="C3" s="4" t="s">
        <v>5</v>
      </c>
      <c r="D3" s="9">
        <f>+E3*1000</f>
        <v>189558.77374933776</v>
      </c>
      <c r="E3" s="5">
        <v>189.55877374933777</v>
      </c>
      <c r="F3" s="23"/>
      <c r="G3" s="24"/>
      <c r="J3" s="16"/>
      <c r="K3" s="18"/>
    </row>
    <row r="4" spans="1:11" ht="15.6">
      <c r="A4" s="10" t="s">
        <v>82</v>
      </c>
      <c r="B4" s="4" t="s">
        <v>52</v>
      </c>
      <c r="C4" s="4" t="s">
        <v>6</v>
      </c>
      <c r="D4" s="9">
        <f>+E4*1500</f>
        <v>130849.58458530589</v>
      </c>
      <c r="E4" s="5">
        <v>87.233056390203927</v>
      </c>
      <c r="F4" s="23"/>
      <c r="G4" s="24"/>
      <c r="J4" s="16"/>
      <c r="K4" s="18"/>
    </row>
    <row r="5" spans="1:11" ht="15.6">
      <c r="A5" s="10" t="s">
        <v>83</v>
      </c>
      <c r="B5" s="4" t="s">
        <v>52</v>
      </c>
      <c r="C5" s="4" t="s">
        <v>7</v>
      </c>
      <c r="D5" s="9">
        <f>+E5*1500</f>
        <v>151133.6342402407</v>
      </c>
      <c r="E5" s="5">
        <v>100.75575616016046</v>
      </c>
      <c r="F5" s="23"/>
      <c r="G5" s="24"/>
      <c r="J5" s="16"/>
      <c r="K5" s="18"/>
    </row>
    <row r="6" spans="1:11" ht="15.6">
      <c r="A6" s="10" t="s">
        <v>84</v>
      </c>
      <c r="B6" s="4" t="s">
        <v>52</v>
      </c>
      <c r="C6" s="4" t="s">
        <v>8</v>
      </c>
      <c r="D6" s="9">
        <f>+E6*1500</f>
        <v>158554.98485288944</v>
      </c>
      <c r="E6" s="5">
        <v>105.70332323525963</v>
      </c>
      <c r="F6" s="23"/>
      <c r="G6" s="24"/>
      <c r="J6" s="16"/>
      <c r="K6" s="18"/>
    </row>
    <row r="7" spans="1:11" ht="15.6">
      <c r="A7" s="10" t="s">
        <v>92</v>
      </c>
      <c r="B7" s="4" t="s">
        <v>53</v>
      </c>
      <c r="C7" s="4" t="s">
        <v>36</v>
      </c>
      <c r="D7" s="9">
        <f>+E7*1000</f>
        <v>114116.57703930058</v>
      </c>
      <c r="E7" s="5">
        <v>114.11657703930058</v>
      </c>
      <c r="F7" s="23"/>
      <c r="G7" s="24"/>
      <c r="J7" s="16"/>
      <c r="K7" s="18"/>
    </row>
    <row r="8" spans="1:11" s="11" customFormat="1" ht="15.6">
      <c r="A8" s="10" t="s">
        <v>93</v>
      </c>
      <c r="B8" s="4" t="s">
        <v>53</v>
      </c>
      <c r="C8" s="4" t="s">
        <v>10</v>
      </c>
      <c r="D8" s="9">
        <f>+E8*500</f>
        <v>77956.733191799824</v>
      </c>
      <c r="E8" s="5">
        <v>155.91346638359965</v>
      </c>
      <c r="F8" s="23"/>
      <c r="G8" s="24"/>
      <c r="H8" s="25"/>
      <c r="I8" s="25"/>
      <c r="J8" s="17"/>
      <c r="K8" s="18"/>
    </row>
    <row r="9" spans="1:11" ht="15.6">
      <c r="A9" s="10" t="s">
        <v>88</v>
      </c>
      <c r="B9" s="4" t="s">
        <v>11</v>
      </c>
      <c r="C9" s="4" t="s">
        <v>12</v>
      </c>
      <c r="D9" s="9">
        <f t="shared" ref="D9:D10" si="0">+E9*1000</f>
        <v>82567.081609608853</v>
      </c>
      <c r="E9" s="5">
        <v>82.567081609608849</v>
      </c>
      <c r="F9" s="23"/>
      <c r="G9" s="24"/>
      <c r="J9" s="16"/>
      <c r="K9" s="18"/>
    </row>
    <row r="10" spans="1:11" ht="15.6">
      <c r="A10" s="10" t="s">
        <v>89</v>
      </c>
      <c r="B10" s="4" t="s">
        <v>11</v>
      </c>
      <c r="C10" s="4" t="s">
        <v>13</v>
      </c>
      <c r="D10" s="9">
        <f t="shared" si="0"/>
        <v>92886.337767562974</v>
      </c>
      <c r="E10" s="5">
        <v>92.886337767562978</v>
      </c>
      <c r="F10" s="23"/>
      <c r="G10" s="24"/>
      <c r="J10" s="16"/>
      <c r="K10" s="18"/>
    </row>
    <row r="11" spans="1:11" ht="15.6">
      <c r="A11" s="10" t="s">
        <v>129</v>
      </c>
      <c r="B11" s="4" t="s">
        <v>135</v>
      </c>
      <c r="C11" s="4" t="s">
        <v>133</v>
      </c>
      <c r="D11" s="9">
        <f>+E11*900</f>
        <v>126818.0764743477</v>
      </c>
      <c r="E11" s="5">
        <v>140.90897386038634</v>
      </c>
      <c r="F11" s="23"/>
      <c r="G11" s="24"/>
      <c r="J11" s="16"/>
      <c r="K11" s="18"/>
    </row>
    <row r="12" spans="1:11" ht="15.6">
      <c r="A12" s="10" t="s">
        <v>130</v>
      </c>
      <c r="B12" s="4" t="s">
        <v>135</v>
      </c>
      <c r="C12" s="4" t="s">
        <v>132</v>
      </c>
      <c r="D12" s="9">
        <f>+E12*900</f>
        <v>211157.50184917508</v>
      </c>
      <c r="E12" s="5">
        <v>234.61944649908344</v>
      </c>
      <c r="F12" s="23"/>
      <c r="G12" s="24"/>
      <c r="J12" s="16"/>
      <c r="K12" s="18"/>
    </row>
    <row r="13" spans="1:11" ht="15.6">
      <c r="A13" s="10" t="s">
        <v>131</v>
      </c>
      <c r="B13" s="4" t="s">
        <v>135</v>
      </c>
      <c r="C13" s="4" t="s">
        <v>134</v>
      </c>
      <c r="D13" s="9">
        <f>+E13*900</f>
        <v>247398.12018212749</v>
      </c>
      <c r="E13" s="5">
        <v>274.88680020236387</v>
      </c>
      <c r="F13" s="23"/>
      <c r="G13" s="24"/>
      <c r="J13" s="16"/>
      <c r="K13" s="18"/>
    </row>
    <row r="14" spans="1:11" ht="15.6">
      <c r="A14" s="15" t="s">
        <v>153</v>
      </c>
      <c r="B14" s="4" t="s">
        <v>154</v>
      </c>
      <c r="C14" s="4" t="s">
        <v>13</v>
      </c>
      <c r="D14" s="9">
        <f t="shared" ref="D14:D19" si="1">+E14*1000</f>
        <v>99090.337500000009</v>
      </c>
      <c r="E14" s="5">
        <v>99.090337500000004</v>
      </c>
      <c r="F14" s="23"/>
      <c r="G14" s="24"/>
      <c r="J14" s="16"/>
      <c r="K14" s="18"/>
    </row>
    <row r="15" spans="1:11" ht="15.6">
      <c r="A15" s="15" t="s">
        <v>155</v>
      </c>
      <c r="B15" s="4" t="s">
        <v>154</v>
      </c>
      <c r="C15" s="4" t="s">
        <v>43</v>
      </c>
      <c r="D15" s="9">
        <f t="shared" si="1"/>
        <v>133960.83750000002</v>
      </c>
      <c r="E15" s="5">
        <v>133.96083750000003</v>
      </c>
      <c r="F15" s="23"/>
      <c r="G15" s="24"/>
      <c r="J15" s="16"/>
      <c r="K15" s="18"/>
    </row>
    <row r="16" spans="1:11" ht="15.6">
      <c r="A16" s="10" t="s">
        <v>73</v>
      </c>
      <c r="B16" s="4" t="s">
        <v>14</v>
      </c>
      <c r="C16" s="4" t="s">
        <v>15</v>
      </c>
      <c r="D16" s="9">
        <f t="shared" si="1"/>
        <v>88299.983527928533</v>
      </c>
      <c r="E16" s="5">
        <v>88.299983527928532</v>
      </c>
      <c r="F16" s="23"/>
      <c r="G16" s="24"/>
      <c r="J16" s="16"/>
      <c r="K16" s="18"/>
    </row>
    <row r="17" spans="1:11" ht="15.6">
      <c r="A17" s="10" t="s">
        <v>101</v>
      </c>
      <c r="B17" s="4" t="s">
        <v>54</v>
      </c>
      <c r="C17" s="6" t="s">
        <v>16</v>
      </c>
      <c r="D17" s="9">
        <f t="shared" si="1"/>
        <v>91871.910096787484</v>
      </c>
      <c r="E17" s="5">
        <v>91.871910096787488</v>
      </c>
      <c r="F17" s="23"/>
      <c r="G17" s="24"/>
      <c r="J17" s="16"/>
      <c r="K17" s="18"/>
    </row>
    <row r="18" spans="1:11" ht="15.6">
      <c r="A18" s="10" t="s">
        <v>102</v>
      </c>
      <c r="B18" s="4" t="s">
        <v>54</v>
      </c>
      <c r="C18" s="6" t="s">
        <v>17</v>
      </c>
      <c r="D18" s="9">
        <f t="shared" si="1"/>
        <v>113200.85628401603</v>
      </c>
      <c r="E18" s="5">
        <v>113.20085628401603</v>
      </c>
      <c r="F18" s="23"/>
      <c r="G18" s="24"/>
      <c r="J18" s="16"/>
      <c r="K18" s="18"/>
    </row>
    <row r="19" spans="1:11" ht="15.6">
      <c r="A19" s="10" t="s">
        <v>103</v>
      </c>
      <c r="B19" s="4" t="s">
        <v>54</v>
      </c>
      <c r="C19" s="6" t="s">
        <v>18</v>
      </c>
      <c r="D19" s="9">
        <f t="shared" si="1"/>
        <v>136291.70989866802</v>
      </c>
      <c r="E19" s="5">
        <v>136.29170989866802</v>
      </c>
      <c r="F19" s="23"/>
      <c r="G19" s="24"/>
      <c r="J19" s="16"/>
      <c r="K19" s="18"/>
    </row>
    <row r="20" spans="1:11" ht="15.6">
      <c r="A20" s="10" t="s">
        <v>110</v>
      </c>
      <c r="B20" s="4" t="s">
        <v>55</v>
      </c>
      <c r="C20" s="6" t="s">
        <v>72</v>
      </c>
      <c r="D20" s="9">
        <f>+E20*500</f>
        <v>70431.771808438018</v>
      </c>
      <c r="E20" s="5">
        <v>140.86354361687603</v>
      </c>
      <c r="F20" s="23"/>
      <c r="G20" s="24"/>
      <c r="J20" s="16"/>
      <c r="K20" s="18"/>
    </row>
    <row r="21" spans="1:11" ht="15.6">
      <c r="A21" s="10" t="s">
        <v>111</v>
      </c>
      <c r="B21" s="4" t="s">
        <v>55</v>
      </c>
      <c r="C21" s="6" t="s">
        <v>32</v>
      </c>
      <c r="D21" s="9">
        <f t="shared" ref="D21" si="2">+E21*1000</f>
        <v>239189.81877363476</v>
      </c>
      <c r="E21" s="5">
        <v>239.18981877363476</v>
      </c>
      <c r="F21" s="23"/>
      <c r="G21" s="24"/>
      <c r="J21" s="16"/>
      <c r="K21" s="18"/>
    </row>
    <row r="22" spans="1:11" ht="15.6">
      <c r="A22" s="10" t="s">
        <v>79</v>
      </c>
      <c r="B22" s="4" t="s">
        <v>20</v>
      </c>
      <c r="C22" s="6" t="s">
        <v>21</v>
      </c>
      <c r="D22" s="9">
        <f>+E22*1500</f>
        <v>101524.277093506</v>
      </c>
      <c r="E22" s="5">
        <v>67.682851395670667</v>
      </c>
      <c r="F22" s="23"/>
      <c r="G22" s="24"/>
      <c r="J22" s="16"/>
      <c r="K22" s="18"/>
    </row>
    <row r="23" spans="1:11" ht="15.6">
      <c r="A23" s="10" t="s">
        <v>80</v>
      </c>
      <c r="B23" s="4" t="s">
        <v>20</v>
      </c>
      <c r="C23" s="6" t="s">
        <v>7</v>
      </c>
      <c r="D23" s="9">
        <f>+E23*1500</f>
        <v>176171.00576554457</v>
      </c>
      <c r="E23" s="5">
        <v>117.44733717702972</v>
      </c>
      <c r="F23" s="23"/>
      <c r="G23" s="24"/>
      <c r="J23" s="16"/>
      <c r="K23" s="18"/>
    </row>
    <row r="24" spans="1:11" ht="15.6">
      <c r="A24" s="10" t="s">
        <v>81</v>
      </c>
      <c r="B24" s="4" t="s">
        <v>20</v>
      </c>
      <c r="C24" s="4" t="s">
        <v>8</v>
      </c>
      <c r="D24" s="9">
        <f>+E24*1500</f>
        <v>130980.81439703346</v>
      </c>
      <c r="E24" s="5">
        <v>87.320542931355646</v>
      </c>
      <c r="F24" s="23"/>
      <c r="G24" s="24"/>
      <c r="J24" s="16"/>
      <c r="K24" s="18"/>
    </row>
    <row r="25" spans="1:11" ht="15.6">
      <c r="A25" s="10" t="s">
        <v>76</v>
      </c>
      <c r="B25" s="4" t="s">
        <v>22</v>
      </c>
      <c r="C25" s="4" t="s">
        <v>23</v>
      </c>
      <c r="D25" s="9">
        <f>+E25*1000</f>
        <v>240925.24617954047</v>
      </c>
      <c r="E25" s="5">
        <v>240.92524617954047</v>
      </c>
      <c r="F25" s="23"/>
      <c r="G25" s="24"/>
      <c r="J25" s="16"/>
      <c r="K25" s="18"/>
    </row>
    <row r="26" spans="1:11" ht="15.6">
      <c r="A26" s="10" t="s">
        <v>74</v>
      </c>
      <c r="B26" s="4" t="s">
        <v>24</v>
      </c>
      <c r="C26" s="4" t="s">
        <v>25</v>
      </c>
      <c r="D26" s="9">
        <f>+E26*1000</f>
        <v>1323480.3450660589</v>
      </c>
      <c r="E26" s="5">
        <v>1323.4803450660588</v>
      </c>
      <c r="F26" s="23"/>
      <c r="G26" s="24"/>
      <c r="J26" s="16"/>
      <c r="K26" s="18"/>
    </row>
    <row r="27" spans="1:11" ht="15.6">
      <c r="A27" s="10"/>
      <c r="B27" s="4" t="s">
        <v>70</v>
      </c>
      <c r="C27" s="7" t="s">
        <v>71</v>
      </c>
      <c r="D27" s="9">
        <f>+E27*50</f>
        <v>47871.489883626899</v>
      </c>
      <c r="E27" s="5">
        <v>957.42979767253803</v>
      </c>
      <c r="F27" s="23"/>
      <c r="G27" s="24"/>
      <c r="J27" s="16"/>
      <c r="K27" s="18"/>
    </row>
    <row r="28" spans="1:11" ht="15.6">
      <c r="A28" s="10" t="s">
        <v>115</v>
      </c>
      <c r="B28" s="4" t="s">
        <v>26</v>
      </c>
      <c r="C28" s="4" t="s">
        <v>27</v>
      </c>
      <c r="D28" s="9">
        <f>+E28*500</f>
        <v>45168.930977195691</v>
      </c>
      <c r="E28" s="5">
        <v>90.337861954391386</v>
      </c>
      <c r="F28" s="23"/>
      <c r="G28" s="24"/>
      <c r="J28" s="16"/>
      <c r="K28" s="18"/>
    </row>
    <row r="29" spans="1:11" ht="15.6">
      <c r="A29" s="10" t="s">
        <v>137</v>
      </c>
      <c r="B29" s="4" t="s">
        <v>56</v>
      </c>
      <c r="C29" s="4" t="s">
        <v>28</v>
      </c>
      <c r="D29" s="9">
        <f>+E29*30</f>
        <v>7936.0598555528095</v>
      </c>
      <c r="E29" s="5">
        <v>264.53532851842698</v>
      </c>
      <c r="F29" s="23"/>
      <c r="G29" s="24"/>
      <c r="J29" s="16"/>
      <c r="K29" s="18"/>
    </row>
    <row r="30" spans="1:11" ht="15.6">
      <c r="A30" s="10" t="s">
        <v>138</v>
      </c>
      <c r="B30" s="4" t="s">
        <v>56</v>
      </c>
      <c r="C30" s="4" t="s">
        <v>49</v>
      </c>
      <c r="D30" s="9">
        <f>+E30*30</f>
        <v>9308.387601768758</v>
      </c>
      <c r="E30" s="5">
        <v>310.27958672562528</v>
      </c>
      <c r="F30" s="23"/>
      <c r="G30" s="24"/>
      <c r="J30" s="16"/>
      <c r="K30" s="18"/>
    </row>
    <row r="31" spans="1:11" ht="15.6">
      <c r="A31" s="10" t="s">
        <v>105</v>
      </c>
      <c r="B31" s="4" t="s">
        <v>57</v>
      </c>
      <c r="C31" s="4" t="s">
        <v>29</v>
      </c>
      <c r="D31" s="9">
        <f>+E31*900</f>
        <v>164325.88467692371</v>
      </c>
      <c r="E31" s="5">
        <v>182.584316307693</v>
      </c>
      <c r="F31" s="23"/>
      <c r="G31" s="24"/>
      <c r="J31" s="16"/>
      <c r="K31" s="18"/>
    </row>
    <row r="32" spans="1:11" ht="15.6">
      <c r="A32" s="10" t="s">
        <v>106</v>
      </c>
      <c r="B32" s="4" t="s">
        <v>57</v>
      </c>
      <c r="C32" s="4" t="s">
        <v>30</v>
      </c>
      <c r="D32" s="9">
        <f>+E32*900</f>
        <v>220897.45389298745</v>
      </c>
      <c r="E32" s="5">
        <v>245.44161543665271</v>
      </c>
      <c r="F32" s="23"/>
      <c r="G32" s="24"/>
      <c r="J32" s="16"/>
      <c r="K32" s="18"/>
    </row>
    <row r="33" spans="1:11" ht="15.6">
      <c r="A33" s="10" t="s">
        <v>94</v>
      </c>
      <c r="B33" s="4" t="s">
        <v>58</v>
      </c>
      <c r="C33" s="4" t="s">
        <v>31</v>
      </c>
      <c r="D33" s="9">
        <f>+E33*1000</f>
        <v>219955.14607837162</v>
      </c>
      <c r="E33" s="5">
        <v>219.95514607837163</v>
      </c>
      <c r="F33" s="23"/>
      <c r="G33" s="24"/>
      <c r="J33" s="16"/>
      <c r="K33" s="18"/>
    </row>
    <row r="34" spans="1:11" ht="15.6">
      <c r="A34" s="10" t="s">
        <v>95</v>
      </c>
      <c r="B34" s="4" t="s">
        <v>58</v>
      </c>
      <c r="C34" s="4" t="s">
        <v>32</v>
      </c>
      <c r="D34" s="9">
        <f>+E34*1000</f>
        <v>284483.89522100257</v>
      </c>
      <c r="E34" s="5">
        <v>284.48389522100257</v>
      </c>
      <c r="F34" s="23"/>
      <c r="G34" s="24"/>
      <c r="J34" s="16"/>
      <c r="K34" s="18"/>
    </row>
    <row r="35" spans="1:11" s="11" customFormat="1" ht="15.6">
      <c r="A35" s="10" t="s">
        <v>90</v>
      </c>
      <c r="B35" s="4" t="s">
        <v>59</v>
      </c>
      <c r="C35" s="4" t="s">
        <v>33</v>
      </c>
      <c r="D35" s="9">
        <f>+E35*500</f>
        <v>127893.90663602013</v>
      </c>
      <c r="E35" s="5">
        <v>255.78781327204024</v>
      </c>
      <c r="F35" s="23"/>
      <c r="G35" s="24"/>
      <c r="H35" s="25"/>
      <c r="I35" s="25"/>
      <c r="J35" s="17"/>
      <c r="K35" s="18"/>
    </row>
    <row r="36" spans="1:11" ht="15.6">
      <c r="A36" s="10" t="s">
        <v>108</v>
      </c>
      <c r="B36" s="4" t="s">
        <v>156</v>
      </c>
      <c r="C36" s="4" t="s">
        <v>34</v>
      </c>
      <c r="D36" s="9">
        <f>+E36*500</f>
        <v>67800.815522305071</v>
      </c>
      <c r="E36" s="5">
        <v>135.60163104461014</v>
      </c>
      <c r="F36" s="23"/>
      <c r="G36" s="24"/>
      <c r="J36" s="16"/>
      <c r="K36" s="18"/>
    </row>
    <row r="37" spans="1:11" ht="15.6">
      <c r="A37" s="10" t="s">
        <v>123</v>
      </c>
      <c r="B37" s="4" t="s">
        <v>156</v>
      </c>
      <c r="C37" s="4" t="s">
        <v>35</v>
      </c>
      <c r="D37" s="9">
        <f>+E37*500</f>
        <v>111985.85734599014</v>
      </c>
      <c r="E37" s="5">
        <v>223.97171469198028</v>
      </c>
      <c r="F37" s="23"/>
      <c r="G37" s="24"/>
      <c r="J37" s="16"/>
      <c r="K37" s="18"/>
    </row>
    <row r="38" spans="1:11" ht="15.6">
      <c r="A38" s="10" t="s">
        <v>119</v>
      </c>
      <c r="B38" s="4" t="s">
        <v>60</v>
      </c>
      <c r="C38" s="4" t="s">
        <v>13</v>
      </c>
      <c r="D38" s="9">
        <f>+E38*1000</f>
        <v>86071.96291798669</v>
      </c>
      <c r="E38" s="5">
        <v>86.071962917986696</v>
      </c>
      <c r="F38" s="23"/>
      <c r="G38" s="24"/>
      <c r="J38" s="16"/>
      <c r="K38" s="18"/>
    </row>
    <row r="39" spans="1:11" ht="15.6">
      <c r="A39" s="10" t="s">
        <v>126</v>
      </c>
      <c r="B39" s="4" t="s">
        <v>60</v>
      </c>
      <c r="C39" s="4" t="s">
        <v>43</v>
      </c>
      <c r="D39" s="9">
        <f>+E39*1000</f>
        <v>99871.948681554859</v>
      </c>
      <c r="E39" s="5">
        <v>99.871948681554855</v>
      </c>
      <c r="F39" s="23"/>
      <c r="G39" s="24"/>
      <c r="J39" s="16"/>
      <c r="K39" s="18"/>
    </row>
    <row r="40" spans="1:11" ht="15.6">
      <c r="A40" s="10" t="s">
        <v>120</v>
      </c>
      <c r="B40" s="4" t="s">
        <v>61</v>
      </c>
      <c r="C40" s="4" t="s">
        <v>50</v>
      </c>
      <c r="D40" s="9">
        <f>+E40*1000</f>
        <v>90340.785585643898</v>
      </c>
      <c r="E40" s="5">
        <v>90.3407855856439</v>
      </c>
      <c r="F40" s="23"/>
      <c r="G40" s="24"/>
      <c r="J40" s="16"/>
      <c r="K40" s="18"/>
    </row>
    <row r="41" spans="1:11" ht="15.6">
      <c r="A41" s="10" t="s">
        <v>98</v>
      </c>
      <c r="B41" s="4" t="s">
        <v>62</v>
      </c>
      <c r="C41" s="4" t="s">
        <v>15</v>
      </c>
      <c r="D41" s="9">
        <f>+E41*1000</f>
        <v>114595.24458920756</v>
      </c>
      <c r="E41" s="5">
        <v>114.59524458920757</v>
      </c>
      <c r="F41" s="23"/>
      <c r="G41" s="24"/>
      <c r="J41" s="16"/>
      <c r="K41" s="18"/>
    </row>
    <row r="42" spans="1:11" ht="15.6">
      <c r="A42" s="10" t="s">
        <v>99</v>
      </c>
      <c r="B42" s="4" t="s">
        <v>62</v>
      </c>
      <c r="C42" s="4" t="s">
        <v>36</v>
      </c>
      <c r="D42" s="9">
        <f>+E42*1000</f>
        <v>160068.93373244235</v>
      </c>
      <c r="E42" s="5">
        <v>160.06893373244236</v>
      </c>
      <c r="F42" s="23"/>
      <c r="G42" s="24"/>
      <c r="J42" s="16"/>
      <c r="K42" s="18"/>
    </row>
    <row r="43" spans="1:11" s="11" customFormat="1" ht="15.6">
      <c r="A43" s="10" t="s">
        <v>100</v>
      </c>
      <c r="B43" s="4" t="s">
        <v>62</v>
      </c>
      <c r="C43" s="4" t="s">
        <v>19</v>
      </c>
      <c r="D43" s="9">
        <f>+E43*500</f>
        <v>214977.66776871111</v>
      </c>
      <c r="E43" s="5">
        <v>429.95533553742223</v>
      </c>
      <c r="F43" s="23"/>
      <c r="G43" s="24"/>
      <c r="H43" s="25"/>
      <c r="I43" s="25"/>
      <c r="J43" s="17"/>
      <c r="K43" s="18"/>
    </row>
    <row r="44" spans="1:11" s="11" customFormat="1" ht="15.6">
      <c r="A44" s="10" t="s">
        <v>96</v>
      </c>
      <c r="B44" s="4" t="s">
        <v>152</v>
      </c>
      <c r="C44" s="4" t="s">
        <v>15</v>
      </c>
      <c r="D44" s="9">
        <f>+E44*1000</f>
        <v>76716.894862902438</v>
      </c>
      <c r="E44" s="5">
        <v>76.716894862902436</v>
      </c>
      <c r="F44" s="23"/>
      <c r="G44" s="24"/>
      <c r="H44" s="25"/>
      <c r="I44" s="25"/>
      <c r="J44" s="17"/>
      <c r="K44" s="18"/>
    </row>
    <row r="45" spans="1:11" s="11" customFormat="1" ht="15.6">
      <c r="A45" s="10" t="s">
        <v>117</v>
      </c>
      <c r="B45" s="4" t="s">
        <v>150</v>
      </c>
      <c r="C45" s="4" t="s">
        <v>13</v>
      </c>
      <c r="D45" s="9">
        <f>+E45*1000</f>
        <v>88415.4484902072</v>
      </c>
      <c r="E45" s="5">
        <v>88.415448490207197</v>
      </c>
      <c r="F45" s="23"/>
      <c r="G45" s="24"/>
      <c r="H45" s="25"/>
      <c r="I45" s="25"/>
      <c r="J45" s="17"/>
      <c r="K45" s="18"/>
    </row>
    <row r="46" spans="1:11" ht="15.6">
      <c r="A46" s="10" t="s">
        <v>118</v>
      </c>
      <c r="B46" s="4" t="s">
        <v>151</v>
      </c>
      <c r="C46" s="4" t="s">
        <v>37</v>
      </c>
      <c r="D46" s="9">
        <f>+E46*1000</f>
        <v>121587.36594731016</v>
      </c>
      <c r="E46" s="5">
        <v>121.58736594731016</v>
      </c>
      <c r="F46" s="23"/>
      <c r="G46" s="24"/>
      <c r="J46" s="16"/>
      <c r="K46" s="18"/>
    </row>
    <row r="47" spans="1:11" ht="15.6">
      <c r="A47" s="10" t="s">
        <v>124</v>
      </c>
      <c r="B47" s="4" t="s">
        <v>151</v>
      </c>
      <c r="C47" s="4" t="s">
        <v>32</v>
      </c>
      <c r="D47" s="9">
        <f>+E47*1000</f>
        <v>162819.71123542791</v>
      </c>
      <c r="E47" s="5">
        <v>162.81971123542792</v>
      </c>
      <c r="F47" s="23"/>
      <c r="G47" s="24"/>
      <c r="J47" s="16"/>
      <c r="K47" s="18"/>
    </row>
    <row r="48" spans="1:11" ht="15.6">
      <c r="A48" s="14" t="s">
        <v>139</v>
      </c>
      <c r="B48" s="4" t="s">
        <v>140</v>
      </c>
      <c r="C48" s="4" t="s">
        <v>33</v>
      </c>
      <c r="D48" s="9">
        <f>+E48*500</f>
        <v>20237.919975051991</v>
      </c>
      <c r="E48" s="5">
        <v>40.475839950103982</v>
      </c>
      <c r="F48" s="23"/>
      <c r="G48" s="24"/>
      <c r="J48" s="16"/>
      <c r="K48" s="18"/>
    </row>
    <row r="49" spans="1:11" ht="15.6">
      <c r="A49" s="14" t="s">
        <v>141</v>
      </c>
      <c r="B49" s="4" t="s">
        <v>140</v>
      </c>
      <c r="C49" s="4" t="s">
        <v>142</v>
      </c>
      <c r="D49" s="9">
        <f t="shared" ref="D49:D52" si="3">+E49*500</f>
        <v>23645.912056729576</v>
      </c>
      <c r="E49" s="5">
        <v>47.29182411345915</v>
      </c>
      <c r="F49" s="23"/>
      <c r="G49" s="24"/>
      <c r="J49" s="16"/>
      <c r="K49" s="18"/>
    </row>
    <row r="50" spans="1:11" ht="15.6">
      <c r="A50" s="14" t="s">
        <v>143</v>
      </c>
      <c r="B50" s="4" t="s">
        <v>140</v>
      </c>
      <c r="C50" s="4" t="s">
        <v>144</v>
      </c>
      <c r="D50" s="9">
        <f t="shared" si="3"/>
        <v>25349.889683355235</v>
      </c>
      <c r="E50" s="5">
        <v>50.699779366710473</v>
      </c>
      <c r="F50" s="23"/>
      <c r="G50" s="24"/>
      <c r="J50" s="16"/>
      <c r="K50" s="18"/>
    </row>
    <row r="51" spans="1:11" ht="15.6">
      <c r="A51" s="14" t="s">
        <v>145</v>
      </c>
      <c r="B51" s="4" t="s">
        <v>146</v>
      </c>
      <c r="C51" s="4" t="s">
        <v>147</v>
      </c>
      <c r="D51" s="9">
        <f t="shared" si="3"/>
        <v>21941.897601677647</v>
      </c>
      <c r="E51" s="5">
        <v>43.883795203355291</v>
      </c>
      <c r="F51" s="23"/>
      <c r="G51" s="24"/>
      <c r="J51" s="16"/>
      <c r="K51" s="18"/>
    </row>
    <row r="52" spans="1:11" ht="15.6">
      <c r="A52" s="14" t="s">
        <v>148</v>
      </c>
      <c r="B52" s="4" t="s">
        <v>146</v>
      </c>
      <c r="C52" s="4" t="s">
        <v>149</v>
      </c>
      <c r="D52" s="9">
        <f t="shared" si="3"/>
        <v>25690.699940050865</v>
      </c>
      <c r="E52" s="5">
        <v>51.381399880101732</v>
      </c>
      <c r="F52" s="23"/>
      <c r="G52" s="24"/>
      <c r="J52" s="16"/>
      <c r="K52" s="18"/>
    </row>
    <row r="53" spans="1:11" ht="15.6">
      <c r="A53" s="10" t="s">
        <v>109</v>
      </c>
      <c r="B53" s="4" t="s">
        <v>157</v>
      </c>
      <c r="C53" s="4" t="s">
        <v>51</v>
      </c>
      <c r="D53" s="9">
        <f>+E53*1000</f>
        <v>181090.13221517191</v>
      </c>
      <c r="E53" s="5">
        <v>181.09013221517191</v>
      </c>
      <c r="F53" s="23"/>
      <c r="G53" s="24"/>
      <c r="J53" s="16"/>
      <c r="K53" s="18"/>
    </row>
    <row r="54" spans="1:11" ht="15.6">
      <c r="A54" s="10" t="s">
        <v>116</v>
      </c>
      <c r="B54" s="4" t="s">
        <v>158</v>
      </c>
      <c r="C54" s="4" t="s">
        <v>38</v>
      </c>
      <c r="D54" s="9">
        <f>+E54*500</f>
        <v>123975.85924232278</v>
      </c>
      <c r="E54" s="5">
        <v>247.95171848464557</v>
      </c>
      <c r="F54" s="23"/>
      <c r="G54" s="24"/>
      <c r="J54" s="16"/>
      <c r="K54" s="18"/>
    </row>
    <row r="55" spans="1:11" ht="15.6">
      <c r="A55" s="10" t="s">
        <v>136</v>
      </c>
      <c r="B55" s="4" t="s">
        <v>63</v>
      </c>
      <c r="C55" s="4" t="s">
        <v>39</v>
      </c>
      <c r="D55" s="9">
        <f>+E55*50</f>
        <v>66415.974089558877</v>
      </c>
      <c r="E55" s="5">
        <v>1328.3194817911776</v>
      </c>
      <c r="F55" s="23"/>
      <c r="G55" s="24"/>
      <c r="J55" s="16"/>
      <c r="K55" s="18"/>
    </row>
    <row r="56" spans="1:11" ht="15.6">
      <c r="A56" s="10" t="s">
        <v>91</v>
      </c>
      <c r="B56" s="4" t="s">
        <v>40</v>
      </c>
      <c r="C56" s="4" t="s">
        <v>41</v>
      </c>
      <c r="D56" s="9">
        <f>+E56*1008</f>
        <v>237245.24535711762</v>
      </c>
      <c r="E56" s="8">
        <v>235.36234658444207</v>
      </c>
      <c r="F56" s="23"/>
      <c r="G56" s="24"/>
      <c r="J56" s="16"/>
      <c r="K56" s="18"/>
    </row>
    <row r="57" spans="1:11" ht="15.6">
      <c r="A57" s="10" t="s">
        <v>91</v>
      </c>
      <c r="B57" s="4" t="s">
        <v>40</v>
      </c>
      <c r="C57" s="4" t="s">
        <v>42</v>
      </c>
      <c r="D57" s="9">
        <f>+E57*1008</f>
        <v>338719.14665523166</v>
      </c>
      <c r="E57" s="8">
        <v>336.0308994595552</v>
      </c>
      <c r="F57" s="23"/>
      <c r="G57" s="24"/>
      <c r="J57" s="16"/>
      <c r="K57" s="18"/>
    </row>
    <row r="58" spans="1:11" ht="15.6">
      <c r="A58" s="10" t="s">
        <v>127</v>
      </c>
      <c r="B58" s="4" t="s">
        <v>64</v>
      </c>
      <c r="C58" s="4" t="s">
        <v>13</v>
      </c>
      <c r="D58" s="9">
        <f>+E58*1000</f>
        <v>160378.94787981355</v>
      </c>
      <c r="E58" s="8">
        <v>160.37894787981355</v>
      </c>
      <c r="F58" s="23"/>
      <c r="G58" s="24"/>
      <c r="J58" s="16"/>
      <c r="K58" s="18"/>
    </row>
    <row r="59" spans="1:11" s="11" customFormat="1" ht="15.6">
      <c r="A59" s="10" t="s">
        <v>104</v>
      </c>
      <c r="B59" s="4" t="s">
        <v>64</v>
      </c>
      <c r="C59" s="4" t="s">
        <v>43</v>
      </c>
      <c r="D59" s="9">
        <f>+E59*1000</f>
        <v>229405.32428374828</v>
      </c>
      <c r="E59" s="8">
        <v>229.40532428374829</v>
      </c>
      <c r="F59" s="23"/>
      <c r="G59" s="24"/>
      <c r="H59" s="25"/>
      <c r="I59" s="25"/>
      <c r="J59" s="17"/>
      <c r="K59" s="18"/>
    </row>
    <row r="60" spans="1:11" ht="15.6">
      <c r="A60" s="10" t="s">
        <v>114</v>
      </c>
      <c r="B60" s="4" t="s">
        <v>65</v>
      </c>
      <c r="C60" s="4" t="s">
        <v>44</v>
      </c>
      <c r="D60" s="9">
        <f>+E60*1000</f>
        <v>300388.99073303898</v>
      </c>
      <c r="E60" s="8">
        <v>300.38899073303901</v>
      </c>
      <c r="F60" s="23"/>
      <c r="G60" s="24"/>
      <c r="J60" s="16"/>
      <c r="K60" s="18"/>
    </row>
    <row r="61" spans="1:11" ht="15.6">
      <c r="A61" s="10" t="s">
        <v>112</v>
      </c>
      <c r="B61" s="4" t="s">
        <v>65</v>
      </c>
      <c r="C61" s="4" t="s">
        <v>45</v>
      </c>
      <c r="D61" s="9">
        <f>+E61*1000</f>
        <v>380540.37443324993</v>
      </c>
      <c r="E61" s="8">
        <v>380.54037443324995</v>
      </c>
      <c r="F61" s="23"/>
      <c r="G61" s="24"/>
      <c r="J61" s="16"/>
      <c r="K61" s="18"/>
    </row>
    <row r="62" spans="1:11" ht="15.6">
      <c r="A62" s="10" t="s">
        <v>113</v>
      </c>
      <c r="B62" s="4" t="s">
        <v>65</v>
      </c>
      <c r="C62" s="4" t="s">
        <v>46</v>
      </c>
      <c r="D62" s="9">
        <f>+E62*900</f>
        <v>432312.57607806294</v>
      </c>
      <c r="E62" s="8">
        <v>480.34730675340325</v>
      </c>
      <c r="F62" s="23"/>
      <c r="G62" s="24"/>
      <c r="J62" s="16"/>
      <c r="K62" s="18"/>
    </row>
    <row r="63" spans="1:11" ht="15.6">
      <c r="A63" s="10" t="s">
        <v>107</v>
      </c>
      <c r="B63" s="4" t="s">
        <v>66</v>
      </c>
      <c r="C63" s="4" t="s">
        <v>36</v>
      </c>
      <c r="D63" s="9">
        <f t="shared" ref="D63:D68" si="4">+E63*1000</f>
        <v>142759.36447602263</v>
      </c>
      <c r="E63" s="8">
        <v>142.75936447602263</v>
      </c>
      <c r="F63" s="23"/>
      <c r="G63" s="24"/>
      <c r="J63" s="16"/>
      <c r="K63" s="18"/>
    </row>
    <row r="64" spans="1:11" ht="15.6">
      <c r="A64" s="10" t="s">
        <v>85</v>
      </c>
      <c r="B64" s="4" t="s">
        <v>67</v>
      </c>
      <c r="C64" s="4" t="s">
        <v>36</v>
      </c>
      <c r="D64" s="9">
        <f t="shared" si="4"/>
        <v>173062.17916544349</v>
      </c>
      <c r="E64" s="8">
        <v>173.0621791654435</v>
      </c>
      <c r="F64" s="23"/>
      <c r="G64" s="24"/>
      <c r="J64" s="16"/>
      <c r="K64" s="18"/>
    </row>
    <row r="65" spans="1:11" ht="15.6">
      <c r="A65" s="10" t="s">
        <v>86</v>
      </c>
      <c r="B65" s="4" t="s">
        <v>67</v>
      </c>
      <c r="C65" s="4" t="s">
        <v>32</v>
      </c>
      <c r="D65" s="9">
        <f t="shared" si="4"/>
        <v>253349.53464396289</v>
      </c>
      <c r="E65" s="8">
        <v>253.3495346439629</v>
      </c>
      <c r="F65" s="23"/>
      <c r="G65" s="24"/>
      <c r="J65" s="16"/>
      <c r="K65" s="18"/>
    </row>
    <row r="66" spans="1:11" ht="15.6">
      <c r="A66" s="10" t="s">
        <v>87</v>
      </c>
      <c r="B66" s="4" t="s">
        <v>67</v>
      </c>
      <c r="C66" s="4" t="s">
        <v>47</v>
      </c>
      <c r="D66" s="9">
        <f t="shared" si="4"/>
        <v>378812.72937073995</v>
      </c>
      <c r="E66" s="8">
        <v>378.81272937073993</v>
      </c>
      <c r="F66" s="23"/>
      <c r="G66" s="24"/>
      <c r="J66" s="16"/>
      <c r="K66" s="18"/>
    </row>
    <row r="67" spans="1:11" s="11" customFormat="1" ht="15.6">
      <c r="A67" s="10" t="s">
        <v>77</v>
      </c>
      <c r="B67" s="4" t="s">
        <v>48</v>
      </c>
      <c r="C67" s="4" t="s">
        <v>37</v>
      </c>
      <c r="D67" s="9">
        <f t="shared" si="4"/>
        <v>161986.46416811238</v>
      </c>
      <c r="E67" s="8">
        <v>161.98646416811238</v>
      </c>
      <c r="F67" s="23"/>
      <c r="G67" s="24"/>
      <c r="H67" s="25"/>
      <c r="I67" s="25"/>
      <c r="J67" s="17"/>
      <c r="K67" s="18"/>
    </row>
    <row r="68" spans="1:11" s="11" customFormat="1" ht="15.6">
      <c r="A68" s="10" t="s">
        <v>78</v>
      </c>
      <c r="B68" s="4" t="s">
        <v>48</v>
      </c>
      <c r="C68" s="4" t="s">
        <v>32</v>
      </c>
      <c r="D68" s="9">
        <f t="shared" si="4"/>
        <v>228550.60021911707</v>
      </c>
      <c r="E68" s="8">
        <v>228.55060021911706</v>
      </c>
      <c r="F68" s="23"/>
      <c r="G68" s="24"/>
      <c r="H68" s="25"/>
      <c r="I68" s="25"/>
      <c r="J68" s="17"/>
      <c r="K68" s="18"/>
    </row>
    <row r="69" spans="1:11" ht="15.6">
      <c r="A69" s="10" t="s">
        <v>121</v>
      </c>
      <c r="B69" s="4" t="s">
        <v>68</v>
      </c>
      <c r="C69" s="4" t="s">
        <v>9</v>
      </c>
      <c r="D69" s="9">
        <f>+E69*500</f>
        <v>73387.522811265124</v>
      </c>
      <c r="E69" s="5">
        <v>146.77504562253026</v>
      </c>
      <c r="F69" s="23"/>
      <c r="G69" s="24"/>
      <c r="J69" s="16"/>
      <c r="K69" s="18"/>
    </row>
    <row r="70" spans="1:11" ht="15.6">
      <c r="A70" s="10" t="s">
        <v>128</v>
      </c>
      <c r="B70" s="4" t="s">
        <v>68</v>
      </c>
      <c r="C70" s="4" t="s">
        <v>27</v>
      </c>
      <c r="D70" s="9">
        <f>+E70*500</f>
        <v>103397.16604808561</v>
      </c>
      <c r="E70" s="5">
        <v>206.79433209617122</v>
      </c>
      <c r="F70" s="23"/>
      <c r="G70" s="24"/>
      <c r="J70" s="16"/>
      <c r="K70" s="18"/>
    </row>
    <row r="71" spans="1:11" ht="15.6">
      <c r="A71" s="10" t="s">
        <v>122</v>
      </c>
      <c r="B71" s="4" t="s">
        <v>68</v>
      </c>
      <c r="C71" s="4" t="s">
        <v>10</v>
      </c>
      <c r="D71" s="9">
        <f>+E71*500</f>
        <v>131808.83633303712</v>
      </c>
      <c r="E71" s="5">
        <v>263.61767266607421</v>
      </c>
      <c r="F71" s="23"/>
      <c r="G71" s="24"/>
      <c r="J71" s="16"/>
      <c r="K71" s="18"/>
    </row>
    <row r="72" spans="1:11" ht="15.6">
      <c r="A72" s="12" t="s">
        <v>97</v>
      </c>
      <c r="B72" s="4" t="s">
        <v>69</v>
      </c>
      <c r="C72" s="4" t="s">
        <v>13</v>
      </c>
      <c r="D72" s="9">
        <f>+E72*1000</f>
        <v>204734.89776123193</v>
      </c>
      <c r="E72" s="8">
        <v>204.73489776123193</v>
      </c>
      <c r="F72" s="23"/>
      <c r="G72" s="24"/>
      <c r="J72" s="16"/>
      <c r="K72" s="18"/>
    </row>
  </sheetData>
  <sortState xmlns:xlrd2="http://schemas.microsoft.com/office/spreadsheetml/2017/richdata2" ref="B3:D72">
    <sortCondition ref="B3:B72"/>
  </sortState>
  <mergeCells count="1">
    <mergeCell ref="D1:E1"/>
  </mergeCells>
  <phoneticPr fontId="9" type="noConversion"/>
  <pageMargins left="0.69930555555555596" right="0.69930555555555596" top="0.75" bottom="0.75" header="0.3" footer="0.3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precio htal</vt:lpstr>
      <vt:lpstr>'precio htal'!Área_de_impresión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Gabriel Diaz</cp:lastModifiedBy>
  <cp:lastPrinted>2023-05-29T18:19:58Z</cp:lastPrinted>
  <dcterms:created xsi:type="dcterms:W3CDTF">2019-03-29T13:52:00Z</dcterms:created>
  <dcterms:modified xsi:type="dcterms:W3CDTF">2025-01-03T16:30:18Z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3082-10.2.0.5820</vt:lpwstr>
  </property>
</Properties>
</file>