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holmes/Documents/M.Sc./Research/econ_climate_19_20/Code/Sensitivity_Jan2021/"/>
    </mc:Choice>
  </mc:AlternateContent>
  <xr:revisionPtr revIDLastSave="0" documentId="8_{50680778-2FB3-1744-B1C3-6A4FEF46C417}" xr6:coauthVersionLast="46" xr6:coauthVersionMax="46" xr10:uidLastSave="{00000000-0000-0000-0000-000000000000}"/>
  <bookViews>
    <workbookView xWindow="0" yWindow="500" windowWidth="25600" windowHeight="14260" xr2:uid="{F17364A7-1511-3D4D-8735-7AF4E3C72171}"/>
  </bookViews>
  <sheets>
    <sheet name="parameters" sheetId="1" r:id="rId1"/>
    <sheet name="initial cond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" l="1"/>
  <c r="B16" i="2"/>
  <c r="C15" i="2"/>
  <c r="B15" i="2"/>
  <c r="C14" i="2"/>
  <c r="B14" i="2"/>
  <c r="C13" i="2"/>
  <c r="C12" i="2"/>
  <c r="B13" i="2"/>
  <c r="B12" i="2"/>
  <c r="B77" i="1"/>
  <c r="B76" i="1"/>
  <c r="B75" i="1" l="1"/>
  <c r="B74" i="1"/>
  <c r="B73" i="1"/>
  <c r="D12" i="1"/>
  <c r="D13" i="1" s="1"/>
  <c r="C12" i="1"/>
  <c r="C13" i="1" s="1"/>
  <c r="B12" i="1" l="1"/>
  <c r="B13" i="1" s="1"/>
</calcChain>
</file>

<file path=xl/sharedStrings.xml><?xml version="1.0" encoding="utf-8"?>
<sst xmlns="http://schemas.openxmlformats.org/spreadsheetml/2006/main" count="47" uniqueCount="41">
  <si>
    <t>Australia</t>
  </si>
  <si>
    <t>Canada</t>
  </si>
  <si>
    <t>Denmark</t>
  </si>
  <si>
    <t>Finland</t>
  </si>
  <si>
    <t>France</t>
  </si>
  <si>
    <t>Germany</t>
  </si>
  <si>
    <t>Italy</t>
  </si>
  <si>
    <t>Norway</t>
  </si>
  <si>
    <t>UK</t>
  </si>
  <si>
    <t>US</t>
  </si>
  <si>
    <t>gamma</t>
  </si>
  <si>
    <t>average</t>
  </si>
  <si>
    <t>Bin</t>
  </si>
  <si>
    <t>More</t>
  </si>
  <si>
    <t>Frequency</t>
  </si>
  <si>
    <t>eta</t>
  </si>
  <si>
    <t>st dev</t>
  </si>
  <si>
    <t>xi</t>
  </si>
  <si>
    <t xml:space="preserve">sigma(0) </t>
  </si>
  <si>
    <t>D(0)</t>
  </si>
  <si>
    <t xml:space="preserve">a(0) </t>
  </si>
  <si>
    <t>Initial conditions</t>
  </si>
  <si>
    <t>w(0)</t>
  </si>
  <si>
    <t>K(0)</t>
  </si>
  <si>
    <t>Eind</t>
  </si>
  <si>
    <t>Y</t>
  </si>
  <si>
    <t>Given</t>
  </si>
  <si>
    <t>d</t>
  </si>
  <si>
    <t>(from Coping)</t>
  </si>
  <si>
    <t>p</t>
  </si>
  <si>
    <t>n</t>
  </si>
  <si>
    <t>Derived</t>
  </si>
  <si>
    <t>sigma</t>
  </si>
  <si>
    <t>lambda</t>
  </si>
  <si>
    <t>omega</t>
  </si>
  <si>
    <t>D</t>
  </si>
  <si>
    <t>(ours)</t>
  </si>
  <si>
    <t>K</t>
  </si>
  <si>
    <t>N</t>
  </si>
  <si>
    <t>a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</si>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</sst>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2" fontId="0" fillId="0" borderId="0" xfId="0" applyNumberFormat="1" applyFont="1" applyAlignment="1">
      <alignment horizontal="right" vertical="top"/>
    </xf>
    <xf numFmtId="2" fontId="0" fillId="2" borderId="0" xfId="0" applyNumberFormat="1" applyFont="1" applyFill="1" applyAlignment="1">
      <alignment horizontal="right" vertical="top"/>
    </xf>
    <xf numFmtId="2" fontId="0" fillId="0" borderId="0" xfId="0" applyNumberFormat="1" applyFont="1" applyFill="1" applyBorder="1" applyAlignment="1">
      <alignment horizontal="right" vertical="top"/>
    </xf>
    <xf numFmtId="2" fontId="0" fillId="2" borderId="0" xfId="0" applyNumberFormat="1" applyFont="1" applyFill="1" applyBorder="1" applyAlignment="1">
      <alignment horizontal="right" vertical="top"/>
    </xf>
    <xf numFmtId="2" fontId="0" fillId="0" borderId="0" xfId="0" applyNumberFormat="1" applyFont="1" applyBorder="1" applyAlignment="1">
      <alignment horizontal="right" vertical="top"/>
    </xf>
    <xf numFmtId="0" fontId="0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parameters!$B$29:$B$38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</c:numCache>
            </c:numRef>
          </c:cat>
          <c:val>
            <c:numRef>
              <c:f>parameters!$C$29:$C$38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7-3048-B813-261D9703B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0719"/>
        <c:axId val="5522351"/>
      </c:barChart>
      <c:catAx>
        <c:axId val="5520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2351"/>
        <c:crosses val="autoZero"/>
        <c:auto val="1"/>
        <c:lblAlgn val="ctr"/>
        <c:lblOffset val="100"/>
        <c:noMultiLvlLbl val="0"/>
      </c:catAx>
      <c:valAx>
        <c:axId val="5522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071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Gamma (Money Illusion)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parameters!$B$29:$B$40</c:f>
              <c:strCach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1.5</c:v>
                </c:pt>
                <c:pt idx="11">
                  <c:v>More</c:v>
                </c:pt>
              </c:strCache>
            </c:strRef>
          </c:cat>
          <c:val>
            <c:numRef>
              <c:f>parameters!$C$29:$C$40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0D41-ABFD-097A15D6C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0079"/>
        <c:axId val="4601759"/>
      </c:barChart>
      <c:catAx>
        <c:axId val="4600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1759"/>
        <c:crosses val="autoZero"/>
        <c:auto val="1"/>
        <c:lblAlgn val="ctr"/>
        <c:lblOffset val="100"/>
        <c:noMultiLvlLbl val="0"/>
      </c:catAx>
      <c:valAx>
        <c:axId val="4601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00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Eta (adjustment</a:t>
            </a:r>
            <a:r>
              <a:rPr lang="en-US" baseline="0"/>
              <a:t> speed)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parameters!$B$43:$B$51</c:f>
              <c:strCach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More</c:v>
                </c:pt>
              </c:strCache>
            </c:strRef>
          </c:cat>
          <c:val>
            <c:numRef>
              <c:f>parameters!$C$43:$C$51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B-4E49-BC64-3E1FA8405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8255"/>
        <c:axId val="18399887"/>
      </c:barChart>
      <c:catAx>
        <c:axId val="1839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9887"/>
        <c:crosses val="autoZero"/>
        <c:auto val="1"/>
        <c:lblAlgn val="ctr"/>
        <c:lblOffset val="100"/>
        <c:noMultiLvlLbl val="0"/>
      </c:catAx>
      <c:valAx>
        <c:axId val="18399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8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Xi (markup)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parameters!$B$55:$B$66</c:f>
              <c:strCache>
                <c:ptCount val="12"/>
                <c:pt idx="0">
                  <c:v>1.4</c:v>
                </c:pt>
                <c:pt idx="1">
                  <c:v>1.45</c:v>
                </c:pt>
                <c:pt idx="2">
                  <c:v>1.5</c:v>
                </c:pt>
                <c:pt idx="3">
                  <c:v>1.55</c:v>
                </c:pt>
                <c:pt idx="4">
                  <c:v>1.6</c:v>
                </c:pt>
                <c:pt idx="5">
                  <c:v>1.65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More</c:v>
                </c:pt>
              </c:strCache>
            </c:strRef>
          </c:cat>
          <c:val>
            <c:numRef>
              <c:f>parameters!$C$55:$C$66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8-A14E-ACC7-61421D0E2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8111"/>
        <c:axId val="7392671"/>
      </c:barChart>
      <c:catAx>
        <c:axId val="530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2671"/>
        <c:crosses val="autoZero"/>
        <c:auto val="1"/>
        <c:lblAlgn val="ctr"/>
        <c:lblOffset val="100"/>
        <c:noMultiLvlLbl val="0"/>
      </c:catAx>
      <c:valAx>
        <c:axId val="7392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81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28</xdr:row>
      <xdr:rowOff>63500</xdr:rowOff>
    </xdr:from>
    <xdr:to>
      <xdr:col>10</xdr:col>
      <xdr:colOff>279400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E28D3-F8C0-A143-9741-8E16058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28</xdr:row>
      <xdr:rowOff>63500</xdr:rowOff>
    </xdr:from>
    <xdr:to>
      <xdr:col>10</xdr:col>
      <xdr:colOff>279400</xdr:colOff>
      <xdr:row>38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EDF271-F075-BA47-873A-0E7DF3630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279400</xdr:colOff>
      <xdr:row>41</xdr:row>
      <xdr:rowOff>25400</xdr:rowOff>
    </xdr:from>
    <xdr:to>
      <xdr:col>10</xdr:col>
      <xdr:colOff>279400</xdr:colOff>
      <xdr:row>51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C28326-EB8A-F445-BAA4-14539550C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254000</xdr:colOff>
      <xdr:row>54</xdr:row>
      <xdr:rowOff>12700</xdr:rowOff>
    </xdr:from>
    <xdr:to>
      <xdr:col>10</xdr:col>
      <xdr:colOff>254000</xdr:colOff>
      <xdr:row>64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8BDCBA-DFA9-FD4D-8C8D-D6D66B603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AE3A-F083-894C-8B11-6873C0F1D1CE}">
  <dimension ref="A1:K77"/>
  <sheetViews>
    <sheetView tabSelected="1" workbookViewId="0">
      <selection sqref="A1:D13"/>
    </sheetView>
  </sheetViews>
  <sheetFormatPr baseColWidth="10" defaultRowHeight="16" x14ac:dyDescent="0.2"/>
  <sheetData>
    <row r="1" spans="1:11" x14ac:dyDescent="0.2">
      <c r="B1" t="s">
        <v>10</v>
      </c>
      <c r="C1" t="s">
        <v>15</v>
      </c>
      <c r="D1" t="s">
        <v>17</v>
      </c>
    </row>
    <row r="2" spans="1:11" x14ac:dyDescent="0.2">
      <c r="A2" t="s">
        <v>0</v>
      </c>
      <c r="B2" s="5">
        <v>0.99750000000000005</v>
      </c>
      <c r="C2" s="5">
        <v>0.37969999999999998</v>
      </c>
      <c r="D2" s="5">
        <v>1.673</v>
      </c>
      <c r="E2" s="5"/>
      <c r="F2" s="5"/>
      <c r="G2" s="5"/>
      <c r="H2" s="5"/>
      <c r="I2" s="5"/>
      <c r="J2" s="5"/>
      <c r="K2" s="5"/>
    </row>
    <row r="3" spans="1:11" x14ac:dyDescent="0.2">
      <c r="A3" t="s">
        <v>1</v>
      </c>
      <c r="B3" s="5">
        <v>0.95930000000000004</v>
      </c>
      <c r="C3" s="5">
        <v>0.39179999999999998</v>
      </c>
      <c r="D3" s="5">
        <v>1.589</v>
      </c>
      <c r="E3" s="5"/>
      <c r="F3" s="5"/>
      <c r="G3" s="5"/>
      <c r="H3" s="5"/>
      <c r="I3" s="5"/>
      <c r="J3" s="5"/>
      <c r="K3" s="5"/>
    </row>
    <row r="4" spans="1:11" x14ac:dyDescent="0.2">
      <c r="A4" t="s">
        <v>2</v>
      </c>
      <c r="B4" s="5">
        <v>0.95299999999999996</v>
      </c>
      <c r="C4" s="5">
        <v>0.49709999999999999</v>
      </c>
      <c r="D4" s="5">
        <v>1.536</v>
      </c>
      <c r="E4" s="5"/>
      <c r="F4" s="5"/>
      <c r="G4" s="5"/>
      <c r="H4" s="5"/>
      <c r="I4" s="5"/>
      <c r="J4" s="5"/>
      <c r="K4" s="5"/>
    </row>
    <row r="5" spans="1:11" x14ac:dyDescent="0.2">
      <c r="A5" t="s">
        <v>3</v>
      </c>
      <c r="B5" s="5">
        <v>0.90049999999999997</v>
      </c>
      <c r="C5" s="5">
        <v>0.30280000000000001</v>
      </c>
      <c r="D5" s="5">
        <v>1.62</v>
      </c>
      <c r="E5" s="5"/>
      <c r="F5" s="5"/>
      <c r="G5" s="5"/>
      <c r="H5" s="5"/>
      <c r="I5" s="5"/>
      <c r="J5" s="5"/>
      <c r="K5" s="5"/>
    </row>
    <row r="6" spans="1:11" x14ac:dyDescent="0.2">
      <c r="A6" t="s">
        <v>4</v>
      </c>
      <c r="B6" s="5">
        <v>0.94689999999999996</v>
      </c>
      <c r="C6" s="5">
        <v>0.37869999999999998</v>
      </c>
      <c r="D6" s="5">
        <v>1.522</v>
      </c>
      <c r="E6" s="5"/>
      <c r="F6" s="5"/>
      <c r="G6" s="5"/>
      <c r="H6" s="5"/>
      <c r="I6" s="5"/>
      <c r="J6" s="5"/>
      <c r="K6" s="5"/>
    </row>
    <row r="7" spans="1:11" x14ac:dyDescent="0.2">
      <c r="A7" t="s">
        <v>5</v>
      </c>
      <c r="B7" s="5">
        <v>1.0241</v>
      </c>
      <c r="C7" s="5">
        <v>0.34810000000000002</v>
      </c>
      <c r="D7" s="5">
        <v>1.569</v>
      </c>
      <c r="E7" s="5"/>
      <c r="F7" s="5"/>
      <c r="G7" s="5"/>
      <c r="H7" s="5"/>
      <c r="I7" s="5"/>
      <c r="J7" s="5"/>
      <c r="K7" s="5"/>
    </row>
    <row r="8" spans="1:11" x14ac:dyDescent="0.2">
      <c r="A8" t="s">
        <v>6</v>
      </c>
      <c r="B8" s="5">
        <v>0.99250000000000005</v>
      </c>
      <c r="C8" s="5">
        <v>0.4355</v>
      </c>
      <c r="D8" s="5">
        <v>1.609</v>
      </c>
      <c r="E8" s="5"/>
      <c r="F8" s="5"/>
      <c r="G8" s="5"/>
      <c r="H8" s="5"/>
      <c r="I8" s="5"/>
      <c r="J8" s="5"/>
      <c r="K8" s="5"/>
    </row>
    <row r="9" spans="1:11" x14ac:dyDescent="0.2">
      <c r="A9" t="s">
        <v>7</v>
      </c>
      <c r="B9" s="5">
        <v>0.29759999999999998</v>
      </c>
      <c r="C9" s="5">
        <v>0.1414</v>
      </c>
      <c r="D9" s="5">
        <v>2.2400000000000002</v>
      </c>
      <c r="E9" s="5"/>
      <c r="F9" s="5"/>
      <c r="G9" s="5"/>
      <c r="H9" s="5"/>
      <c r="I9" s="5"/>
      <c r="J9" s="5"/>
      <c r="K9" s="5"/>
    </row>
    <row r="10" spans="1:11" x14ac:dyDescent="0.2">
      <c r="A10" t="s">
        <v>8</v>
      </c>
      <c r="B10" s="5">
        <v>0.95389999999999997</v>
      </c>
      <c r="C10" s="5">
        <v>0.63190000000000002</v>
      </c>
      <c r="D10" s="5">
        <v>1.4470000000000001</v>
      </c>
      <c r="E10" s="5"/>
      <c r="F10" s="5"/>
      <c r="G10" s="5"/>
      <c r="H10" s="5"/>
      <c r="I10" s="5"/>
      <c r="J10" s="5"/>
      <c r="K10" s="5"/>
    </row>
    <row r="11" spans="1:11" x14ac:dyDescent="0.2">
      <c r="A11" t="s">
        <v>9</v>
      </c>
      <c r="B11" s="5">
        <v>0.81810000000000005</v>
      </c>
      <c r="C11" s="5">
        <v>0.4501</v>
      </c>
      <c r="D11" s="5">
        <v>1.595</v>
      </c>
      <c r="E11" s="5"/>
      <c r="F11" s="5"/>
      <c r="G11" s="5"/>
      <c r="H11" s="5"/>
      <c r="I11" s="5"/>
      <c r="J11" s="5"/>
      <c r="K11" s="5"/>
    </row>
    <row r="12" spans="1:11" x14ac:dyDescent="0.2">
      <c r="A12" t="s">
        <v>11</v>
      </c>
      <c r="B12" s="5">
        <f>AVERAGE(B2:B11)</f>
        <v>0.8843399999999999</v>
      </c>
      <c r="C12" s="5">
        <f>AVERAGE(C2:C11)</f>
        <v>0.39570999999999995</v>
      </c>
      <c r="D12" s="5">
        <f>AVERAGE(D2:D11)</f>
        <v>1.64</v>
      </c>
      <c r="E12" s="5"/>
      <c r="F12" s="5"/>
      <c r="G12" s="5"/>
      <c r="H12" s="5"/>
      <c r="I12" s="5"/>
      <c r="J12" s="5"/>
      <c r="K12" s="5"/>
    </row>
    <row r="13" spans="1:11" x14ac:dyDescent="0.2">
      <c r="A13" t="s">
        <v>16</v>
      </c>
      <c r="B13" s="5">
        <f>STDEV(B2:B12)</f>
        <v>0.20298642417659421</v>
      </c>
      <c r="C13" s="5">
        <f>STDEV(C2:C12)</f>
        <v>0.12113656301876827</v>
      </c>
      <c r="D13" s="5">
        <f>STDEV(D2:D12)</f>
        <v>0.20835210582089239</v>
      </c>
      <c r="E13" s="5"/>
      <c r="F13" s="5"/>
      <c r="G13" s="5"/>
      <c r="H13" s="5"/>
      <c r="I13" s="5"/>
      <c r="J13" s="5"/>
      <c r="K13" s="5"/>
    </row>
    <row r="15" spans="1:11" x14ac:dyDescent="0.2">
      <c r="B15">
        <v>0.2</v>
      </c>
      <c r="C15">
        <v>0.3</v>
      </c>
      <c r="D15">
        <v>1.4</v>
      </c>
    </row>
    <row r="16" spans="1:11" x14ac:dyDescent="0.2">
      <c r="B16">
        <v>0.3</v>
      </c>
      <c r="C16">
        <v>0.35</v>
      </c>
      <c r="D16">
        <v>1.45</v>
      </c>
    </row>
    <row r="17" spans="2:4" x14ac:dyDescent="0.2">
      <c r="B17">
        <v>0.4</v>
      </c>
      <c r="C17">
        <v>0.4</v>
      </c>
      <c r="D17">
        <v>1.5</v>
      </c>
    </row>
    <row r="18" spans="2:4" x14ac:dyDescent="0.2">
      <c r="B18">
        <v>0.5</v>
      </c>
      <c r="C18">
        <v>0.45</v>
      </c>
      <c r="D18">
        <v>1.55</v>
      </c>
    </row>
    <row r="19" spans="2:4" x14ac:dyDescent="0.2">
      <c r="B19">
        <v>0.6</v>
      </c>
      <c r="C19">
        <v>0.5</v>
      </c>
      <c r="D19">
        <v>1.6</v>
      </c>
    </row>
    <row r="20" spans="2:4" x14ac:dyDescent="0.2">
      <c r="B20">
        <v>0.7</v>
      </c>
      <c r="C20">
        <v>0.55000000000000004</v>
      </c>
      <c r="D20">
        <v>1.65</v>
      </c>
    </row>
    <row r="21" spans="2:4" x14ac:dyDescent="0.2">
      <c r="B21">
        <v>0.8</v>
      </c>
      <c r="C21">
        <v>0.6</v>
      </c>
      <c r="D21">
        <v>1.7</v>
      </c>
    </row>
    <row r="22" spans="2:4" x14ac:dyDescent="0.2">
      <c r="B22">
        <v>0.9</v>
      </c>
      <c r="C22">
        <v>0.65</v>
      </c>
      <c r="D22">
        <v>1.8</v>
      </c>
    </row>
    <row r="23" spans="2:4" x14ac:dyDescent="0.2">
      <c r="B23">
        <v>0.95</v>
      </c>
      <c r="D23">
        <v>1.9</v>
      </c>
    </row>
    <row r="24" spans="2:4" x14ac:dyDescent="0.2">
      <c r="B24">
        <v>1</v>
      </c>
      <c r="D24">
        <v>2</v>
      </c>
    </row>
    <row r="25" spans="2:4" x14ac:dyDescent="0.2">
      <c r="B25">
        <v>1.5</v>
      </c>
      <c r="D25">
        <v>2.1</v>
      </c>
    </row>
    <row r="27" spans="2:4" ht="17" thickBot="1" x14ac:dyDescent="0.25"/>
    <row r="28" spans="2:4" x14ac:dyDescent="0.2">
      <c r="B28" s="3" t="s">
        <v>12</v>
      </c>
      <c r="C28" s="3" t="s">
        <v>14</v>
      </c>
    </row>
    <row r="29" spans="2:4" x14ac:dyDescent="0.2">
      <c r="B29" s="4">
        <v>0.2</v>
      </c>
      <c r="C29" s="1">
        <v>0</v>
      </c>
    </row>
    <row r="30" spans="2:4" x14ac:dyDescent="0.2">
      <c r="B30" s="4">
        <v>0.3</v>
      </c>
      <c r="C30" s="1">
        <v>1</v>
      </c>
    </row>
    <row r="31" spans="2:4" x14ac:dyDescent="0.2">
      <c r="B31" s="4">
        <v>0.4</v>
      </c>
      <c r="C31" s="1">
        <v>0</v>
      </c>
    </row>
    <row r="32" spans="2:4" x14ac:dyDescent="0.2">
      <c r="B32" s="4">
        <v>0.5</v>
      </c>
      <c r="C32" s="1">
        <v>0</v>
      </c>
    </row>
    <row r="33" spans="2:3" x14ac:dyDescent="0.2">
      <c r="B33" s="4">
        <v>0.6</v>
      </c>
      <c r="C33" s="1">
        <v>0</v>
      </c>
    </row>
    <row r="34" spans="2:3" x14ac:dyDescent="0.2">
      <c r="B34" s="4">
        <v>0.7</v>
      </c>
      <c r="C34" s="1">
        <v>0</v>
      </c>
    </row>
    <row r="35" spans="2:3" x14ac:dyDescent="0.2">
      <c r="B35" s="4">
        <v>0.8</v>
      </c>
      <c r="C35" s="1">
        <v>0</v>
      </c>
    </row>
    <row r="36" spans="2:3" x14ac:dyDescent="0.2">
      <c r="B36" s="4">
        <v>0.9</v>
      </c>
      <c r="C36" s="1">
        <v>1</v>
      </c>
    </row>
    <row r="37" spans="2:3" x14ac:dyDescent="0.2">
      <c r="B37" s="4">
        <v>0.95</v>
      </c>
      <c r="C37" s="1">
        <v>2</v>
      </c>
    </row>
    <row r="38" spans="2:3" x14ac:dyDescent="0.2">
      <c r="B38" s="4">
        <v>1</v>
      </c>
      <c r="C38" s="1">
        <v>5</v>
      </c>
    </row>
    <row r="39" spans="2:3" x14ac:dyDescent="0.2">
      <c r="B39" s="4">
        <v>1.5</v>
      </c>
      <c r="C39" s="1">
        <v>1</v>
      </c>
    </row>
    <row r="40" spans="2:3" ht="17" thickBot="1" x14ac:dyDescent="0.25">
      <c r="B40" s="2" t="s">
        <v>13</v>
      </c>
      <c r="C40" s="2">
        <v>0</v>
      </c>
    </row>
    <row r="41" spans="2:3" ht="17" thickBot="1" x14ac:dyDescent="0.25"/>
    <row r="42" spans="2:3" x14ac:dyDescent="0.2">
      <c r="B42" s="3" t="s">
        <v>12</v>
      </c>
      <c r="C42" s="3" t="s">
        <v>14</v>
      </c>
    </row>
    <row r="43" spans="2:3" x14ac:dyDescent="0.2">
      <c r="B43" s="4">
        <v>0.3</v>
      </c>
      <c r="C43" s="1">
        <v>1</v>
      </c>
    </row>
    <row r="44" spans="2:3" x14ac:dyDescent="0.2">
      <c r="B44" s="4">
        <v>0.35</v>
      </c>
      <c r="C44" s="1">
        <v>2</v>
      </c>
    </row>
    <row r="45" spans="2:3" x14ac:dyDescent="0.2">
      <c r="B45" s="4">
        <v>0.4</v>
      </c>
      <c r="C45" s="1">
        <v>3</v>
      </c>
    </row>
    <row r="46" spans="2:3" x14ac:dyDescent="0.2">
      <c r="B46" s="4">
        <v>0.45</v>
      </c>
      <c r="C46" s="1">
        <v>1</v>
      </c>
    </row>
    <row r="47" spans="2:3" x14ac:dyDescent="0.2">
      <c r="B47" s="4">
        <v>0.5</v>
      </c>
      <c r="C47" s="1">
        <v>2</v>
      </c>
    </row>
    <row r="48" spans="2:3" x14ac:dyDescent="0.2">
      <c r="B48" s="4">
        <v>0.55000000000000004</v>
      </c>
      <c r="C48" s="1">
        <v>0</v>
      </c>
    </row>
    <row r="49" spans="2:3" x14ac:dyDescent="0.2">
      <c r="B49" s="4">
        <v>0.6</v>
      </c>
      <c r="C49" s="1">
        <v>0</v>
      </c>
    </row>
    <row r="50" spans="2:3" x14ac:dyDescent="0.2">
      <c r="B50" s="4">
        <v>0.65</v>
      </c>
      <c r="C50" s="1">
        <v>1</v>
      </c>
    </row>
    <row r="51" spans="2:3" ht="17" thickBot="1" x14ac:dyDescent="0.25">
      <c r="B51" s="2" t="s">
        <v>13</v>
      </c>
      <c r="C51" s="2">
        <v>0</v>
      </c>
    </row>
    <row r="53" spans="2:3" ht="17" thickBot="1" x14ac:dyDescent="0.25"/>
    <row r="54" spans="2:3" x14ac:dyDescent="0.2">
      <c r="B54" s="3" t="s">
        <v>12</v>
      </c>
      <c r="C54" s="3" t="s">
        <v>14</v>
      </c>
    </row>
    <row r="55" spans="2:3" x14ac:dyDescent="0.2">
      <c r="B55" s="4">
        <v>1.4</v>
      </c>
      <c r="C55" s="1">
        <v>0</v>
      </c>
    </row>
    <row r="56" spans="2:3" x14ac:dyDescent="0.2">
      <c r="B56" s="4">
        <v>1.45</v>
      </c>
      <c r="C56" s="1">
        <v>1</v>
      </c>
    </row>
    <row r="57" spans="2:3" x14ac:dyDescent="0.2">
      <c r="B57" s="4">
        <v>1.5</v>
      </c>
      <c r="C57" s="1">
        <v>0</v>
      </c>
    </row>
    <row r="58" spans="2:3" x14ac:dyDescent="0.2">
      <c r="B58" s="4">
        <v>1.55</v>
      </c>
      <c r="C58" s="1">
        <v>2</v>
      </c>
    </row>
    <row r="59" spans="2:3" x14ac:dyDescent="0.2">
      <c r="B59" s="4">
        <v>1.6</v>
      </c>
      <c r="C59" s="1">
        <v>3</v>
      </c>
    </row>
    <row r="60" spans="2:3" x14ac:dyDescent="0.2">
      <c r="B60" s="4">
        <v>1.65</v>
      </c>
      <c r="C60" s="1">
        <v>2</v>
      </c>
    </row>
    <row r="61" spans="2:3" x14ac:dyDescent="0.2">
      <c r="B61" s="4">
        <v>1.7</v>
      </c>
      <c r="C61" s="1">
        <v>1</v>
      </c>
    </row>
    <row r="62" spans="2:3" x14ac:dyDescent="0.2">
      <c r="B62" s="4">
        <v>1.8</v>
      </c>
      <c r="C62" s="1">
        <v>0</v>
      </c>
    </row>
    <row r="63" spans="2:3" x14ac:dyDescent="0.2">
      <c r="B63" s="4">
        <v>1.9</v>
      </c>
      <c r="C63" s="1">
        <v>0</v>
      </c>
    </row>
    <row r="64" spans="2:3" x14ac:dyDescent="0.2">
      <c r="B64" s="4">
        <v>2</v>
      </c>
      <c r="C64" s="1">
        <v>0</v>
      </c>
    </row>
    <row r="65" spans="1:3" x14ac:dyDescent="0.2">
      <c r="B65" s="4">
        <v>2.1</v>
      </c>
      <c r="C65" s="1">
        <v>0</v>
      </c>
    </row>
    <row r="66" spans="1:3" ht="17" thickBot="1" x14ac:dyDescent="0.25">
      <c r="B66" s="2" t="s">
        <v>13</v>
      </c>
      <c r="C66" s="2">
        <v>1</v>
      </c>
    </row>
    <row r="69" spans="1:3" x14ac:dyDescent="0.2">
      <c r="A69" s="6" t="s">
        <v>21</v>
      </c>
    </row>
    <row r="73" spans="1:3" x14ac:dyDescent="0.2">
      <c r="A73" t="s">
        <v>18</v>
      </c>
      <c r="B73">
        <f>35.85/(0.97*59.74)</f>
        <v>0.61866024249410678</v>
      </c>
    </row>
    <row r="74" spans="1:3" x14ac:dyDescent="0.2">
      <c r="A74" t="s">
        <v>19</v>
      </c>
      <c r="B74">
        <f>0.5*59.74</f>
        <v>29.87</v>
      </c>
    </row>
    <row r="75" spans="1:3" x14ac:dyDescent="0.2">
      <c r="A75" t="s">
        <v>20</v>
      </c>
      <c r="B75">
        <f>59740/(0.75*4.83)</f>
        <v>16491.373360938578</v>
      </c>
    </row>
    <row r="76" spans="1:3" x14ac:dyDescent="0.2">
      <c r="A76" t="s">
        <v>22</v>
      </c>
      <c r="B76">
        <f>0.8*1*59740/(0.75*4.83)</f>
        <v>13193.098688750862</v>
      </c>
    </row>
    <row r="77" spans="1:3" x14ac:dyDescent="0.2">
      <c r="A77" t="s">
        <v>23</v>
      </c>
      <c r="B77">
        <f>59740*2.7</f>
        <v>161298</v>
      </c>
    </row>
  </sheetData>
  <sortState xmlns:xlrd2="http://schemas.microsoft.com/office/spreadsheetml/2017/richdata2" ref="B55:B65">
    <sortCondition ref="B5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A9DF7-B9AD-CE43-A9A7-9FCCD5E08998}">
  <dimension ref="A1:D19"/>
  <sheetViews>
    <sheetView workbookViewId="0">
      <selection activeCell="A13" sqref="A13:C13"/>
    </sheetView>
  </sheetViews>
  <sheetFormatPr baseColWidth="10" defaultRowHeight="16" x14ac:dyDescent="0.2"/>
  <cols>
    <col min="1" max="1" width="10.83203125" style="8"/>
    <col min="2" max="2" width="13.6640625" style="13" customWidth="1"/>
    <col min="3" max="3" width="13.83203125" style="13" customWidth="1"/>
    <col min="4" max="16384" width="10.83203125" style="8"/>
  </cols>
  <sheetData>
    <row r="1" spans="1:4" x14ac:dyDescent="0.2">
      <c r="A1" s="7" t="s">
        <v>26</v>
      </c>
      <c r="B1" s="13" t="s">
        <v>28</v>
      </c>
      <c r="C1" s="13" t="s">
        <v>36</v>
      </c>
    </row>
    <row r="2" spans="1:4" s="18" customFormat="1" x14ac:dyDescent="0.2">
      <c r="A2" s="11" t="s">
        <v>27</v>
      </c>
      <c r="B2" s="14">
        <v>1.53</v>
      </c>
      <c r="C2" s="14">
        <v>0.5</v>
      </c>
    </row>
    <row r="3" spans="1:4" s="18" customFormat="1" x14ac:dyDescent="0.2">
      <c r="A3" s="9" t="s">
        <v>24</v>
      </c>
      <c r="B3" s="15">
        <v>35.85</v>
      </c>
      <c r="C3" s="15">
        <v>35.85</v>
      </c>
      <c r="D3" s="9"/>
    </row>
    <row r="4" spans="1:4" s="18" customFormat="1" x14ac:dyDescent="0.2">
      <c r="A4" s="9" t="s">
        <v>29</v>
      </c>
      <c r="B4" s="15">
        <v>1</v>
      </c>
      <c r="C4" s="15">
        <v>1</v>
      </c>
      <c r="D4" s="9"/>
    </row>
    <row r="5" spans="1:4" s="18" customFormat="1" x14ac:dyDescent="0.2">
      <c r="A5" s="9" t="s">
        <v>25</v>
      </c>
      <c r="B5" s="15">
        <v>59.74</v>
      </c>
      <c r="C5" s="15">
        <v>59.74</v>
      </c>
      <c r="D5" s="9"/>
    </row>
    <row r="6" spans="1:4" s="18" customFormat="1" x14ac:dyDescent="0.2">
      <c r="A6" s="9" t="s">
        <v>30</v>
      </c>
      <c r="B6" s="15">
        <v>0.03</v>
      </c>
      <c r="C6" s="15">
        <v>0.03</v>
      </c>
      <c r="D6" s="9"/>
    </row>
    <row r="7" spans="1:4" s="18" customFormat="1" x14ac:dyDescent="0.2">
      <c r="A7" s="9" t="s">
        <v>38</v>
      </c>
      <c r="B7" s="15">
        <v>4.83</v>
      </c>
      <c r="C7" s="15">
        <v>4.83</v>
      </c>
      <c r="D7" s="9"/>
    </row>
    <row r="8" spans="1:4" s="18" customFormat="1" x14ac:dyDescent="0.2">
      <c r="A8" s="12" t="s">
        <v>33</v>
      </c>
      <c r="B8" s="16">
        <v>0.67500000000000004</v>
      </c>
      <c r="C8" s="16">
        <v>0.75</v>
      </c>
      <c r="D8" s="9"/>
    </row>
    <row r="9" spans="1:4" s="18" customFormat="1" x14ac:dyDescent="0.2">
      <c r="A9" s="12" t="s">
        <v>34</v>
      </c>
      <c r="B9" s="16">
        <v>0.57799999999999996</v>
      </c>
      <c r="C9" s="16">
        <v>0.8</v>
      </c>
      <c r="D9" s="9"/>
    </row>
    <row r="10" spans="1:4" s="18" customFormat="1" x14ac:dyDescent="0.2">
      <c r="A10" s="9"/>
      <c r="B10" s="15"/>
      <c r="C10" s="15"/>
      <c r="D10" s="9"/>
    </row>
    <row r="11" spans="1:4" s="18" customFormat="1" x14ac:dyDescent="0.2">
      <c r="A11" s="19" t="s">
        <v>31</v>
      </c>
      <c r="B11" s="15"/>
      <c r="C11" s="15"/>
      <c r="D11" s="9"/>
    </row>
    <row r="12" spans="1:4" s="18" customFormat="1" x14ac:dyDescent="0.2">
      <c r="A12" s="9" t="s">
        <v>32</v>
      </c>
      <c r="B12" s="15">
        <f>B3/(B5*(1-B6))</f>
        <v>0.61866024249410678</v>
      </c>
      <c r="C12" s="15">
        <f>C3/(C5*(1-C6))</f>
        <v>0.61866024249410678</v>
      </c>
      <c r="D12" s="9"/>
    </row>
    <row r="13" spans="1:4" s="18" customFormat="1" x14ac:dyDescent="0.2">
      <c r="A13" s="12" t="s">
        <v>35</v>
      </c>
      <c r="B13" s="16">
        <f>B2*B4*B5</f>
        <v>91.402200000000008</v>
      </c>
      <c r="C13" s="16">
        <f>C2*C4*C5</f>
        <v>29.87</v>
      </c>
      <c r="D13" s="9"/>
    </row>
    <row r="14" spans="1:4" s="18" customFormat="1" x14ac:dyDescent="0.2">
      <c r="A14" s="9" t="s">
        <v>37</v>
      </c>
      <c r="B14" s="15">
        <f>2.7*B5</f>
        <v>161.298</v>
      </c>
      <c r="C14" s="15">
        <f>2.7*C5</f>
        <v>161.298</v>
      </c>
      <c r="D14" s="9"/>
    </row>
    <row r="15" spans="1:4" s="18" customFormat="1" x14ac:dyDescent="0.2">
      <c r="A15" s="12" t="s">
        <v>39</v>
      </c>
      <c r="B15" s="16">
        <f>1000*B5/(B8*B7)</f>
        <v>18323.748178820642</v>
      </c>
      <c r="C15" s="16">
        <f>1000*C5/(C8*C7)</f>
        <v>16491.373360938578</v>
      </c>
      <c r="D15" s="9"/>
    </row>
    <row r="16" spans="1:4" s="18" customFormat="1" x14ac:dyDescent="0.2">
      <c r="A16" s="12" t="s">
        <v>40</v>
      </c>
      <c r="B16" s="16">
        <f>1000*B9*B4*B5/(B8*B7)</f>
        <v>10591.126447358332</v>
      </c>
      <c r="C16" s="16">
        <f>1000*C9*C4*C5/(C8*C7)</f>
        <v>13193.098688750862</v>
      </c>
      <c r="D16" s="9"/>
    </row>
    <row r="17" spans="1:4" x14ac:dyDescent="0.2">
      <c r="A17" s="10"/>
      <c r="B17" s="17"/>
      <c r="C17" s="17"/>
      <c r="D17" s="10"/>
    </row>
    <row r="18" spans="1:4" x14ac:dyDescent="0.2">
      <c r="A18" s="10"/>
      <c r="B18" s="17"/>
      <c r="C18" s="17"/>
      <c r="D18" s="10"/>
    </row>
    <row r="19" spans="1:4" x14ac:dyDescent="0.2">
      <c r="A19" s="10"/>
      <c r="B19" s="17"/>
      <c r="C19" s="17"/>
      <c r="D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initial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Grassellli</dc:creator>
  <cp:lastModifiedBy>Emma A H</cp:lastModifiedBy>
  <dcterms:created xsi:type="dcterms:W3CDTF">2020-10-19T16:17:08Z</dcterms:created>
  <dcterms:modified xsi:type="dcterms:W3CDTF">2021-01-05T16:34:16Z</dcterms:modified>
</cp:coreProperties>
</file>