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J:\BELL MEDICAL BUILDING - 802\MONTHLY REPORTS\2026\07.26\"/>
    </mc:Choice>
  </mc:AlternateContent>
  <xr:revisionPtr revIDLastSave="0" documentId="13_ncr:1_{6E6AB99F-8F71-4EF5-9485-EC5D33690315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Title Sheet" sheetId="4" r:id="rId1"/>
    <sheet name="Executive Summary" sheetId="1" r:id="rId2"/>
    <sheet name="Tenant Delinquency" sheetId="2" r:id="rId3"/>
    <sheet name="Photos" sheetId="5" r:id="rId4"/>
    <sheet name="Tenant COI Tracking" sheetId="6" r:id="rId5"/>
    <sheet name="Tenant Maintenance Tracking" sheetId="7" r:id="rId6"/>
    <sheet name="COI Tab" sheetId="3" state="hidden" r:id="rId7"/>
  </sheets>
  <externalReferences>
    <externalReference r:id="rId8"/>
  </externalReferences>
  <definedNames>
    <definedName name="_xlnm.Print_Area" localSheetId="6">'COI Tab'!$A$1:$I$53</definedName>
    <definedName name="_xlnm.Print_Area" localSheetId="1">'Executive Summary'!$A$1:$I$50</definedName>
    <definedName name="_xlnm.Print_Area" localSheetId="3">Photos!$A$1:$I$93</definedName>
    <definedName name="_xlnm.Print_Area" localSheetId="4">'Tenant COI Tracking'!$A$1:$G$18</definedName>
    <definedName name="_xlnm.Print_Area" localSheetId="2">'Tenant Delinquency'!$A$1:$I$15</definedName>
    <definedName name="_xlnm.Print_Titles" localSheetId="1">'Executive Summary'!$2:$10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" i="1" l="1"/>
  <c r="E15" i="1" s="1"/>
  <c r="C14" i="1"/>
  <c r="E14" i="1" s="1"/>
  <c r="B14" i="1"/>
  <c r="D14" i="1" s="1"/>
  <c r="B15" i="2"/>
  <c r="D7" i="7" l="1"/>
  <c r="B7" i="7"/>
  <c r="D6" i="7"/>
  <c r="B6" i="7"/>
  <c r="A2" i="7"/>
  <c r="F8" i="6"/>
  <c r="B8" i="6"/>
  <c r="F7" i="6"/>
  <c r="B7" i="6"/>
  <c r="A3" i="6"/>
  <c r="H8" i="5"/>
  <c r="B8" i="5"/>
  <c r="H7" i="5"/>
  <c r="B7" i="5"/>
  <c r="A3" i="5"/>
  <c r="H13" i="1"/>
  <c r="G8" i="2" l="1"/>
  <c r="D13" i="1"/>
  <c r="I13" i="1" l="1"/>
  <c r="A3" i="2"/>
  <c r="E13" i="1"/>
  <c r="G14" i="1"/>
  <c r="G17" i="1" s="1"/>
  <c r="F14" i="1"/>
  <c r="C17" i="1"/>
  <c r="B17" i="1"/>
  <c r="D12" i="1"/>
  <c r="E12" i="1" s="1"/>
  <c r="H12" i="1"/>
  <c r="I12" i="1" s="1"/>
  <c r="H15" i="1"/>
  <c r="I15" i="1" s="1"/>
  <c r="D16" i="1"/>
  <c r="E16" i="1" s="1"/>
  <c r="H16" i="1"/>
  <c r="I16" i="1" s="1"/>
  <c r="F17" i="1" l="1"/>
  <c r="H17" i="1" s="1"/>
  <c r="I17" i="1" s="1"/>
  <c r="H14" i="1"/>
  <c r="I14" i="1" s="1"/>
  <c r="D17" i="1"/>
  <c r="E17" i="1" s="1"/>
</calcChain>
</file>

<file path=xl/sharedStrings.xml><?xml version="1.0" encoding="utf-8"?>
<sst xmlns="http://schemas.openxmlformats.org/spreadsheetml/2006/main" count="141" uniqueCount="93">
  <si>
    <t>Executive Summary</t>
  </si>
  <si>
    <t>Square Feet:</t>
  </si>
  <si>
    <t>% Leased:</t>
  </si>
  <si>
    <t>Monthly
Actual</t>
  </si>
  <si>
    <t>Monthly
Budget</t>
  </si>
  <si>
    <t>Variance</t>
  </si>
  <si>
    <t>% Change</t>
  </si>
  <si>
    <t>YTD                    Actual</t>
  </si>
  <si>
    <t>YTD                                         Budget</t>
  </si>
  <si>
    <t>Total Income</t>
  </si>
  <si>
    <t>Total Operating Expenses</t>
  </si>
  <si>
    <t>Gross Cash Flow</t>
  </si>
  <si>
    <t>Total Owners Expense</t>
  </si>
  <si>
    <t>Total Interest Expense</t>
  </si>
  <si>
    <t>Net Income</t>
  </si>
  <si>
    <t>Operating Expenses</t>
  </si>
  <si>
    <t>Owner Expenses</t>
  </si>
  <si>
    <t>Tenant Issues</t>
  </si>
  <si>
    <t>Operational Issues</t>
  </si>
  <si>
    <t>Renewals (12 months from current period)</t>
  </si>
  <si>
    <t>Legal</t>
  </si>
  <si>
    <t>Property Highlights and Trends</t>
  </si>
  <si>
    <t>Capital Projects / Tenant Improvements</t>
  </si>
  <si>
    <t>Tenant Delinquency</t>
  </si>
  <si>
    <t>Tenant</t>
  </si>
  <si>
    <t>Balances over $2,000</t>
  </si>
  <si>
    <t>Action Taken / Legal Update</t>
  </si>
  <si>
    <t>TOTAL</t>
  </si>
  <si>
    <t>Property Manager:</t>
  </si>
  <si>
    <t>Cash</t>
  </si>
  <si>
    <t>Income Revenue</t>
  </si>
  <si>
    <t>COI Tracking</t>
  </si>
  <si>
    <t xml:space="preserve">Tracked Tenants </t>
  </si>
  <si>
    <t>COI on File</t>
  </si>
  <si>
    <t xml:space="preserve">COI in Compliance </t>
  </si>
  <si>
    <t>Notes</t>
  </si>
  <si>
    <t>Assistant Property Manager</t>
  </si>
  <si>
    <t>Jaie Benson</t>
  </si>
  <si>
    <t>Danielle Cebrero</t>
  </si>
  <si>
    <t xml:space="preserve">Paragon Properties (Bell Medical) </t>
  </si>
  <si>
    <t>Pending set-up in Docutrax</t>
  </si>
  <si>
    <t>OCCUPATIONAL MEDICINE FOR BUSINESS &amp; INDUSTRY (OMBI)</t>
  </si>
  <si>
    <t>ARIZONA SPORTS &amp; SPINE PHYSICIANS PC</t>
  </si>
  <si>
    <t>N/A</t>
  </si>
  <si>
    <t>August 2025</t>
  </si>
  <si>
    <t>AZ Sports and Spine</t>
  </si>
  <si>
    <t>OMBI</t>
  </si>
  <si>
    <t>New Leases/Completed Renewals</t>
  </si>
  <si>
    <t>AZ Trim Clinic</t>
  </si>
  <si>
    <t xml:space="preserve">Lease Expiration Date: May 31, 2029
Option Period: One (1) Five (5) year option
Current Rate: $1,426.58/month (beginning May 2026)
Termination Option: None
Option: 5 year renewal at 4% annual increases over prior year </t>
  </si>
  <si>
    <t>Paragon Properties (Bell Medical)</t>
  </si>
  <si>
    <t>Monthly Report</t>
  </si>
  <si>
    <t>Prepared By:</t>
  </si>
  <si>
    <t>Athena Property Management</t>
  </si>
  <si>
    <t>NOTES</t>
  </si>
  <si>
    <t>Manager:</t>
  </si>
  <si>
    <t>Assistant Manager:</t>
  </si>
  <si>
    <t>% Occupied:</t>
  </si>
  <si>
    <t>Photos</t>
  </si>
  <si>
    <t>Group</t>
  </si>
  <si>
    <t>Tracked</t>
  </si>
  <si>
    <t>COI in Compliance</t>
  </si>
  <si>
    <t>DOC on File</t>
  </si>
  <si>
    <t>DOC in Compliance</t>
  </si>
  <si>
    <t>Sr. Property Manager</t>
  </si>
  <si>
    <t>Assistant Property Manager:</t>
  </si>
  <si>
    <t>Service</t>
  </si>
  <si>
    <t>Doc on File</t>
  </si>
  <si>
    <t>Doc in Compliance</t>
  </si>
  <si>
    <t xml:space="preserve">                        Executive Summary</t>
  </si>
  <si>
    <t>AZ Sports &amp; Spine</t>
  </si>
  <si>
    <t>Expiration: 10/31/26
Notice Date: N/A
Current Rent: $4,505.74/month
Options: None
Management will meet with tenant to discuss renewal</t>
  </si>
  <si>
    <t xml:space="preserve">Asphalt - Sealcoat &amp; Stripe March 26, 2026 
Exterior Painting - Project is complete. </t>
  </si>
  <si>
    <t xml:space="preserve">AZ Sports and Spine continues to have financial challenges. The are paying based on incoming receivables, as often as they can. </t>
  </si>
  <si>
    <t>Paragon Properties Group</t>
  </si>
  <si>
    <t xml:space="preserve">AZ Sports &amp; Spine </t>
  </si>
  <si>
    <t>Yes</t>
  </si>
  <si>
    <t>No</t>
  </si>
  <si>
    <t>Missing flood, business personal property, business income and additional insured endorsement - tenant has been notified</t>
  </si>
  <si>
    <t>Missing additional insured endorsement - tenant has been notified</t>
  </si>
  <si>
    <t xml:space="preserve">Expiration: 10/31/26
Notice Date: N/A
Current Rent: $13,667.36/month
Options: One - Five year option 
Email Received 7/16/2026 from Travis Taylor (Broker) tenant is exercising their option to renew. </t>
  </si>
  <si>
    <t>Suite 101 was built out and Electrical Room was walled off and can now be accessed by new exterior door, Work completed 2/23/2026 -  and new submeters were put in for Suites  100, 101, 102 and 103. Work completed 2/28/2026 
Quotes being obtained for: 
vacant suites - vanilla shell and interior lighting
Palm Tree Trimming approved.
Palm Tree Removal to be put in 2027 budget</t>
  </si>
  <si>
    <t xml:space="preserve">Courtyard and tile work was done my US Corps Contracting in December.  Initial payment held ($17K) due to the unsatisfactory results. Mike Garner and Jaie Benson met with Manny on January 19, 2026. Vendor has completed the work satisfactorily - balance of payment released in March. </t>
  </si>
  <si>
    <t>July 2026</t>
  </si>
  <si>
    <t xml:space="preserve">July 2026 </t>
  </si>
  <si>
    <t>July  2026</t>
  </si>
  <si>
    <t>MTD Income is over budget by $12.7K due to:
-$22.1K Occupational Medicine for Business &amp; Industry - past due paid
-$3K Arizona Trim Clinic - Not budgeted (NEW TT)
-$3K Arizona Sports &amp; Spine Physicians - Past due paid
Offset by:
-($15.4K) Vacant - No Pmt - Vacant</t>
  </si>
  <si>
    <t>YTD Income is under budget by ($42.5K) due to:
-($46.3K) Vacant - No Pmt - Vacant
-($7.9K) Arizona Sports &amp; Spine Physicians - Short Pmt
Offset by:
-$6.4K Occupational Medicine for Business &amp; Industry - Budget vs Pmt
-$5.3K Arizona Trim Clinic - Not budgeted (New TT)</t>
  </si>
  <si>
    <t xml:space="preserve">Tenant continues to make partial payments.Tenant indicates they will make more frequent partial payments until balance is paid.  </t>
  </si>
  <si>
    <t>MTD Operating Expenses are over budget by ($8.2K) due to:
-($3.2K) Roof Maintenance
-($2.1K) Landscape - Maintenance (prior month's invoices rec'd in July)
-($2.3K) Janitorial, Sweeping, Sidewalk Maint, Gen. Maint. (prior month's invoices rec'd in July)</t>
  </si>
  <si>
    <t xml:space="preserve">YTD Operating Expenses are over budget by ($40.5K) due to:
-($26.9K) Painting
-($17.1K) Parking Lot Repairs
</t>
  </si>
  <si>
    <t>MTD: Owner Expenses are over budget by ($11.2K) due to:
-($12.1K) General Repairs &amp; Maint due to electrical upgrades</t>
  </si>
  <si>
    <t>YTD: Owner Expenses are over budget by ($25.6K) due to:
-($26.1K) General Repairs &amp; Maint due to improvements in vacancies and electrical upgrades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</si>
</sst>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indexed="10"/>
      <name val="Arial"/>
      <family val="2"/>
    </font>
    <font>
      <sz val="9"/>
      <color indexed="12"/>
      <name val="Arial"/>
      <family val="2"/>
    </font>
    <font>
      <sz val="20"/>
      <color indexed="10"/>
      <name val="Arial"/>
      <family val="2"/>
    </font>
    <font>
      <sz val="11"/>
      <name val="Calibri"/>
      <family val="2"/>
    </font>
    <font>
      <sz val="11.5"/>
      <name val="Arial"/>
      <family val="2"/>
    </font>
    <font>
      <b/>
      <sz val="10"/>
      <color theme="1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</font>
    <font>
      <b/>
      <sz val="18"/>
      <name val="Cambria"/>
      <family val="1"/>
    </font>
    <font>
      <b/>
      <sz val="12"/>
      <name val="Cambria"/>
      <family val="1"/>
    </font>
    <font>
      <b/>
      <sz val="14"/>
      <name val="Cambria"/>
      <family val="1"/>
    </font>
    <font>
      <b/>
      <sz val="11"/>
      <name val="Cambria"/>
      <family val="1"/>
    </font>
    <font>
      <sz val="11.5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21" fillId="0" borderId="0" applyFont="0" applyFill="0" applyBorder="0" applyAlignment="0" applyProtection="0"/>
  </cellStyleXfs>
  <cellXfs count="17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49" fontId="8" fillId="0" borderId="1" xfId="0" applyNumberFormat="1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49" fontId="8" fillId="0" borderId="3" xfId="0" applyNumberFormat="1" applyFont="1" applyBorder="1" applyAlignment="1">
      <alignment horizontal="left"/>
    </xf>
    <xf numFmtId="0" fontId="8" fillId="0" borderId="4" xfId="0" applyFont="1" applyBorder="1" applyAlignment="1">
      <alignment horizontal="right"/>
    </xf>
    <xf numFmtId="0" fontId="8" fillId="0" borderId="0" xfId="0" applyFont="1" applyAlignment="1">
      <alignment horizontal="left"/>
    </xf>
    <xf numFmtId="3" fontId="8" fillId="0" borderId="0" xfId="0" applyNumberFormat="1" applyFont="1" applyAlignment="1">
      <alignment horizontal="left"/>
    </xf>
    <xf numFmtId="3" fontId="8" fillId="0" borderId="5" xfId="0" applyNumberFormat="1" applyFont="1" applyBorder="1" applyAlignment="1">
      <alignment horizontal="left"/>
    </xf>
    <xf numFmtId="10" fontId="8" fillId="0" borderId="0" xfId="0" applyNumberFormat="1" applyFont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10" fontId="8" fillId="0" borderId="7" xfId="0" applyNumberFormat="1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9" fillId="0" borderId="4" xfId="0" applyFont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8" fillId="2" borderId="9" xfId="0" applyFont="1" applyFill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/>
    <xf numFmtId="0" fontId="13" fillId="0" borderId="0" xfId="0" applyFont="1"/>
    <xf numFmtId="0" fontId="8" fillId="2" borderId="1" xfId="0" applyFont="1" applyFill="1" applyBorder="1"/>
    <xf numFmtId="0" fontId="8" fillId="2" borderId="2" xfId="0" applyFont="1" applyFill="1" applyBorder="1"/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64" fontId="9" fillId="0" borderId="9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9" fillId="0" borderId="11" xfId="0" applyFont="1" applyBorder="1" applyAlignment="1">
      <alignment vertical="center" wrapText="1"/>
    </xf>
    <xf numFmtId="0" fontId="8" fillId="2" borderId="9" xfId="0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vertical="center"/>
    </xf>
    <xf numFmtId="49" fontId="8" fillId="0" borderId="7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10" fontId="8" fillId="0" borderId="0" xfId="0" applyNumberFormat="1" applyFont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10" fontId="8" fillId="0" borderId="7" xfId="0" applyNumberFormat="1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10" fontId="9" fillId="0" borderId="9" xfId="1" applyNumberFormat="1" applyFont="1" applyFill="1" applyBorder="1" applyAlignment="1">
      <alignment horizontal="right" vertical="center"/>
    </xf>
    <xf numFmtId="164" fontId="8" fillId="0" borderId="9" xfId="1" applyNumberFormat="1" applyFont="1" applyFill="1" applyBorder="1" applyAlignment="1">
      <alignment horizontal="center" vertical="center"/>
    </xf>
    <xf numFmtId="10" fontId="8" fillId="0" borderId="9" xfId="1" applyNumberFormat="1" applyFont="1" applyFill="1" applyBorder="1" applyAlignment="1">
      <alignment horizontal="right" vertical="center"/>
    </xf>
    <xf numFmtId="9" fontId="3" fillId="0" borderId="0" xfId="4" applyFont="1" applyAlignment="1">
      <alignment vertical="center"/>
    </xf>
    <xf numFmtId="0" fontId="6" fillId="0" borderId="0" xfId="0" applyFont="1"/>
    <xf numFmtId="2" fontId="6" fillId="0" borderId="0" xfId="0" applyNumberFormat="1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4" fillId="0" borderId="6" xfId="0" applyFont="1" applyBorder="1" applyAlignment="1">
      <alignment horizontal="left" vertical="center"/>
    </xf>
    <xf numFmtId="0" fontId="9" fillId="0" borderId="11" xfId="0" applyFont="1" applyBorder="1" applyAlignment="1">
      <alignment horizontal="justify" vertical="center" wrapText="1"/>
    </xf>
    <xf numFmtId="0" fontId="9" fillId="0" borderId="10" xfId="0" applyFont="1" applyBorder="1" applyAlignment="1">
      <alignment horizontal="justify" vertical="center" wrapText="1"/>
    </xf>
    <xf numFmtId="0" fontId="9" fillId="0" borderId="12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justify" vertical="center"/>
    </xf>
    <xf numFmtId="0" fontId="9" fillId="0" borderId="2" xfId="0" applyFont="1" applyBorder="1" applyAlignment="1">
      <alignment horizontal="justify" vertical="center"/>
    </xf>
    <xf numFmtId="0" fontId="9" fillId="0" borderId="3" xfId="0" applyFont="1" applyBorder="1" applyAlignment="1">
      <alignment horizontal="justify" vertical="center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horizontal="center"/>
    </xf>
    <xf numFmtId="0" fontId="9" fillId="0" borderId="1" xfId="0" applyFont="1" applyBorder="1"/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right"/>
    </xf>
    <xf numFmtId="0" fontId="8" fillId="0" borderId="6" xfId="0" applyFont="1" applyBorder="1" applyAlignment="1">
      <alignment horizontal="right"/>
    </xf>
    <xf numFmtId="0" fontId="8" fillId="0" borderId="7" xfId="0" applyFont="1" applyBorder="1"/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2" fillId="3" borderId="10" xfId="0" applyFont="1" applyFill="1" applyBorder="1"/>
    <xf numFmtId="0" fontId="1" fillId="0" borderId="7" xfId="0" applyFont="1" applyBorder="1"/>
    <xf numFmtId="0" fontId="1" fillId="0" borderId="0" xfId="0" applyFont="1"/>
    <xf numFmtId="3" fontId="8" fillId="0" borderId="5" xfId="1" applyNumberFormat="1" applyFont="1" applyFill="1" applyBorder="1" applyAlignment="1">
      <alignment horizontal="left" vertical="center"/>
    </xf>
    <xf numFmtId="10" fontId="8" fillId="0" borderId="5" xfId="0" applyNumberFormat="1" applyFont="1" applyBorder="1" applyAlignment="1">
      <alignment horizontal="left"/>
    </xf>
    <xf numFmtId="0" fontId="8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8" fillId="0" borderId="9" xfId="0" applyFont="1" applyBorder="1" applyAlignment="1">
      <alignment horizontal="center" vertical="center"/>
    </xf>
    <xf numFmtId="8" fontId="9" fillId="0" borderId="9" xfId="6" applyNumberFormat="1" applyFont="1" applyBorder="1" applyAlignment="1">
      <alignment horizontal="center" vertical="center"/>
    </xf>
    <xf numFmtId="164" fontId="18" fillId="0" borderId="9" xfId="1" applyNumberFormat="1" applyFont="1" applyBorder="1" applyAlignment="1">
      <alignment horizontal="center" vertical="center"/>
    </xf>
    <xf numFmtId="164" fontId="18" fillId="0" borderId="13" xfId="1" applyNumberFormat="1" applyFont="1" applyBorder="1" applyAlignment="1">
      <alignment horizontal="center" vertical="center"/>
    </xf>
    <xf numFmtId="8" fontId="8" fillId="0" borderId="9" xfId="6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wrapText="1"/>
    </xf>
    <xf numFmtId="0" fontId="8" fillId="0" borderId="9" xfId="0" applyFont="1" applyBorder="1" applyAlignment="1">
      <alignment horizontal="left" vertical="center" wrapText="1"/>
    </xf>
    <xf numFmtId="0" fontId="25" fillId="0" borderId="0" xfId="0" applyFont="1"/>
    <xf numFmtId="3" fontId="0" fillId="0" borderId="0" xfId="0" applyNumberFormat="1"/>
    <xf numFmtId="10" fontId="0" fillId="0" borderId="0" xfId="0" applyNumberFormat="1"/>
    <xf numFmtId="0" fontId="0" fillId="0" borderId="0" xfId="0" applyAlignment="1">
      <alignment vertical="top" wrapText="1"/>
    </xf>
    <xf numFmtId="0" fontId="25" fillId="6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8" fillId="2" borderId="9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9" fillId="0" borderId="10" xfId="0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0" fontId="9" fillId="0" borderId="11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22" fillId="5" borderId="0" xfId="0" applyFont="1" applyFill="1" applyAlignment="1">
      <alignment horizontal="center" vertical="center" wrapText="1"/>
    </xf>
    <xf numFmtId="49" fontId="22" fillId="5" borderId="0" xfId="0" applyNumberFormat="1" applyFont="1" applyFill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left" vertical="center"/>
    </xf>
    <xf numFmtId="3" fontId="8" fillId="0" borderId="5" xfId="0" applyNumberFormat="1" applyFont="1" applyBorder="1" applyAlignment="1">
      <alignment horizontal="left" vertical="center"/>
    </xf>
    <xf numFmtId="0" fontId="8" fillId="4" borderId="11" xfId="0" applyFont="1" applyFill="1" applyBorder="1" applyAlignment="1">
      <alignment horizontal="justify" vertical="center"/>
    </xf>
    <xf numFmtId="0" fontId="8" fillId="4" borderId="10" xfId="0" applyFont="1" applyFill="1" applyBorder="1" applyAlignment="1">
      <alignment horizontal="justify" vertical="center"/>
    </xf>
    <xf numFmtId="0" fontId="8" fillId="4" borderId="12" xfId="0" applyFont="1" applyFill="1" applyBorder="1" applyAlignment="1">
      <alignment horizontal="justify" vertical="center"/>
    </xf>
    <xf numFmtId="0" fontId="8" fillId="4" borderId="1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26" fillId="0" borderId="9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justify" vertical="center" wrapText="1"/>
    </xf>
    <xf numFmtId="0" fontId="9" fillId="0" borderId="10" xfId="0" applyFont="1" applyBorder="1" applyAlignment="1">
      <alignment horizontal="justify" vertical="center" wrapText="1"/>
    </xf>
    <xf numFmtId="0" fontId="9" fillId="0" borderId="12" xfId="0" applyFont="1" applyBorder="1" applyAlignment="1">
      <alignment horizontal="justify" vertical="center" wrapText="1"/>
    </xf>
    <xf numFmtId="0" fontId="9" fillId="0" borderId="10" xfId="0" applyFont="1" applyBorder="1" applyAlignment="1">
      <alignment horizontal="justify" vertical="center"/>
    </xf>
    <xf numFmtId="0" fontId="9" fillId="0" borderId="12" xfId="0" applyFont="1" applyBorder="1" applyAlignment="1">
      <alignment horizontal="justify" vertical="center"/>
    </xf>
    <xf numFmtId="0" fontId="8" fillId="4" borderId="11" xfId="0" applyFont="1" applyFill="1" applyBorder="1" applyAlignment="1">
      <alignment horizontal="left" vertical="center"/>
    </xf>
    <xf numFmtId="0" fontId="8" fillId="4" borderId="10" xfId="0" applyFont="1" applyFill="1" applyBorder="1" applyAlignment="1">
      <alignment horizontal="left" vertical="center"/>
    </xf>
    <xf numFmtId="0" fontId="8" fillId="4" borderId="12" xfId="0" applyFont="1" applyFill="1" applyBorder="1" applyAlignment="1">
      <alignment horizontal="left" vertical="center"/>
    </xf>
    <xf numFmtId="0" fontId="9" fillId="0" borderId="9" xfId="3" applyFont="1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2" xfId="0" applyBorder="1" applyAlignment="1">
      <alignment vertical="center"/>
    </xf>
    <xf numFmtId="0" fontId="8" fillId="4" borderId="1" xfId="0" applyFont="1" applyFill="1" applyBorder="1" applyAlignment="1">
      <alignment horizontal="justify" vertical="center"/>
    </xf>
    <xf numFmtId="0" fontId="8" fillId="4" borderId="2" xfId="0" applyFont="1" applyFill="1" applyBorder="1" applyAlignment="1">
      <alignment horizontal="justify" vertical="center"/>
    </xf>
    <xf numFmtId="0" fontId="8" fillId="4" borderId="3" xfId="0" applyFont="1" applyFill="1" applyBorder="1" applyAlignment="1">
      <alignment horizontal="justify" vertical="center"/>
    </xf>
    <xf numFmtId="0" fontId="9" fillId="0" borderId="9" xfId="0" applyFont="1" applyBorder="1" applyAlignment="1">
      <alignment horizontal="justify" vertical="center" wrapText="1"/>
    </xf>
    <xf numFmtId="0" fontId="8" fillId="0" borderId="9" xfId="0" applyFont="1" applyBorder="1" applyAlignment="1">
      <alignment horizontal="left" vertical="center" wrapText="1"/>
    </xf>
    <xf numFmtId="0" fontId="9" fillId="0" borderId="9" xfId="3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8" fillId="0" borderId="9" xfId="0" applyFont="1" applyBorder="1" applyAlignment="1">
      <alignment horizontal="justify" vertical="center" wrapText="1"/>
    </xf>
    <xf numFmtId="49" fontId="24" fillId="0" borderId="0" xfId="0" applyNumberFormat="1" applyFont="1" applyAlignment="1">
      <alignment horizontal="center" vertical="center" wrapText="1"/>
    </xf>
    <xf numFmtId="0" fontId="0" fillId="0" borderId="0" xfId="0"/>
    <xf numFmtId="0" fontId="24" fillId="6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2" fillId="3" borderId="11" xfId="0" applyFont="1" applyFill="1" applyBorder="1" applyAlignment="1">
      <alignment horizontal="left"/>
    </xf>
    <xf numFmtId="0" fontId="12" fillId="3" borderId="10" xfId="0" applyFont="1" applyFill="1" applyBorder="1" applyAlignment="1">
      <alignment horizontal="left"/>
    </xf>
    <xf numFmtId="0" fontId="12" fillId="3" borderId="12" xfId="0" applyFont="1" applyFill="1" applyBorder="1" applyAlignment="1">
      <alignment horizontal="left"/>
    </xf>
    <xf numFmtId="0" fontId="1" fillId="0" borderId="4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5" xfId="0" applyFont="1" applyBorder="1" applyAlignment="1">
      <alignment horizontal="left" wrapText="1"/>
    </xf>
  </cellXfs>
  <cellStyles count="7">
    <cellStyle name="Comma" xfId="1" builtinId="3"/>
    <cellStyle name="Comma 2" xfId="2" xr:uid="{00000000-0005-0000-0000-000001000000}"/>
    <cellStyle name="Currency" xfId="6" builtinId="4"/>
    <cellStyle name="Normal" xfId="0" builtinId="0"/>
    <cellStyle name="Normal 2" xfId="3" xr:uid="{00000000-0005-0000-0000-000003000000}"/>
    <cellStyle name="Percent" xfId="4" builtinId="5"/>
    <cellStyle name="Percent 2" xfId="5" xr:uid="{00000000-0005-0000-0000-000005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27</xdr:row>
      <xdr:rowOff>57150</xdr:rowOff>
    </xdr:from>
    <xdr:to>
      <xdr:col>4</xdr:col>
      <xdr:colOff>500610</xdr:colOff>
      <xdr:row>32</xdr:row>
      <xdr:rowOff>56730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CF1D477-3DC5-40E0-B25E-AE6F7E78BA2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371850" y="4905375"/>
          <a:ext cx="881610" cy="80920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9525</xdr:rowOff>
    </xdr:from>
    <xdr:to>
      <xdr:col>0</xdr:col>
      <xdr:colOff>826770</xdr:colOff>
      <xdr:row>4</xdr:row>
      <xdr:rowOff>140970</xdr:rowOff>
    </xdr:to>
    <xdr:pic>
      <xdr:nvPicPr>
        <xdr:cNvPr id="8402" name="Picture 3">
          <a:extLst>
            <a:ext uri="{FF2B5EF4-FFF2-40B4-BE49-F238E27FC236}">
              <a16:creationId xmlns:a16="http://schemas.microsoft.com/office/drawing/2014/main" id="{E1405BFA-1F8B-4F2B-B2EC-058C35C31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95250"/>
          <a:ext cx="78105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</xdr:row>
      <xdr:rowOff>104775</xdr:rowOff>
    </xdr:from>
    <xdr:to>
      <xdr:col>0</xdr:col>
      <xdr:colOff>857250</xdr:colOff>
      <xdr:row>5</xdr:row>
      <xdr:rowOff>0</xdr:rowOff>
    </xdr:to>
    <xdr:pic>
      <xdr:nvPicPr>
        <xdr:cNvPr id="7378" name="Picture 3">
          <a:extLst>
            <a:ext uri="{FF2B5EF4-FFF2-40B4-BE49-F238E27FC236}">
              <a16:creationId xmlns:a16="http://schemas.microsoft.com/office/drawing/2014/main" id="{544C0473-E16F-4A00-88EC-98DE4B424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52400"/>
          <a:ext cx="6858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1</xdr:col>
      <xdr:colOff>114300</xdr:colOff>
      <xdr:row>4</xdr:row>
      <xdr:rowOff>57150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15435703-16E2-41EF-ADC1-B47E624242A2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00" y="28575"/>
          <a:ext cx="838200" cy="8763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142875</xdr:rowOff>
    </xdr:to>
    <xdr:sp macro="" textlink="">
      <xdr:nvSpPr>
        <xdr:cNvPr id="4097" name="AutoShape 1" descr="Image preview">
          <a:extLst>
            <a:ext uri="{FF2B5EF4-FFF2-40B4-BE49-F238E27FC236}">
              <a16:creationId xmlns:a16="http://schemas.microsoft.com/office/drawing/2014/main" id="{6C71E5B7-5211-642B-72DC-531DFF1B1529}"/>
            </a:ext>
          </a:extLst>
        </xdr:cNvPr>
        <xdr:cNvSpPr>
          <a:spLocks noChangeAspect="1" noChangeArrowheads="1"/>
        </xdr:cNvSpPr>
      </xdr:nvSpPr>
      <xdr:spPr bwMode="auto">
        <a:xfrm>
          <a:off x="0" y="242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142875</xdr:rowOff>
    </xdr:to>
    <xdr:sp macro="" textlink="">
      <xdr:nvSpPr>
        <xdr:cNvPr id="4098" name="AutoShape 2" descr="Image preview">
          <a:extLst>
            <a:ext uri="{FF2B5EF4-FFF2-40B4-BE49-F238E27FC236}">
              <a16:creationId xmlns:a16="http://schemas.microsoft.com/office/drawing/2014/main" id="{CAB720A4-3370-D5C6-F77F-B3180312E71B}"/>
            </a:ext>
          </a:extLst>
        </xdr:cNvPr>
        <xdr:cNvSpPr>
          <a:spLocks noChangeAspect="1" noChangeArrowheads="1"/>
        </xdr:cNvSpPr>
      </xdr:nvSpPr>
      <xdr:spPr bwMode="auto">
        <a:xfrm>
          <a:off x="0" y="242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3</xdr:col>
      <xdr:colOff>342900</xdr:colOff>
      <xdr:row>29</xdr:row>
      <xdr:rowOff>38100</xdr:rowOff>
    </xdr:to>
    <xdr:sp macro="" textlink="">
      <xdr:nvSpPr>
        <xdr:cNvPr id="4099" name="AutoShape 3" descr="Image preview">
          <a:extLst>
            <a:ext uri="{FF2B5EF4-FFF2-40B4-BE49-F238E27FC236}">
              <a16:creationId xmlns:a16="http://schemas.microsoft.com/office/drawing/2014/main" id="{8D36996F-FDB0-384E-5479-758641C14988}"/>
            </a:ext>
          </a:extLst>
        </xdr:cNvPr>
        <xdr:cNvSpPr>
          <a:spLocks noChangeAspect="1" noChangeArrowheads="1"/>
        </xdr:cNvSpPr>
      </xdr:nvSpPr>
      <xdr:spPr bwMode="auto">
        <a:xfrm>
          <a:off x="0" y="2428875"/>
          <a:ext cx="2628900" cy="262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17</xdr:row>
      <xdr:rowOff>142875</xdr:rowOff>
    </xdr:to>
    <xdr:sp macro="" textlink="">
      <xdr:nvSpPr>
        <xdr:cNvPr id="4100" name="AutoShape 4" descr="Image preview">
          <a:extLst>
            <a:ext uri="{FF2B5EF4-FFF2-40B4-BE49-F238E27FC236}">
              <a16:creationId xmlns:a16="http://schemas.microsoft.com/office/drawing/2014/main" id="{97AF5E1D-8C10-546B-14A4-02578C8EC9AD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9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142875</xdr:rowOff>
    </xdr:to>
    <xdr:sp macro="" textlink="">
      <xdr:nvSpPr>
        <xdr:cNvPr id="4104" name="AutoShape 8" descr="Image preview">
          <a:extLst>
            <a:ext uri="{FF2B5EF4-FFF2-40B4-BE49-F238E27FC236}">
              <a16:creationId xmlns:a16="http://schemas.microsoft.com/office/drawing/2014/main" id="{5214F768-DAAE-C928-86CA-5DE2D65DB5C4}"/>
            </a:ext>
          </a:extLst>
        </xdr:cNvPr>
        <xdr:cNvSpPr>
          <a:spLocks noChangeAspect="1" noChangeArrowheads="1"/>
        </xdr:cNvSpPr>
      </xdr:nvSpPr>
      <xdr:spPr bwMode="auto">
        <a:xfrm>
          <a:off x="0" y="242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127000</xdr:colOff>
      <xdr:row>15</xdr:row>
      <xdr:rowOff>41275</xdr:rowOff>
    </xdr:from>
    <xdr:to>
      <xdr:col>4</xdr:col>
      <xdr:colOff>127000</xdr:colOff>
      <xdr:row>29</xdr:row>
      <xdr:rowOff>60325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74477E-C593-DD22-20A1-24D2B8495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00" y="2794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15</xdr:row>
      <xdr:rowOff>41275</xdr:rowOff>
    </xdr:from>
    <xdr:to>
      <xdr:col>8</xdr:col>
      <xdr:colOff>381000</xdr:colOff>
      <xdr:row>29</xdr:row>
      <xdr:rowOff>60325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1314E8-769B-F8E2-DD3B-5361B35FC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9000" y="2794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30</xdr:row>
      <xdr:rowOff>152400</xdr:rowOff>
    </xdr:from>
    <xdr:to>
      <xdr:col>4</xdr:col>
      <xdr:colOff>127000</xdr:colOff>
      <xdr:row>45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D798C39-0332-55FC-EF5D-77D09AC18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000" y="5334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30</xdr:row>
      <xdr:rowOff>152400</xdr:rowOff>
    </xdr:from>
    <xdr:to>
      <xdr:col>8</xdr:col>
      <xdr:colOff>381000</xdr:colOff>
      <xdr:row>45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AE963B3-894E-C49A-C496-DED79A15E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29000" y="5334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46</xdr:row>
      <xdr:rowOff>101600</xdr:rowOff>
    </xdr:from>
    <xdr:to>
      <xdr:col>4</xdr:col>
      <xdr:colOff>127000</xdr:colOff>
      <xdr:row>60</xdr:row>
      <xdr:rowOff>120650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2FE68F2-A75D-48D5-6B1B-EA4DD8FF0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000" y="7874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46</xdr:row>
      <xdr:rowOff>101600</xdr:rowOff>
    </xdr:from>
    <xdr:to>
      <xdr:col>8</xdr:col>
      <xdr:colOff>381000</xdr:colOff>
      <xdr:row>60</xdr:row>
      <xdr:rowOff>120650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565826C-0E8A-D536-906A-D88360793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29000" y="7874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62</xdr:row>
      <xdr:rowOff>50800</xdr:rowOff>
    </xdr:from>
    <xdr:to>
      <xdr:col>4</xdr:col>
      <xdr:colOff>127000</xdr:colOff>
      <xdr:row>76</xdr:row>
      <xdr:rowOff>69850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A7A358D-8AC7-0855-76DA-FB8A5186A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7000" y="10414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62</xdr:row>
      <xdr:rowOff>50800</xdr:rowOff>
    </xdr:from>
    <xdr:to>
      <xdr:col>8</xdr:col>
      <xdr:colOff>381000</xdr:colOff>
      <xdr:row>76</xdr:row>
      <xdr:rowOff>69850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5C9E38C-3782-CEC8-D58B-BC88C8237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29000" y="10414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78</xdr:row>
      <xdr:rowOff>0</xdr:rowOff>
    </xdr:from>
    <xdr:to>
      <xdr:col>4</xdr:col>
      <xdr:colOff>127000</xdr:colOff>
      <xdr:row>92</xdr:row>
      <xdr:rowOff>19050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288D3CA-7343-4B2B-AA47-C32254DB0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7000" y="12954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78</xdr:row>
      <xdr:rowOff>0</xdr:rowOff>
    </xdr:from>
    <xdr:to>
      <xdr:col>8</xdr:col>
      <xdr:colOff>381000</xdr:colOff>
      <xdr:row>92</xdr:row>
      <xdr:rowOff>19050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8D5AD22-E6A7-6C74-58A0-2EA2641FA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429000" y="12954000"/>
          <a:ext cx="3048000" cy="2286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28575</xdr:rowOff>
    </xdr:from>
    <xdr:to>
      <xdr:col>0</xdr:col>
      <xdr:colOff>1028700</xdr:colOff>
      <xdr:row>4</xdr:row>
      <xdr:rowOff>97590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627B8F3A-176A-43BE-BE27-EAE1302F8A7A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6675" y="28575"/>
          <a:ext cx="962025" cy="9167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971550</xdr:colOff>
      <xdr:row>4</xdr:row>
      <xdr:rowOff>76200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9CC4177F-CF48-49F4-95BC-7497EADF2466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971550" cy="92392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49530</xdr:colOff>
      <xdr:row>0</xdr:row>
      <xdr:rowOff>15240</xdr:rowOff>
    </xdr:from>
    <xdr:to>
      <xdr:col>1</xdr:col>
      <xdr:colOff>948690</xdr:colOff>
      <xdr:row>5</xdr:row>
      <xdr:rowOff>229024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921772F3-7E7C-495D-BAC5-C5BD5F6D8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" y="15240"/>
          <a:ext cx="899160" cy="994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04.26/802%20-%2004.26%20Executive%20Summary%20-%20New%20Format.xlsx" TargetMode="External"/><Relationship Id="rId2" Type="http://schemas.openxmlformats.org/officeDocument/2006/relationships/externalLinkPath" Target="file:///J:\BELL%20MEDICAL%20BUILDING%20-%20802\MONTHLY%20REPORTS\2026\04.26\802%20-%2004.26%20Executive%20Summary%20-%20New%20Format.xlsx" TargetMode="External"/><Relationship Id="rId1" Type="http://schemas.openxmlformats.org/officeDocument/2006/relationships/externalLinkPath" Target="/BELL%20MEDICAL%20BUILDING%20-%20802/MONTHLY%20REPORTS/2026/04.26/802%20-%2004.26%20Executive%20Summary%20-%20New%20Form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itle Sheet"/>
      <sheetName val="Executive Summary"/>
      <sheetName val="Tenant Delinquency"/>
      <sheetName val="Photos"/>
      <sheetName val="Tenant COI Tracking"/>
      <sheetName val="Tenant Maintenance Tracking. "/>
    </sheetNames>
    <sheetDataSet>
      <sheetData sheetId="0"/>
      <sheetData sheetId="1">
        <row r="3">
          <cell r="A3" t="str">
            <v xml:space="preserve">Paragon Properties (Bell Medical) </v>
          </cell>
        </row>
        <row r="7">
          <cell r="B7" t="str">
            <v>Danielle Cebrero</v>
          </cell>
          <cell r="H7">
            <v>51159</v>
          </cell>
        </row>
        <row r="8">
          <cell r="B8" t="str">
            <v>Jaie Benson</v>
          </cell>
          <cell r="H8">
            <v>0.61140000000000005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89BAE-6545-49C2-BB63-5C5E5960EA42}">
  <dimension ref="B6:H26"/>
  <sheetViews>
    <sheetView workbookViewId="0">
      <selection activeCell="C40" sqref="C40"/>
    </sheetView>
  </sheetViews>
  <sheetFormatPr defaultColWidth="8.7109375" defaultRowHeight="12.75" x14ac:dyDescent="0.2"/>
  <cols>
    <col min="1" max="1" width="11" customWidth="1"/>
    <col min="2" max="2" width="23.28515625" customWidth="1"/>
    <col min="3" max="8" width="11" customWidth="1"/>
  </cols>
  <sheetData>
    <row r="6" spans="2:8" ht="22.5" x14ac:dyDescent="0.2">
      <c r="B6" s="120" t="s">
        <v>50</v>
      </c>
      <c r="C6" s="120"/>
      <c r="D6" s="120"/>
      <c r="E6" s="120"/>
      <c r="F6" s="120"/>
      <c r="G6" s="120"/>
      <c r="H6" s="120"/>
    </row>
    <row r="9" spans="2:8" ht="22.5" x14ac:dyDescent="0.2">
      <c r="B9" s="121" t="s">
        <v>83</v>
      </c>
      <c r="C9" s="121"/>
      <c r="D9" s="121"/>
      <c r="E9" s="121"/>
      <c r="F9" s="121"/>
      <c r="G9" s="121"/>
      <c r="H9" s="121"/>
    </row>
    <row r="12" spans="2:8" ht="22.5" x14ac:dyDescent="0.2">
      <c r="B12" s="122" t="s">
        <v>51</v>
      </c>
      <c r="C12" s="122"/>
      <c r="D12" s="122"/>
      <c r="E12" s="122"/>
      <c r="F12" s="122"/>
      <c r="G12" s="122"/>
      <c r="H12" s="122"/>
    </row>
    <row r="24" spans="2:8" ht="15.75" x14ac:dyDescent="0.2">
      <c r="B24" s="123" t="s">
        <v>52</v>
      </c>
      <c r="C24" s="123"/>
      <c r="D24" s="123"/>
      <c r="E24" s="123"/>
      <c r="F24" s="123"/>
      <c r="G24" s="123"/>
      <c r="H24" s="123"/>
    </row>
    <row r="26" spans="2:8" ht="18" x14ac:dyDescent="0.2">
      <c r="B26" s="124" t="s">
        <v>53</v>
      </c>
      <c r="C26" s="124"/>
      <c r="D26" s="124"/>
      <c r="E26" s="124"/>
      <c r="F26" s="124"/>
      <c r="G26" s="124"/>
      <c r="H26" s="124"/>
    </row>
  </sheetData>
  <mergeCells count="5">
    <mergeCell ref="B6:H6"/>
    <mergeCell ref="B9:H9"/>
    <mergeCell ref="B12:H12"/>
    <mergeCell ref="B24:H24"/>
    <mergeCell ref="B26:H2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50"/>
  <sheetViews>
    <sheetView tabSelected="1" topLeftCell="A39" zoomScale="120" zoomScaleNormal="120" zoomScaleSheetLayoutView="80" workbookViewId="0">
      <selection activeCell="J35" sqref="J35"/>
    </sheetView>
  </sheetViews>
  <sheetFormatPr defaultColWidth="11.42578125" defaultRowHeight="12" x14ac:dyDescent="0.2"/>
  <cols>
    <col min="1" max="1" width="33.5703125" style="24" customWidth="1"/>
    <col min="2" max="5" width="11.7109375" style="25" customWidth="1"/>
    <col min="6" max="6" width="13.28515625" style="25" customWidth="1"/>
    <col min="7" max="7" width="11.7109375" style="25" customWidth="1"/>
    <col min="8" max="8" width="11.85546875" style="25" customWidth="1"/>
    <col min="9" max="9" width="20.7109375" style="25" customWidth="1"/>
    <col min="10" max="10" width="8.42578125" style="24" customWidth="1"/>
    <col min="11" max="11" width="21" style="24" customWidth="1"/>
    <col min="12" max="16384" width="11.42578125" style="24"/>
  </cols>
  <sheetData>
    <row r="1" spans="1:10" ht="6.75" customHeight="1" x14ac:dyDescent="0.2">
      <c r="A1" s="43"/>
      <c r="B1" s="47"/>
      <c r="C1" s="47"/>
      <c r="D1" s="47"/>
      <c r="E1" s="47"/>
      <c r="F1" s="47"/>
      <c r="G1" s="47"/>
      <c r="H1" s="47"/>
      <c r="I1" s="47"/>
      <c r="J1" s="43"/>
    </row>
    <row r="2" spans="1:10" ht="15" x14ac:dyDescent="0.2">
      <c r="A2" s="129" t="s">
        <v>0</v>
      </c>
      <c r="B2" s="129"/>
      <c r="C2" s="129"/>
      <c r="D2" s="129"/>
      <c r="E2" s="129"/>
      <c r="F2" s="129"/>
      <c r="G2" s="129"/>
      <c r="H2" s="129"/>
      <c r="I2" s="129"/>
      <c r="J2" s="43"/>
    </row>
    <row r="3" spans="1:10" ht="18" x14ac:dyDescent="0.2">
      <c r="A3" s="131" t="s">
        <v>39</v>
      </c>
      <c r="B3" s="131"/>
      <c r="C3" s="131"/>
      <c r="D3" s="131"/>
      <c r="E3" s="131"/>
      <c r="F3" s="131"/>
      <c r="G3" s="131"/>
      <c r="H3" s="131"/>
      <c r="I3" s="131"/>
      <c r="J3" s="43"/>
    </row>
    <row r="4" spans="1:10" ht="15" x14ac:dyDescent="0.2">
      <c r="A4" s="130" t="s">
        <v>84</v>
      </c>
      <c r="B4" s="130"/>
      <c r="C4" s="130"/>
      <c r="D4" s="130"/>
      <c r="E4" s="130"/>
      <c r="F4" s="130"/>
      <c r="G4" s="130"/>
      <c r="H4" s="130"/>
      <c r="I4" s="130"/>
      <c r="J4" s="43"/>
    </row>
    <row r="5" spans="1:10" ht="15" x14ac:dyDescent="0.2">
      <c r="A5" s="49"/>
      <c r="B5" s="49"/>
      <c r="C5" s="49"/>
      <c r="D5" s="49"/>
      <c r="E5" s="49"/>
      <c r="F5" s="49"/>
      <c r="G5" s="49"/>
      <c r="H5" s="49"/>
      <c r="I5" s="49"/>
      <c r="J5" s="43"/>
    </row>
    <row r="6" spans="1:10" ht="14.25" x14ac:dyDescent="0.2">
      <c r="A6" s="50"/>
      <c r="B6" s="51"/>
      <c r="C6" s="51"/>
      <c r="D6" s="51"/>
      <c r="E6" s="51"/>
      <c r="F6" s="51"/>
      <c r="G6" s="51"/>
      <c r="H6" s="51"/>
      <c r="I6" s="52"/>
      <c r="J6" s="43"/>
    </row>
    <row r="7" spans="1:10" s="26" customFormat="1" ht="15" x14ac:dyDescent="0.2">
      <c r="A7" s="53" t="s">
        <v>28</v>
      </c>
      <c r="B7" s="116" t="s">
        <v>38</v>
      </c>
      <c r="C7" s="116"/>
      <c r="D7" s="36"/>
      <c r="E7" s="36"/>
      <c r="F7" s="54"/>
      <c r="G7" s="54" t="s">
        <v>1</v>
      </c>
      <c r="H7" s="132">
        <v>51159</v>
      </c>
      <c r="I7" s="133"/>
      <c r="J7" s="68"/>
    </row>
    <row r="8" spans="1:10" s="26" customFormat="1" ht="15" x14ac:dyDescent="0.2">
      <c r="A8" s="53" t="s">
        <v>36</v>
      </c>
      <c r="B8" s="36" t="s">
        <v>37</v>
      </c>
      <c r="C8" s="36"/>
      <c r="D8" s="36"/>
      <c r="E8" s="36"/>
      <c r="F8" s="36"/>
      <c r="G8" s="54" t="s">
        <v>2</v>
      </c>
      <c r="H8" s="55">
        <v>0.61140000000000005</v>
      </c>
      <c r="I8" s="56"/>
      <c r="J8" s="68"/>
    </row>
    <row r="9" spans="1:10" s="26" customFormat="1" ht="15" x14ac:dyDescent="0.2">
      <c r="A9" s="72" t="s">
        <v>29</v>
      </c>
      <c r="B9" s="57"/>
      <c r="C9" s="57"/>
      <c r="D9" s="58"/>
      <c r="E9" s="59"/>
      <c r="F9" s="59"/>
      <c r="G9" s="59"/>
      <c r="H9" s="59"/>
      <c r="I9" s="60"/>
      <c r="J9" s="68"/>
    </row>
    <row r="10" spans="1:10" ht="9.75" customHeight="1" x14ac:dyDescent="0.2">
      <c r="A10" s="125"/>
      <c r="B10" s="125"/>
      <c r="C10" s="125"/>
      <c r="D10" s="125"/>
      <c r="E10" s="125"/>
      <c r="F10" s="125"/>
      <c r="G10" s="125"/>
      <c r="H10" s="125"/>
      <c r="I10" s="125"/>
      <c r="J10" s="43"/>
    </row>
    <row r="11" spans="1:10" s="41" customFormat="1" ht="27" customHeight="1" x14ac:dyDescent="0.2">
      <c r="A11" s="37"/>
      <c r="B11" s="38" t="s">
        <v>3</v>
      </c>
      <c r="C11" s="38" t="s">
        <v>4</v>
      </c>
      <c r="D11" s="39" t="s">
        <v>5</v>
      </c>
      <c r="E11" s="39" t="s">
        <v>6</v>
      </c>
      <c r="F11" s="38" t="s">
        <v>7</v>
      </c>
      <c r="G11" s="38" t="s">
        <v>8</v>
      </c>
      <c r="H11" s="39" t="s">
        <v>5</v>
      </c>
      <c r="I11" s="40" t="s">
        <v>6</v>
      </c>
    </row>
    <row r="12" spans="1:10" ht="13.5" customHeight="1" x14ac:dyDescent="0.2">
      <c r="A12" s="61" t="s">
        <v>9</v>
      </c>
      <c r="B12" s="99">
        <v>48190.82</v>
      </c>
      <c r="C12" s="99">
        <v>35502</v>
      </c>
      <c r="D12" s="42">
        <f>+B12-C12</f>
        <v>12688.82</v>
      </c>
      <c r="E12" s="62">
        <f>IF(C12=0,"N/A",D12/C12)</f>
        <v>0.35741141344149624</v>
      </c>
      <c r="F12" s="99">
        <v>142722.84</v>
      </c>
      <c r="G12" s="99">
        <v>185245</v>
      </c>
      <c r="H12" s="42">
        <f>+F12-G12</f>
        <v>-42522.16</v>
      </c>
      <c r="I12" s="62">
        <f t="shared" ref="I12:I17" si="0">IF(G12=0,"N/A",H12/G12)</f>
        <v>-0.22954552079678267</v>
      </c>
      <c r="J12" s="43"/>
    </row>
    <row r="13" spans="1:10" ht="13.5" customHeight="1" x14ac:dyDescent="0.2">
      <c r="A13" s="61" t="s">
        <v>10</v>
      </c>
      <c r="B13" s="99">
        <v>16006.69</v>
      </c>
      <c r="C13" s="99">
        <v>7852</v>
      </c>
      <c r="D13" s="42">
        <f>+C13-B13</f>
        <v>-8154.6900000000005</v>
      </c>
      <c r="E13" s="62">
        <f t="shared" ref="E13:E16" si="1">IF(C13=0,"N/A",D13/C13)</f>
        <v>-1.0385494141619971</v>
      </c>
      <c r="F13" s="99">
        <v>119408.13</v>
      </c>
      <c r="G13" s="99">
        <v>78881</v>
      </c>
      <c r="H13" s="42">
        <f>+F13-G13</f>
        <v>40527.130000000005</v>
      </c>
      <c r="I13" s="62">
        <f t="shared" si="0"/>
        <v>0.51377556065465713</v>
      </c>
      <c r="J13" s="43"/>
    </row>
    <row r="14" spans="1:10" ht="13.5" customHeight="1" x14ac:dyDescent="0.2">
      <c r="A14" s="61" t="s">
        <v>11</v>
      </c>
      <c r="B14" s="63">
        <f>+B12-B13</f>
        <v>32184.129999999997</v>
      </c>
      <c r="C14" s="63">
        <f>+C12-C13</f>
        <v>27650</v>
      </c>
      <c r="D14" s="63">
        <f>+B14-C14</f>
        <v>4534.1299999999974</v>
      </c>
      <c r="E14" s="64">
        <f t="shared" si="1"/>
        <v>0.16398300180831818</v>
      </c>
      <c r="F14" s="63">
        <f>+F12-F13</f>
        <v>23314.709999999992</v>
      </c>
      <c r="G14" s="63">
        <f>+G12-G13</f>
        <v>106364</v>
      </c>
      <c r="H14" s="63">
        <f>+F14-G14</f>
        <v>-83049.290000000008</v>
      </c>
      <c r="I14" s="64">
        <f t="shared" si="0"/>
        <v>-0.78080262118761989</v>
      </c>
      <c r="J14" s="43"/>
    </row>
    <row r="15" spans="1:10" ht="13.5" customHeight="1" x14ac:dyDescent="0.2">
      <c r="A15" s="61" t="s">
        <v>12</v>
      </c>
      <c r="B15" s="100">
        <v>12255.33</v>
      </c>
      <c r="C15" s="100">
        <v>1034</v>
      </c>
      <c r="D15" s="42">
        <f>+C15-B15</f>
        <v>-11221.33</v>
      </c>
      <c r="E15" s="62">
        <f t="shared" si="1"/>
        <v>-10.852350096711799</v>
      </c>
      <c r="F15" s="100">
        <v>31018.37</v>
      </c>
      <c r="G15" s="100">
        <v>5396</v>
      </c>
      <c r="H15" s="42">
        <f>+G15-F15</f>
        <v>-25622.37</v>
      </c>
      <c r="I15" s="62">
        <f t="shared" si="0"/>
        <v>-4.7484006671608601</v>
      </c>
      <c r="J15" s="43"/>
    </row>
    <row r="16" spans="1:10" ht="13.5" customHeight="1" x14ac:dyDescent="0.2">
      <c r="A16" s="61" t="s">
        <v>13</v>
      </c>
      <c r="B16" s="99">
        <v>4238.66</v>
      </c>
      <c r="C16" s="99">
        <v>4374</v>
      </c>
      <c r="D16" s="42">
        <f>+C16-B16</f>
        <v>135.34000000000015</v>
      </c>
      <c r="E16" s="62">
        <f t="shared" si="1"/>
        <v>3.0941929583904924E-2</v>
      </c>
      <c r="F16" s="99">
        <v>30188.76</v>
      </c>
      <c r="G16" s="99">
        <v>31134</v>
      </c>
      <c r="H16" s="42">
        <f>+G16-F16</f>
        <v>945.2400000000016</v>
      </c>
      <c r="I16" s="62">
        <f t="shared" si="0"/>
        <v>3.0360377722104502E-2</v>
      </c>
      <c r="J16" s="43"/>
    </row>
    <row r="17" spans="1:19" ht="13.5" customHeight="1" x14ac:dyDescent="0.2">
      <c r="A17" s="61" t="s">
        <v>14</v>
      </c>
      <c r="B17" s="63">
        <f>+B14-B15-B16</f>
        <v>15690.139999999996</v>
      </c>
      <c r="C17" s="63">
        <f>+C14-C15-C16</f>
        <v>22242</v>
      </c>
      <c r="D17" s="63">
        <f>+B17-C17</f>
        <v>-6551.8600000000042</v>
      </c>
      <c r="E17" s="64">
        <f>IF(C17=0,"N/A",D17/C17)</f>
        <v>-0.29457153133711017</v>
      </c>
      <c r="F17" s="63">
        <f>+F14-F15-F16</f>
        <v>-37892.420000000006</v>
      </c>
      <c r="G17" s="63">
        <f>+G14-G15-G16</f>
        <v>69834</v>
      </c>
      <c r="H17" s="63">
        <f>+F17-G17</f>
        <v>-107726.42000000001</v>
      </c>
      <c r="I17" s="64">
        <f t="shared" si="0"/>
        <v>-1.5426070395509353</v>
      </c>
      <c r="J17" s="43"/>
      <c r="K17" s="43"/>
      <c r="L17" s="48"/>
      <c r="M17" s="43"/>
    </row>
    <row r="18" spans="1:19" ht="9.75" customHeight="1" x14ac:dyDescent="0.2">
      <c r="A18" s="125"/>
      <c r="B18" s="125"/>
      <c r="C18" s="125"/>
      <c r="D18" s="125"/>
      <c r="E18" s="125"/>
      <c r="F18" s="125"/>
      <c r="G18" s="125"/>
      <c r="H18" s="125"/>
      <c r="I18" s="125"/>
      <c r="J18" s="43"/>
      <c r="K18" s="65"/>
      <c r="L18" s="43"/>
      <c r="M18" s="43"/>
    </row>
    <row r="19" spans="1:19" s="31" customFormat="1" ht="12.75" x14ac:dyDescent="0.2">
      <c r="A19" s="126"/>
      <c r="B19" s="127"/>
      <c r="C19" s="127"/>
      <c r="D19" s="127"/>
      <c r="E19" s="127"/>
      <c r="F19" s="127"/>
      <c r="G19" s="127"/>
      <c r="H19" s="127"/>
      <c r="I19" s="128"/>
      <c r="J19" s="67"/>
      <c r="K19" s="66"/>
      <c r="L19" s="66"/>
      <c r="M19" s="67"/>
    </row>
    <row r="20" spans="1:19" ht="2.25" customHeight="1" x14ac:dyDescent="0.2">
      <c r="A20" s="125"/>
      <c r="B20" s="125"/>
      <c r="C20" s="125"/>
      <c r="D20" s="125"/>
      <c r="E20" s="125"/>
      <c r="F20" s="125"/>
      <c r="G20" s="125"/>
      <c r="H20" s="125"/>
      <c r="I20" s="125"/>
      <c r="J20" s="43"/>
      <c r="K20" s="65"/>
      <c r="L20" s="43"/>
      <c r="M20" s="43"/>
    </row>
    <row r="21" spans="1:19" ht="24.75" customHeight="1" x14ac:dyDescent="0.2">
      <c r="A21" s="134" t="s">
        <v>30</v>
      </c>
      <c r="B21" s="135"/>
      <c r="C21" s="135"/>
      <c r="D21" s="135"/>
      <c r="E21" s="135"/>
      <c r="F21" s="135"/>
      <c r="G21" s="135"/>
      <c r="H21" s="135"/>
      <c r="I21" s="136"/>
      <c r="J21" s="43"/>
      <c r="K21" s="43"/>
      <c r="L21" s="48"/>
      <c r="M21" s="43"/>
    </row>
    <row r="22" spans="1:19" ht="115.5" customHeight="1" x14ac:dyDescent="0.2">
      <c r="A22" s="117" t="s">
        <v>86</v>
      </c>
      <c r="B22" s="118"/>
      <c r="C22" s="118"/>
      <c r="D22" s="118"/>
      <c r="E22" s="118"/>
      <c r="F22" s="118"/>
      <c r="G22" s="118"/>
      <c r="H22" s="118"/>
      <c r="I22" s="119"/>
      <c r="J22" s="79"/>
      <c r="K22" s="79"/>
      <c r="L22" s="95"/>
      <c r="M22" s="95"/>
      <c r="N22" s="95"/>
      <c r="O22" s="95"/>
      <c r="P22" s="95"/>
      <c r="Q22" s="95"/>
      <c r="R22" s="95"/>
      <c r="S22" s="95"/>
    </row>
    <row r="23" spans="1:19" ht="117" customHeight="1" x14ac:dyDescent="0.2">
      <c r="A23" s="141" t="s">
        <v>87</v>
      </c>
      <c r="B23" s="157"/>
      <c r="C23" s="157"/>
      <c r="D23" s="157"/>
      <c r="E23" s="157"/>
      <c r="F23" s="157"/>
      <c r="G23" s="157"/>
      <c r="H23" s="157"/>
      <c r="I23" s="157"/>
      <c r="S23" s="95"/>
    </row>
    <row r="24" spans="1:19" ht="15.75" customHeight="1" x14ac:dyDescent="0.2">
      <c r="A24" s="134" t="s">
        <v>15</v>
      </c>
      <c r="B24" s="135"/>
      <c r="C24" s="135"/>
      <c r="D24" s="135"/>
      <c r="E24" s="135"/>
      <c r="F24" s="135"/>
      <c r="G24" s="135"/>
      <c r="H24" s="135"/>
      <c r="I24" s="136"/>
      <c r="J24" s="43"/>
      <c r="K24" s="43"/>
      <c r="L24" s="48"/>
      <c r="M24" s="43"/>
    </row>
    <row r="25" spans="1:19" ht="75.75" customHeight="1" x14ac:dyDescent="0.2">
      <c r="A25" s="158" t="s">
        <v>89</v>
      </c>
      <c r="B25" s="159"/>
      <c r="C25" s="159"/>
      <c r="D25" s="159"/>
      <c r="E25" s="159"/>
      <c r="F25" s="159"/>
      <c r="G25" s="159"/>
      <c r="H25" s="159"/>
      <c r="I25" s="160"/>
      <c r="J25" s="96"/>
      <c r="K25" s="79"/>
      <c r="L25" s="95"/>
      <c r="M25" s="95"/>
      <c r="N25" s="95"/>
      <c r="O25" s="95"/>
      <c r="P25" s="95"/>
      <c r="Q25" s="95"/>
      <c r="R25" s="95"/>
      <c r="S25" s="95"/>
    </row>
    <row r="26" spans="1:19" ht="69.75" customHeight="1" x14ac:dyDescent="0.2">
      <c r="A26" s="156" t="s">
        <v>90</v>
      </c>
      <c r="B26" s="161"/>
      <c r="C26" s="161"/>
      <c r="D26" s="161"/>
      <c r="E26" s="161"/>
      <c r="F26" s="161"/>
      <c r="G26" s="161"/>
      <c r="H26" s="161"/>
      <c r="I26" s="161"/>
      <c r="J26" s="79"/>
      <c r="K26" s="79"/>
      <c r="L26" s="95"/>
      <c r="M26" s="95"/>
      <c r="N26" s="95"/>
      <c r="O26" s="95"/>
      <c r="P26" s="95"/>
      <c r="Q26" s="95"/>
      <c r="R26" s="95"/>
      <c r="S26" s="95"/>
    </row>
    <row r="27" spans="1:19" ht="15.75" customHeight="1" x14ac:dyDescent="0.2">
      <c r="A27" s="153" t="s">
        <v>16</v>
      </c>
      <c r="B27" s="154"/>
      <c r="C27" s="154"/>
      <c r="D27" s="154"/>
      <c r="E27" s="154"/>
      <c r="F27" s="154"/>
      <c r="G27" s="154"/>
      <c r="H27" s="154"/>
      <c r="I27" s="155"/>
      <c r="J27" s="27"/>
      <c r="K27" s="43"/>
      <c r="L27" s="48"/>
      <c r="M27" s="43"/>
    </row>
    <row r="28" spans="1:19" ht="48.75" customHeight="1" x14ac:dyDescent="0.2">
      <c r="A28" s="156" t="s">
        <v>91</v>
      </c>
      <c r="B28" s="156"/>
      <c r="C28" s="156"/>
      <c r="D28" s="156"/>
      <c r="E28" s="156"/>
      <c r="F28" s="156"/>
      <c r="G28" s="156"/>
      <c r="H28" s="156"/>
      <c r="I28" s="156"/>
      <c r="J28" s="79"/>
      <c r="K28" s="79"/>
      <c r="L28" s="79"/>
      <c r="M28" s="79"/>
      <c r="N28" s="79"/>
      <c r="O28" s="79"/>
      <c r="P28" s="79"/>
      <c r="Q28" s="79"/>
      <c r="R28" s="79"/>
      <c r="S28" s="79"/>
    </row>
    <row r="29" spans="1:19" ht="45" customHeight="1" x14ac:dyDescent="0.2">
      <c r="A29" s="150" t="s">
        <v>92</v>
      </c>
      <c r="B29" s="151"/>
      <c r="C29" s="151"/>
      <c r="D29" s="151"/>
      <c r="E29" s="151"/>
      <c r="F29" s="151"/>
      <c r="G29" s="151"/>
      <c r="H29" s="151"/>
      <c r="I29" s="152"/>
      <c r="J29" s="79"/>
      <c r="K29" s="79"/>
      <c r="L29" s="79"/>
      <c r="M29" s="79"/>
      <c r="N29" s="79"/>
      <c r="O29" s="79"/>
      <c r="P29" s="79"/>
      <c r="Q29" s="79"/>
      <c r="R29" s="79"/>
      <c r="S29" s="79"/>
    </row>
    <row r="30" spans="1:19" ht="8.25" customHeight="1" x14ac:dyDescent="0.2">
      <c r="A30" s="76"/>
      <c r="B30" s="77"/>
      <c r="C30" s="77"/>
      <c r="D30" s="77"/>
      <c r="E30" s="77"/>
      <c r="F30" s="77"/>
      <c r="G30" s="77"/>
      <c r="H30" s="77"/>
      <c r="I30" s="78"/>
      <c r="J30" s="28"/>
      <c r="K30" s="43"/>
      <c r="L30" s="43"/>
    </row>
    <row r="31" spans="1:19" ht="15" customHeight="1" x14ac:dyDescent="0.2">
      <c r="A31" s="153" t="s">
        <v>17</v>
      </c>
      <c r="B31" s="154"/>
      <c r="C31" s="154"/>
      <c r="D31" s="154"/>
      <c r="E31" s="154"/>
      <c r="F31" s="154"/>
      <c r="G31" s="154"/>
      <c r="H31" s="154"/>
      <c r="I31" s="155"/>
      <c r="J31" s="28"/>
      <c r="K31" s="43"/>
      <c r="L31" s="43"/>
    </row>
    <row r="32" spans="1:19" ht="32.25" customHeight="1" x14ac:dyDescent="0.2">
      <c r="A32" s="142" t="s">
        <v>73</v>
      </c>
      <c r="B32" s="143"/>
      <c r="C32" s="143"/>
      <c r="D32" s="143"/>
      <c r="E32" s="143"/>
      <c r="F32" s="143"/>
      <c r="G32" s="143"/>
      <c r="H32" s="143"/>
      <c r="I32" s="144"/>
      <c r="J32" s="28"/>
      <c r="K32" s="43"/>
      <c r="L32" s="43"/>
    </row>
    <row r="33" spans="1:12" ht="9" customHeight="1" x14ac:dyDescent="0.2">
      <c r="A33" s="73"/>
      <c r="B33" s="74"/>
      <c r="C33" s="74"/>
      <c r="D33" s="74"/>
      <c r="E33" s="74"/>
      <c r="F33" s="74"/>
      <c r="G33" s="74"/>
      <c r="H33" s="74"/>
      <c r="I33" s="75"/>
      <c r="J33" s="28"/>
      <c r="K33" s="43"/>
      <c r="L33" s="43"/>
    </row>
    <row r="34" spans="1:12" ht="15" customHeight="1" x14ac:dyDescent="0.2">
      <c r="A34" s="134" t="s">
        <v>18</v>
      </c>
      <c r="B34" s="135"/>
      <c r="C34" s="135"/>
      <c r="D34" s="135"/>
      <c r="E34" s="135"/>
      <c r="F34" s="135"/>
      <c r="G34" s="135"/>
      <c r="H34" s="135"/>
      <c r="I34" s="136"/>
      <c r="J34" s="29"/>
      <c r="K34" s="29"/>
      <c r="L34" s="43"/>
    </row>
    <row r="35" spans="1:12" ht="50.25" customHeight="1" x14ac:dyDescent="0.2">
      <c r="A35" s="117" t="s">
        <v>82</v>
      </c>
      <c r="B35" s="118"/>
      <c r="C35" s="118"/>
      <c r="D35" s="118"/>
      <c r="E35" s="118"/>
      <c r="F35" s="118"/>
      <c r="G35" s="118"/>
      <c r="H35" s="118"/>
      <c r="I35" s="119"/>
      <c r="J35" s="29"/>
      <c r="K35" s="29"/>
      <c r="L35" s="43"/>
    </row>
    <row r="36" spans="1:12" ht="9" customHeight="1" x14ac:dyDescent="0.2">
      <c r="A36" s="73"/>
      <c r="B36" s="74"/>
      <c r="C36" s="74"/>
      <c r="D36" s="74"/>
      <c r="E36" s="74"/>
      <c r="F36" s="74"/>
      <c r="G36" s="74"/>
      <c r="H36" s="74"/>
      <c r="I36" s="75"/>
      <c r="J36" s="29"/>
      <c r="K36" s="29"/>
      <c r="L36" s="43"/>
    </row>
    <row r="37" spans="1:12" ht="15" customHeight="1" x14ac:dyDescent="0.2">
      <c r="A37" s="134" t="s">
        <v>19</v>
      </c>
      <c r="B37" s="135"/>
      <c r="C37" s="135"/>
      <c r="D37" s="135"/>
      <c r="E37" s="135"/>
      <c r="F37" s="135"/>
      <c r="G37" s="135"/>
      <c r="H37" s="135"/>
      <c r="I37" s="136"/>
      <c r="J37" s="43"/>
      <c r="K37" s="43"/>
      <c r="L37" s="43"/>
    </row>
    <row r="38" spans="1:12" ht="96" customHeight="1" x14ac:dyDescent="0.2">
      <c r="A38" s="44" t="s">
        <v>46</v>
      </c>
      <c r="B38" s="140" t="s">
        <v>80</v>
      </c>
      <c r="C38" s="140"/>
      <c r="D38" s="140"/>
      <c r="E38" s="140"/>
      <c r="F38" s="140"/>
      <c r="G38" s="140"/>
      <c r="H38" s="140"/>
      <c r="I38" s="140"/>
      <c r="J38" s="29"/>
      <c r="K38" s="29"/>
      <c r="L38" s="43"/>
    </row>
    <row r="39" spans="1:12" ht="94.5" customHeight="1" x14ac:dyDescent="0.2">
      <c r="A39" s="44" t="s">
        <v>70</v>
      </c>
      <c r="B39" s="140" t="s">
        <v>71</v>
      </c>
      <c r="C39" s="140"/>
      <c r="D39" s="140"/>
      <c r="E39" s="140"/>
      <c r="F39" s="140"/>
      <c r="G39" s="140"/>
      <c r="H39" s="140"/>
      <c r="I39" s="140"/>
      <c r="J39" s="29"/>
      <c r="K39" s="29"/>
      <c r="L39" s="43"/>
    </row>
    <row r="40" spans="1:12" ht="15" customHeight="1" x14ac:dyDescent="0.2">
      <c r="A40" s="137" t="s">
        <v>47</v>
      </c>
      <c r="B40" s="138"/>
      <c r="C40" s="138"/>
      <c r="D40" s="138"/>
      <c r="E40" s="138"/>
      <c r="F40" s="138"/>
      <c r="G40" s="138"/>
      <c r="H40" s="138"/>
      <c r="I40" s="139"/>
      <c r="J40" s="29"/>
      <c r="K40" s="29"/>
      <c r="L40" s="43"/>
    </row>
    <row r="41" spans="1:12" ht="91.5" customHeight="1" x14ac:dyDescent="0.2">
      <c r="A41" s="103" t="s">
        <v>48</v>
      </c>
      <c r="B41" s="141" t="s">
        <v>49</v>
      </c>
      <c r="C41" s="141"/>
      <c r="D41" s="141"/>
      <c r="E41" s="141"/>
      <c r="F41" s="141"/>
      <c r="G41" s="141"/>
      <c r="H41" s="141"/>
      <c r="I41" s="141"/>
      <c r="J41" s="29"/>
      <c r="K41" s="29"/>
      <c r="L41" s="43"/>
    </row>
    <row r="42" spans="1:12" ht="15" customHeight="1" x14ac:dyDescent="0.2">
      <c r="A42" s="134" t="s">
        <v>20</v>
      </c>
      <c r="B42" s="135"/>
      <c r="C42" s="135"/>
      <c r="D42" s="135"/>
      <c r="E42" s="135"/>
      <c r="F42" s="135"/>
      <c r="G42" s="135"/>
      <c r="H42" s="135"/>
      <c r="I42" s="136"/>
    </row>
    <row r="43" spans="1:12" ht="22.5" customHeight="1" x14ac:dyDescent="0.2">
      <c r="A43" s="142" t="s">
        <v>43</v>
      </c>
      <c r="B43" s="143"/>
      <c r="C43" s="143"/>
      <c r="D43" s="143"/>
      <c r="E43" s="143"/>
      <c r="F43" s="143"/>
      <c r="G43" s="143"/>
      <c r="H43" s="143"/>
      <c r="I43" s="144"/>
    </row>
    <row r="44" spans="1:12" ht="9" customHeight="1" x14ac:dyDescent="0.2">
      <c r="A44" s="73"/>
      <c r="B44" s="74"/>
      <c r="C44" s="74"/>
      <c r="D44" s="74"/>
      <c r="E44" s="74"/>
      <c r="F44" s="74"/>
      <c r="G44" s="74"/>
      <c r="H44" s="74"/>
      <c r="I44" s="75"/>
    </row>
    <row r="45" spans="1:12" ht="15" customHeight="1" x14ac:dyDescent="0.2">
      <c r="A45" s="134" t="s">
        <v>21</v>
      </c>
      <c r="B45" s="135"/>
      <c r="C45" s="135"/>
      <c r="D45" s="135"/>
      <c r="E45" s="135"/>
      <c r="F45" s="135"/>
      <c r="G45" s="135"/>
      <c r="H45" s="135"/>
      <c r="I45" s="136"/>
    </row>
    <row r="46" spans="1:12" ht="108.75" customHeight="1" x14ac:dyDescent="0.2">
      <c r="A46" s="142" t="s">
        <v>81</v>
      </c>
      <c r="B46" s="143"/>
      <c r="C46" s="143"/>
      <c r="D46" s="143"/>
      <c r="E46" s="143"/>
      <c r="F46" s="143"/>
      <c r="G46" s="143"/>
      <c r="H46" s="143"/>
      <c r="I46" s="144"/>
    </row>
    <row r="47" spans="1:12" ht="11.25" customHeight="1" x14ac:dyDescent="0.2">
      <c r="A47" s="73"/>
      <c r="B47" s="74"/>
      <c r="C47" s="74"/>
      <c r="D47" s="74"/>
      <c r="E47" s="74"/>
      <c r="F47" s="74"/>
      <c r="G47" s="74"/>
      <c r="H47" s="74"/>
      <c r="I47" s="75"/>
    </row>
    <row r="48" spans="1:12" ht="15" customHeight="1" x14ac:dyDescent="0.2">
      <c r="A48" s="147" t="s">
        <v>22</v>
      </c>
      <c r="B48" s="148"/>
      <c r="C48" s="148"/>
      <c r="D48" s="148"/>
      <c r="E48" s="148"/>
      <c r="F48" s="148"/>
      <c r="G48" s="148"/>
      <c r="H48" s="148"/>
      <c r="I48" s="149"/>
    </row>
    <row r="49" spans="1:9" ht="42.75" customHeight="1" x14ac:dyDescent="0.2">
      <c r="A49" s="142" t="s">
        <v>72</v>
      </c>
      <c r="B49" s="145"/>
      <c r="C49" s="145"/>
      <c r="D49" s="145"/>
      <c r="E49" s="145"/>
      <c r="F49" s="145"/>
      <c r="G49" s="145"/>
      <c r="H49" s="145"/>
      <c r="I49" s="146"/>
    </row>
    <row r="50" spans="1:9" ht="15" x14ac:dyDescent="0.25">
      <c r="A50" s="43"/>
      <c r="B50" s="47"/>
      <c r="C50" s="30"/>
      <c r="D50" s="47"/>
      <c r="E50" s="47"/>
      <c r="F50" s="47"/>
      <c r="G50" s="47"/>
      <c r="H50" s="47"/>
      <c r="I50" s="47"/>
    </row>
  </sheetData>
  <mergeCells count="33">
    <mergeCell ref="A21:I21"/>
    <mergeCell ref="A27:I27"/>
    <mergeCell ref="A22:I22"/>
    <mergeCell ref="A23:I23"/>
    <mergeCell ref="A25:I25"/>
    <mergeCell ref="A26:I26"/>
    <mergeCell ref="A29:I29"/>
    <mergeCell ref="A32:I32"/>
    <mergeCell ref="A31:I31"/>
    <mergeCell ref="A28:I28"/>
    <mergeCell ref="A24:I24"/>
    <mergeCell ref="A46:I46"/>
    <mergeCell ref="A45:I45"/>
    <mergeCell ref="A43:I43"/>
    <mergeCell ref="A49:I49"/>
    <mergeCell ref="A48:I48"/>
    <mergeCell ref="A42:I42"/>
    <mergeCell ref="A40:I40"/>
    <mergeCell ref="A35:I35"/>
    <mergeCell ref="A34:I34"/>
    <mergeCell ref="A37:I37"/>
    <mergeCell ref="B38:I38"/>
    <mergeCell ref="B41:I41"/>
    <mergeCell ref="B39:I39"/>
    <mergeCell ref="A20:I20"/>
    <mergeCell ref="A19:I19"/>
    <mergeCell ref="A18:I18"/>
    <mergeCell ref="A10:I10"/>
    <mergeCell ref="A2:I2"/>
    <mergeCell ref="A4:I4"/>
    <mergeCell ref="A3:I3"/>
    <mergeCell ref="B7:C7"/>
    <mergeCell ref="H7:I7"/>
  </mergeCells>
  <phoneticPr fontId="2" type="noConversion"/>
  <printOptions horizontalCentered="1"/>
  <pageMargins left="0.25" right="0.25" top="0.75" bottom="0.75" header="0.3" footer="0.3"/>
  <pageSetup scale="75" fitToHeight="2" orientation="portrait" r:id="rId1"/>
  <headerFooter scaleWithDoc="0" alignWithMargins="0">
    <oddFooter>&amp;C&amp;8Executive Summary</oddFooter>
  </headerFooter>
  <rowBreaks count="1" manualBreakCount="1">
    <brk id="28" max="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I53"/>
  <sheetViews>
    <sheetView zoomScaleNormal="100" zoomScaleSheetLayoutView="100" workbookViewId="0">
      <selection activeCell="H17" sqref="H17"/>
    </sheetView>
  </sheetViews>
  <sheetFormatPr defaultColWidth="11.42578125" defaultRowHeight="12" x14ac:dyDescent="0.2"/>
  <cols>
    <col min="1" max="1" width="36.85546875" style="1" customWidth="1"/>
    <col min="2" max="2" width="27" style="1" customWidth="1"/>
    <col min="3" max="5" width="11.7109375" style="2" customWidth="1"/>
    <col min="6" max="6" width="14.42578125" style="2" customWidth="1"/>
    <col min="7" max="7" width="11.7109375" style="2" customWidth="1"/>
    <col min="8" max="8" width="33" style="2" customWidth="1"/>
    <col min="9" max="9" width="9.85546875" style="1" bestFit="1" customWidth="1"/>
    <col min="10" max="16384" width="11.42578125" style="1"/>
  </cols>
  <sheetData>
    <row r="1" spans="1:8" ht="3.75" customHeight="1" x14ac:dyDescent="0.2">
      <c r="B1" s="2"/>
    </row>
    <row r="2" spans="1:8" s="4" customFormat="1" ht="15" x14ac:dyDescent="0.25">
      <c r="A2" s="112" t="s">
        <v>0</v>
      </c>
      <c r="B2" s="112"/>
      <c r="C2" s="112"/>
      <c r="D2" s="112"/>
      <c r="E2" s="112"/>
      <c r="F2" s="112"/>
      <c r="G2" s="112"/>
      <c r="H2" s="112"/>
    </row>
    <row r="3" spans="1:8" s="4" customFormat="1" ht="18" x14ac:dyDescent="0.25">
      <c r="A3" s="113" t="str">
        <f>+'Executive Summary'!A3:I3</f>
        <v xml:space="preserve">Paragon Properties (Bell Medical) </v>
      </c>
      <c r="B3" s="113"/>
      <c r="C3" s="113"/>
      <c r="D3" s="113"/>
      <c r="E3" s="113"/>
      <c r="F3" s="113"/>
      <c r="G3" s="113"/>
      <c r="H3" s="113"/>
    </row>
    <row r="4" spans="1:8" s="4" customFormat="1" ht="15" x14ac:dyDescent="0.25">
      <c r="A4" s="114" t="s">
        <v>83</v>
      </c>
      <c r="B4" s="114"/>
      <c r="C4" s="114"/>
      <c r="D4" s="114"/>
      <c r="E4" s="114"/>
      <c r="F4" s="114"/>
      <c r="G4" s="114"/>
      <c r="H4" s="114"/>
    </row>
    <row r="5" spans="1:8" s="4" customFormat="1" ht="15" x14ac:dyDescent="0.25">
      <c r="A5" s="46"/>
      <c r="B5" s="46"/>
      <c r="C5" s="46"/>
      <c r="D5" s="46"/>
      <c r="E5" s="46"/>
      <c r="F5" s="46"/>
      <c r="G5" s="46"/>
      <c r="H5" s="46"/>
    </row>
    <row r="6" spans="1:8" s="3" customFormat="1" ht="15" x14ac:dyDescent="0.25">
      <c r="A6" s="5"/>
      <c r="B6" s="6"/>
      <c r="C6" s="6"/>
      <c r="D6" s="6"/>
      <c r="E6" s="6"/>
      <c r="F6" s="6"/>
      <c r="G6" s="6"/>
      <c r="H6" s="7"/>
    </row>
    <row r="7" spans="1:8" s="3" customFormat="1" ht="15" x14ac:dyDescent="0.25">
      <c r="A7" s="8" t="s">
        <v>28</v>
      </c>
      <c r="B7" s="116" t="s">
        <v>38</v>
      </c>
      <c r="C7" s="116"/>
      <c r="D7" s="9"/>
      <c r="E7" s="9"/>
      <c r="F7" s="9" t="s">
        <v>1</v>
      </c>
      <c r="G7" s="10">
        <v>51159</v>
      </c>
      <c r="H7" s="11"/>
    </row>
    <row r="8" spans="1:8" s="3" customFormat="1" ht="15" x14ac:dyDescent="0.25">
      <c r="A8" s="8" t="s">
        <v>36</v>
      </c>
      <c r="B8" s="9" t="s">
        <v>37</v>
      </c>
      <c r="C8" s="9"/>
      <c r="D8" s="9"/>
      <c r="E8" s="9"/>
      <c r="F8" s="9" t="s">
        <v>2</v>
      </c>
      <c r="G8" s="12">
        <f>'Executive Summary'!H8</f>
        <v>0.61140000000000005</v>
      </c>
      <c r="H8" s="13"/>
    </row>
    <row r="9" spans="1:8" s="3" customFormat="1" ht="15" x14ac:dyDescent="0.25">
      <c r="A9" s="14"/>
      <c r="B9" s="15"/>
      <c r="C9" s="16"/>
      <c r="D9" s="15"/>
      <c r="E9" s="15"/>
      <c r="F9" s="15"/>
      <c r="G9" s="15"/>
      <c r="H9" s="17"/>
    </row>
    <row r="10" spans="1:8" s="4" customFormat="1" ht="14.25" x14ac:dyDescent="0.2">
      <c r="A10" s="18"/>
      <c r="B10" s="19"/>
      <c r="C10" s="20"/>
      <c r="D10" s="20"/>
      <c r="E10" s="20"/>
      <c r="F10" s="20"/>
      <c r="G10" s="20"/>
      <c r="H10" s="21"/>
    </row>
    <row r="11" spans="1:8" s="4" customFormat="1" ht="15" x14ac:dyDescent="0.25">
      <c r="A11" s="32" t="s">
        <v>23</v>
      </c>
      <c r="B11" s="33"/>
      <c r="C11" s="34"/>
      <c r="D11" s="34"/>
      <c r="E11" s="34"/>
      <c r="F11" s="34"/>
      <c r="G11" s="34"/>
      <c r="H11" s="35"/>
    </row>
    <row r="12" spans="1:8" s="4" customFormat="1" ht="14.25" x14ac:dyDescent="0.2">
      <c r="A12" s="115"/>
      <c r="B12" s="115"/>
      <c r="C12" s="115"/>
      <c r="D12" s="115"/>
      <c r="E12" s="115"/>
      <c r="F12" s="115"/>
      <c r="G12" s="115"/>
      <c r="H12" s="115"/>
    </row>
    <row r="13" spans="1:8" s="4" customFormat="1" ht="22.5" customHeight="1" x14ac:dyDescent="0.2">
      <c r="A13" s="22" t="s">
        <v>24</v>
      </c>
      <c r="B13" s="45" t="s">
        <v>25</v>
      </c>
      <c r="C13" s="111" t="s">
        <v>26</v>
      </c>
      <c r="D13" s="111"/>
      <c r="E13" s="111"/>
      <c r="F13" s="111"/>
      <c r="G13" s="111"/>
      <c r="H13" s="111"/>
    </row>
    <row r="14" spans="1:8" s="4" customFormat="1" ht="45" customHeight="1" x14ac:dyDescent="0.2">
      <c r="A14" s="23" t="s">
        <v>45</v>
      </c>
      <c r="B14" s="98">
        <v>8400.9599999999991</v>
      </c>
      <c r="C14" s="117" t="s">
        <v>88</v>
      </c>
      <c r="D14" s="118"/>
      <c r="E14" s="118"/>
      <c r="F14" s="118"/>
      <c r="G14" s="118"/>
      <c r="H14" s="119"/>
    </row>
    <row r="15" spans="1:8" ht="39.75" customHeight="1" x14ac:dyDescent="0.2">
      <c r="A15" s="97" t="s">
        <v>27</v>
      </c>
      <c r="B15" s="101">
        <f>SUM(B14:B14)</f>
        <v>8400.9599999999991</v>
      </c>
      <c r="C15" s="110"/>
      <c r="D15" s="110"/>
      <c r="E15" s="110"/>
      <c r="F15" s="110"/>
      <c r="G15" s="110"/>
      <c r="H15" s="110"/>
    </row>
    <row r="16" spans="1:8" s="4" customFormat="1" x14ac:dyDescent="0.2">
      <c r="A16" s="1"/>
      <c r="B16" s="1"/>
      <c r="C16" s="2"/>
      <c r="D16" s="2"/>
      <c r="E16" s="2"/>
      <c r="F16" s="2"/>
      <c r="G16" s="2"/>
      <c r="H16" s="2"/>
    </row>
    <row r="17" spans="1:8" s="4" customFormat="1" x14ac:dyDescent="0.2">
      <c r="A17" s="1"/>
      <c r="B17" s="1"/>
      <c r="C17" s="2"/>
      <c r="D17" s="2"/>
      <c r="E17" s="2"/>
      <c r="F17" s="2"/>
      <c r="G17" s="2"/>
      <c r="H17" s="2"/>
    </row>
    <row r="18" spans="1:8" s="4" customFormat="1" ht="29.25" customHeight="1" x14ac:dyDescent="0.2">
      <c r="A18" s="1"/>
      <c r="B18" s="1"/>
      <c r="C18" s="2"/>
      <c r="D18" s="2"/>
      <c r="E18" s="2"/>
      <c r="F18" s="2"/>
      <c r="G18" s="2"/>
      <c r="H18" s="2"/>
    </row>
    <row r="19" spans="1:8" s="4" customFormat="1" x14ac:dyDescent="0.2">
      <c r="A19" s="1"/>
      <c r="B19" s="1"/>
      <c r="C19" s="2"/>
      <c r="D19" s="2"/>
      <c r="E19" s="2"/>
      <c r="F19" s="2"/>
      <c r="G19" s="2"/>
      <c r="H19" s="2"/>
    </row>
    <row r="20" spans="1:8" s="4" customFormat="1" x14ac:dyDescent="0.2">
      <c r="A20" s="1"/>
      <c r="B20" s="1"/>
      <c r="C20" s="2"/>
      <c r="D20" s="2"/>
      <c r="E20" s="2"/>
      <c r="F20" s="2"/>
      <c r="G20" s="2"/>
      <c r="H20" s="2"/>
    </row>
    <row r="21" spans="1:8" s="4" customFormat="1" x14ac:dyDescent="0.2">
      <c r="A21" s="1"/>
      <c r="B21" s="1"/>
      <c r="C21" s="2"/>
      <c r="D21" s="2"/>
      <c r="E21" s="2"/>
      <c r="F21" s="2"/>
      <c r="G21" s="2"/>
      <c r="H21" s="2"/>
    </row>
    <row r="22" spans="1:8" s="4" customFormat="1" x14ac:dyDescent="0.2">
      <c r="A22" s="1"/>
      <c r="B22" s="1"/>
      <c r="C22" s="2"/>
      <c r="D22" s="2"/>
      <c r="E22" s="2"/>
      <c r="F22" s="2"/>
      <c r="G22" s="2"/>
      <c r="H22" s="2"/>
    </row>
    <row r="23" spans="1:8" s="4" customFormat="1" x14ac:dyDescent="0.2">
      <c r="A23" s="1"/>
      <c r="B23" s="1"/>
      <c r="C23" s="2"/>
      <c r="D23" s="2"/>
      <c r="E23" s="2"/>
      <c r="F23" s="2"/>
      <c r="G23" s="2"/>
      <c r="H23" s="2"/>
    </row>
    <row r="24" spans="1:8" s="4" customFormat="1" x14ac:dyDescent="0.2">
      <c r="A24" s="1"/>
      <c r="B24" s="1"/>
      <c r="C24" s="2"/>
      <c r="D24" s="2"/>
      <c r="E24" s="2"/>
      <c r="F24" s="2"/>
      <c r="G24" s="2"/>
      <c r="H24" s="2"/>
    </row>
    <row r="25" spans="1:8" s="4" customFormat="1" x14ac:dyDescent="0.2">
      <c r="A25" s="1"/>
      <c r="B25" s="1"/>
      <c r="C25" s="2"/>
      <c r="D25" s="2"/>
      <c r="E25" s="2"/>
      <c r="F25" s="2"/>
      <c r="G25" s="2"/>
      <c r="H25" s="2"/>
    </row>
    <row r="26" spans="1:8" s="4" customFormat="1" x14ac:dyDescent="0.2">
      <c r="A26" s="1"/>
      <c r="B26" s="1"/>
      <c r="C26" s="2"/>
      <c r="D26" s="2"/>
      <c r="E26" s="2"/>
      <c r="F26" s="2"/>
      <c r="G26" s="2"/>
      <c r="H26" s="2"/>
    </row>
    <row r="27" spans="1:8" s="4" customFormat="1" x14ac:dyDescent="0.2">
      <c r="A27" s="1"/>
      <c r="B27" s="1"/>
      <c r="C27" s="2"/>
      <c r="D27" s="2"/>
      <c r="E27" s="2"/>
      <c r="F27" s="2"/>
      <c r="G27" s="2"/>
      <c r="H27" s="2"/>
    </row>
    <row r="28" spans="1:8" s="4" customFormat="1" x14ac:dyDescent="0.2">
      <c r="A28" s="1"/>
      <c r="B28" s="1"/>
      <c r="C28" s="2"/>
      <c r="D28" s="2"/>
      <c r="E28" s="2"/>
      <c r="F28" s="2"/>
      <c r="G28" s="2"/>
      <c r="H28" s="2"/>
    </row>
    <row r="29" spans="1:8" s="4" customFormat="1" x14ac:dyDescent="0.2">
      <c r="C29" s="2"/>
      <c r="D29" s="2"/>
      <c r="E29" s="2"/>
      <c r="F29" s="2"/>
      <c r="G29" s="2"/>
      <c r="H29" s="2"/>
    </row>
    <row r="30" spans="1:8" s="4" customFormat="1" x14ac:dyDescent="0.2">
      <c r="C30" s="2"/>
      <c r="D30" s="2"/>
      <c r="E30" s="2"/>
      <c r="F30" s="2"/>
      <c r="G30" s="2"/>
      <c r="H30" s="2"/>
    </row>
    <row r="31" spans="1:8" s="4" customFormat="1" x14ac:dyDescent="0.2">
      <c r="C31" s="2"/>
      <c r="D31" s="2"/>
      <c r="E31" s="2"/>
      <c r="F31" s="2"/>
      <c r="G31" s="2"/>
      <c r="H31" s="2"/>
    </row>
    <row r="53" spans="1:9" ht="21.75" customHeight="1" x14ac:dyDescent="0.2">
      <c r="A53" s="69"/>
      <c r="B53" s="70"/>
      <c r="C53" s="71"/>
      <c r="D53" s="71"/>
      <c r="E53" s="71"/>
      <c r="F53" s="71"/>
      <c r="G53" s="71"/>
      <c r="H53" s="71"/>
      <c r="I53" s="70"/>
    </row>
  </sheetData>
  <mergeCells count="8">
    <mergeCell ref="C15:H15"/>
    <mergeCell ref="C13:H13"/>
    <mergeCell ref="A2:H2"/>
    <mergeCell ref="A3:H3"/>
    <mergeCell ref="A4:H4"/>
    <mergeCell ref="A12:H12"/>
    <mergeCell ref="B7:C7"/>
    <mergeCell ref="C14:H14"/>
  </mergeCells>
  <phoneticPr fontId="2" type="noConversion"/>
  <printOptions horizontalCentered="1"/>
  <pageMargins left="0.25" right="0.25" top="0.5" bottom="0.5" header="0" footer="0"/>
  <pageSetup scale="69" orientation="portrait" horizontalDpi="4294967293" r:id="rId1"/>
  <headerFooter scaleWithDoc="0" alignWithMargins="0">
    <oddFooter>&amp;C&amp;8Executive Summary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94679-62F0-4736-9B38-4897849AA8C3}">
  <sheetPr>
    <pageSetUpPr fitToPage="1"/>
  </sheetPr>
  <dimension ref="A2:K13"/>
  <sheetViews>
    <sheetView topLeftCell="A47" workbookViewId="0">
      <selection activeCell="A4" sqref="A4:I4"/>
    </sheetView>
  </sheetViews>
  <sheetFormatPr defaultColWidth="8.7109375" defaultRowHeight="12.75" x14ac:dyDescent="0.2"/>
  <cols>
    <col min="1" max="9" width="11.42578125" customWidth="1"/>
    <col min="10" max="10" width="4" customWidth="1"/>
    <col min="11" max="11" width="50" customWidth="1"/>
  </cols>
  <sheetData>
    <row r="2" spans="1:11" ht="18" x14ac:dyDescent="0.2">
      <c r="A2" s="124" t="s">
        <v>0</v>
      </c>
      <c r="B2" s="124"/>
      <c r="C2" s="124"/>
      <c r="D2" s="124"/>
      <c r="E2" s="124"/>
      <c r="F2" s="124"/>
      <c r="G2" s="124"/>
      <c r="H2" s="124"/>
      <c r="I2" s="124"/>
    </row>
    <row r="3" spans="1:11" ht="18" x14ac:dyDescent="0.2">
      <c r="A3" s="124" t="str">
        <f>'[1]Executive Summary'!A3</f>
        <v xml:space="preserve">Paragon Properties (Bell Medical) </v>
      </c>
      <c r="B3" s="124"/>
      <c r="C3" s="124"/>
      <c r="D3" s="124"/>
      <c r="E3" s="124"/>
      <c r="F3" s="124"/>
      <c r="G3" s="124"/>
      <c r="H3" s="124"/>
      <c r="I3" s="124"/>
    </row>
    <row r="4" spans="1:11" ht="18" x14ac:dyDescent="0.2">
      <c r="A4" s="162" t="s">
        <v>85</v>
      </c>
      <c r="B4" s="162"/>
      <c r="C4" s="162"/>
      <c r="D4" s="162"/>
      <c r="E4" s="162"/>
      <c r="F4" s="162"/>
      <c r="G4" s="162"/>
      <c r="H4" s="162"/>
      <c r="I4" s="162"/>
      <c r="K4" s="104" t="s">
        <v>54</v>
      </c>
    </row>
    <row r="7" spans="1:11" ht="14.25" x14ac:dyDescent="0.2">
      <c r="A7" s="104" t="s">
        <v>55</v>
      </c>
      <c r="B7" s="163" t="str">
        <f>'[1]Executive Summary'!B7</f>
        <v>Danielle Cebrero</v>
      </c>
      <c r="C7" s="163"/>
      <c r="G7" s="104" t="s">
        <v>1</v>
      </c>
      <c r="H7" s="105">
        <f>'[1]Executive Summary'!H7</f>
        <v>51159</v>
      </c>
    </row>
    <row r="8" spans="1:11" ht="14.25" x14ac:dyDescent="0.2">
      <c r="A8" s="104" t="s">
        <v>56</v>
      </c>
      <c r="B8" t="str">
        <f>'[1]Executive Summary'!B8</f>
        <v>Jaie Benson</v>
      </c>
      <c r="G8" s="104" t="s">
        <v>2</v>
      </c>
      <c r="H8" s="106">
        <f>'[1]Executive Summary'!H8</f>
        <v>0.61140000000000005</v>
      </c>
    </row>
    <row r="9" spans="1:11" ht="14.25" x14ac:dyDescent="0.2">
      <c r="G9" s="104" t="s">
        <v>57</v>
      </c>
    </row>
    <row r="12" spans="1:11" ht="18" x14ac:dyDescent="0.2">
      <c r="A12" s="164" t="s">
        <v>58</v>
      </c>
      <c r="B12" s="164"/>
      <c r="C12" s="164"/>
      <c r="D12" s="164"/>
      <c r="E12" s="164"/>
      <c r="F12" s="164"/>
      <c r="G12" s="164"/>
      <c r="H12" s="164"/>
      <c r="I12" s="164"/>
      <c r="K12" s="107"/>
    </row>
    <row r="13" spans="1:11" x14ac:dyDescent="0.2">
      <c r="K13" s="107"/>
    </row>
  </sheetData>
  <mergeCells count="5">
    <mergeCell ref="A2:I2"/>
    <mergeCell ref="A3:I3"/>
    <mergeCell ref="A4:I4"/>
    <mergeCell ref="B7:C7"/>
    <mergeCell ref="A12:I12"/>
  </mergeCells>
  <pageMargins left="0.7" right="0.7" top="0.75" bottom="0.75" header="0.3" footer="0.3"/>
  <pageSetup scale="89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9507A-3DC1-4C42-A098-FD957CBB981B}">
  <sheetPr>
    <pageSetUpPr fitToPage="1"/>
  </sheetPr>
  <dimension ref="A2:G14"/>
  <sheetViews>
    <sheetView workbookViewId="0">
      <selection activeCell="A4" sqref="A4:G4"/>
    </sheetView>
  </sheetViews>
  <sheetFormatPr defaultColWidth="8.7109375" defaultRowHeight="12.75" x14ac:dyDescent="0.2"/>
  <cols>
    <col min="1" max="1" width="28.7109375" customWidth="1"/>
    <col min="2" max="2" width="30" customWidth="1"/>
    <col min="3" max="3" width="12" customWidth="1"/>
    <col min="4" max="4" width="16" customWidth="1"/>
    <col min="5" max="5" width="12" customWidth="1"/>
    <col min="6" max="6" width="16" customWidth="1"/>
    <col min="7" max="7" width="40" customWidth="1"/>
  </cols>
  <sheetData>
    <row r="2" spans="1:7" ht="18" x14ac:dyDescent="0.2">
      <c r="A2" s="124" t="s">
        <v>0</v>
      </c>
      <c r="B2" s="124"/>
      <c r="C2" s="124"/>
      <c r="D2" s="124"/>
      <c r="E2" s="124"/>
      <c r="F2" s="124"/>
      <c r="G2" s="124"/>
    </row>
    <row r="3" spans="1:7" ht="18" x14ac:dyDescent="0.2">
      <c r="A3" s="124" t="str">
        <f>'[1]Executive Summary'!A3</f>
        <v xml:space="preserve">Paragon Properties (Bell Medical) </v>
      </c>
      <c r="B3" s="124"/>
      <c r="C3" s="124"/>
      <c r="D3" s="124"/>
      <c r="E3" s="124"/>
      <c r="F3" s="124"/>
      <c r="G3" s="124"/>
    </row>
    <row r="4" spans="1:7" ht="18" x14ac:dyDescent="0.2">
      <c r="A4" s="162" t="s">
        <v>83</v>
      </c>
      <c r="B4" s="162"/>
      <c r="C4" s="162"/>
      <c r="D4" s="162"/>
      <c r="E4" s="162"/>
      <c r="F4" s="162"/>
      <c r="G4" s="162"/>
    </row>
    <row r="7" spans="1:7" ht="14.25" x14ac:dyDescent="0.2">
      <c r="A7" s="104" t="s">
        <v>55</v>
      </c>
      <c r="B7" t="str">
        <f>'[1]Executive Summary'!B7</f>
        <v>Danielle Cebrero</v>
      </c>
      <c r="E7" s="104" t="s">
        <v>1</v>
      </c>
      <c r="F7" s="105">
        <f>'[1]Executive Summary'!H7</f>
        <v>51159</v>
      </c>
    </row>
    <row r="8" spans="1:7" ht="14.25" x14ac:dyDescent="0.2">
      <c r="A8" s="104" t="s">
        <v>56</v>
      </c>
      <c r="B8" t="str">
        <f>'[1]Executive Summary'!B8</f>
        <v>Jaie Benson</v>
      </c>
      <c r="E8" s="104" t="s">
        <v>2</v>
      </c>
      <c r="F8" s="106">
        <f>'[1]Executive Summary'!H8</f>
        <v>0.61140000000000005</v>
      </c>
    </row>
    <row r="11" spans="1:7" ht="28.5" x14ac:dyDescent="0.2">
      <c r="A11" s="108" t="s">
        <v>59</v>
      </c>
      <c r="B11" s="108" t="s">
        <v>60</v>
      </c>
      <c r="C11" s="108" t="s">
        <v>33</v>
      </c>
      <c r="D11" s="108" t="s">
        <v>61</v>
      </c>
      <c r="E11" s="108" t="s">
        <v>62</v>
      </c>
      <c r="F11" s="108" t="s">
        <v>63</v>
      </c>
      <c r="G11" s="108" t="s">
        <v>35</v>
      </c>
    </row>
    <row r="12" spans="1:7" ht="25.5" x14ac:dyDescent="0.2">
      <c r="A12" s="92" t="s">
        <v>74</v>
      </c>
      <c r="B12" s="92" t="s">
        <v>75</v>
      </c>
      <c r="C12" s="92" t="s">
        <v>76</v>
      </c>
      <c r="D12" s="92" t="s">
        <v>77</v>
      </c>
      <c r="E12" s="92" t="s">
        <v>76</v>
      </c>
      <c r="F12" s="92" t="s">
        <v>77</v>
      </c>
      <c r="G12" s="109" t="s">
        <v>79</v>
      </c>
    </row>
    <row r="13" spans="1:7" ht="38.25" x14ac:dyDescent="0.2">
      <c r="A13" s="92" t="s">
        <v>74</v>
      </c>
      <c r="B13" s="92" t="s">
        <v>48</v>
      </c>
      <c r="C13" s="92" t="s">
        <v>76</v>
      </c>
      <c r="D13" s="92" t="s">
        <v>77</v>
      </c>
      <c r="E13" s="92" t="s">
        <v>76</v>
      </c>
      <c r="F13" s="92" t="s">
        <v>77</v>
      </c>
      <c r="G13" s="109" t="s">
        <v>78</v>
      </c>
    </row>
    <row r="14" spans="1:7" ht="25.5" x14ac:dyDescent="0.2">
      <c r="A14" s="92" t="s">
        <v>74</v>
      </c>
      <c r="B14" s="92" t="s">
        <v>46</v>
      </c>
      <c r="C14" s="92" t="s">
        <v>76</v>
      </c>
      <c r="D14" s="92" t="s">
        <v>77</v>
      </c>
      <c r="E14" s="92" t="s">
        <v>76</v>
      </c>
      <c r="F14" s="92" t="s">
        <v>77</v>
      </c>
      <c r="G14" s="109" t="s">
        <v>79</v>
      </c>
    </row>
  </sheetData>
  <mergeCells count="3">
    <mergeCell ref="A2:G2"/>
    <mergeCell ref="A3:G3"/>
    <mergeCell ref="A4:G4"/>
  </mergeCells>
  <pageMargins left="0.7" right="0.7" top="0.75" bottom="0.75" header="0.3" footer="0.3"/>
  <pageSetup scale="80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8C262-D374-4AA3-B254-A422CD37BA7E}">
  <dimension ref="A1:G10"/>
  <sheetViews>
    <sheetView workbookViewId="0">
      <selection activeCell="D15" sqref="D15"/>
    </sheetView>
  </sheetViews>
  <sheetFormatPr defaultColWidth="8.7109375" defaultRowHeight="12.75" x14ac:dyDescent="0.2"/>
  <cols>
    <col min="1" max="1" width="22" customWidth="1"/>
    <col min="2" max="2" width="18" customWidth="1"/>
    <col min="3" max="3" width="14" customWidth="1"/>
    <col min="4" max="4" width="18" customWidth="1"/>
    <col min="5" max="5" width="35" customWidth="1"/>
    <col min="6" max="9" width="11" customWidth="1"/>
  </cols>
  <sheetData>
    <row r="1" spans="1:7" ht="18" x14ac:dyDescent="0.2">
      <c r="A1" s="124" t="s">
        <v>69</v>
      </c>
      <c r="B1" s="124"/>
      <c r="C1" s="124"/>
      <c r="D1" s="124"/>
      <c r="E1" s="124"/>
    </row>
    <row r="2" spans="1:7" ht="18" x14ac:dyDescent="0.2">
      <c r="A2" s="124" t="str">
        <f>'[1]Executive Summary'!A3</f>
        <v xml:space="preserve">Paragon Properties (Bell Medical) </v>
      </c>
      <c r="B2" s="124"/>
      <c r="C2" s="124"/>
      <c r="D2" s="124"/>
      <c r="E2" s="124"/>
      <c r="F2" s="124"/>
      <c r="G2" s="124"/>
    </row>
    <row r="3" spans="1:7" ht="18" x14ac:dyDescent="0.2">
      <c r="A3" s="162" t="s">
        <v>83</v>
      </c>
      <c r="B3" s="124"/>
      <c r="C3" s="124"/>
      <c r="D3" s="124"/>
      <c r="E3" s="124"/>
      <c r="F3" s="124"/>
      <c r="G3" s="124"/>
    </row>
    <row r="4" spans="1:7" x14ac:dyDescent="0.2">
      <c r="A4" s="163"/>
      <c r="B4" s="163"/>
      <c r="C4" s="163"/>
      <c r="D4" s="163"/>
      <c r="E4" s="163"/>
    </row>
    <row r="6" spans="1:7" ht="14.25" x14ac:dyDescent="0.2">
      <c r="A6" s="104" t="s">
        <v>64</v>
      </c>
      <c r="B6" t="str">
        <f>'[1]Executive Summary'!B7</f>
        <v>Danielle Cebrero</v>
      </c>
      <c r="C6" s="104" t="s">
        <v>1</v>
      </c>
      <c r="D6" s="105">
        <f>'[1]Executive Summary'!H7</f>
        <v>51159</v>
      </c>
    </row>
    <row r="7" spans="1:7" ht="14.25" x14ac:dyDescent="0.2">
      <c r="A7" s="104" t="s">
        <v>65</v>
      </c>
      <c r="B7" t="str">
        <f>'[1]Executive Summary'!B8</f>
        <v>Jaie Benson</v>
      </c>
      <c r="C7" s="104" t="s">
        <v>2</v>
      </c>
      <c r="D7" s="106">
        <f>'[1]Executive Summary'!H8</f>
        <v>0.61140000000000005</v>
      </c>
    </row>
    <row r="10" spans="1:7" ht="28.5" x14ac:dyDescent="0.2">
      <c r="A10" s="108" t="s">
        <v>24</v>
      </c>
      <c r="B10" s="108" t="s">
        <v>66</v>
      </c>
      <c r="C10" s="108" t="s">
        <v>67</v>
      </c>
      <c r="D10" s="108" t="s">
        <v>68</v>
      </c>
      <c r="E10" s="108" t="s">
        <v>35</v>
      </c>
    </row>
  </sheetData>
  <mergeCells count="4">
    <mergeCell ref="A1:E1"/>
    <mergeCell ref="A2:G2"/>
    <mergeCell ref="A3:G3"/>
    <mergeCell ref="A4:E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8F45F-6DA1-4E85-9188-00F95F302F19}">
  <dimension ref="B1:J16"/>
  <sheetViews>
    <sheetView zoomScaleNormal="100" workbookViewId="0">
      <selection activeCell="B4" sqref="B4:J4"/>
    </sheetView>
  </sheetViews>
  <sheetFormatPr defaultRowHeight="12.75" x14ac:dyDescent="0.2"/>
  <cols>
    <col min="1" max="1" width="3.85546875" customWidth="1"/>
    <col min="2" max="2" width="30.140625" customWidth="1"/>
    <col min="4" max="4" width="21.7109375" customWidth="1"/>
    <col min="5" max="5" width="20.42578125" customWidth="1"/>
    <col min="6" max="6" width="21.5703125" customWidth="1"/>
    <col min="9" max="9" width="41.85546875" customWidth="1"/>
    <col min="10" max="10" width="7.85546875" customWidth="1"/>
  </cols>
  <sheetData>
    <row r="1" spans="2:10" ht="14.25" x14ac:dyDescent="0.2">
      <c r="B1" s="19"/>
      <c r="C1" s="20"/>
      <c r="D1" s="20"/>
      <c r="E1" s="20"/>
      <c r="F1" s="20"/>
      <c r="G1" s="20"/>
      <c r="H1" s="20"/>
      <c r="I1" s="20"/>
      <c r="J1" s="20"/>
    </row>
    <row r="2" spans="2:10" ht="15" x14ac:dyDescent="0.2">
      <c r="B2" s="129" t="s">
        <v>31</v>
      </c>
      <c r="C2" s="129"/>
      <c r="D2" s="129"/>
      <c r="E2" s="129"/>
      <c r="F2" s="129"/>
      <c r="G2" s="129"/>
      <c r="H2" s="129"/>
      <c r="I2" s="129"/>
      <c r="J2" s="129"/>
    </row>
    <row r="3" spans="2:10" ht="15" customHeight="1" x14ac:dyDescent="0.2">
      <c r="B3" s="165" t="s">
        <v>39</v>
      </c>
      <c r="C3" s="131"/>
      <c r="D3" s="131"/>
      <c r="E3" s="131"/>
      <c r="F3" s="131"/>
      <c r="G3" s="131"/>
      <c r="H3" s="131"/>
      <c r="I3" s="131"/>
      <c r="J3" s="131"/>
    </row>
    <row r="4" spans="2:10" ht="15" x14ac:dyDescent="0.2">
      <c r="B4" s="130" t="s">
        <v>44</v>
      </c>
      <c r="C4" s="130"/>
      <c r="D4" s="130"/>
      <c r="E4" s="130"/>
      <c r="F4" s="130"/>
      <c r="G4" s="130"/>
      <c r="H4" s="130"/>
      <c r="I4" s="130"/>
      <c r="J4" s="130"/>
    </row>
    <row r="5" spans="2:10" ht="15" x14ac:dyDescent="0.25">
      <c r="B5" s="80"/>
      <c r="C5" s="80"/>
      <c r="D5" s="80"/>
      <c r="E5" s="80"/>
      <c r="F5" s="80"/>
      <c r="G5" s="80"/>
      <c r="H5" s="80"/>
      <c r="I5" s="80"/>
      <c r="J5" s="80"/>
    </row>
    <row r="6" spans="2:10" ht="31.5" customHeight="1" x14ac:dyDescent="0.25">
      <c r="B6" s="80"/>
      <c r="C6" s="80"/>
      <c r="D6" s="80"/>
      <c r="E6" s="80"/>
      <c r="F6" s="80"/>
      <c r="G6" s="80"/>
      <c r="H6" s="80"/>
      <c r="I6" s="80"/>
      <c r="J6" s="80"/>
    </row>
    <row r="7" spans="2:10" ht="14.25" x14ac:dyDescent="0.2">
      <c r="B7" s="81"/>
      <c r="C7" s="82"/>
      <c r="D7" s="82"/>
      <c r="E7" s="82"/>
      <c r="F7" s="82"/>
      <c r="G7" s="82"/>
      <c r="H7" s="82"/>
      <c r="I7" s="83"/>
      <c r="J7" s="20"/>
    </row>
    <row r="8" spans="2:10" ht="15" x14ac:dyDescent="0.25">
      <c r="B8" s="8" t="s">
        <v>28</v>
      </c>
      <c r="C8" s="9" t="s">
        <v>38</v>
      </c>
      <c r="D8" s="9"/>
      <c r="E8" s="84"/>
      <c r="F8" s="84"/>
      <c r="G8" s="85"/>
      <c r="H8" s="85" t="s">
        <v>1</v>
      </c>
      <c r="I8" s="93">
        <v>51159</v>
      </c>
      <c r="J8" s="80"/>
    </row>
    <row r="9" spans="2:10" ht="15" x14ac:dyDescent="0.25">
      <c r="B9" s="8" t="s">
        <v>36</v>
      </c>
      <c r="C9" s="166" t="s">
        <v>37</v>
      </c>
      <c r="D9" s="166"/>
      <c r="E9" s="84"/>
      <c r="F9" s="84"/>
      <c r="G9" s="84"/>
      <c r="H9" s="85" t="s">
        <v>2</v>
      </c>
      <c r="I9" s="94">
        <v>1</v>
      </c>
      <c r="J9" s="80"/>
    </row>
    <row r="10" spans="2:10" ht="15" x14ac:dyDescent="0.25">
      <c r="B10" s="8"/>
      <c r="C10" s="166"/>
      <c r="D10" s="166"/>
      <c r="E10" s="84"/>
      <c r="F10" s="84"/>
      <c r="G10" s="84"/>
      <c r="H10" s="85"/>
      <c r="I10" s="94"/>
      <c r="J10" s="80"/>
    </row>
    <row r="11" spans="2:10" ht="15" x14ac:dyDescent="0.25">
      <c r="B11" s="86"/>
      <c r="C11" s="87"/>
      <c r="D11" s="87"/>
      <c r="E11" s="87"/>
      <c r="F11" s="88"/>
      <c r="G11" s="88"/>
      <c r="H11" s="88"/>
      <c r="I11" s="89"/>
      <c r="J11" s="80"/>
    </row>
    <row r="12" spans="2:10" ht="15" x14ac:dyDescent="0.25">
      <c r="B12" s="85"/>
      <c r="C12" s="84"/>
      <c r="D12" s="84"/>
      <c r="E12" s="84"/>
      <c r="F12" s="80"/>
      <c r="G12" s="80"/>
      <c r="H12" s="80"/>
      <c r="I12" s="80"/>
      <c r="J12" s="80"/>
    </row>
    <row r="13" spans="2:10" ht="15" x14ac:dyDescent="0.25">
      <c r="B13" s="87"/>
      <c r="C13" s="87"/>
      <c r="D13" s="87"/>
      <c r="E13" s="88"/>
      <c r="F13" s="88"/>
      <c r="G13" s="88"/>
      <c r="H13" s="88"/>
      <c r="I13" s="88"/>
    </row>
    <row r="14" spans="2:10" x14ac:dyDescent="0.2">
      <c r="B14" s="169" t="s">
        <v>32</v>
      </c>
      <c r="C14" s="170"/>
      <c r="D14" s="90" t="s">
        <v>33</v>
      </c>
      <c r="E14" s="90" t="s">
        <v>34</v>
      </c>
      <c r="F14" s="170" t="s">
        <v>35</v>
      </c>
      <c r="G14" s="170"/>
      <c r="H14" s="170"/>
      <c r="I14" s="171"/>
    </row>
    <row r="15" spans="2:10" ht="33.75" customHeight="1" x14ac:dyDescent="0.2">
      <c r="B15" s="172" t="s">
        <v>41</v>
      </c>
      <c r="C15" s="173"/>
      <c r="D15" s="92"/>
      <c r="E15" s="92"/>
      <c r="F15" s="173" t="s">
        <v>40</v>
      </c>
      <c r="G15" s="173"/>
      <c r="H15" s="173"/>
      <c r="I15" s="174"/>
    </row>
    <row r="16" spans="2:10" ht="25.5" x14ac:dyDescent="0.2">
      <c r="B16" s="102" t="s">
        <v>42</v>
      </c>
      <c r="C16" s="91"/>
      <c r="D16" s="91"/>
      <c r="E16" s="91"/>
      <c r="F16" s="167"/>
      <c r="G16" s="167"/>
      <c r="H16" s="167"/>
      <c r="I16" s="168"/>
    </row>
  </sheetData>
  <mergeCells count="10">
    <mergeCell ref="F16:I16"/>
    <mergeCell ref="B14:C14"/>
    <mergeCell ref="F14:I14"/>
    <mergeCell ref="B15:C15"/>
    <mergeCell ref="F15:I15"/>
    <mergeCell ref="B2:J2"/>
    <mergeCell ref="B3:J3"/>
    <mergeCell ref="B4:J4"/>
    <mergeCell ref="C9:D9"/>
    <mergeCell ref="C10:D10"/>
  </mergeCells>
  <phoneticPr fontId="2" type="noConversion"/>
  <pageMargins left="0.7" right="0.7" top="0.75" bottom="0.75" header="0.3" footer="0.3"/>
  <pageSetup scale="5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1cde07e-ad09-453f-b9a5-43fb77ba6777">
      <UserInfo>
        <DisplayName>Jessica Gomez</DisplayName>
        <AccountId>33</AccountId>
        <AccountType/>
      </UserInfo>
    </SharedWithUsers>
    <Numerical_x0020_Order xmlns="7fdb9d63-df8c-457a-a1a6-43d39724f36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B82F5A695F354EA1EA57F8147C47D4" ma:contentTypeVersion="13" ma:contentTypeDescription="Create a new document." ma:contentTypeScope="" ma:versionID="8a8c21480b048d77aa091c1ce4871136">
  <xsd:schema xmlns:xsd="http://www.w3.org/2001/XMLSchema" xmlns:xs="http://www.w3.org/2001/XMLSchema" xmlns:p="http://schemas.microsoft.com/office/2006/metadata/properties" xmlns:ns2="7fdb9d63-df8c-457a-a1a6-43d39724f361" xmlns:ns3="81cde07e-ad09-453f-b9a5-43fb77ba6777" targetNamespace="http://schemas.microsoft.com/office/2006/metadata/properties" ma:root="true" ma:fieldsID="9f6934feee124c7e3d022f6eef8fbb68" ns2:_="" ns3:_="">
    <xsd:import namespace="7fdb9d63-df8c-457a-a1a6-43d39724f361"/>
    <xsd:import namespace="81cde07e-ad09-453f-b9a5-43fb77ba67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Numerical_x0020_Orde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b9d63-df8c-457a-a1a6-43d39724f3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Numerical_x0020_Order" ma:index="16" nillable="true" ma:displayName="Numerical Order" ma:format="Dropdown" ma:internalName="Numerical_x0020_Order" ma:percentage="FALSE">
      <xsd:simpleType>
        <xsd:restriction base="dms:Number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cde07e-ad09-453f-b9a5-43fb77ba677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D21B8795-0594-4382-A764-AEF18EF947C9}">
  <ds:schemaRefs>
    <ds:schemaRef ds:uri="http://purl.org/dc/terms/"/>
    <ds:schemaRef ds:uri="http://schemas.openxmlformats.org/package/2006/metadata/core-properties"/>
    <ds:schemaRef ds:uri="http://purl.org/dc/dcmitype/"/>
    <ds:schemaRef ds:uri="7fdb9d63-df8c-457a-a1a6-43d39724f361"/>
    <ds:schemaRef ds:uri="81cde07e-ad09-453f-b9a5-43fb77ba6777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59BB356-ABFE-484A-8831-507D233F53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db9d63-df8c-457a-a1a6-43d39724f361"/>
    <ds:schemaRef ds:uri="81cde07e-ad09-453f-b9a5-43fb77ba67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0FDD24-5A6D-4647-A2D4-7A002EADF04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3B28A95-5FBD-419D-86EA-A61A18309FD8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Title Sheet</vt:lpstr>
      <vt:lpstr>Executive Summary</vt:lpstr>
      <vt:lpstr>Tenant Delinquency</vt:lpstr>
      <vt:lpstr>Photos</vt:lpstr>
      <vt:lpstr>Tenant COI Tracking</vt:lpstr>
      <vt:lpstr>Tenant Maintenance Tracking</vt:lpstr>
      <vt:lpstr>COI Tab</vt:lpstr>
      <vt:lpstr>'COI Tab'!Print_Area</vt:lpstr>
      <vt:lpstr>'Executive Summary'!Print_Area</vt:lpstr>
      <vt:lpstr>Photos!Print_Area</vt:lpstr>
      <vt:lpstr>'Tenant COI Tracking'!Print_Area</vt:lpstr>
      <vt:lpstr>'Tenant Delinquency'!Print_Area</vt:lpstr>
      <vt:lpstr>'Executive Summary'!Print_Titles</vt:lpstr>
    </vt:vector>
  </TitlesOfParts>
  <Manager/>
  <Company>DRC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</dc:creator>
  <cp:keywords/>
  <dc:description/>
  <cp:lastModifiedBy>Danielle Cebrero</cp:lastModifiedBy>
  <cp:revision/>
  <cp:lastPrinted>2026-07-20T18:49:58Z</cp:lastPrinted>
  <dcterms:created xsi:type="dcterms:W3CDTF">2011-10-06T15:30:24Z</dcterms:created>
  <dcterms:modified xsi:type="dcterms:W3CDTF">2026-08-20T22:44:35Z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Ashley Olson</vt:lpwstr>
  </property>
  <property fmtid="{D5CDD505-2E9C-101B-9397-08002B2CF9AE}" pid="3" name="Order">
    <vt:lpwstr>41120200.0000000</vt:lpwstr>
  </property>
  <property fmtid="{D5CDD505-2E9C-101B-9397-08002B2CF9AE}" pid="4" name="display_urn:schemas-microsoft-com:office:office#Author">
    <vt:lpwstr>Ashley Olson</vt:lpwstr>
  </property>
  <property fmtid="{D5CDD505-2E9C-101B-9397-08002B2CF9AE}" pid="5" name="Numerical Order">
    <vt:lpwstr/>
  </property>
  <property fmtid="{D5CDD505-2E9C-101B-9397-08002B2CF9AE}" pid="6" name="ContentTypeId">
    <vt:lpwstr>0x01010003B82F5A695F354EA1EA57F8147C47D4</vt:lpwstr>
  </property>
</Properties>
</file>