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GREENFIELD GATEWAY\MONTHLY REPORTS\2026\07.26\"/>
    </mc:Choice>
  </mc:AlternateContent>
  <xr:revisionPtr revIDLastSave="0" documentId="13_ncr:1_{C5BE168C-449A-4DC6-AABE-7ACA0A53FDFB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Title Sheet" sheetId="1" r:id="rId1"/>
    <sheet name="Executive Summary" sheetId="2" r:id="rId2"/>
    <sheet name="Tenant Delinquency" sheetId="3" r:id="rId3"/>
    <sheet name="Photos" sheetId="4" r:id="rId4"/>
    <sheet name="COI" sheetId="5" r:id="rId5"/>
    <sheet name="COI Tab" sheetId="6" state="hidden" r:id="rId6"/>
    <sheet name="Tenant Maintenance Tracking. " sheetId="7" r:id="rId7"/>
  </sheets>
  <definedNames>
    <definedName name="_xlnm.Print_Area" localSheetId="4">COI!$A$1:$G$38</definedName>
    <definedName name="_xlnm.Print_Area" localSheetId="5">'COI Tab'!$A$1:$I$53</definedName>
    <definedName name="_xlnm.Print_Area" localSheetId="1">'Executive Summary'!$A$1:$I$56</definedName>
    <definedName name="_xlnm.Print_Area" localSheetId="3">Photos!$A$1:$I$91</definedName>
    <definedName name="_xlnm.Print_Area" localSheetId="2">'Tenant Delinquency'!$A$1:$I$19</definedName>
    <definedName name="_xlnm.Print_Titles" localSheetId="1">'Executive Summary'!$2:$10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7" l="1"/>
  <c r="B7" i="7"/>
  <c r="D6" i="7"/>
  <c r="B6" i="7"/>
  <c r="A3" i="7"/>
  <c r="A2" i="7"/>
  <c r="H8" i="4"/>
  <c r="B8" i="4"/>
  <c r="H7" i="4"/>
  <c r="B7" i="4"/>
  <c r="A4" i="4"/>
  <c r="A3" i="4"/>
  <c r="B19" i="3"/>
  <c r="G8" i="3"/>
  <c r="A3" i="3"/>
  <c r="H16" i="2"/>
  <c r="I16" i="2" s="1"/>
  <c r="D16" i="2"/>
  <c r="E16" i="2" s="1"/>
  <c r="H15" i="2"/>
  <c r="I15" i="2" s="1"/>
  <c r="D15" i="2"/>
  <c r="E15" i="2" s="1"/>
  <c r="G14" i="2"/>
  <c r="F14" i="2"/>
  <c r="C14" i="2"/>
  <c r="B14" i="2"/>
  <c r="H13" i="2"/>
  <c r="I13" i="2" s="1"/>
  <c r="D13" i="2"/>
  <c r="E13" i="2" s="1"/>
  <c r="H12" i="2"/>
  <c r="I12" i="2" s="1"/>
  <c r="D12" i="2"/>
  <c r="E12" i="2" s="1"/>
  <c r="G17" i="2" l="1"/>
  <c r="H14" i="2"/>
  <c r="I14" i="2" s="1"/>
  <c r="F17" i="2"/>
  <c r="C17" i="2"/>
  <c r="D14" i="2"/>
  <c r="E14" i="2" s="1"/>
  <c r="B17" i="2"/>
  <c r="D17" i="2" l="1"/>
  <c r="H17" i="2"/>
  <c r="I17" i="2" s="1"/>
  <c r="E17" i="2"/>
</calcChain>
</file>

<file path=xl/sharedStrings.xml><?xml version="1.0" encoding="utf-8"?>
<sst xmlns="http://schemas.openxmlformats.org/spreadsheetml/2006/main" count="252" uniqueCount="140">
  <si>
    <t>Greenfield Gateway</t>
  </si>
  <si>
    <t>Monthly Report</t>
  </si>
  <si>
    <t>Prepared By:</t>
  </si>
  <si>
    <t>Athena Property Management</t>
  </si>
  <si>
    <t>Executive Summary</t>
  </si>
  <si>
    <t xml:space="preserve">Greenfield Gateway </t>
  </si>
  <si>
    <t>Property Manager:</t>
  </si>
  <si>
    <t>Danielle Cebrero</t>
  </si>
  <si>
    <t>Square Feet:</t>
  </si>
  <si>
    <t>Assistant Property Manager</t>
  </si>
  <si>
    <t>Jaie Benson</t>
  </si>
  <si>
    <t>% Leased:</t>
  </si>
  <si>
    <t>Cash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</si>
  <si>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</si>
  <si>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</si>
  <si>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</si>
  <si>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</si>
  <si>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</si>
  <si>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</si>
  <si>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</si>
  <si>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</si>
  <si>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</si>
  <si>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</si>
  <si>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</si>
  <si>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</si>
  <si>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Income Revenue</t>
  </si>
  <si>
    <t>Operating Expenses</t>
  </si>
  <si>
    <t>Owner Expenses</t>
  </si>
  <si>
    <t>Tenant Issues</t>
  </si>
  <si>
    <t>Operational Issues</t>
  </si>
  <si>
    <t>Renewals (12 months from current period)</t>
  </si>
  <si>
    <t>Zander's Creations Jewelry (1,639SF)</t>
  </si>
  <si>
    <t>Green Spa 
(1,112SF)</t>
  </si>
  <si>
    <t>My Wireless
(2,494SF)</t>
  </si>
  <si>
    <t>Speakwasy Suites
(3,200SF)</t>
  </si>
  <si>
    <t>CrossFit
 (3,524F)</t>
  </si>
  <si>
    <t>Lease has expired - tenant has opted to stay month-to-month</t>
  </si>
  <si>
    <t>New Leases/Completed Renewals</t>
  </si>
  <si>
    <t>Tailgate Bar &amp; Grill</t>
  </si>
  <si>
    <t>Expiration: 7/31/36
Current Rent: $7,758.06 (to commence August 2026) 
Termination Option: None 
Option Period: One (1) Five (5) Year Option
Option:  5-year renewal at 103% of last year of initial term</t>
  </si>
  <si>
    <t>Legal</t>
  </si>
  <si>
    <t>Property Highlights and Trends</t>
  </si>
  <si>
    <t>Management conducts bi-monthly inspections and is working closely with vendors to maintain the center.</t>
  </si>
  <si>
    <t>Capital Projects / Tenant Improvements</t>
  </si>
  <si>
    <t>Tenant Delinquency</t>
  </si>
  <si>
    <t>Tenant</t>
  </si>
  <si>
    <t>Balances over $2,000</t>
  </si>
  <si>
    <t>Action Taken / Legal Update</t>
  </si>
  <si>
    <t>CrossFit New Strength</t>
  </si>
  <si>
    <t xml:space="preserve">Balance represents rents from November 2024-June 2025.Tenant has decided to not sign the lease. Paying month-to-month. Broker marketing space.  </t>
  </si>
  <si>
    <t>Walmart</t>
  </si>
  <si>
    <t xml:space="preserve">June 2025 signage. Tenant states it has been paid, accounting is researching. </t>
  </si>
  <si>
    <t>TOTAL</t>
  </si>
  <si>
    <t>NOTES</t>
  </si>
  <si>
    <t>Manager:</t>
  </si>
  <si>
    <t>Assistant Manager:</t>
  </si>
  <si>
    <t>% Occupied:</t>
  </si>
  <si>
    <t>Photos</t>
  </si>
  <si>
    <t>Group</t>
  </si>
  <si>
    <t>Tracked</t>
  </si>
  <si>
    <t>COIonFile</t>
  </si>
  <si>
    <t>COIinCompliance</t>
  </si>
  <si>
    <t>DOConFile</t>
  </si>
  <si>
    <t>DOCinCompliance</t>
  </si>
  <si>
    <t>Notes</t>
  </si>
  <si>
    <t>Adapt Chiropractice</t>
  </si>
  <si>
    <t>yes</t>
  </si>
  <si>
    <t>missing additional insured endorsement</t>
  </si>
  <si>
    <t>Wild Side Smoke Shop</t>
  </si>
  <si>
    <t>missing plate glass and business personal property</t>
  </si>
  <si>
    <t>Carr Animal Care</t>
  </si>
  <si>
    <t xml:space="preserve">CrossFit New Strength </t>
  </si>
  <si>
    <t>SEE'S CANDY SHOPS, INC.</t>
  </si>
  <si>
    <t>no</t>
  </si>
  <si>
    <t>Discount Nutrition</t>
  </si>
  <si>
    <t xml:space="preserve">Tenant has been contacted for current policy </t>
  </si>
  <si>
    <t xml:space="preserve">EOS Fitness </t>
  </si>
  <si>
    <t>Current insurance has been sent to Docutrax 3/2026</t>
  </si>
  <si>
    <t xml:space="preserve">My Wireless National </t>
  </si>
  <si>
    <t xml:space="preserve">missing plate glass </t>
  </si>
  <si>
    <t>Razor's Barber Shop</t>
  </si>
  <si>
    <t>removed the $5M umbrella requirement</t>
  </si>
  <si>
    <t>Sally Beauty Supply #3292</t>
  </si>
  <si>
    <t>SpeakEasy Suites</t>
  </si>
  <si>
    <t xml:space="preserve">Third Party MVS </t>
  </si>
  <si>
    <t xml:space="preserve">Green Spa </t>
  </si>
  <si>
    <t>Zanders Creations</t>
  </si>
  <si>
    <t>Kachina Stained Glass</t>
  </si>
  <si>
    <t>COI Tracking</t>
  </si>
  <si>
    <t>August 2025</t>
  </si>
  <si>
    <t xml:space="preserve">Tracked Tenants </t>
  </si>
  <si>
    <t>COI on File</t>
  </si>
  <si>
    <t xml:space="preserve">COI in Compliance </t>
  </si>
  <si>
    <t>KACHINA STAINED GLASS</t>
  </si>
  <si>
    <t>ZANDERS CREATIONS JEWELRY</t>
  </si>
  <si>
    <t>BRIGHT NOW DENTAL</t>
  </si>
  <si>
    <t>CARR ANIMAL CARE PLLC</t>
  </si>
  <si>
    <t>RAZORS BARBER SHOP</t>
  </si>
  <si>
    <t>CROSSFIT NEW STRENGTH</t>
  </si>
  <si>
    <t>TIME OUT BAR AND GRILL LLC</t>
  </si>
  <si>
    <t>THIRD PARTY MVS</t>
  </si>
  <si>
    <t>SALLY BEAUTY SUPPLY</t>
  </si>
  <si>
    <t>WILD SIDE SMOKE SHOP</t>
  </si>
  <si>
    <t>GREEN SPA</t>
  </si>
  <si>
    <t>MY WIRELESS NATIONAL LLC</t>
  </si>
  <si>
    <t>DISCOUNT NUTRITION LLC</t>
  </si>
  <si>
    <t>ADAPT CHIROPRACTIC PLLC</t>
  </si>
  <si>
    <t>SPEAKEASY SUITES</t>
  </si>
  <si>
    <t>EOS FITNESS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</si>
  <si>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</si>
  <si>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</si>
  <si>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</si>
  <si>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</si>
  <si>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</si>
  <si>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                       Executive Summary</t>
  </si>
  <si>
    <t>Expiration: 3/31/2029
Current Rent: $2,850.08
Termination Option: None 
Option Period: None</t>
  </si>
  <si>
    <t xml:space="preserve">Bright Now Dental:  Resolved. Management and Tenant reached an agreement on a Lease Termination Fee of $93K. The Lease Termination Agreement was fully executed on 4/1/26. Funds were received after March books closed and will be reflected on the April report. Tenant surrendered the Premises in its "AS-IS" condition with all remaining FF&amp;E, free of any liens or encumbrances. Agreed to meet tenant onsite to remove their files.Waiting on a confirmed date to meet.  </t>
  </si>
  <si>
    <t>Expiration: 3/31/26
Notice Date: N/A
Current Rent: $2,106.41/mo ($1.89psf)
Options: 5-year Option at fixed annual increases
Will be sent to Legal to draft Assignment</t>
  </si>
  <si>
    <t xml:space="preserve">Sealcoat &amp; Striping has been completed. </t>
  </si>
  <si>
    <t>My Wireless National, LLC</t>
  </si>
  <si>
    <t>Discount Nutrition, LLC</t>
  </si>
  <si>
    <t>Bright Now Dental: space has been cleaned up and leasing is marketing the space</t>
  </si>
  <si>
    <t>MTD: Within budget this period.</t>
  </si>
  <si>
    <t xml:space="preserve">CrossFit: Once dental suiteis leased, turning over to legal to pursue eviction.  </t>
  </si>
  <si>
    <t>During a property review, the retention area in front of jars was identified as needing attention. A one-time cleanup has been completed, and recurring monthly maintenance has been added to the landscaping service scope.</t>
  </si>
  <si>
    <t>July 2026</t>
  </si>
  <si>
    <t>Expiration: 10/31/2031
Notice Date: N/A
Current Rent: $5,682.18/mo ($1.48psf)
Options:  One (1) Five (5) Year Option
Option:  5-year renewal at fair market rate at time of exercise, +3% annual increases each year of extension</t>
  </si>
  <si>
    <t xml:space="preserve">YTD Over budget due to:
-($11.7K) General Repairs &amp; Maint
-($7.5K) Legal Fees
-($2.2K) Utilities Expense
-($1.6K) City Sales Tax, Bank Charges </t>
  </si>
  <si>
    <t xml:space="preserve">Tailgate Bar &amp; Grill - Tenant is open for business as of July 10, 2026 </t>
  </si>
  <si>
    <t>Holdover Rent - tenant has vacated - holdover reversed</t>
  </si>
  <si>
    <t xml:space="preserve">PYC - 2025/2026 -  working with tenant for payment </t>
  </si>
  <si>
    <t>Tenant has been short paying rents and missed May 2026 rent - paid in full after month close.</t>
  </si>
  <si>
    <t>MTD Under budget by ($16.4K) due to:
-($9.5K) Brightnow Dental - Tenant vacated early
-($8K) Tailgate Bar &amp; Grill - Time Out vacated; RCD for Tailgate is 7/10/26
Offset by:
-$1.6K Speakeasy Suites - Prior Year CAM &amp; STX received</t>
  </si>
  <si>
    <t>YTD Over budget by $29.6K due to:
-$26.4K Brightnow Dental - Settlement Fee rec'd when Tenant vacated early
-$23.3K EOS Fitness - Prior Year CAM received
-$1.6K Speakeasy Suites - Prior Year CAM &amp; STX received
Offset by:
-($8K) Tailgate Bar &amp; Grill - Time Out vacated; RCD for Tailgate is 7/10/26
-($4.6K) Discount Nutrition - Short Pmt 
-($4.1K) Adapt Chiropractic - Prior Year CAM credit applied
-($2.8K) CrossFit New Strength - Over Pmt
-($2.2K) AT&amp;T Mobility - Prior Year CAM credit applied</t>
  </si>
  <si>
    <t>Razors
(1,300SF)</t>
  </si>
  <si>
    <t>Expiration: 3/31/27
Notice Date: N/A
Current Rent: $2,009.41mo ($1.55psf)
Options: None Remaining
Management will reach out to tenant</t>
  </si>
  <si>
    <t>Tenant vacated space; leasing is marketing</t>
  </si>
  <si>
    <t>MTD Over budget by ($51.4K) due to:
-($43.4K) Parking Lot Repairs (Sealcoat/Stripe)
-($6.5K) Landscape - Tree Trimmings</t>
  </si>
  <si>
    <t>YTD Over budget by ($42.1K) due to:
-($44.2K) Parking Lot Repairs (Sealcoat/Stripe)</t>
  </si>
  <si>
    <t>AT&amp;T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</si>
</sst>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??_);_(@_)"/>
    <numFmt numFmtId="166" formatCode="_(\$* #,##0.00_);_(\$* \(#,##0.00\);_(\$* \-??_);_(@_)"/>
    <numFmt numFmtId="167" formatCode="\$#,##0.00_);[Red]&quot;($&quot;#,##0.00\)"/>
  </numFmts>
  <fonts count="24" x14ac:knownFonts="1">
    <font>
      <sz val="10"/>
      <name val="Arial"/>
      <charset val="1"/>
    </font>
    <font>
      <sz val="10"/>
      <name val="Arial"/>
      <family val="2"/>
      <charset val="1"/>
    </font>
    <font>
      <b/>
      <sz val="18"/>
      <name val="Cambria"/>
      <family val="1"/>
    </font>
    <font>
      <b/>
      <sz val="14"/>
      <name val="Cambria"/>
      <family val="1"/>
    </font>
    <font>
      <sz val="9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11.5"/>
      <name val="Arial"/>
      <family val="2"/>
      <charset val="1"/>
    </font>
    <font>
      <b/>
      <sz val="11"/>
      <color rgb="FFFF0000"/>
      <name val="Arial"/>
      <family val="2"/>
      <charset val="1"/>
    </font>
    <font>
      <sz val="9"/>
      <color rgb="FFDD0806"/>
      <name val="Arial"/>
      <family val="2"/>
      <charset val="1"/>
    </font>
    <font>
      <sz val="9"/>
      <color rgb="FF0000D4"/>
      <name val="Arial"/>
      <family val="2"/>
      <charset val="1"/>
    </font>
    <font>
      <sz val="20"/>
      <color rgb="FFDD0806"/>
      <name val="Arial"/>
      <family val="2"/>
      <charset val="1"/>
    </font>
    <font>
      <sz val="11"/>
      <name val="Calibri"/>
      <family val="2"/>
      <charset val="1"/>
    </font>
    <font>
      <b/>
      <sz val="11"/>
      <name val="Cambria"/>
      <family val="1"/>
    </font>
    <font>
      <b/>
      <sz val="11"/>
      <color theme="1"/>
      <name val="Calibri"/>
      <family val="2"/>
      <charset val="1"/>
    </font>
    <font>
      <b/>
      <sz val="9"/>
      <color rgb="FFFF0000"/>
      <name val="Arial"/>
      <family val="2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166" fontId="1" fillId="0" borderId="0"/>
    <xf numFmtId="9" fontId="1" fillId="0" borderId="0"/>
    <xf numFmtId="164" fontId="1" fillId="0" borderId="0"/>
    <xf numFmtId="0" fontId="1" fillId="0" borderId="0"/>
    <xf numFmtId="9" fontId="1" fillId="0" borderId="0"/>
  </cellStyleXfs>
  <cellXfs count="15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10" fontId="5" fillId="0" borderId="0" xfId="0" applyNumberFormat="1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165" fontId="10" fillId="0" borderId="10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10" fontId="7" fillId="0" borderId="10" xfId="1" applyNumberFormat="1" applyFont="1" applyBorder="1" applyAlignment="1">
      <alignment horizontal="right" vertical="center"/>
    </xf>
    <xf numFmtId="165" fontId="5" fillId="0" borderId="10" xfId="1" applyNumberFormat="1" applyFont="1" applyBorder="1" applyAlignment="1">
      <alignment horizontal="center" vertical="center"/>
    </xf>
    <xf numFmtId="10" fontId="5" fillId="0" borderId="10" xfId="1" applyNumberFormat="1" applyFont="1" applyBorder="1" applyAlignment="1">
      <alignment horizontal="right" vertical="center"/>
    </xf>
    <xf numFmtId="165" fontId="10" fillId="0" borderId="11" xfId="1" applyNumberFormat="1" applyFont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9" fontId="4" fillId="0" borderId="0" xfId="3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4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14" fillId="0" borderId="0" xfId="0" applyFont="1" applyAlignment="1">
      <alignment vertical="center"/>
    </xf>
    <xf numFmtId="0" fontId="7" fillId="0" borderId="14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8" fillId="0" borderId="0" xfId="0" applyFo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6" xfId="0" applyNumberFormat="1" applyFont="1" applyBorder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7" fillId="0" borderId="5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5" fillId="4" borderId="2" xfId="0" applyFont="1" applyFill="1" applyBorder="1"/>
    <xf numFmtId="0" fontId="5" fillId="4" borderId="3" xfId="0" applyFont="1" applyFill="1" applyBorder="1"/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7" fillId="0" borderId="10" xfId="2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7" fontId="5" fillId="0" borderId="10" xfId="2" applyNumberFormat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6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0" fillId="0" borderId="1" xfId="0" applyBorder="1"/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49" fontId="9" fillId="0" borderId="4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10" fontId="9" fillId="0" borderId="1" xfId="0" applyNumberFormat="1" applyFont="1" applyBorder="1" applyAlignment="1">
      <alignment horizontal="right"/>
    </xf>
    <xf numFmtId="49" fontId="8" fillId="0" borderId="8" xfId="0" applyNumberFormat="1" applyFont="1" applyBorder="1" applyAlignment="1">
      <alignment horizontal="right"/>
    </xf>
    <xf numFmtId="0" fontId="17" fillId="0" borderId="0" xfId="0" applyFont="1"/>
    <xf numFmtId="0" fontId="1" fillId="0" borderId="0" xfId="0" applyFont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6" xfId="1" applyNumberFormat="1" applyFont="1" applyBorder="1" applyAlignment="1">
      <alignment horizontal="left" vertical="center"/>
    </xf>
    <xf numFmtId="10" fontId="5" fillId="0" borderId="6" xfId="0" applyNumberFormat="1" applyFont="1" applyBorder="1" applyAlignment="1">
      <alignment horizontal="left"/>
    </xf>
    <xf numFmtId="0" fontId="5" fillId="0" borderId="7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5" borderId="9" xfId="0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1" xfId="0" applyFont="1" applyBorder="1"/>
    <xf numFmtId="0" fontId="16" fillId="5" borderId="10" xfId="0" applyFont="1" applyFill="1" applyBorder="1" applyAlignment="1">
      <alignment horizontal="center" vertical="center" wrapText="1"/>
    </xf>
    <xf numFmtId="0" fontId="18" fillId="0" borderId="0" xfId="0" applyFont="1"/>
    <xf numFmtId="0" fontId="19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justify" vertical="center" wrapText="1"/>
    </xf>
    <xf numFmtId="0" fontId="5" fillId="3" borderId="10" xfId="0" applyFont="1" applyFill="1" applyBorder="1" applyAlignment="1">
      <alignment horizontal="justify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/>
    </xf>
    <xf numFmtId="0" fontId="7" fillId="0" borderId="10" xfId="5" applyFont="1" applyBorder="1" applyAlignment="1">
      <alignment vertical="center" wrapText="1"/>
    </xf>
    <xf numFmtId="0" fontId="5" fillId="3" borderId="13" xfId="0" applyFont="1" applyFill="1" applyBorder="1" applyAlignment="1">
      <alignment horizontal="justify" vertical="center"/>
    </xf>
    <xf numFmtId="0" fontId="22" fillId="0" borderId="10" xfId="0" applyFont="1" applyBorder="1" applyAlignment="1">
      <alignment horizontal="left" vertical="center" wrapText="1"/>
    </xf>
    <xf numFmtId="0" fontId="7" fillId="0" borderId="10" xfId="5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6" xfId="0" applyNumberFormat="1" applyFont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left"/>
    </xf>
    <xf numFmtId="0" fontId="9" fillId="5" borderId="14" xfId="0" applyFont="1" applyFill="1" applyBorder="1" applyAlignment="1">
      <alignment horizontal="left"/>
    </xf>
    <xf numFmtId="0" fontId="9" fillId="5" borderId="12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3" fillId="0" borderId="0" xfId="0" applyFont="1"/>
  </cellXfs>
  <cellStyles count="7">
    <cellStyle name="Comma" xfId="1" builtinId="3"/>
    <cellStyle name="Comma 2" xfId="4" xr:uid="{00000000-0005-0000-0000-000006000000}"/>
    <cellStyle name="Currency" xfId="2" builtinId="4"/>
    <cellStyle name="Normal" xfId="0" builtinId="0"/>
    <cellStyle name="Normal 2" xfId="5" xr:uid="{00000000-0005-0000-0000-000007000000}"/>
    <cellStyle name="Percent" xfId="3" builtinId="5"/>
    <cellStyle name="Percent 2" xfId="6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28</xdr:row>
      <xdr:rowOff>9525</xdr:rowOff>
    </xdr:from>
    <xdr:to>
      <xdr:col>5</xdr:col>
      <xdr:colOff>119610</xdr:colOff>
      <xdr:row>33</xdr:row>
      <xdr:rowOff>9105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76550" y="5029200"/>
          <a:ext cx="910185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79482</xdr:colOff>
      <xdr:row>1</xdr:row>
      <xdr:rowOff>1765</xdr:rowOff>
    </xdr:from>
    <xdr:to>
      <xdr:col>0</xdr:col>
      <xdr:colOff>858162</xdr:colOff>
      <xdr:row>4</xdr:row>
      <xdr:rowOff>132805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482" y="89078"/>
          <a:ext cx="778680" cy="74222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104760</xdr:rowOff>
    </xdr:from>
    <xdr:to>
      <xdr:col>0</xdr:col>
      <xdr:colOff>856800</xdr:colOff>
      <xdr:row>4</xdr:row>
      <xdr:rowOff>190080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152280"/>
          <a:ext cx="694800" cy="69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114300</xdr:rowOff>
    </xdr:from>
    <xdr:to>
      <xdr:col>0</xdr:col>
      <xdr:colOff>908145</xdr:colOff>
      <xdr:row>4</xdr:row>
      <xdr:rowOff>2340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1925" y="114300"/>
          <a:ext cx="746220" cy="72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142875</xdr:rowOff>
    </xdr:to>
    <xdr:sp macro="" textlink="">
      <xdr:nvSpPr>
        <xdr:cNvPr id="4101" name="AutoShape 5" descr="Image preview">
          <a:extLst>
            <a:ext uri="{FF2B5EF4-FFF2-40B4-BE49-F238E27FC236}">
              <a16:creationId xmlns:a16="http://schemas.microsoft.com/office/drawing/2014/main" id="{FC0CACE4-CFEE-71F5-7BA0-3BF178E25ABB}"/>
            </a:ext>
          </a:extLst>
        </xdr:cNvPr>
        <xdr:cNvSpPr>
          <a:spLocks noChangeAspect="1" noChangeArrowheads="1"/>
        </xdr:cNvSpPr>
      </xdr:nvSpPr>
      <xdr:spPr bwMode="auto">
        <a:xfrm>
          <a:off x="1524000" y="34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28574</xdr:colOff>
      <xdr:row>12</xdr:row>
      <xdr:rowOff>0</xdr:rowOff>
    </xdr:from>
    <xdr:to>
      <xdr:col>5</xdr:col>
      <xdr:colOff>552449</xdr:colOff>
      <xdr:row>28</xdr:row>
      <xdr:rowOff>152400</xdr:rowOff>
    </xdr:to>
    <xdr:sp macro="" textlink="">
      <xdr:nvSpPr>
        <xdr:cNvPr id="4104" name="AutoShape 8" descr="Image preview">
          <a:extLst>
            <a:ext uri="{FF2B5EF4-FFF2-40B4-BE49-F238E27FC236}">
              <a16:creationId xmlns:a16="http://schemas.microsoft.com/office/drawing/2014/main" id="{B8587366-0B4B-E021-AAE9-4F167F9B9349}"/>
            </a:ext>
          </a:extLst>
        </xdr:cNvPr>
        <xdr:cNvSpPr>
          <a:spLocks noChangeAspect="1" noChangeArrowheads="1"/>
        </xdr:cNvSpPr>
      </xdr:nvSpPr>
      <xdr:spPr bwMode="auto">
        <a:xfrm>
          <a:off x="1552574" y="2390774"/>
          <a:ext cx="2809875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104775</xdr:colOff>
      <xdr:row>14</xdr:row>
      <xdr:rowOff>57150</xdr:rowOff>
    </xdr:from>
    <xdr:to>
      <xdr:col>3</xdr:col>
      <xdr:colOff>9954</xdr:colOff>
      <xdr:row>28</xdr:row>
      <xdr:rowOff>124151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1D0545-8D32-10EE-1551-F612B9234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3028950"/>
          <a:ext cx="3077004" cy="2333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8</xdr:col>
      <xdr:colOff>76636</xdr:colOff>
      <xdr:row>28</xdr:row>
      <xdr:rowOff>86053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075C75-535A-CCEE-07F1-734F42B4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3825" y="2714625"/>
          <a:ext cx="3124636" cy="235300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</xdr:row>
      <xdr:rowOff>57150</xdr:rowOff>
    </xdr:from>
    <xdr:to>
      <xdr:col>3</xdr:col>
      <xdr:colOff>57579</xdr:colOff>
      <xdr:row>44</xdr:row>
      <xdr:rowOff>9857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F1E68D-66C3-7CBF-0354-10B933A2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5524500"/>
          <a:ext cx="3077004" cy="2381582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29</xdr:row>
      <xdr:rowOff>47625</xdr:rowOff>
    </xdr:from>
    <xdr:to>
      <xdr:col>8</xdr:col>
      <xdr:colOff>86160</xdr:colOff>
      <xdr:row>43</xdr:row>
      <xdr:rowOff>114626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207A8F-D4AA-97E4-7D29-A080A779B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52875" y="5191125"/>
          <a:ext cx="3115110" cy="233395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45</xdr:row>
      <xdr:rowOff>9525</xdr:rowOff>
    </xdr:from>
    <xdr:to>
      <xdr:col>3</xdr:col>
      <xdr:colOff>114732</xdr:colOff>
      <xdr:row>59</xdr:row>
      <xdr:rowOff>66999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64F709D-9D18-2862-B783-0D342BC96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8067675"/>
          <a:ext cx="3096057" cy="23244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996690</xdr:colOff>
      <xdr:row>5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0" y="57150"/>
          <a:ext cx="901440" cy="90487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49680</xdr:colOff>
      <xdr:row>0</xdr:row>
      <xdr:rowOff>15120</xdr:rowOff>
    </xdr:from>
    <xdr:to>
      <xdr:col>1</xdr:col>
      <xdr:colOff>948600</xdr:colOff>
      <xdr:row>5</xdr:row>
      <xdr:rowOff>228600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1480" y="15120"/>
          <a:ext cx="898920" cy="115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733185</xdr:colOff>
      <xdr:row>3</xdr:row>
      <xdr:rowOff>79920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33185" cy="756195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6"/>
  <sheetViews>
    <sheetView zoomScaleNormal="100" workbookViewId="0">
      <selection activeCell="B9" sqref="B9:H9"/>
    </sheetView>
  </sheetViews>
  <sheetFormatPr defaultColWidth="8.7109375" defaultRowHeight="12.75" x14ac:dyDescent="0.2"/>
  <cols>
    <col min="1" max="7" width="11" customWidth="1"/>
    <col min="8" max="8" width="17.42578125" customWidth="1"/>
  </cols>
  <sheetData>
    <row r="6" spans="2:8" ht="22.5" customHeight="1" x14ac:dyDescent="0.2">
      <c r="B6" s="114" t="s">
        <v>0</v>
      </c>
      <c r="C6" s="114"/>
      <c r="D6" s="114"/>
      <c r="E6" s="114"/>
      <c r="F6" s="114"/>
      <c r="G6" s="114"/>
      <c r="H6" s="114"/>
    </row>
    <row r="9" spans="2:8" ht="22.5" customHeight="1" x14ac:dyDescent="0.2">
      <c r="B9" s="115" t="s">
        <v>125</v>
      </c>
      <c r="C9" s="116"/>
      <c r="D9" s="116"/>
      <c r="E9" s="116"/>
      <c r="F9" s="116"/>
      <c r="G9" s="116"/>
      <c r="H9" s="116"/>
    </row>
    <row r="12" spans="2:8" ht="22.5" customHeight="1" x14ac:dyDescent="0.2">
      <c r="B12" s="117" t="s">
        <v>1</v>
      </c>
      <c r="C12" s="117"/>
      <c r="D12" s="117"/>
      <c r="E12" s="117"/>
      <c r="F12" s="117"/>
      <c r="G12" s="117"/>
      <c r="H12" s="117"/>
    </row>
    <row r="24" spans="2:8" ht="15.75" customHeight="1" x14ac:dyDescent="0.2">
      <c r="B24" s="118" t="s">
        <v>2</v>
      </c>
      <c r="C24" s="118"/>
      <c r="D24" s="118"/>
      <c r="E24" s="118"/>
      <c r="F24" s="118"/>
      <c r="G24" s="118"/>
      <c r="H24" s="118"/>
    </row>
    <row r="26" spans="2:8" ht="18.75" customHeight="1" x14ac:dyDescent="0.2">
      <c r="B26" s="119" t="s">
        <v>3</v>
      </c>
      <c r="C26" s="119"/>
      <c r="D26" s="119"/>
      <c r="E26" s="119"/>
      <c r="F26" s="119"/>
      <c r="G26" s="119"/>
      <c r="H26" s="119"/>
    </row>
  </sheetData>
  <mergeCells count="5">
    <mergeCell ref="B6:H6"/>
    <mergeCell ref="B9:H9"/>
    <mergeCell ref="B12:H12"/>
    <mergeCell ref="B24:H24"/>
    <mergeCell ref="B26:H26"/>
  </mergeCells>
  <printOptions horizontalCentered="1" verticalCentered="1"/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6"/>
  <sheetViews>
    <sheetView topLeftCell="A23" zoomScale="120" zoomScaleNormal="120" zoomScalePageLayoutView="80" workbookViewId="0">
      <selection activeCell="A27" sqref="A27:XFD27"/>
    </sheetView>
  </sheetViews>
  <sheetFormatPr defaultColWidth="11.42578125" defaultRowHeight="12" x14ac:dyDescent="0.2"/>
  <cols>
    <col min="1" max="1" width="33.5703125" style="1" customWidth="1"/>
    <col min="2" max="5" width="11.7109375" style="2" customWidth="1"/>
    <col min="6" max="6" width="13.28515625" style="2" customWidth="1"/>
    <col min="7" max="7" width="15.85546875" style="2" customWidth="1"/>
    <col min="8" max="8" width="11.85546875" style="2" customWidth="1"/>
    <col min="9" max="9" width="20.7109375" style="2" customWidth="1"/>
    <col min="10" max="10" width="43.28515625" style="1" customWidth="1"/>
    <col min="11" max="11" width="21" style="1" customWidth="1"/>
    <col min="12" max="16384" width="11.42578125" style="1"/>
  </cols>
  <sheetData>
    <row r="1" spans="1:9" ht="6.75" customHeight="1" x14ac:dyDescent="0.2"/>
    <row r="2" spans="1:9" ht="15" customHeight="1" x14ac:dyDescent="0.2">
      <c r="A2" s="131" t="s">
        <v>4</v>
      </c>
      <c r="B2" s="131"/>
      <c r="C2" s="131"/>
      <c r="D2" s="131"/>
      <c r="E2" s="131"/>
      <c r="F2" s="131"/>
      <c r="G2" s="131"/>
      <c r="H2" s="131"/>
      <c r="I2" s="131"/>
    </row>
    <row r="3" spans="1:9" ht="18" customHeight="1" x14ac:dyDescent="0.2">
      <c r="A3" s="132" t="s">
        <v>5</v>
      </c>
      <c r="B3" s="132"/>
      <c r="C3" s="132"/>
      <c r="D3" s="132"/>
      <c r="E3" s="132"/>
      <c r="F3" s="132"/>
      <c r="G3" s="132"/>
      <c r="H3" s="132"/>
      <c r="I3" s="132"/>
    </row>
    <row r="4" spans="1:9" ht="15" customHeight="1" x14ac:dyDescent="0.2">
      <c r="A4" s="133" t="s">
        <v>125</v>
      </c>
      <c r="B4" s="133"/>
      <c r="C4" s="133"/>
      <c r="D4" s="133"/>
      <c r="E4" s="133"/>
      <c r="F4" s="133"/>
      <c r="G4" s="133"/>
      <c r="H4" s="133"/>
      <c r="I4" s="133"/>
    </row>
    <row r="5" spans="1:9" ht="1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4.25" customHeight="1" x14ac:dyDescent="0.2">
      <c r="A6" s="4"/>
      <c r="B6" s="5"/>
      <c r="C6" s="5"/>
      <c r="D6" s="5"/>
      <c r="E6" s="5"/>
      <c r="F6" s="5"/>
      <c r="G6" s="5"/>
      <c r="H6" s="5"/>
      <c r="I6" s="6"/>
    </row>
    <row r="7" spans="1:9" s="10" customFormat="1" ht="15" customHeight="1" x14ac:dyDescent="0.2">
      <c r="A7" s="7" t="s">
        <v>6</v>
      </c>
      <c r="B7" s="134" t="s">
        <v>7</v>
      </c>
      <c r="C7" s="134"/>
      <c r="D7" s="8"/>
      <c r="E7" s="8"/>
      <c r="F7" s="9"/>
      <c r="G7" s="9" t="s">
        <v>8</v>
      </c>
      <c r="H7" s="135">
        <v>64702</v>
      </c>
      <c r="I7" s="135"/>
    </row>
    <row r="8" spans="1:9" s="10" customFormat="1" ht="15" customHeight="1" x14ac:dyDescent="0.2">
      <c r="A8" s="7" t="s">
        <v>9</v>
      </c>
      <c r="B8" s="8" t="s">
        <v>10</v>
      </c>
      <c r="C8" s="8"/>
      <c r="D8" s="8"/>
      <c r="E8" s="8"/>
      <c r="F8" s="8"/>
      <c r="G8" s="9" t="s">
        <v>11</v>
      </c>
      <c r="H8" s="11">
        <v>0.9556</v>
      </c>
      <c r="I8" s="12"/>
    </row>
    <row r="9" spans="1:9" s="10" customFormat="1" ht="15" customHeight="1" x14ac:dyDescent="0.2">
      <c r="A9" s="13" t="s">
        <v>12</v>
      </c>
      <c r="B9" s="14"/>
      <c r="C9" s="14"/>
      <c r="D9" s="15"/>
      <c r="E9" s="16"/>
      <c r="F9" s="16"/>
      <c r="G9" s="16"/>
      <c r="H9" s="16"/>
      <c r="I9" s="17"/>
    </row>
    <row r="10" spans="1:9" ht="9.75" customHeight="1" x14ac:dyDescent="0.2">
      <c r="A10" s="129"/>
      <c r="B10" s="129"/>
      <c r="C10" s="129"/>
      <c r="D10" s="129"/>
      <c r="E10" s="129"/>
      <c r="F10" s="129"/>
      <c r="G10" s="129"/>
      <c r="H10" s="129"/>
      <c r="I10" s="129"/>
    </row>
    <row r="11" spans="1:9" s="22" customFormat="1" ht="27" customHeight="1" x14ac:dyDescent="0.2">
      <c r="A11" s="18"/>
      <c r="B11" s="19" t="s">
        <v>13</v>
      </c>
      <c r="C11" s="19" t="s">
        <v>14</v>
      </c>
      <c r="D11" s="20" t="s">
        <v>15</v>
      </c>
      <c r="E11" s="20" t="s">
        <v>16</v>
      </c>
      <c r="F11" s="19" t="s">
        <v>17</v>
      </c>
      <c r="G11" s="19" t="s">
        <v>18</v>
      </c>
      <c r="H11" s="20" t="s">
        <v>15</v>
      </c>
      <c r="I11" s="21" t="s">
        <v>16</v>
      </c>
    </row>
    <row r="12" spans="1:9" ht="13.5" customHeight="1" x14ac:dyDescent="0.2">
      <c r="A12" s="23" t="s">
        <v>19</v>
      </c>
      <c r="B12" s="24">
        <v>132210.99</v>
      </c>
      <c r="C12" s="24">
        <v>148599</v>
      </c>
      <c r="D12" s="25">
        <f>+B12-C12</f>
        <v>-16388.010000000009</v>
      </c>
      <c r="E12" s="26">
        <f t="shared" ref="E12:E17" si="0">IF(C12=0,"N/A",D12/C12)</f>
        <v>-0.11028344739870395</v>
      </c>
      <c r="F12" s="24">
        <v>1020657.96</v>
      </c>
      <c r="G12" s="24">
        <v>991070</v>
      </c>
      <c r="H12" s="25">
        <f>+F12-G12</f>
        <v>29587.959999999963</v>
      </c>
      <c r="I12" s="26">
        <f t="shared" ref="I12:I17" si="1">IF(G12=0,"N/A",H12/G12)</f>
        <v>2.9854561231799935E-2</v>
      </c>
    </row>
    <row r="13" spans="1:9" ht="13.5" customHeight="1" x14ac:dyDescent="0.2">
      <c r="A13" s="23" t="s">
        <v>20</v>
      </c>
      <c r="B13" s="24">
        <v>65867.240000000005</v>
      </c>
      <c r="C13" s="24">
        <v>14451</v>
      </c>
      <c r="D13" s="25">
        <f>+C13-B13</f>
        <v>-51416.240000000005</v>
      </c>
      <c r="E13" s="26">
        <f t="shared" si="0"/>
        <v>-3.5579710746661135</v>
      </c>
      <c r="F13" s="24">
        <v>229675.62</v>
      </c>
      <c r="G13" s="24">
        <v>187601</v>
      </c>
      <c r="H13" s="25">
        <f>+G13-F13</f>
        <v>-42074.619999999995</v>
      </c>
      <c r="I13" s="26">
        <f t="shared" si="1"/>
        <v>-0.22427716270169132</v>
      </c>
    </row>
    <row r="14" spans="1:9" ht="13.5" customHeight="1" x14ac:dyDescent="0.2">
      <c r="A14" s="23" t="s">
        <v>21</v>
      </c>
      <c r="B14" s="27">
        <f>+B12-B13</f>
        <v>66343.749999999985</v>
      </c>
      <c r="C14" s="27">
        <f>+C12-C13</f>
        <v>134148</v>
      </c>
      <c r="D14" s="27">
        <f>+B14-C14</f>
        <v>-67804.250000000015</v>
      </c>
      <c r="E14" s="28">
        <f t="shared" si="0"/>
        <v>-0.5054436145153115</v>
      </c>
      <c r="F14" s="27">
        <f>+F12-F13</f>
        <v>790982.34</v>
      </c>
      <c r="G14" s="27">
        <f>+G12-G13</f>
        <v>803469</v>
      </c>
      <c r="H14" s="27">
        <f>+F14-G14</f>
        <v>-12486.660000000033</v>
      </c>
      <c r="I14" s="28">
        <f t="shared" si="1"/>
        <v>-1.5540935617926806E-2</v>
      </c>
    </row>
    <row r="15" spans="1:9" ht="13.5" customHeight="1" x14ac:dyDescent="0.2">
      <c r="A15" s="23" t="s">
        <v>22</v>
      </c>
      <c r="B15" s="29">
        <v>6393.51</v>
      </c>
      <c r="C15" s="29">
        <v>5622</v>
      </c>
      <c r="D15" s="25">
        <f>+C15-B15</f>
        <v>-771.51000000000022</v>
      </c>
      <c r="E15" s="26">
        <f t="shared" si="0"/>
        <v>-0.137230522945571</v>
      </c>
      <c r="F15" s="29">
        <v>61307.45</v>
      </c>
      <c r="G15" s="29">
        <v>38164</v>
      </c>
      <c r="H15" s="25">
        <f>+G15-F15</f>
        <v>-23143.449999999997</v>
      </c>
      <c r="I15" s="26">
        <f t="shared" si="1"/>
        <v>-0.60642097264437678</v>
      </c>
    </row>
    <row r="16" spans="1:9" ht="13.5" customHeight="1" x14ac:dyDescent="0.2">
      <c r="A16" s="23" t="s">
        <v>23</v>
      </c>
      <c r="B16" s="24">
        <v>31412.7</v>
      </c>
      <c r="C16" s="24">
        <v>33450</v>
      </c>
      <c r="D16" s="25">
        <f>+C16-B16</f>
        <v>2037.2999999999993</v>
      </c>
      <c r="E16" s="26">
        <f t="shared" si="0"/>
        <v>6.0905829596412532E-2</v>
      </c>
      <c r="F16" s="24">
        <v>223373.53</v>
      </c>
      <c r="G16" s="24">
        <v>234150</v>
      </c>
      <c r="H16" s="25">
        <f>+G16-F16</f>
        <v>10776.470000000001</v>
      </c>
      <c r="I16" s="26">
        <f t="shared" si="1"/>
        <v>4.6023788169976515E-2</v>
      </c>
    </row>
    <row r="17" spans="1:19" ht="13.5" customHeight="1" x14ac:dyDescent="0.2">
      <c r="A17" s="23" t="s">
        <v>24</v>
      </c>
      <c r="B17" s="27">
        <f>+B14-B15-B16</f>
        <v>28537.539999999983</v>
      </c>
      <c r="C17" s="27">
        <f>+C14-C15-C16</f>
        <v>95076</v>
      </c>
      <c r="D17" s="27">
        <f>+B17-C17</f>
        <v>-66538.460000000021</v>
      </c>
      <c r="E17" s="28">
        <f t="shared" si="0"/>
        <v>-0.69984496613235747</v>
      </c>
      <c r="F17" s="27">
        <f>+F14-F15-F16</f>
        <v>506301.36</v>
      </c>
      <c r="G17" s="27">
        <f>+G14-G15-G16</f>
        <v>531155</v>
      </c>
      <c r="H17" s="27">
        <f>+F17-G17</f>
        <v>-24853.640000000014</v>
      </c>
      <c r="I17" s="28">
        <f t="shared" si="1"/>
        <v>-4.6791689808059818E-2</v>
      </c>
      <c r="L17" s="30"/>
    </row>
    <row r="18" spans="1:19" ht="9.75" customHeight="1" x14ac:dyDescent="0.2">
      <c r="A18" s="130"/>
      <c r="B18" s="130"/>
      <c r="C18" s="130"/>
      <c r="D18" s="130"/>
      <c r="E18" s="130"/>
      <c r="F18" s="130"/>
      <c r="G18" s="130"/>
      <c r="H18" s="130"/>
      <c r="I18" s="130"/>
      <c r="K18" s="31"/>
    </row>
    <row r="19" spans="1:19" ht="2.25" customHeight="1" x14ac:dyDescent="0.2">
      <c r="A19" s="129"/>
      <c r="B19" s="129"/>
      <c r="C19" s="129"/>
      <c r="D19" s="129"/>
      <c r="E19" s="129"/>
      <c r="F19" s="129"/>
      <c r="G19" s="129"/>
      <c r="H19" s="129"/>
      <c r="I19" s="129"/>
      <c r="K19" s="31"/>
    </row>
    <row r="20" spans="1:19" ht="24.75" customHeight="1" x14ac:dyDescent="0.2">
      <c r="A20" s="122" t="s">
        <v>25</v>
      </c>
      <c r="B20" s="122"/>
      <c r="C20" s="122"/>
      <c r="D20" s="122"/>
      <c r="E20" s="122"/>
      <c r="F20" s="122"/>
      <c r="G20" s="122"/>
      <c r="H20" s="122"/>
      <c r="I20" s="122"/>
      <c r="L20" s="30"/>
    </row>
    <row r="21" spans="1:19" ht="97.5" customHeight="1" x14ac:dyDescent="0.2">
      <c r="A21" s="127" t="s">
        <v>132</v>
      </c>
      <c r="B21" s="127"/>
      <c r="C21" s="127"/>
      <c r="D21" s="127"/>
      <c r="E21" s="127"/>
      <c r="F21" s="127"/>
      <c r="G21" s="127"/>
      <c r="H21" s="127"/>
      <c r="I21" s="127"/>
      <c r="J21" s="32"/>
      <c r="K21" s="32"/>
      <c r="L21" s="33"/>
      <c r="M21" s="33"/>
      <c r="N21" s="33"/>
      <c r="O21" s="33"/>
      <c r="P21" s="33"/>
      <c r="Q21" s="33"/>
      <c r="R21" s="33"/>
      <c r="S21" s="33"/>
    </row>
    <row r="22" spans="1:19" ht="186" customHeight="1" x14ac:dyDescent="0.2">
      <c r="A22" s="127" t="s">
        <v>133</v>
      </c>
      <c r="B22" s="127"/>
      <c r="C22" s="127"/>
      <c r="D22" s="127"/>
      <c r="E22" s="127"/>
      <c r="F22" s="127"/>
      <c r="G22" s="127"/>
      <c r="H22" s="127"/>
      <c r="I22" s="127"/>
      <c r="S22" s="33"/>
    </row>
    <row r="23" spans="1:19" ht="15.75" customHeight="1" x14ac:dyDescent="0.2">
      <c r="A23" s="122" t="s">
        <v>26</v>
      </c>
      <c r="B23" s="122"/>
      <c r="C23" s="122"/>
      <c r="D23" s="122"/>
      <c r="E23" s="122"/>
      <c r="F23" s="122"/>
      <c r="G23" s="122"/>
      <c r="H23" s="122"/>
      <c r="I23" s="122"/>
      <c r="L23" s="30"/>
    </row>
    <row r="24" spans="1:19" ht="67.5" customHeight="1" x14ac:dyDescent="0.2">
      <c r="A24" s="128" t="s">
        <v>137</v>
      </c>
      <c r="B24" s="128"/>
      <c r="C24" s="128"/>
      <c r="D24" s="128"/>
      <c r="E24" s="128"/>
      <c r="F24" s="128"/>
      <c r="G24" s="128"/>
      <c r="H24" s="128"/>
      <c r="I24" s="128"/>
      <c r="J24" s="34"/>
      <c r="K24" s="32"/>
      <c r="L24" s="33"/>
      <c r="M24" s="33"/>
      <c r="N24" s="33"/>
      <c r="O24" s="33"/>
      <c r="P24" s="33"/>
      <c r="Q24" s="33"/>
      <c r="R24" s="33"/>
      <c r="S24" s="33"/>
    </row>
    <row r="25" spans="1:19" ht="55.5" customHeight="1" x14ac:dyDescent="0.2">
      <c r="A25" s="121" t="s">
        <v>138</v>
      </c>
      <c r="B25" s="121"/>
      <c r="C25" s="121"/>
      <c r="D25" s="121"/>
      <c r="E25" s="121"/>
      <c r="F25" s="121"/>
      <c r="G25" s="121"/>
      <c r="H25" s="121"/>
      <c r="I25" s="121"/>
      <c r="J25" s="32"/>
      <c r="K25" s="32"/>
      <c r="L25" s="33"/>
      <c r="M25" s="33"/>
      <c r="N25" s="33"/>
      <c r="O25" s="33"/>
      <c r="P25" s="33"/>
      <c r="Q25" s="33"/>
      <c r="R25" s="33"/>
      <c r="S25" s="33"/>
    </row>
    <row r="26" spans="1:19" ht="18.75" customHeight="1" x14ac:dyDescent="0.2">
      <c r="A26" s="126" t="s">
        <v>27</v>
      </c>
      <c r="B26" s="126"/>
      <c r="C26" s="126"/>
      <c r="D26" s="126"/>
      <c r="E26" s="126"/>
      <c r="F26" s="126"/>
      <c r="G26" s="126"/>
      <c r="H26" s="126"/>
      <c r="I26" s="126"/>
      <c r="J26" s="35"/>
      <c r="L26" s="30"/>
    </row>
    <row r="27" spans="1:19" ht="41.25" customHeight="1" x14ac:dyDescent="0.2">
      <c r="A27" s="121" t="s">
        <v>122</v>
      </c>
      <c r="B27" s="121"/>
      <c r="C27" s="121"/>
      <c r="D27" s="121"/>
      <c r="E27" s="121"/>
      <c r="F27" s="121"/>
      <c r="G27" s="121"/>
      <c r="H27" s="121"/>
      <c r="I27" s="121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ht="92.25" customHeight="1" x14ac:dyDescent="0.2">
      <c r="A28" s="125" t="s">
        <v>127</v>
      </c>
      <c r="B28" s="125"/>
      <c r="C28" s="125"/>
      <c r="D28" s="125"/>
      <c r="E28" s="125"/>
      <c r="F28" s="125"/>
      <c r="G28" s="125"/>
      <c r="H28" s="125"/>
      <c r="I28" s="125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15" customHeight="1" x14ac:dyDescent="0.2">
      <c r="A29" s="126" t="s">
        <v>28</v>
      </c>
      <c r="B29" s="126"/>
      <c r="C29" s="126"/>
      <c r="D29" s="126"/>
      <c r="E29" s="126"/>
      <c r="F29" s="126"/>
      <c r="G29" s="126"/>
      <c r="H29" s="126"/>
      <c r="I29" s="126"/>
      <c r="J29" s="36"/>
    </row>
    <row r="30" spans="1:19" ht="36" customHeight="1" x14ac:dyDescent="0.2">
      <c r="A30" s="121" t="s">
        <v>121</v>
      </c>
      <c r="B30" s="121"/>
      <c r="C30" s="121"/>
      <c r="D30" s="121"/>
      <c r="E30" s="121"/>
      <c r="F30" s="121"/>
      <c r="G30" s="121"/>
      <c r="H30" s="121"/>
      <c r="I30" s="121"/>
      <c r="J30" s="36"/>
    </row>
    <row r="31" spans="1:19" ht="30.75" customHeight="1" x14ac:dyDescent="0.2">
      <c r="A31" s="121" t="s">
        <v>123</v>
      </c>
      <c r="B31" s="121"/>
      <c r="C31" s="121"/>
      <c r="D31" s="121"/>
      <c r="E31" s="121"/>
      <c r="F31" s="121"/>
      <c r="G31" s="121"/>
      <c r="H31" s="121"/>
      <c r="I31" s="121"/>
      <c r="J31" s="36"/>
    </row>
    <row r="32" spans="1:19" ht="36.75" customHeight="1" x14ac:dyDescent="0.2">
      <c r="A32" s="121" t="s">
        <v>128</v>
      </c>
      <c r="B32" s="121"/>
      <c r="C32" s="121"/>
      <c r="D32" s="121"/>
      <c r="E32" s="121"/>
      <c r="F32" s="121"/>
      <c r="G32" s="121"/>
      <c r="H32" s="121"/>
      <c r="I32" s="121"/>
      <c r="J32" s="36"/>
    </row>
    <row r="33" spans="1:11" ht="11.25" customHeight="1" x14ac:dyDescent="0.2">
      <c r="A33" s="37"/>
      <c r="B33" s="38"/>
      <c r="C33" s="38"/>
      <c r="D33" s="38"/>
      <c r="E33" s="38"/>
      <c r="F33" s="38"/>
      <c r="G33" s="38"/>
      <c r="H33" s="38"/>
      <c r="I33" s="39"/>
      <c r="J33" s="36"/>
    </row>
    <row r="34" spans="1:11" ht="15" customHeight="1" x14ac:dyDescent="0.2">
      <c r="A34" s="122" t="s">
        <v>29</v>
      </c>
      <c r="B34" s="122"/>
      <c r="C34" s="122"/>
      <c r="D34" s="122"/>
      <c r="E34" s="122"/>
      <c r="F34" s="122"/>
      <c r="G34" s="122"/>
      <c r="H34" s="122"/>
      <c r="I34" s="122"/>
      <c r="J34" s="40"/>
      <c r="K34" s="40"/>
    </row>
    <row r="35" spans="1:11" ht="39" customHeight="1" x14ac:dyDescent="0.2">
      <c r="A35" s="121" t="s">
        <v>124</v>
      </c>
      <c r="B35" s="121"/>
      <c r="C35" s="121"/>
      <c r="D35" s="121"/>
      <c r="E35" s="121"/>
      <c r="F35" s="121"/>
      <c r="G35" s="121"/>
      <c r="H35" s="121"/>
      <c r="I35" s="121"/>
      <c r="J35" s="40"/>
      <c r="K35" s="40"/>
    </row>
    <row r="36" spans="1:11" ht="9" customHeight="1" x14ac:dyDescent="0.2">
      <c r="A36" s="37"/>
      <c r="B36" s="38"/>
      <c r="C36" s="38"/>
      <c r="D36" s="38"/>
      <c r="E36" s="38"/>
      <c r="F36" s="38"/>
      <c r="G36" s="38"/>
      <c r="H36" s="38"/>
      <c r="I36" s="39"/>
      <c r="J36" s="40"/>
      <c r="K36" s="40"/>
    </row>
    <row r="37" spans="1:11" ht="15" customHeight="1" x14ac:dyDescent="0.2">
      <c r="A37" s="122" t="s">
        <v>30</v>
      </c>
      <c r="B37" s="122"/>
      <c r="C37" s="122"/>
      <c r="D37" s="122"/>
      <c r="E37" s="122"/>
      <c r="F37" s="122"/>
      <c r="G37" s="122"/>
      <c r="H37" s="122"/>
      <c r="I37" s="122"/>
    </row>
    <row r="38" spans="1:11" ht="84.75" customHeight="1" x14ac:dyDescent="0.2">
      <c r="A38" s="41" t="s">
        <v>32</v>
      </c>
      <c r="B38" s="120" t="s">
        <v>117</v>
      </c>
      <c r="C38" s="120"/>
      <c r="D38" s="120"/>
      <c r="E38" s="120"/>
      <c r="F38" s="120"/>
      <c r="G38" s="120"/>
      <c r="H38" s="120"/>
      <c r="I38" s="120"/>
      <c r="J38" s="40"/>
      <c r="K38" s="40"/>
    </row>
    <row r="39" spans="1:11" ht="84.75" customHeight="1" x14ac:dyDescent="0.2">
      <c r="A39" s="41" t="s">
        <v>134</v>
      </c>
      <c r="B39" s="120" t="s">
        <v>135</v>
      </c>
      <c r="C39" s="120"/>
      <c r="D39" s="120"/>
      <c r="E39" s="120"/>
      <c r="F39" s="120"/>
      <c r="G39" s="120"/>
      <c r="H39" s="120"/>
      <c r="I39" s="120"/>
      <c r="J39" s="40"/>
      <c r="K39" s="40"/>
    </row>
    <row r="40" spans="1:11" ht="59.25" customHeight="1" x14ac:dyDescent="0.2">
      <c r="A40" s="41" t="s">
        <v>33</v>
      </c>
      <c r="B40" s="120" t="s">
        <v>136</v>
      </c>
      <c r="C40" s="120"/>
      <c r="D40" s="120"/>
      <c r="E40" s="120"/>
      <c r="F40" s="120"/>
      <c r="G40" s="120"/>
      <c r="H40" s="120"/>
      <c r="I40" s="120"/>
      <c r="J40" s="40"/>
      <c r="K40" s="40"/>
    </row>
    <row r="41" spans="1:11" ht="39" customHeight="1" x14ac:dyDescent="0.2">
      <c r="A41" s="41" t="s">
        <v>35</v>
      </c>
      <c r="B41" s="120" t="s">
        <v>36</v>
      </c>
      <c r="C41" s="120"/>
      <c r="D41" s="120"/>
      <c r="E41" s="120"/>
      <c r="F41" s="120"/>
      <c r="G41" s="120"/>
      <c r="H41" s="120"/>
      <c r="I41" s="120"/>
      <c r="J41" s="40"/>
      <c r="K41" s="40"/>
    </row>
    <row r="42" spans="1:11" ht="9" customHeight="1" x14ac:dyDescent="0.2">
      <c r="A42" s="41"/>
      <c r="B42" s="42"/>
      <c r="C42" s="42"/>
      <c r="D42" s="42"/>
      <c r="E42" s="42"/>
      <c r="F42" s="42"/>
      <c r="G42" s="42"/>
      <c r="H42" s="42"/>
      <c r="I42" s="43"/>
      <c r="J42" s="40"/>
      <c r="K42" s="40"/>
    </row>
    <row r="43" spans="1:11" ht="15" customHeight="1" x14ac:dyDescent="0.2">
      <c r="A43" s="123" t="s">
        <v>37</v>
      </c>
      <c r="B43" s="123"/>
      <c r="C43" s="123"/>
      <c r="D43" s="123"/>
      <c r="E43" s="123"/>
      <c r="F43" s="123"/>
      <c r="G43" s="123"/>
      <c r="H43" s="123"/>
      <c r="I43" s="123"/>
      <c r="J43" s="40"/>
      <c r="K43" s="40"/>
    </row>
    <row r="44" spans="1:11" ht="87" customHeight="1" x14ac:dyDescent="0.2">
      <c r="A44" s="41" t="s">
        <v>34</v>
      </c>
      <c r="B44" s="120" t="s">
        <v>126</v>
      </c>
      <c r="C44" s="120"/>
      <c r="D44" s="120"/>
      <c r="E44" s="120"/>
      <c r="F44" s="120"/>
      <c r="G44" s="120"/>
      <c r="H44" s="120"/>
      <c r="I44" s="120"/>
      <c r="J44" s="40"/>
      <c r="K44" s="40"/>
    </row>
    <row r="45" spans="1:11" ht="84.75" customHeight="1" x14ac:dyDescent="0.2">
      <c r="A45" s="41" t="s">
        <v>38</v>
      </c>
      <c r="B45" s="120" t="s">
        <v>39</v>
      </c>
      <c r="C45" s="120"/>
      <c r="D45" s="120"/>
      <c r="E45" s="120"/>
      <c r="F45" s="120"/>
      <c r="G45" s="120"/>
      <c r="H45" s="120"/>
      <c r="I45" s="120"/>
      <c r="J45" s="40"/>
      <c r="K45" s="40"/>
    </row>
    <row r="46" spans="1:11" ht="75.75" customHeight="1" x14ac:dyDescent="0.2">
      <c r="A46" s="41" t="s">
        <v>31</v>
      </c>
      <c r="B46" s="120" t="s">
        <v>115</v>
      </c>
      <c r="C46" s="120"/>
      <c r="D46" s="120"/>
      <c r="E46" s="120"/>
      <c r="F46" s="120"/>
      <c r="G46" s="120"/>
      <c r="H46" s="120"/>
      <c r="I46" s="120"/>
      <c r="J46" s="40"/>
      <c r="K46" s="40"/>
    </row>
    <row r="47" spans="1:11" ht="10.5" customHeight="1" x14ac:dyDescent="0.2">
      <c r="A47" s="41"/>
      <c r="B47" s="42"/>
      <c r="C47" s="42"/>
      <c r="D47" s="42"/>
      <c r="E47" s="42"/>
      <c r="F47" s="42"/>
      <c r="G47" s="42"/>
      <c r="H47" s="42"/>
      <c r="I47" s="43"/>
      <c r="J47" s="40"/>
      <c r="K47" s="40"/>
    </row>
    <row r="48" spans="1:11" ht="15" customHeight="1" x14ac:dyDescent="0.2">
      <c r="A48" s="122" t="s">
        <v>40</v>
      </c>
      <c r="B48" s="122"/>
      <c r="C48" s="122"/>
      <c r="D48" s="122"/>
      <c r="E48" s="122"/>
      <c r="F48" s="122"/>
      <c r="G48" s="122"/>
      <c r="H48" s="122"/>
      <c r="I48" s="122"/>
    </row>
    <row r="49" spans="1:9" ht="66" customHeight="1" x14ac:dyDescent="0.2">
      <c r="A49" s="121" t="s">
        <v>116</v>
      </c>
      <c r="B49" s="121"/>
      <c r="C49" s="121"/>
      <c r="D49" s="121"/>
      <c r="E49" s="121"/>
      <c r="F49" s="121"/>
      <c r="G49" s="121"/>
      <c r="H49" s="121"/>
      <c r="I49" s="121"/>
    </row>
    <row r="50" spans="1:9" ht="9" customHeight="1" x14ac:dyDescent="0.2">
      <c r="A50" s="37"/>
      <c r="B50" s="38"/>
      <c r="C50" s="38"/>
      <c r="D50" s="38"/>
      <c r="E50" s="38"/>
      <c r="F50" s="38"/>
      <c r="G50" s="38"/>
      <c r="H50" s="38"/>
      <c r="I50" s="39"/>
    </row>
    <row r="51" spans="1:9" ht="15" customHeight="1" x14ac:dyDescent="0.2">
      <c r="A51" s="122" t="s">
        <v>41</v>
      </c>
      <c r="B51" s="122"/>
      <c r="C51" s="122"/>
      <c r="D51" s="122"/>
      <c r="E51" s="122"/>
      <c r="F51" s="122"/>
      <c r="G51" s="122"/>
      <c r="H51" s="122"/>
      <c r="I51" s="122"/>
    </row>
    <row r="52" spans="1:9" ht="25.5" customHeight="1" x14ac:dyDescent="0.2">
      <c r="A52" s="121" t="s">
        <v>42</v>
      </c>
      <c r="B52" s="121"/>
      <c r="C52" s="121"/>
      <c r="D52" s="121"/>
      <c r="E52" s="121"/>
      <c r="F52" s="121"/>
      <c r="G52" s="121"/>
      <c r="H52" s="121"/>
      <c r="I52" s="121"/>
    </row>
    <row r="53" spans="1:9" ht="11.25" customHeight="1" x14ac:dyDescent="0.2">
      <c r="A53" s="37"/>
      <c r="B53" s="38"/>
      <c r="C53" s="38"/>
      <c r="D53" s="38"/>
      <c r="E53" s="38"/>
      <c r="F53" s="38"/>
      <c r="G53" s="38"/>
      <c r="H53" s="38"/>
      <c r="I53" s="39"/>
    </row>
    <row r="54" spans="1:9" ht="15" customHeight="1" x14ac:dyDescent="0.2">
      <c r="A54" s="124" t="s">
        <v>43</v>
      </c>
      <c r="B54" s="124"/>
      <c r="C54" s="124"/>
      <c r="D54" s="124"/>
      <c r="E54" s="124"/>
      <c r="F54" s="124"/>
      <c r="G54" s="124"/>
      <c r="H54" s="124"/>
      <c r="I54" s="124"/>
    </row>
    <row r="55" spans="1:9" ht="30.75" customHeight="1" x14ac:dyDescent="0.2">
      <c r="A55" s="121" t="s">
        <v>118</v>
      </c>
      <c r="B55" s="121"/>
      <c r="C55" s="121"/>
      <c r="D55" s="121"/>
      <c r="E55" s="121"/>
      <c r="F55" s="121"/>
      <c r="G55" s="121"/>
      <c r="H55" s="121"/>
      <c r="I55" s="121"/>
    </row>
    <row r="56" spans="1:9" ht="15" customHeight="1" x14ac:dyDescent="0.25">
      <c r="C56" s="44"/>
    </row>
  </sheetData>
  <mergeCells count="38">
    <mergeCell ref="A2:I2"/>
    <mergeCell ref="A3:I3"/>
    <mergeCell ref="A4:I4"/>
    <mergeCell ref="B7:C7"/>
    <mergeCell ref="H7:I7"/>
    <mergeCell ref="A10:I10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4:I34"/>
    <mergeCell ref="A35:I35"/>
    <mergeCell ref="A37:I37"/>
    <mergeCell ref="B38:I38"/>
    <mergeCell ref="B39:I39"/>
    <mergeCell ref="A55:I55"/>
    <mergeCell ref="B45:I45"/>
    <mergeCell ref="A48:I48"/>
    <mergeCell ref="A49:I49"/>
    <mergeCell ref="A51:I51"/>
    <mergeCell ref="A52:I52"/>
    <mergeCell ref="B46:I46"/>
    <mergeCell ref="B40:I40"/>
    <mergeCell ref="B44:I44"/>
    <mergeCell ref="B41:I41"/>
    <mergeCell ref="A43:I43"/>
    <mergeCell ref="A54:I54"/>
  </mergeCells>
  <printOptions horizontalCentered="1"/>
  <pageMargins left="0.25" right="0.25" top="0.75" bottom="0.75" header="0.511811023622047" footer="0.3"/>
  <pageSetup scale="73" fitToHeight="0" orientation="portrait" horizontalDpi="300" verticalDpi="300" r:id="rId1"/>
  <headerFooter>
    <oddFooter>&amp;C&amp;8 Executive Summary</oddFooter>
  </headerFooter>
  <rowBreaks count="1" manualBreakCount="1">
    <brk id="3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57"/>
  <sheetViews>
    <sheetView topLeftCell="A8" zoomScaleNormal="100" workbookViewId="0">
      <selection activeCell="B15" sqref="B15"/>
    </sheetView>
  </sheetViews>
  <sheetFormatPr defaultColWidth="11.42578125" defaultRowHeight="12" x14ac:dyDescent="0.2"/>
  <cols>
    <col min="1" max="1" width="28.7109375" style="45" customWidth="1"/>
    <col min="2" max="2" width="27" style="45" customWidth="1"/>
    <col min="3" max="5" width="11.7109375" style="46" customWidth="1"/>
    <col min="6" max="6" width="14.42578125" style="46" customWidth="1"/>
    <col min="7" max="7" width="11.7109375" style="46" customWidth="1"/>
    <col min="8" max="8" width="33" style="46" customWidth="1"/>
    <col min="9" max="9" width="9.85546875" style="45" customWidth="1"/>
    <col min="10" max="16384" width="11.42578125" style="45"/>
  </cols>
  <sheetData>
    <row r="1" spans="1:8" ht="3.75" customHeight="1" x14ac:dyDescent="0.2">
      <c r="B1" s="46"/>
    </row>
    <row r="2" spans="1:8" ht="15" customHeight="1" x14ac:dyDescent="0.25">
      <c r="A2" s="139" t="s">
        <v>4</v>
      </c>
      <c r="B2" s="139"/>
      <c r="C2" s="139"/>
      <c r="D2" s="139"/>
      <c r="E2" s="139"/>
      <c r="F2" s="139"/>
      <c r="G2" s="139"/>
      <c r="H2" s="139"/>
    </row>
    <row r="3" spans="1:8" ht="18" customHeight="1" x14ac:dyDescent="0.25">
      <c r="A3" s="140" t="str">
        <f>+'Executive Summary'!A3:I3</f>
        <v xml:space="preserve">Greenfield Gateway </v>
      </c>
      <c r="B3" s="140"/>
      <c r="C3" s="140"/>
      <c r="D3" s="140"/>
      <c r="E3" s="140"/>
      <c r="F3" s="140"/>
      <c r="G3" s="140"/>
      <c r="H3" s="140"/>
    </row>
    <row r="4" spans="1:8" ht="15" customHeight="1" x14ac:dyDescent="0.25">
      <c r="A4" s="141" t="s">
        <v>125</v>
      </c>
      <c r="B4" s="141"/>
      <c r="C4" s="141"/>
      <c r="D4" s="141"/>
      <c r="E4" s="141"/>
      <c r="F4" s="141"/>
      <c r="G4" s="141"/>
      <c r="H4" s="141"/>
    </row>
    <row r="5" spans="1:8" ht="15" customHeight="1" x14ac:dyDescent="0.25">
      <c r="A5" s="48"/>
      <c r="B5" s="48"/>
      <c r="C5" s="48"/>
      <c r="D5" s="48"/>
      <c r="E5" s="48"/>
      <c r="F5" s="48"/>
      <c r="G5" s="48"/>
      <c r="H5" s="48"/>
    </row>
    <row r="6" spans="1:8" s="52" customFormat="1" ht="15" customHeight="1" x14ac:dyDescent="0.25">
      <c r="A6" s="49"/>
      <c r="B6" s="50"/>
      <c r="C6" s="50"/>
      <c r="D6" s="50"/>
      <c r="E6" s="50"/>
      <c r="F6" s="50"/>
      <c r="G6" s="50"/>
      <c r="H6" s="51"/>
    </row>
    <row r="7" spans="1:8" s="52" customFormat="1" ht="15" customHeight="1" x14ac:dyDescent="0.25">
      <c r="A7" s="53" t="s">
        <v>6</v>
      </c>
      <c r="B7" s="134" t="s">
        <v>7</v>
      </c>
      <c r="C7" s="134"/>
      <c r="D7" s="54"/>
      <c r="E7" s="54"/>
      <c r="F7" s="54" t="s">
        <v>8</v>
      </c>
      <c r="G7" s="55">
        <v>51159</v>
      </c>
      <c r="H7" s="56"/>
    </row>
    <row r="8" spans="1:8" s="52" customFormat="1" ht="15" customHeight="1" x14ac:dyDescent="0.25">
      <c r="A8" s="53" t="s">
        <v>9</v>
      </c>
      <c r="B8" s="54" t="s">
        <v>10</v>
      </c>
      <c r="C8" s="54"/>
      <c r="D8" s="54"/>
      <c r="E8" s="54"/>
      <c r="F8" s="54" t="s">
        <v>11</v>
      </c>
      <c r="G8" s="57">
        <f>'Executive Summary'!H8</f>
        <v>0.9556</v>
      </c>
      <c r="H8" s="58"/>
    </row>
    <row r="9" spans="1:8" s="52" customFormat="1" ht="15" customHeight="1" x14ac:dyDescent="0.25">
      <c r="A9" s="59"/>
      <c r="B9" s="60"/>
      <c r="C9" s="61"/>
      <c r="D9" s="60"/>
      <c r="E9" s="60"/>
      <c r="F9" s="60"/>
      <c r="G9" s="60"/>
      <c r="H9" s="62"/>
    </row>
    <row r="10" spans="1:8" ht="14.25" customHeight="1" x14ac:dyDescent="0.2">
      <c r="A10" s="63"/>
      <c r="B10" s="64"/>
      <c r="C10" s="65"/>
      <c r="D10" s="65"/>
      <c r="E10" s="65"/>
      <c r="F10" s="65"/>
      <c r="G10" s="65"/>
      <c r="H10" s="66"/>
    </row>
    <row r="11" spans="1:8" ht="15" customHeight="1" x14ac:dyDescent="0.25">
      <c r="A11" s="67" t="s">
        <v>44</v>
      </c>
      <c r="B11" s="68"/>
      <c r="C11" s="69"/>
      <c r="D11" s="69"/>
      <c r="E11" s="69"/>
      <c r="F11" s="69"/>
      <c r="G11" s="69"/>
      <c r="H11" s="70"/>
    </row>
    <row r="12" spans="1:8" ht="14.25" customHeight="1" x14ac:dyDescent="0.2">
      <c r="A12" s="142"/>
      <c r="B12" s="142"/>
      <c r="C12" s="142"/>
      <c r="D12" s="142"/>
      <c r="E12" s="142"/>
      <c r="F12" s="142"/>
      <c r="G12" s="142"/>
      <c r="H12" s="142"/>
    </row>
    <row r="13" spans="1:8" ht="22.5" customHeight="1" x14ac:dyDescent="0.2">
      <c r="A13" s="71" t="s">
        <v>45</v>
      </c>
      <c r="B13" s="72" t="s">
        <v>46</v>
      </c>
      <c r="C13" s="136" t="s">
        <v>47</v>
      </c>
      <c r="D13" s="136"/>
      <c r="E13" s="136"/>
      <c r="F13" s="136"/>
      <c r="G13" s="136"/>
      <c r="H13" s="136"/>
    </row>
    <row r="14" spans="1:8" ht="69" customHeight="1" x14ac:dyDescent="0.2">
      <c r="A14" s="73" t="s">
        <v>119</v>
      </c>
      <c r="B14" s="74">
        <v>0</v>
      </c>
      <c r="C14" s="137" t="s">
        <v>129</v>
      </c>
      <c r="D14" s="137"/>
      <c r="E14" s="137"/>
      <c r="F14" s="137"/>
      <c r="G14" s="137"/>
      <c r="H14" s="137"/>
    </row>
    <row r="15" spans="1:8" ht="69" customHeight="1" x14ac:dyDescent="0.2">
      <c r="A15" s="73" t="s">
        <v>120</v>
      </c>
      <c r="B15" s="74">
        <v>4991.62</v>
      </c>
      <c r="C15" s="137" t="s">
        <v>131</v>
      </c>
      <c r="D15" s="137"/>
      <c r="E15" s="137"/>
      <c r="F15" s="137"/>
      <c r="G15" s="137"/>
      <c r="H15" s="137"/>
    </row>
    <row r="16" spans="1:8" ht="69" customHeight="1" x14ac:dyDescent="0.2">
      <c r="A16" s="73" t="s">
        <v>68</v>
      </c>
      <c r="B16" s="74">
        <v>3412.83</v>
      </c>
      <c r="C16" s="137" t="s">
        <v>130</v>
      </c>
      <c r="D16" s="137"/>
      <c r="E16" s="137"/>
      <c r="F16" s="137"/>
      <c r="G16" s="137"/>
      <c r="H16" s="137"/>
    </row>
    <row r="17" spans="1:16" ht="86.25" customHeight="1" x14ac:dyDescent="0.2">
      <c r="A17" s="73" t="s">
        <v>48</v>
      </c>
      <c r="B17" s="74">
        <v>62991.39</v>
      </c>
      <c r="C17" s="137" t="s">
        <v>49</v>
      </c>
      <c r="D17" s="137"/>
      <c r="E17" s="137"/>
      <c r="F17" s="137"/>
      <c r="G17" s="137"/>
      <c r="H17" s="137"/>
      <c r="I17" s="113"/>
      <c r="J17" s="32"/>
      <c r="K17" s="32"/>
      <c r="L17" s="32"/>
      <c r="M17" s="32"/>
      <c r="N17" s="32"/>
      <c r="O17" s="32"/>
      <c r="P17" s="32"/>
    </row>
    <row r="18" spans="1:16" ht="75" customHeight="1" x14ac:dyDescent="0.2">
      <c r="A18" s="73" t="s">
        <v>50</v>
      </c>
      <c r="B18" s="74">
        <v>2137.5</v>
      </c>
      <c r="C18" s="137" t="s">
        <v>51</v>
      </c>
      <c r="D18" s="137"/>
      <c r="E18" s="137"/>
      <c r="F18" s="137"/>
      <c r="G18" s="137"/>
      <c r="H18" s="137"/>
      <c r="J18" s="32"/>
      <c r="K18" s="32"/>
      <c r="L18" s="32"/>
      <c r="M18" s="32"/>
      <c r="N18" s="32"/>
      <c r="O18" s="32"/>
      <c r="P18" s="32"/>
    </row>
    <row r="19" spans="1:16" ht="39.75" customHeight="1" x14ac:dyDescent="0.2">
      <c r="A19" s="75" t="s">
        <v>52</v>
      </c>
      <c r="B19" s="76">
        <f>SUM(B17:B18)</f>
        <v>65128.89</v>
      </c>
      <c r="C19" s="138"/>
      <c r="D19" s="138"/>
      <c r="E19" s="138"/>
      <c r="F19" s="138"/>
      <c r="G19" s="138"/>
      <c r="H19" s="138"/>
    </row>
    <row r="22" spans="1:16" ht="29.25" customHeight="1" x14ac:dyDescent="0.2"/>
    <row r="57" spans="1:9" ht="21.75" customHeight="1" x14ac:dyDescent="0.2">
      <c r="A57" s="77"/>
      <c r="B57" s="78"/>
      <c r="C57" s="79"/>
      <c r="D57" s="79"/>
      <c r="E57" s="79"/>
      <c r="F57" s="79"/>
      <c r="G57" s="79"/>
      <c r="H57" s="79"/>
      <c r="I57" s="78"/>
    </row>
  </sheetData>
  <mergeCells count="12">
    <mergeCell ref="A2:H2"/>
    <mergeCell ref="A3:H3"/>
    <mergeCell ref="A4:H4"/>
    <mergeCell ref="B7:C7"/>
    <mergeCell ref="A12:H12"/>
    <mergeCell ref="C13:H13"/>
    <mergeCell ref="C14:H14"/>
    <mergeCell ref="C17:H17"/>
    <mergeCell ref="C18:H18"/>
    <mergeCell ref="C19:H19"/>
    <mergeCell ref="C16:H16"/>
    <mergeCell ref="C15:H15"/>
  </mergeCells>
  <printOptions horizontalCentered="1"/>
  <pageMargins left="0.25" right="0.25" top="0.5" bottom="0.5" header="0.511811023622047" footer="0"/>
  <pageSetup scale="65" orientation="portrait" horizontalDpi="300" verticalDpi="300" r:id="rId1"/>
  <headerFooter>
    <oddFooter>&amp;C&amp;8 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K13"/>
  <sheetViews>
    <sheetView tabSelected="1" zoomScaleNormal="100" workbookViewId="0">
      <selection activeCell="K23" sqref="K23"/>
    </sheetView>
  </sheetViews>
  <sheetFormatPr defaultColWidth="8.7109375" defaultRowHeight="12.75" x14ac:dyDescent="0.2"/>
  <cols>
    <col min="1" max="1" width="24.7109375" customWidth="1"/>
    <col min="2" max="8" width="11.42578125" customWidth="1"/>
    <col min="9" max="9" width="19.85546875" customWidth="1"/>
    <col min="10" max="10" width="4" customWidth="1"/>
    <col min="11" max="11" width="46" customWidth="1"/>
  </cols>
  <sheetData>
    <row r="2" spans="1:11" ht="17.850000000000001" customHeight="1" x14ac:dyDescent="0.2">
      <c r="A2" s="143" t="s">
        <v>4</v>
      </c>
      <c r="B2" s="143"/>
      <c r="C2" s="143"/>
      <c r="D2" s="143"/>
      <c r="E2" s="143"/>
      <c r="F2" s="143"/>
      <c r="G2" s="143"/>
      <c r="H2" s="143"/>
      <c r="I2" s="143"/>
    </row>
    <row r="3" spans="1:11" ht="18" x14ac:dyDescent="0.2">
      <c r="A3" s="143" t="str">
        <f>'Executive Summary'!A3</f>
        <v xml:space="preserve">Greenfield Gateway </v>
      </c>
      <c r="B3" s="143"/>
      <c r="C3" s="143"/>
      <c r="D3" s="143"/>
      <c r="E3" s="143"/>
      <c r="F3" s="143"/>
      <c r="G3" s="143"/>
      <c r="H3" s="143"/>
      <c r="I3" s="143"/>
    </row>
    <row r="4" spans="1:11" ht="18" x14ac:dyDescent="0.2">
      <c r="A4" s="143" t="str">
        <f>'Executive Summary'!A4</f>
        <v>July 2026</v>
      </c>
      <c r="B4" s="143"/>
      <c r="C4" s="143"/>
      <c r="D4" s="143"/>
      <c r="E4" s="143"/>
      <c r="F4" s="143"/>
      <c r="G4" s="143"/>
      <c r="H4" s="143"/>
      <c r="I4" s="143"/>
      <c r="K4" s="80" t="s">
        <v>53</v>
      </c>
    </row>
    <row r="7" spans="1:11" ht="14.25" x14ac:dyDescent="0.2">
      <c r="A7" s="80" t="s">
        <v>54</v>
      </c>
      <c r="B7" s="144" t="str">
        <f>'Executive Summary'!B7</f>
        <v>Danielle Cebrero</v>
      </c>
      <c r="C7" s="144"/>
      <c r="G7" s="80" t="s">
        <v>8</v>
      </c>
      <c r="H7" s="81">
        <f>'Executive Summary'!H7</f>
        <v>64702</v>
      </c>
    </row>
    <row r="8" spans="1:11" ht="14.25" x14ac:dyDescent="0.2">
      <c r="A8" s="80" t="s">
        <v>55</v>
      </c>
      <c r="B8" t="str">
        <f>'Executive Summary'!B8</f>
        <v>Jaie Benson</v>
      </c>
      <c r="G8" s="80" t="s">
        <v>11</v>
      </c>
      <c r="H8" s="82">
        <f>'Executive Summary'!H8</f>
        <v>0.9556</v>
      </c>
    </row>
    <row r="9" spans="1:11" ht="14.25" x14ac:dyDescent="0.2">
      <c r="G9" s="80" t="s">
        <v>56</v>
      </c>
    </row>
    <row r="12" spans="1:11" ht="23.85" customHeight="1" x14ac:dyDescent="0.2">
      <c r="A12" s="145" t="s">
        <v>57</v>
      </c>
      <c r="B12" s="145"/>
      <c r="C12" s="145"/>
      <c r="D12" s="145"/>
      <c r="E12" s="145"/>
      <c r="F12" s="145"/>
      <c r="G12" s="145"/>
      <c r="H12" s="145"/>
      <c r="I12" s="145"/>
      <c r="K12" s="83"/>
    </row>
    <row r="13" spans="1:11" ht="18" x14ac:dyDescent="0.25">
      <c r="A13" s="153" t="s">
        <v>139</v>
      </c>
    </row>
  </sheetData>
  <mergeCells count="5">
    <mergeCell ref="A2:I2"/>
    <mergeCell ref="A3:I3"/>
    <mergeCell ref="A4:I4"/>
    <mergeCell ref="B7:C7"/>
    <mergeCell ref="A12:I12"/>
  </mergeCells>
  <pageMargins left="0.75" right="0.75" top="1" bottom="1" header="0.511811023622047" footer="0.511811023622047"/>
  <pageSetup paperSize="9" scale="70" fitToHeight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27"/>
  <sheetViews>
    <sheetView zoomScaleNormal="100" workbookViewId="0">
      <selection activeCell="A4" sqref="A4:G4"/>
    </sheetView>
  </sheetViews>
  <sheetFormatPr defaultColWidth="8.7109375" defaultRowHeight="12.75" x14ac:dyDescent="0.2"/>
  <cols>
    <col min="1" max="1" width="25.85546875" customWidth="1"/>
    <col min="2" max="2" width="29.7109375" customWidth="1"/>
    <col min="3" max="3" width="9.7109375" customWidth="1"/>
    <col min="4" max="4" width="16.42578125" customWidth="1"/>
    <col min="5" max="5" width="12.7109375" customWidth="1"/>
    <col min="6" max="6" width="17.28515625" customWidth="1"/>
    <col min="7" max="7" width="48.28515625" customWidth="1"/>
  </cols>
  <sheetData>
    <row r="2" spans="1:7" ht="15" customHeight="1" x14ac:dyDescent="0.25">
      <c r="A2" s="139" t="s">
        <v>4</v>
      </c>
      <c r="B2" s="139"/>
      <c r="C2" s="139"/>
      <c r="D2" s="139"/>
      <c r="E2" s="139"/>
      <c r="F2" s="139"/>
      <c r="G2" s="139"/>
    </row>
    <row r="3" spans="1:7" ht="15" customHeight="1" x14ac:dyDescent="0.25">
      <c r="A3" s="139" t="s">
        <v>5</v>
      </c>
      <c r="B3" s="139"/>
      <c r="C3" s="139"/>
      <c r="D3" s="139"/>
      <c r="E3" s="139"/>
      <c r="F3" s="139"/>
      <c r="G3" s="139"/>
    </row>
    <row r="4" spans="1:7" ht="15" customHeight="1" x14ac:dyDescent="0.2">
      <c r="A4" s="133" t="s">
        <v>125</v>
      </c>
      <c r="B4" s="133"/>
      <c r="C4" s="133"/>
      <c r="D4" s="133"/>
      <c r="E4" s="133"/>
      <c r="F4" s="133"/>
      <c r="G4" s="133"/>
    </row>
    <row r="5" spans="1:7" x14ac:dyDescent="0.2">
      <c r="E5" s="84"/>
      <c r="F5" s="84"/>
    </row>
    <row r="6" spans="1:7" x14ac:dyDescent="0.2">
      <c r="A6" s="85"/>
      <c r="B6" s="86"/>
      <c r="C6" s="86"/>
      <c r="D6" s="86"/>
      <c r="E6" s="87"/>
      <c r="F6" s="88"/>
      <c r="G6" s="89"/>
    </row>
    <row r="7" spans="1:7" ht="15" customHeight="1" x14ac:dyDescent="0.2">
      <c r="A7" s="7" t="s">
        <v>6</v>
      </c>
      <c r="B7" s="134" t="s">
        <v>7</v>
      </c>
      <c r="C7" s="134"/>
      <c r="D7" s="8"/>
      <c r="E7" s="9" t="s">
        <v>8</v>
      </c>
      <c r="F7" s="135">
        <v>64702</v>
      </c>
      <c r="G7" s="135"/>
    </row>
    <row r="8" spans="1:7" ht="15" customHeight="1" x14ac:dyDescent="0.2">
      <c r="A8" s="7" t="s">
        <v>9</v>
      </c>
      <c r="B8" s="8" t="s">
        <v>10</v>
      </c>
      <c r="C8" s="8"/>
      <c r="D8" s="8"/>
      <c r="E8" s="9" t="s">
        <v>11</v>
      </c>
      <c r="F8" s="11">
        <v>0.9556</v>
      </c>
      <c r="G8" s="12"/>
    </row>
    <row r="9" spans="1:7" x14ac:dyDescent="0.2">
      <c r="A9" s="90"/>
      <c r="B9" s="91"/>
      <c r="C9" s="91"/>
      <c r="D9" s="91"/>
      <c r="E9" s="92"/>
      <c r="F9" s="93"/>
      <c r="G9" s="94"/>
    </row>
    <row r="11" spans="1:7" ht="15" customHeight="1" x14ac:dyDescent="0.25">
      <c r="A11" s="95" t="s">
        <v>58</v>
      </c>
      <c r="B11" s="95" t="s">
        <v>59</v>
      </c>
      <c r="C11" s="95" t="s">
        <v>60</v>
      </c>
      <c r="D11" s="95" t="s">
        <v>61</v>
      </c>
      <c r="E11" s="95" t="s">
        <v>62</v>
      </c>
      <c r="F11" s="95" t="s">
        <v>63</v>
      </c>
      <c r="G11" s="95" t="s">
        <v>64</v>
      </c>
    </row>
    <row r="13" spans="1:7" x14ac:dyDescent="0.2">
      <c r="A13" s="96" t="s">
        <v>0</v>
      </c>
      <c r="B13" s="96" t="s">
        <v>65</v>
      </c>
      <c r="C13" t="s">
        <v>66</v>
      </c>
      <c r="D13" t="s">
        <v>66</v>
      </c>
      <c r="E13" t="s">
        <v>66</v>
      </c>
      <c r="F13" t="s">
        <v>66</v>
      </c>
      <c r="G13" s="96" t="s">
        <v>67</v>
      </c>
    </row>
    <row r="14" spans="1:7" x14ac:dyDescent="0.2">
      <c r="A14" s="96" t="s">
        <v>0</v>
      </c>
      <c r="B14" s="96" t="s">
        <v>68</v>
      </c>
      <c r="C14" t="s">
        <v>66</v>
      </c>
      <c r="D14" t="s">
        <v>66</v>
      </c>
      <c r="E14" t="s">
        <v>66</v>
      </c>
      <c r="F14" t="s">
        <v>66</v>
      </c>
      <c r="G14" s="96" t="s">
        <v>69</v>
      </c>
    </row>
    <row r="15" spans="1:7" x14ac:dyDescent="0.2">
      <c r="A15" s="96" t="s">
        <v>0</v>
      </c>
      <c r="B15" s="96" t="s">
        <v>70</v>
      </c>
      <c r="C15" t="s">
        <v>66</v>
      </c>
      <c r="D15" t="s">
        <v>66</v>
      </c>
      <c r="E15" t="s">
        <v>66</v>
      </c>
      <c r="F15" t="s">
        <v>66</v>
      </c>
    </row>
    <row r="16" spans="1:7" x14ac:dyDescent="0.2">
      <c r="A16" s="96" t="s">
        <v>0</v>
      </c>
      <c r="B16" s="96" t="s">
        <v>71</v>
      </c>
      <c r="C16" s="96" t="s">
        <v>66</v>
      </c>
      <c r="D16" s="96" t="s">
        <v>66</v>
      </c>
      <c r="E16" s="96" t="s">
        <v>66</v>
      </c>
      <c r="F16" t="s">
        <v>66</v>
      </c>
    </row>
    <row r="17" spans="1:7" hidden="1" x14ac:dyDescent="0.2">
      <c r="A17" s="96" t="s">
        <v>0</v>
      </c>
      <c r="B17" t="s">
        <v>72</v>
      </c>
      <c r="C17" t="s">
        <v>66</v>
      </c>
      <c r="D17" t="s">
        <v>66</v>
      </c>
      <c r="E17" t="s">
        <v>73</v>
      </c>
      <c r="F17" t="s">
        <v>73</v>
      </c>
    </row>
    <row r="18" spans="1:7" x14ac:dyDescent="0.2">
      <c r="A18" s="96" t="s">
        <v>0</v>
      </c>
      <c r="B18" s="96" t="s">
        <v>74</v>
      </c>
      <c r="C18" t="s">
        <v>73</v>
      </c>
      <c r="D18" t="s">
        <v>73</v>
      </c>
      <c r="E18" t="s">
        <v>73</v>
      </c>
      <c r="F18" t="s">
        <v>73</v>
      </c>
      <c r="G18" t="s">
        <v>75</v>
      </c>
    </row>
    <row r="19" spans="1:7" x14ac:dyDescent="0.2">
      <c r="A19" s="96" t="s">
        <v>0</v>
      </c>
      <c r="B19" s="96" t="s">
        <v>76</v>
      </c>
      <c r="C19" t="s">
        <v>66</v>
      </c>
      <c r="D19" t="s">
        <v>66</v>
      </c>
      <c r="E19" t="s">
        <v>66</v>
      </c>
      <c r="F19" t="s">
        <v>66</v>
      </c>
      <c r="G19" t="s">
        <v>77</v>
      </c>
    </row>
    <row r="20" spans="1:7" x14ac:dyDescent="0.2">
      <c r="A20" s="96" t="s">
        <v>0</v>
      </c>
      <c r="B20" s="96" t="s">
        <v>78</v>
      </c>
      <c r="C20" t="s">
        <v>66</v>
      </c>
      <c r="D20" t="s">
        <v>73</v>
      </c>
      <c r="E20" t="s">
        <v>66</v>
      </c>
      <c r="F20" t="s">
        <v>73</v>
      </c>
      <c r="G20" t="s">
        <v>79</v>
      </c>
    </row>
    <row r="21" spans="1:7" x14ac:dyDescent="0.2">
      <c r="A21" s="96" t="s">
        <v>0</v>
      </c>
      <c r="B21" s="96" t="s">
        <v>80</v>
      </c>
      <c r="C21" t="s">
        <v>66</v>
      </c>
      <c r="D21" t="s">
        <v>66</v>
      </c>
      <c r="E21" t="s">
        <v>66</v>
      </c>
      <c r="F21" t="s">
        <v>66</v>
      </c>
      <c r="G21" t="s">
        <v>81</v>
      </c>
    </row>
    <row r="22" spans="1:7" x14ac:dyDescent="0.2">
      <c r="A22" s="96" t="s">
        <v>0</v>
      </c>
      <c r="B22" s="96" t="s">
        <v>82</v>
      </c>
      <c r="C22" t="s">
        <v>66</v>
      </c>
      <c r="D22" t="s">
        <v>66</v>
      </c>
      <c r="E22" t="s">
        <v>66</v>
      </c>
      <c r="F22" t="s">
        <v>66</v>
      </c>
    </row>
    <row r="23" spans="1:7" x14ac:dyDescent="0.2">
      <c r="A23" s="96" t="s">
        <v>0</v>
      </c>
      <c r="B23" s="96" t="s">
        <v>83</v>
      </c>
      <c r="C23" t="s">
        <v>66</v>
      </c>
      <c r="D23" t="s">
        <v>66</v>
      </c>
      <c r="E23" t="s">
        <v>66</v>
      </c>
      <c r="F23" t="s">
        <v>66</v>
      </c>
    </row>
    <row r="24" spans="1:7" x14ac:dyDescent="0.2">
      <c r="A24" s="96" t="s">
        <v>0</v>
      </c>
      <c r="B24" s="96" t="s">
        <v>84</v>
      </c>
      <c r="C24" t="s">
        <v>66</v>
      </c>
      <c r="D24" t="s">
        <v>66</v>
      </c>
      <c r="E24" t="s">
        <v>66</v>
      </c>
      <c r="F24" t="s">
        <v>66</v>
      </c>
    </row>
    <row r="25" spans="1:7" x14ac:dyDescent="0.2">
      <c r="A25" s="96" t="s">
        <v>0</v>
      </c>
      <c r="B25" s="96" t="s">
        <v>85</v>
      </c>
      <c r="C25" t="s">
        <v>66</v>
      </c>
      <c r="D25" t="s">
        <v>66</v>
      </c>
      <c r="E25" t="s">
        <v>66</v>
      </c>
      <c r="F25" t="s">
        <v>66</v>
      </c>
      <c r="G25" t="s">
        <v>77</v>
      </c>
    </row>
    <row r="26" spans="1:7" x14ac:dyDescent="0.2">
      <c r="A26" s="96" t="s">
        <v>0</v>
      </c>
      <c r="B26" s="96" t="s">
        <v>86</v>
      </c>
      <c r="C26" t="s">
        <v>66</v>
      </c>
      <c r="D26" t="s">
        <v>73</v>
      </c>
      <c r="E26" t="s">
        <v>66</v>
      </c>
      <c r="F26" t="s">
        <v>73</v>
      </c>
      <c r="G26" t="s">
        <v>67</v>
      </c>
    </row>
    <row r="27" spans="1:7" x14ac:dyDescent="0.2">
      <c r="A27" s="96" t="s">
        <v>0</v>
      </c>
      <c r="B27" s="96" t="s">
        <v>87</v>
      </c>
      <c r="C27" t="s">
        <v>73</v>
      </c>
      <c r="D27" t="s">
        <v>73</v>
      </c>
      <c r="E27" t="s">
        <v>73</v>
      </c>
      <c r="F27" t="s">
        <v>73</v>
      </c>
      <c r="G27" t="s">
        <v>75</v>
      </c>
    </row>
  </sheetData>
  <mergeCells count="5">
    <mergeCell ref="A2:G2"/>
    <mergeCell ref="A3:G3"/>
    <mergeCell ref="A4:G4"/>
    <mergeCell ref="B7:C7"/>
    <mergeCell ref="F7:G7"/>
  </mergeCells>
  <pageMargins left="0.7" right="0.7" top="0.75" bottom="0.75" header="0.511811023622047" footer="0.511811023622047"/>
  <pageSetup paperSize="9" scale="83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9"/>
  <sheetViews>
    <sheetView zoomScaleNormal="100" workbookViewId="0">
      <selection activeCell="F31" sqref="F31"/>
    </sheetView>
  </sheetViews>
  <sheetFormatPr defaultColWidth="8.7109375"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customHeight="1" x14ac:dyDescent="0.2">
      <c r="B1" s="64"/>
      <c r="C1" s="65"/>
      <c r="D1" s="65"/>
      <c r="E1" s="65"/>
      <c r="F1" s="65"/>
      <c r="G1" s="65"/>
      <c r="H1" s="65"/>
      <c r="I1" s="65"/>
      <c r="J1" s="65"/>
    </row>
    <row r="2" spans="2:10" ht="15" customHeight="1" x14ac:dyDescent="0.2">
      <c r="B2" s="131" t="s">
        <v>88</v>
      </c>
      <c r="C2" s="131"/>
      <c r="D2" s="131"/>
      <c r="E2" s="131"/>
      <c r="F2" s="131"/>
      <c r="G2" s="131"/>
      <c r="H2" s="131"/>
      <c r="I2" s="131"/>
      <c r="J2" s="131"/>
    </row>
    <row r="3" spans="2:10" ht="15" customHeight="1" x14ac:dyDescent="0.2">
      <c r="B3" s="151" t="s">
        <v>0</v>
      </c>
      <c r="C3" s="151"/>
      <c r="D3" s="151"/>
      <c r="E3" s="151"/>
      <c r="F3" s="151"/>
      <c r="G3" s="151"/>
      <c r="H3" s="151"/>
      <c r="I3" s="151"/>
      <c r="J3" s="151"/>
    </row>
    <row r="4" spans="2:10" ht="15" customHeight="1" x14ac:dyDescent="0.2">
      <c r="B4" s="133" t="s">
        <v>89</v>
      </c>
      <c r="C4" s="133"/>
      <c r="D4" s="133"/>
      <c r="E4" s="133"/>
      <c r="F4" s="133"/>
      <c r="G4" s="133"/>
      <c r="H4" s="133"/>
      <c r="I4" s="133"/>
      <c r="J4" s="133"/>
    </row>
    <row r="5" spans="2:10" ht="15" customHeight="1" x14ac:dyDescent="0.25">
      <c r="B5" s="47"/>
      <c r="C5" s="47"/>
      <c r="D5" s="47"/>
      <c r="E5" s="47"/>
      <c r="F5" s="47"/>
      <c r="G5" s="47"/>
      <c r="H5" s="47"/>
      <c r="I5" s="47"/>
      <c r="J5" s="47"/>
    </row>
    <row r="6" spans="2:10" ht="31.5" customHeight="1" x14ac:dyDescent="0.25">
      <c r="B6" s="47"/>
      <c r="C6" s="47"/>
      <c r="D6" s="47"/>
      <c r="E6" s="47"/>
      <c r="F6" s="47"/>
      <c r="G6" s="47"/>
      <c r="H6" s="47"/>
      <c r="I6" s="47"/>
      <c r="J6" s="47"/>
    </row>
    <row r="7" spans="2:10" ht="14.25" customHeight="1" x14ac:dyDescent="0.2">
      <c r="B7" s="97"/>
      <c r="C7" s="98"/>
      <c r="D7" s="98"/>
      <c r="E7" s="98"/>
      <c r="F7" s="98"/>
      <c r="G7" s="98"/>
      <c r="H7" s="98"/>
      <c r="I7" s="99"/>
      <c r="J7" s="65"/>
    </row>
    <row r="8" spans="2:10" ht="15" customHeight="1" x14ac:dyDescent="0.25">
      <c r="B8" s="53" t="s">
        <v>6</v>
      </c>
      <c r="C8" s="54" t="s">
        <v>7</v>
      </c>
      <c r="D8" s="54"/>
      <c r="E8" s="100"/>
      <c r="F8" s="100"/>
      <c r="G8" s="101"/>
      <c r="H8" s="101" t="s">
        <v>8</v>
      </c>
      <c r="I8" s="102">
        <v>51159</v>
      </c>
      <c r="J8" s="47"/>
    </row>
    <row r="9" spans="2:10" ht="15" customHeight="1" x14ac:dyDescent="0.25">
      <c r="B9" s="53" t="s">
        <v>9</v>
      </c>
      <c r="C9" s="152" t="s">
        <v>10</v>
      </c>
      <c r="D9" s="152"/>
      <c r="E9" s="100"/>
      <c r="F9" s="100"/>
      <c r="G9" s="100"/>
      <c r="H9" s="101" t="s">
        <v>11</v>
      </c>
      <c r="I9" s="103">
        <v>1</v>
      </c>
      <c r="J9" s="47"/>
    </row>
    <row r="10" spans="2:10" ht="15" customHeight="1" x14ac:dyDescent="0.25">
      <c r="B10" s="53"/>
      <c r="C10" s="152"/>
      <c r="D10" s="152"/>
      <c r="E10" s="100"/>
      <c r="F10" s="100"/>
      <c r="G10" s="100"/>
      <c r="H10" s="101"/>
      <c r="I10" s="103"/>
      <c r="J10" s="47"/>
    </row>
    <row r="11" spans="2:10" ht="15" customHeight="1" x14ac:dyDescent="0.25">
      <c r="B11" s="104"/>
      <c r="C11" s="105"/>
      <c r="D11" s="105"/>
      <c r="E11" s="105"/>
      <c r="F11" s="106"/>
      <c r="G11" s="106"/>
      <c r="H11" s="106"/>
      <c r="I11" s="107"/>
      <c r="J11" s="47"/>
    </row>
    <row r="12" spans="2:10" ht="15" customHeight="1" x14ac:dyDescent="0.25">
      <c r="B12" s="101"/>
      <c r="C12" s="100"/>
      <c r="D12" s="100"/>
      <c r="E12" s="100"/>
      <c r="F12" s="47"/>
      <c r="G12" s="47"/>
      <c r="H12" s="47"/>
      <c r="I12" s="47"/>
      <c r="J12" s="47"/>
    </row>
    <row r="13" spans="2:10" ht="15" customHeight="1" x14ac:dyDescent="0.25">
      <c r="B13" s="105"/>
      <c r="C13" s="105"/>
      <c r="D13" s="105"/>
      <c r="E13" s="106"/>
      <c r="F13" s="106"/>
      <c r="G13" s="106"/>
      <c r="H13" s="106"/>
      <c r="I13" s="106"/>
    </row>
    <row r="14" spans="2:10" x14ac:dyDescent="0.2">
      <c r="B14" s="147" t="s">
        <v>90</v>
      </c>
      <c r="C14" s="147"/>
      <c r="D14" s="108" t="s">
        <v>91</v>
      </c>
      <c r="E14" s="108" t="s">
        <v>92</v>
      </c>
      <c r="F14" s="148" t="s">
        <v>64</v>
      </c>
      <c r="G14" s="148"/>
      <c r="H14" s="148"/>
      <c r="I14" s="148"/>
    </row>
    <row r="15" spans="2:10" ht="14.25" customHeight="1" x14ac:dyDescent="0.2">
      <c r="B15" s="149" t="s">
        <v>93</v>
      </c>
      <c r="C15" s="149"/>
      <c r="D15" s="109"/>
      <c r="E15" s="109"/>
      <c r="F15" s="150"/>
      <c r="G15" s="150"/>
      <c r="H15" s="150"/>
      <c r="I15" s="150"/>
    </row>
    <row r="16" spans="2:10" x14ac:dyDescent="0.2">
      <c r="B16" s="110" t="s">
        <v>94</v>
      </c>
      <c r="C16" s="111"/>
      <c r="D16" s="111"/>
      <c r="E16" s="111"/>
      <c r="F16" s="146"/>
      <c r="G16" s="146"/>
      <c r="H16" s="146"/>
      <c r="I16" s="146"/>
    </row>
    <row r="17" spans="2:9" x14ac:dyDescent="0.2">
      <c r="B17" s="110" t="s">
        <v>95</v>
      </c>
      <c r="C17" s="111"/>
      <c r="D17" s="111"/>
      <c r="E17" s="111"/>
      <c r="F17" s="146"/>
      <c r="G17" s="146"/>
      <c r="H17" s="146"/>
      <c r="I17" s="146"/>
    </row>
    <row r="18" spans="2:9" x14ac:dyDescent="0.2">
      <c r="B18" s="110" t="s">
        <v>96</v>
      </c>
      <c r="C18" s="111"/>
      <c r="D18" s="111"/>
      <c r="E18" s="111"/>
      <c r="F18" s="146"/>
      <c r="G18" s="146"/>
      <c r="H18" s="146"/>
      <c r="I18" s="146"/>
    </row>
    <row r="19" spans="2:9" x14ac:dyDescent="0.2">
      <c r="B19" s="110" t="s">
        <v>97</v>
      </c>
      <c r="C19" s="111"/>
      <c r="D19" s="111"/>
      <c r="E19" s="111"/>
      <c r="F19" s="146"/>
      <c r="G19" s="146"/>
      <c r="H19" s="146"/>
      <c r="I19" s="146"/>
    </row>
    <row r="20" spans="2:9" x14ac:dyDescent="0.2">
      <c r="B20" s="110" t="s">
        <v>98</v>
      </c>
      <c r="C20" s="111"/>
      <c r="D20" s="111"/>
      <c r="E20" s="111"/>
      <c r="F20" s="146"/>
      <c r="G20" s="146"/>
      <c r="H20" s="146"/>
      <c r="I20" s="146"/>
    </row>
    <row r="21" spans="2:9" x14ac:dyDescent="0.2">
      <c r="B21" s="110" t="s">
        <v>99</v>
      </c>
      <c r="C21" s="111"/>
      <c r="D21" s="111"/>
      <c r="E21" s="111"/>
      <c r="F21" s="146"/>
      <c r="G21" s="146"/>
      <c r="H21" s="146"/>
      <c r="I21" s="146"/>
    </row>
    <row r="22" spans="2:9" x14ac:dyDescent="0.2">
      <c r="B22" s="110" t="s">
        <v>100</v>
      </c>
      <c r="C22" s="111"/>
      <c r="D22" s="111"/>
      <c r="E22" s="111"/>
      <c r="F22" s="146"/>
      <c r="G22" s="146"/>
      <c r="H22" s="146"/>
      <c r="I22" s="146"/>
    </row>
    <row r="23" spans="2:9" x14ac:dyDescent="0.2">
      <c r="B23" s="110" t="s">
        <v>101</v>
      </c>
      <c r="C23" s="111"/>
      <c r="D23" s="111"/>
      <c r="E23" s="111"/>
      <c r="F23" s="146"/>
      <c r="G23" s="146"/>
      <c r="H23" s="146"/>
      <c r="I23" s="146"/>
    </row>
    <row r="24" spans="2:9" x14ac:dyDescent="0.2">
      <c r="B24" s="110" t="s">
        <v>102</v>
      </c>
      <c r="C24" s="111"/>
      <c r="D24" s="111"/>
      <c r="E24" s="111"/>
      <c r="F24" s="146"/>
      <c r="G24" s="146"/>
      <c r="H24" s="146"/>
      <c r="I24" s="146"/>
    </row>
    <row r="25" spans="2:9" x14ac:dyDescent="0.2">
      <c r="B25" s="110" t="s">
        <v>103</v>
      </c>
      <c r="C25" s="111"/>
      <c r="D25" s="111"/>
      <c r="E25" s="111"/>
      <c r="F25" s="146"/>
      <c r="G25" s="146"/>
      <c r="H25" s="146"/>
      <c r="I25" s="146"/>
    </row>
    <row r="26" spans="2:9" x14ac:dyDescent="0.2">
      <c r="B26" s="110" t="s">
        <v>104</v>
      </c>
      <c r="C26" s="111"/>
      <c r="D26" s="111"/>
      <c r="E26" s="111"/>
      <c r="F26" s="146"/>
      <c r="G26" s="146"/>
      <c r="H26" s="146"/>
      <c r="I26" s="146"/>
    </row>
    <row r="27" spans="2:9" x14ac:dyDescent="0.2">
      <c r="B27" s="110" t="s">
        <v>105</v>
      </c>
      <c r="C27" s="111"/>
      <c r="D27" s="111"/>
      <c r="E27" s="111"/>
      <c r="F27" s="146"/>
      <c r="G27" s="146"/>
      <c r="H27" s="146"/>
      <c r="I27" s="146"/>
    </row>
    <row r="28" spans="2:9" x14ac:dyDescent="0.2">
      <c r="B28" s="110" t="s">
        <v>106</v>
      </c>
      <c r="C28" s="111"/>
      <c r="D28" s="111"/>
      <c r="E28" s="111"/>
      <c r="F28" s="146"/>
      <c r="G28" s="146"/>
      <c r="H28" s="146"/>
      <c r="I28" s="146"/>
    </row>
    <row r="29" spans="2:9" x14ac:dyDescent="0.2">
      <c r="B29" s="110" t="s">
        <v>107</v>
      </c>
      <c r="C29" s="111"/>
      <c r="D29" s="111"/>
      <c r="E29" s="111"/>
      <c r="F29" s="146"/>
      <c r="G29" s="146"/>
      <c r="H29" s="146"/>
      <c r="I29" s="146"/>
    </row>
    <row r="30" spans="2:9" x14ac:dyDescent="0.2">
      <c r="B30" s="110" t="s">
        <v>108</v>
      </c>
      <c r="C30" s="111"/>
      <c r="D30" s="111"/>
      <c r="E30" s="111"/>
      <c r="F30" s="146"/>
      <c r="G30" s="146"/>
      <c r="H30" s="146"/>
      <c r="I30" s="146"/>
    </row>
    <row r="31" spans="2:9" x14ac:dyDescent="0.2">
      <c r="B31" s="110"/>
      <c r="C31" s="111"/>
      <c r="D31" s="111"/>
      <c r="E31" s="111"/>
      <c r="F31" s="146"/>
      <c r="G31" s="146"/>
      <c r="H31" s="146"/>
      <c r="I31" s="146"/>
    </row>
    <row r="32" spans="2:9" x14ac:dyDescent="0.2">
      <c r="B32" s="110"/>
      <c r="C32" s="111"/>
      <c r="D32" s="111"/>
      <c r="E32" s="111"/>
      <c r="F32" s="146"/>
      <c r="G32" s="146"/>
      <c r="H32" s="146"/>
      <c r="I32" s="146"/>
    </row>
    <row r="33" spans="2:9" x14ac:dyDescent="0.2">
      <c r="B33" s="110"/>
      <c r="C33" s="111"/>
      <c r="D33" s="111"/>
      <c r="E33" s="111"/>
      <c r="F33" s="146"/>
      <c r="G33" s="146"/>
      <c r="H33" s="146"/>
      <c r="I33" s="146"/>
    </row>
    <row r="34" spans="2:9" x14ac:dyDescent="0.2">
      <c r="B34" s="110"/>
      <c r="C34" s="111"/>
      <c r="D34" s="111"/>
      <c r="E34" s="111"/>
      <c r="F34" s="146"/>
      <c r="G34" s="146"/>
      <c r="H34" s="146"/>
      <c r="I34" s="146"/>
    </row>
    <row r="35" spans="2:9" x14ac:dyDescent="0.2">
      <c r="B35" s="110"/>
      <c r="C35" s="111"/>
      <c r="D35" s="111"/>
      <c r="E35" s="111"/>
      <c r="F35" s="146"/>
      <c r="G35" s="146"/>
      <c r="H35" s="146"/>
      <c r="I35" s="146"/>
    </row>
    <row r="36" spans="2:9" x14ac:dyDescent="0.2">
      <c r="B36" s="110"/>
      <c r="C36" s="111"/>
      <c r="D36" s="111"/>
      <c r="E36" s="111"/>
      <c r="F36" s="146"/>
      <c r="G36" s="146"/>
      <c r="H36" s="146"/>
      <c r="I36" s="146"/>
    </row>
    <row r="37" spans="2:9" x14ac:dyDescent="0.2">
      <c r="B37" s="110"/>
      <c r="C37" s="111"/>
      <c r="D37" s="111"/>
      <c r="E37" s="111"/>
      <c r="F37" s="146"/>
      <c r="G37" s="146"/>
      <c r="H37" s="146"/>
      <c r="I37" s="146"/>
    </row>
    <row r="38" spans="2:9" x14ac:dyDescent="0.2">
      <c r="B38" s="110"/>
      <c r="C38" s="111"/>
      <c r="D38" s="111"/>
      <c r="E38" s="111"/>
      <c r="F38" s="146"/>
      <c r="G38" s="146"/>
      <c r="H38" s="146"/>
      <c r="I38" s="146"/>
    </row>
    <row r="39" spans="2:9" x14ac:dyDescent="0.2">
      <c r="B39" s="110"/>
      <c r="C39" s="111"/>
      <c r="D39" s="111"/>
      <c r="E39" s="111"/>
      <c r="F39" s="146"/>
      <c r="G39" s="146"/>
      <c r="H39" s="146"/>
      <c r="I39" s="146"/>
    </row>
  </sheetData>
  <mergeCells count="33">
    <mergeCell ref="B2:J2"/>
    <mergeCell ref="B3:J3"/>
    <mergeCell ref="B4:J4"/>
    <mergeCell ref="C9:D9"/>
    <mergeCell ref="C10:D10"/>
    <mergeCell ref="B14:C14"/>
    <mergeCell ref="F14:I14"/>
    <mergeCell ref="B15:C15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7:I37"/>
    <mergeCell ref="F38:I38"/>
    <mergeCell ref="F39:I39"/>
    <mergeCell ref="F32:I32"/>
    <mergeCell ref="F33:I33"/>
    <mergeCell ref="F34:I34"/>
    <mergeCell ref="F35:I35"/>
    <mergeCell ref="F36:I36"/>
  </mergeCells>
  <pageMargins left="0.7" right="0.7" top="0.75" bottom="0.75" header="0.511811023622047" footer="0.511811023622047"/>
  <pageSetup scale="51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7.850000000000001" customHeight="1" x14ac:dyDescent="0.2">
      <c r="A1" s="143" t="s">
        <v>114</v>
      </c>
      <c r="B1" s="143"/>
      <c r="C1" s="143"/>
      <c r="D1" s="143"/>
      <c r="E1" s="143"/>
    </row>
    <row r="2" spans="1:7" ht="18" x14ac:dyDescent="0.2">
      <c r="A2" s="143" t="str">
        <f>'Executive Summary'!A3</f>
        <v xml:space="preserve">Greenfield Gateway </v>
      </c>
      <c r="B2" s="143"/>
      <c r="C2" s="143"/>
      <c r="D2" s="143"/>
      <c r="E2" s="143"/>
      <c r="F2" s="143"/>
      <c r="G2" s="143"/>
    </row>
    <row r="3" spans="1:7" ht="18" x14ac:dyDescent="0.2">
      <c r="A3" s="143" t="str">
        <f>'Executive Summary'!A4</f>
        <v>July 2026</v>
      </c>
      <c r="B3" s="143"/>
      <c r="C3" s="143"/>
      <c r="D3" s="143"/>
      <c r="E3" s="143"/>
      <c r="F3" s="143"/>
      <c r="G3" s="143"/>
    </row>
    <row r="4" spans="1:7" x14ac:dyDescent="0.2">
      <c r="A4" s="144"/>
      <c r="B4" s="144"/>
      <c r="C4" s="144"/>
      <c r="D4" s="144"/>
      <c r="E4" s="144"/>
    </row>
    <row r="6" spans="1:7" ht="14.25" x14ac:dyDescent="0.2">
      <c r="A6" s="80" t="s">
        <v>109</v>
      </c>
      <c r="B6" t="str">
        <f>'Executive Summary'!B7</f>
        <v>Danielle Cebrero</v>
      </c>
      <c r="C6" s="80" t="s">
        <v>8</v>
      </c>
      <c r="D6" s="81">
        <f>'Executive Summary'!H7</f>
        <v>64702</v>
      </c>
    </row>
    <row r="7" spans="1:7" ht="14.25" x14ac:dyDescent="0.2">
      <c r="A7" s="80" t="s">
        <v>110</v>
      </c>
      <c r="B7" t="str">
        <f>'Executive Summary'!B8</f>
        <v>Jaie Benson</v>
      </c>
      <c r="C7" s="80" t="s">
        <v>11</v>
      </c>
      <c r="D7" s="82">
        <f>'Executive Summary'!H8</f>
        <v>0.9556</v>
      </c>
    </row>
    <row r="10" spans="1:7" ht="28.5" x14ac:dyDescent="0.2">
      <c r="A10" s="112" t="s">
        <v>45</v>
      </c>
      <c r="B10" s="112" t="s">
        <v>111</v>
      </c>
      <c r="C10" s="112" t="s">
        <v>112</v>
      </c>
      <c r="D10" s="112" t="s">
        <v>113</v>
      </c>
      <c r="E10" s="112" t="s">
        <v>64</v>
      </c>
    </row>
  </sheetData>
  <mergeCells count="4">
    <mergeCell ref="A1:E1"/>
    <mergeCell ref="A2:G2"/>
    <mergeCell ref="A3:G3"/>
    <mergeCell ref="A4:E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Title Sheet</vt:lpstr>
      <vt:lpstr>Executive Summary</vt:lpstr>
      <vt:lpstr>Tenant Delinquency</vt:lpstr>
      <vt:lpstr>Photos</vt:lpstr>
      <vt:lpstr>COI</vt:lpstr>
      <vt:lpstr>COI Tab</vt:lpstr>
      <vt:lpstr>Tenant Maintenance Tracking. </vt:lpstr>
      <vt:lpstr>COI!Print_Area</vt:lpstr>
      <vt:lpstr>'COI Tab'!Print_Area</vt:lpstr>
      <vt:lpstr>'Executive Summary'!Print_Area</vt:lpstr>
      <vt:lpstr>Photos!Print_Area</vt:lpstr>
      <vt:lpstr>'Tenant Delinquency'!Print_Area</vt:lpstr>
      <vt:lpstr>'Executive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dc:description/>
  <cp:lastModifiedBy>Jaie Benson</cp:lastModifiedBy>
  <cp:revision>0</cp:revision>
  <cp:lastPrinted>2026-08-24T16:44:24Z</cp:lastPrinted>
  <dcterms:created xsi:type="dcterms:W3CDTF">2011-10-06T15:30:24Z</dcterms:created>
  <dcterms:modified xsi:type="dcterms:W3CDTF">2026-08-24T16:45:11Z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0x01010003B82F5A695F354EA1EA57F8147C47D4</vt:lpwstr>
  </property>
  <property fmtid="{D5CDD505-2E9C-101B-9397-08002B2CF9AE}" pid="3" name="Numerical Order">
    <vt:lpwstr/>
  </property>
  <property fmtid="{D5CDD505-2E9C-101B-9397-08002B2CF9AE}" pid="4" name="Order">
    <vt:lpwstr>41120200.0000000</vt:lpwstr>
  </property>
  <property fmtid="{D5CDD505-2E9C-101B-9397-08002B2CF9AE}" pid="5" name="display_urn:schemas-microsoft-com:office:office#Author">
    <vt:lpwstr>Ashley Olson</vt:lpwstr>
  </property>
  <property fmtid="{D5CDD505-2E9C-101B-9397-08002B2CF9AE}" pid="6" name="display_urn:schemas-microsoft-com:office:office#Editor">
    <vt:lpwstr>Ashley Olson</vt:lpwstr>
  </property>
</Properties>
</file>