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ROOSEVELT COMMONS\MONTHLY REPORTS\07.26\"/>
    </mc:Choice>
  </mc:AlternateContent>
  <xr:revisionPtr revIDLastSave="0" documentId="13_ncr:1_{6B65CD0F-F5DE-424C-8185-140CE35C68A6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Title Sheet" sheetId="1" r:id="rId1"/>
    <sheet name="Executive Summary" sheetId="2" r:id="rId2"/>
    <sheet name="Tenant Delinquency" sheetId="3" r:id="rId3"/>
    <sheet name="Photos" sheetId="4" r:id="rId4"/>
    <sheet name="COI" sheetId="5" r:id="rId5"/>
    <sheet name="COI Tab" sheetId="6" state="hidden" r:id="rId6"/>
    <sheet name="Tenant Maintenance Tracking. " sheetId="7" r:id="rId7"/>
  </sheets>
  <definedNames>
    <definedName name="_xlnm.Print_Area" localSheetId="4">COI!$A$1:$G$38</definedName>
    <definedName name="_xlnm.Print_Area" localSheetId="5">'COI Tab'!$A$1:$I$53</definedName>
    <definedName name="_xlnm.Print_Area" localSheetId="1">'Executive Summary'!$A$1:$I$49</definedName>
    <definedName name="_xlnm.Print_Area" localSheetId="3">Photos!$A$1:$I$84</definedName>
    <definedName name="_xlnm.Print_Area" localSheetId="2">'Tenant Delinquency'!$A$1:$I$19</definedName>
    <definedName name="_xlnm.Print_Titles" localSheetId="1">'Executive Summary'!$2:$10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3" l="1"/>
  <c r="H13" i="2" l="1"/>
  <c r="I13" i="2" s="1"/>
  <c r="D13" i="2"/>
  <c r="E13" i="2" s="1"/>
  <c r="B14" i="2"/>
  <c r="C14" i="2"/>
  <c r="C17" i="2" s="1"/>
  <c r="F14" i="2"/>
  <c r="F17" i="2" s="1"/>
  <c r="G14" i="2"/>
  <c r="G17" i="2" s="1"/>
  <c r="D15" i="2"/>
  <c r="E15" i="2"/>
  <c r="H15" i="2"/>
  <c r="I15" i="2" s="1"/>
  <c r="D16" i="2"/>
  <c r="E16" i="2"/>
  <c r="H16" i="2"/>
  <c r="I16" i="2"/>
  <c r="B17" i="2"/>
  <c r="D7" i="7"/>
  <c r="B7" i="7"/>
  <c r="D6" i="7"/>
  <c r="B6" i="7"/>
  <c r="A3" i="7"/>
  <c r="A2" i="7"/>
  <c r="H8" i="4"/>
  <c r="B8" i="4"/>
  <c r="H7" i="4"/>
  <c r="B7" i="4"/>
  <c r="A4" i="4"/>
  <c r="A3" i="4"/>
  <c r="G8" i="3"/>
  <c r="A3" i="3"/>
  <c r="H12" i="2"/>
  <c r="I12" i="2" s="1"/>
  <c r="D12" i="2"/>
  <c r="E12" i="2" s="1"/>
  <c r="D17" i="2" l="1"/>
  <c r="E17" i="2" s="1"/>
  <c r="D14" i="2"/>
  <c r="E14" i="2" s="1"/>
  <c r="H14" i="2"/>
  <c r="I14" i="2" s="1"/>
  <c r="H17" i="2"/>
  <c r="I17" i="2" s="1"/>
</calcChain>
</file>

<file path=xl/sharedStrings.xml><?xml version="1.0" encoding="utf-8"?>
<sst xmlns="http://schemas.openxmlformats.org/spreadsheetml/2006/main" count="138" uniqueCount="101">
  <si>
    <t>Greenfield Gateway</t>
  </si>
  <si>
    <t>Monthly Report</t>
  </si>
  <si>
    <t>Prepared By:</t>
  </si>
  <si>
    <t>Athena Property Management</t>
  </si>
  <si>
    <t>Executive Summary</t>
  </si>
  <si>
    <t>Property Manager:</t>
  </si>
  <si>
    <t>Danielle Cebrero</t>
  </si>
  <si>
    <t>Square Feet:</t>
  </si>
  <si>
    <t>Assistant Property Manager</t>
  </si>
  <si>
    <t>Jaie Benson</t>
  </si>
  <si>
    <t>% Leased:</t>
  </si>
  <si>
    <t>Cash</t>
  </si>
  <si>
    <t>Monthly
Actual</t>
  </si>
  <si>
    <t>Monthly
Budget</t>
  </si>
  <si>
    <t>Variance</t>
  </si>
  <si>
    <t>% Change</t>
  </si>
  <si>
    <t>YTD                    Actual</t>
  </si>
  <si>
    <t>YTD                                         Budget</t>
  </si>
  <si>
    <t>Total Income</t>
  </si>
  <si>
    <t>Total Operating Expenses</t>
  </si>
  <si>
    <t>Gross Cash Flow</t>
  </si>
  <si>
    <t>Total Owners Expense</t>
  </si>
  <si>
    <t>Total Interest Expense</t>
  </si>
  <si>
    <t>Net Income</t>
  </si>
  <si>
    <t>Income Revenue</t>
  </si>
  <si>
    <t>Operating Expenses</t>
  </si>
  <si>
    <t>Owner Expenses</t>
  </si>
  <si>
    <t>Tenant Issues</t>
  </si>
  <si>
    <t>Operational Issues</t>
  </si>
  <si>
    <t>Renewals (12 months from current period)</t>
  </si>
  <si>
    <t>New Leases/Completed Renewals</t>
  </si>
  <si>
    <t>Legal</t>
  </si>
  <si>
    <t>Property Highlights and Trends</t>
  </si>
  <si>
    <t>Management conducts bi-monthly inspections and is working closely with vendors to maintain the center.</t>
  </si>
  <si>
    <t>Capital Projects / Tenant Improvements</t>
  </si>
  <si>
    <t>Tenant Delinquency</t>
  </si>
  <si>
    <t>Tenant</t>
  </si>
  <si>
    <t>Balances over $2,000</t>
  </si>
  <si>
    <t>Action Taken / Legal Update</t>
  </si>
  <si>
    <t>TOTAL</t>
  </si>
  <si>
    <t>NOTES</t>
  </si>
  <si>
    <t>Manager:</t>
  </si>
  <si>
    <t>Assistant Manager:</t>
  </si>
  <si>
    <t>% Occupied:</t>
  </si>
  <si>
    <t>Photos</t>
  </si>
  <si>
    <t>Group</t>
  </si>
  <si>
    <t>Tracked</t>
  </si>
  <si>
    <t>COIonFile</t>
  </si>
  <si>
    <t>COIinCompliance</t>
  </si>
  <si>
    <t>DOConFile</t>
  </si>
  <si>
    <t>DOCinCompliance</t>
  </si>
  <si>
    <t>Notes</t>
  </si>
  <si>
    <t>COI Tracking</t>
  </si>
  <si>
    <t>August 2025</t>
  </si>
  <si>
    <t xml:space="preserve">Tracked Tenants </t>
  </si>
  <si>
    <t>COI on File</t>
  </si>
  <si>
    <t xml:space="preserve">COI in Compliance </t>
  </si>
  <si>
    <t>KACHINA STAINED GLASS</t>
  </si>
  <si>
    <t>ZANDERS CREATIONS JEWELRY</t>
  </si>
  <si>
    <t>BRIGHT NOW DENTAL</t>
  </si>
  <si>
    <t>CARR ANIMAL CARE PLLC</t>
  </si>
  <si>
    <t>RAZORS BARBER SHOP</t>
  </si>
  <si>
    <t>CROSSFIT NEW STRENGTH</t>
  </si>
  <si>
    <t>TIME OUT BAR AND GRILL LLC</t>
  </si>
  <si>
    <t>THIRD PARTY MVS</t>
  </si>
  <si>
    <t>SALLY BEAUTY SUPPLY</t>
  </si>
  <si>
    <t>WILD SIDE SMOKE SHOP</t>
  </si>
  <si>
    <t>GREEN SPA</t>
  </si>
  <si>
    <t>MY WIRELESS NATIONAL LLC</t>
  </si>
  <si>
    <t>DISCOUNT NUTRITION LLC</t>
  </si>
  <si>
    <t>ADAPT CHIROPRACTIC PLLC</t>
  </si>
  <si>
    <t>SPEAKEASY SUITES</t>
  </si>
  <si>
    <t>EOS FITNESS</t>
  </si>
  <si>
    <t>Sr. Property Manager</t>
  </si>
  <si>
    <t>Assistant Property Manager:</t>
  </si>
  <si>
    <t>Service</t>
  </si>
  <si>
    <t>Doc on File</t>
  </si>
  <si>
    <t>Doc in Compliance</t>
  </si>
  <si>
    <t xml:space="preserve">                                               Executive Summary</t>
  </si>
  <si>
    <t>Roosevelt Commons</t>
  </si>
  <si>
    <t>Ownership closed on June 8, 2026 and Athena assumed management at closing. June activity focused on the transition: tenant notifications, lease file and security deposit transfer, vendor onboarding, and account setup. Security deposits totaling $70,080.08 transferred at closing.</t>
  </si>
  <si>
    <t>None</t>
  </si>
  <si>
    <t xml:space="preserve">Roosevelt Commons </t>
  </si>
  <si>
    <t xml:space="preserve">Buffalo Spot - working with tenant on construction.  Will circle back on rent.  </t>
  </si>
  <si>
    <t>July 2026</t>
  </si>
  <si>
    <t>MTD Income is under budget by ($68,818.57) or -33.06% due to:
-($59K) First Watch, Mattress Firm, Heartland Dental, McDonalds, July rents paid after month end 
-($8.3K) The Buffalo Spot - No Pmt. 
-($4.9K) Common Area Income - same timing as base rent
Offset by:
-$4.6K Property Tax Income</t>
  </si>
  <si>
    <t>MTD Operating Expenses are over budget by ($6,924.01) due to:
-($15.6K) Insurance - Property
-($1.6K) Landscape - Maintenance
Offset by:
-$3.2K Sweeping
-$2.6K Insurance - Liability
-$3.6K On Site Management Fees, Janitorial, Sidewalk Maintenance, Water/Common Area</t>
  </si>
  <si>
    <t>YTD Operating Expenses are under budget by $17,203.66 due to:
-$24.1K Property Tax 
-$3.2K Sweeping
-$2.6K Insurance - Liability
-$5.3K On Site Management Fees, Janitorial, Sidewalk Maintenance, Water/Common Area
Offset by:
-($15.6K) Insurance - Property
-($1.6K) Landscape - Maintenance
-($0.8K) Trash Removal</t>
  </si>
  <si>
    <t>MTD is favorable by $5,077.00 due to: 
-$5K City Sales Tax budgeted, none paid this period.</t>
  </si>
  <si>
    <t>YTD is favorable by $5,077.00 due to: 
-$5K City Sales Tax budgeted, none paid this period.</t>
  </si>
  <si>
    <t>Heartland Dental</t>
  </si>
  <si>
    <t>Tenant paid July rents after month closed.</t>
  </si>
  <si>
    <t>McDonald's</t>
  </si>
  <si>
    <t>The Buffalo Spot</t>
  </si>
  <si>
    <t>First Watch</t>
  </si>
  <si>
    <t xml:space="preserve">YTD Income is over budget by $91,787.74 or 44.09% due to: 
-($59K) First Watch, Mattress Firm, Heartland Dental, McDonalds, July rents paid after month end 
-($8.3K) The Buffalo Spot - No Pmt. 
-($4.9K) Common Area Income - same timing as base rent
Offset by:
-$4.6K Property Tax Income
</t>
  </si>
  <si>
    <t>N/A</t>
  </si>
  <si>
    <t>No capital scheduled for this year.
Buffalo Spot is only tenant under construction.</t>
  </si>
  <si>
    <t>Tenant owes July and August. Funds approved for release the last week of August. September rents will be paid ontime.</t>
  </si>
  <si>
    <t>Working with tenant to collect rents</t>
  </si>
  <si>
    <t>Mattress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</si>
</sst>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_(* #,##0_);_(* \(#,##0\);_(* \-??_);_(@_)"/>
    <numFmt numFmtId="166" formatCode="_(\$* #,##0.00_);_(\$* \(#,##0.00\);_(\$* \-??_);_(@_)"/>
    <numFmt numFmtId="167" formatCode="\$#,##0.00_);[Red]&quot;($&quot;#,##0.00\)"/>
  </numFmts>
  <fonts count="21" x14ac:knownFonts="1">
    <font>
      <sz val="10"/>
      <name val="Arial"/>
      <charset val="1"/>
    </font>
    <font>
      <sz val="10"/>
      <name val="Arial"/>
      <family val="2"/>
      <charset val="1"/>
    </font>
    <font>
      <b/>
      <sz val="18"/>
      <name val="Cambria"/>
      <family val="1"/>
    </font>
    <font>
      <b/>
      <sz val="14"/>
      <name val="Cambria"/>
      <family val="1"/>
    </font>
    <font>
      <sz val="9"/>
      <name val="Arial"/>
      <family val="2"/>
      <charset val="1"/>
    </font>
    <font>
      <b/>
      <sz val="11"/>
      <name val="Arial"/>
      <family val="2"/>
      <charset val="1"/>
    </font>
    <font>
      <b/>
      <sz val="14"/>
      <name val="Arial"/>
      <family val="2"/>
      <charset val="1"/>
    </font>
    <font>
      <sz val="11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11.5"/>
      <name val="Arial"/>
      <family val="2"/>
      <charset val="1"/>
    </font>
    <font>
      <b/>
      <sz val="11"/>
      <color rgb="FFFF0000"/>
      <name val="Arial"/>
      <family val="2"/>
      <charset val="1"/>
    </font>
    <font>
      <sz val="9"/>
      <color rgb="FFDD0806"/>
      <name val="Arial"/>
      <family val="2"/>
      <charset val="1"/>
    </font>
    <font>
      <sz val="9"/>
      <color rgb="FF0000D4"/>
      <name val="Arial"/>
      <family val="2"/>
      <charset val="1"/>
    </font>
    <font>
      <sz val="20"/>
      <color rgb="FFDD0806"/>
      <name val="Arial"/>
      <family val="2"/>
      <charset val="1"/>
    </font>
    <font>
      <sz val="11"/>
      <name val="Calibri"/>
      <family val="2"/>
      <charset val="1"/>
    </font>
    <font>
      <b/>
      <sz val="11"/>
      <name val="Cambria"/>
      <family val="1"/>
    </font>
    <font>
      <b/>
      <sz val="11"/>
      <color theme="1"/>
      <name val="Calibri"/>
      <family val="2"/>
      <charset val="1"/>
    </font>
    <font>
      <b/>
      <sz val="18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C0C0C0"/>
        <bgColor rgb="FFBFBFBF"/>
      </patternFill>
    </fill>
    <fill>
      <patternFill patternType="solid">
        <fgColor rgb="FFD9D9D9"/>
        <bgColor rgb="FFC0C0C0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1" fillId="0" borderId="0"/>
    <xf numFmtId="166" fontId="1" fillId="0" borderId="0"/>
    <xf numFmtId="9" fontId="1" fillId="0" borderId="0"/>
    <xf numFmtId="164" fontId="1" fillId="0" borderId="0"/>
    <xf numFmtId="0" fontId="1" fillId="0" borderId="0"/>
    <xf numFmtId="9" fontId="1" fillId="0" borderId="0"/>
  </cellStyleXfs>
  <cellXfs count="153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10" fontId="5" fillId="0" borderId="0" xfId="0" applyNumberFormat="1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165" fontId="10" fillId="0" borderId="10" xfId="1" applyNumberFormat="1" applyFont="1" applyBorder="1" applyAlignment="1">
      <alignment horizontal="center" vertical="center"/>
    </xf>
    <xf numFmtId="165" fontId="7" fillId="0" borderId="10" xfId="1" applyNumberFormat="1" applyFont="1" applyBorder="1" applyAlignment="1">
      <alignment horizontal="center" vertical="center"/>
    </xf>
    <xf numFmtId="10" fontId="7" fillId="0" borderId="10" xfId="1" applyNumberFormat="1" applyFont="1" applyBorder="1" applyAlignment="1">
      <alignment horizontal="right" vertical="center"/>
    </xf>
    <xf numFmtId="165" fontId="5" fillId="0" borderId="10" xfId="1" applyNumberFormat="1" applyFont="1" applyBorder="1" applyAlignment="1">
      <alignment horizontal="center" vertical="center"/>
    </xf>
    <xf numFmtId="10" fontId="5" fillId="0" borderId="10" xfId="1" applyNumberFormat="1" applyFont="1" applyBorder="1" applyAlignment="1">
      <alignment horizontal="right" vertical="center"/>
    </xf>
    <xf numFmtId="165" fontId="10" fillId="0" borderId="11" xfId="1" applyNumberFormat="1" applyFont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9" fontId="4" fillId="0" borderId="0" xfId="3" applyFont="1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14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justify" vertical="center" wrapText="1"/>
    </xf>
    <xf numFmtId="0" fontId="7" fillId="0" borderId="12" xfId="0" applyFont="1" applyBorder="1" applyAlignment="1">
      <alignment horizontal="justify" vertical="center" wrapText="1"/>
    </xf>
    <xf numFmtId="0" fontId="14" fillId="0" borderId="0" xfId="0" applyFont="1" applyAlignment="1">
      <alignment vertical="center"/>
    </xf>
    <xf numFmtId="0" fontId="7" fillId="0" borderId="14" xfId="0" applyFont="1" applyBorder="1" applyAlignment="1">
      <alignment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8" fillId="0" borderId="0" xfId="0" applyFo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5" fillId="0" borderId="6" xfId="0" applyNumberFormat="1" applyFont="1" applyBorder="1" applyAlignment="1">
      <alignment horizontal="left"/>
    </xf>
    <xf numFmtId="10" fontId="5" fillId="0" borderId="0" xfId="0" applyNumberFormat="1" applyFont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0" fontId="5" fillId="0" borderId="1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7" fillId="0" borderId="5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5" fillId="4" borderId="2" xfId="0" applyFont="1" applyFill="1" applyBorder="1"/>
    <xf numFmtId="0" fontId="5" fillId="4" borderId="3" xfId="0" applyFont="1" applyFill="1" applyBorder="1"/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7" fontId="7" fillId="0" borderId="10" xfId="2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7" fontId="5" fillId="0" borderId="10" xfId="2" applyNumberFormat="1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6" fillId="0" borderId="0" xfId="0" applyFon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vertical="top" wrapText="1"/>
    </xf>
    <xf numFmtId="0" fontId="0" fillId="0" borderId="1" xfId="0" applyBorder="1"/>
    <xf numFmtId="49" fontId="9" fillId="0" borderId="2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3" fontId="9" fillId="0" borderId="0" xfId="0" applyNumberFormat="1" applyFont="1" applyAlignment="1">
      <alignment horizontal="right"/>
    </xf>
    <xf numFmtId="49" fontId="9" fillId="0" borderId="4" xfId="0" applyNumberFormat="1" applyFont="1" applyBorder="1" applyAlignment="1">
      <alignment horizontal="center"/>
    </xf>
    <xf numFmtId="49" fontId="8" fillId="0" borderId="7" xfId="0" applyNumberFormat="1" applyFont="1" applyBorder="1" applyAlignment="1">
      <alignment horizontal="right"/>
    </xf>
    <xf numFmtId="49" fontId="8" fillId="0" borderId="1" xfId="0" applyNumberFormat="1" applyFont="1" applyBorder="1" applyAlignment="1">
      <alignment horizontal="right"/>
    </xf>
    <xf numFmtId="49" fontId="9" fillId="0" borderId="1" xfId="0" applyNumberFormat="1" applyFont="1" applyBorder="1" applyAlignment="1">
      <alignment horizontal="right"/>
    </xf>
    <xf numFmtId="10" fontId="9" fillId="0" borderId="1" xfId="0" applyNumberFormat="1" applyFont="1" applyBorder="1" applyAlignment="1">
      <alignment horizontal="right"/>
    </xf>
    <xf numFmtId="49" fontId="8" fillId="0" borderId="8" xfId="0" applyNumberFormat="1" applyFont="1" applyBorder="1" applyAlignment="1">
      <alignment horizontal="right"/>
    </xf>
    <xf numFmtId="0" fontId="17" fillId="0" borderId="0" xfId="0" applyFont="1"/>
    <xf numFmtId="0" fontId="1" fillId="0" borderId="0" xfId="0" applyFont="1"/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3" fontId="5" fillId="0" borderId="6" xfId="1" applyNumberFormat="1" applyFont="1" applyBorder="1" applyAlignment="1">
      <alignment horizontal="left" vertical="center"/>
    </xf>
    <xf numFmtId="10" fontId="5" fillId="0" borderId="6" xfId="0" applyNumberFormat="1" applyFont="1" applyBorder="1" applyAlignment="1">
      <alignment horizontal="left"/>
    </xf>
    <xf numFmtId="0" fontId="5" fillId="0" borderId="7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5" borderId="9" xfId="0" applyFont="1" applyFill="1" applyBorder="1"/>
    <xf numFmtId="0" fontId="1" fillId="0" borderId="9" xfId="0" applyFont="1" applyBorder="1"/>
    <xf numFmtId="0" fontId="1" fillId="0" borderId="7" xfId="0" applyFont="1" applyBorder="1"/>
    <xf numFmtId="0" fontId="1" fillId="0" borderId="1" xfId="0" applyFont="1" applyBorder="1"/>
    <xf numFmtId="0" fontId="16" fillId="5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5" fillId="0" borderId="6" xfId="0" applyNumberFormat="1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justify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0" xfId="5" applyFont="1" applyBorder="1" applyAlignment="1">
      <alignment horizontal="left" vertical="center" wrapText="1"/>
    </xf>
    <xf numFmtId="0" fontId="7" fillId="0" borderId="10" xfId="0" applyFont="1" applyBorder="1" applyAlignment="1">
      <alignment horizontal="justify" vertical="center" wrapText="1"/>
    </xf>
    <xf numFmtId="0" fontId="5" fillId="3" borderId="13" xfId="0" applyFont="1" applyFill="1" applyBorder="1" applyAlignment="1">
      <alignment horizontal="justify" vertical="center"/>
    </xf>
    <xf numFmtId="0" fontId="7" fillId="0" borderId="14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18" fillId="2" borderId="0" xfId="0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7" fillId="0" borderId="9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9" fillId="5" borderId="14" xfId="0" applyFont="1" applyFill="1" applyBorder="1" applyAlignment="1">
      <alignment horizontal="left"/>
    </xf>
    <xf numFmtId="0" fontId="9" fillId="5" borderId="12" xfId="0" applyFont="1" applyFill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2" xfId="0" applyFont="1" applyBorder="1" applyAlignment="1">
      <alignment horizontal="left" wrapText="1"/>
    </xf>
    <xf numFmtId="0" fontId="1" fillId="0" borderId="8" xfId="0" applyFont="1" applyBorder="1" applyAlignment="1">
      <alignment horizontal="left"/>
    </xf>
  </cellXfs>
  <cellStyles count="7">
    <cellStyle name="Comma" xfId="1" builtinId="3"/>
    <cellStyle name="Comma 2" xfId="4" xr:uid="{00000000-0005-0000-0000-000006000000}"/>
    <cellStyle name="Currency" xfId="2" builtinId="4"/>
    <cellStyle name="Normal" xfId="0" builtinId="0"/>
    <cellStyle name="Normal 2" xfId="5" xr:uid="{00000000-0005-0000-0000-000007000000}"/>
    <cellStyle name="Percent" xfId="3" builtinId="5"/>
    <cellStyle name="Percent 2" xfId="6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D080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3" Type="http://schemas.openxmlformats.org/officeDocument/2006/relationships/image" Target="../media/image5.jpeg"/><Relationship Id="rId7" Type="http://schemas.openxmlformats.org/officeDocument/2006/relationships/image" Target="../media/image9.jpeg"/><Relationship Id="rId2" Type="http://schemas.openxmlformats.org/officeDocument/2006/relationships/image" Target="../media/image4.jpeg"/><Relationship Id="rId1" Type="http://schemas.openxmlformats.org/officeDocument/2006/relationships/image" Target="../media/image1.pn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28</xdr:row>
      <xdr:rowOff>9525</xdr:rowOff>
    </xdr:from>
    <xdr:to>
      <xdr:col>5</xdr:col>
      <xdr:colOff>119610</xdr:colOff>
      <xdr:row>33</xdr:row>
      <xdr:rowOff>9105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76550" y="5029200"/>
          <a:ext cx="910185" cy="80920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79482</xdr:colOff>
      <xdr:row>1</xdr:row>
      <xdr:rowOff>1765</xdr:rowOff>
    </xdr:from>
    <xdr:to>
      <xdr:col>0</xdr:col>
      <xdr:colOff>858162</xdr:colOff>
      <xdr:row>4</xdr:row>
      <xdr:rowOff>132805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9482" y="89078"/>
          <a:ext cx="778680" cy="742227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162000</xdr:colOff>
      <xdr:row>1</xdr:row>
      <xdr:rowOff>104760</xdr:rowOff>
    </xdr:from>
    <xdr:to>
      <xdr:col>0</xdr:col>
      <xdr:colOff>856800</xdr:colOff>
      <xdr:row>4</xdr:row>
      <xdr:rowOff>190080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2000" y="152280"/>
          <a:ext cx="694800" cy="69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114300</xdr:rowOff>
    </xdr:from>
    <xdr:to>
      <xdr:col>0</xdr:col>
      <xdr:colOff>908145</xdr:colOff>
      <xdr:row>4</xdr:row>
      <xdr:rowOff>2340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1925" y="114300"/>
          <a:ext cx="746220" cy="7262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5</xdr:col>
      <xdr:colOff>233362</xdr:colOff>
      <xdr:row>28</xdr:row>
      <xdr:rowOff>175021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09368A-52D2-0B68-FAC0-D0DDB8361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6025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538162</xdr:colOff>
      <xdr:row>13</xdr:row>
      <xdr:rowOff>0</xdr:rowOff>
    </xdr:from>
    <xdr:to>
      <xdr:col>8</xdr:col>
      <xdr:colOff>2295524</xdr:colOff>
      <xdr:row>28</xdr:row>
      <xdr:rowOff>175021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C2B570-3B50-D18D-ABC3-9ADFB955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8162" y="2486025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</xdr:row>
      <xdr:rowOff>98821</xdr:rowOff>
    </xdr:from>
    <xdr:to>
      <xdr:col>5</xdr:col>
      <xdr:colOff>233362</xdr:colOff>
      <xdr:row>46</xdr:row>
      <xdr:rowOff>83342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7A000D-D9DD-27D9-F3CE-F5C75C3A1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3346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48</xdr:row>
      <xdr:rowOff>7143</xdr:rowOff>
    </xdr:from>
    <xdr:to>
      <xdr:col>5</xdr:col>
      <xdr:colOff>233362</xdr:colOff>
      <xdr:row>63</xdr:row>
      <xdr:rowOff>182164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9B67E7-DD1D-B278-D567-1F7CB7076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60668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538162</xdr:colOff>
      <xdr:row>30</xdr:row>
      <xdr:rowOff>98821</xdr:rowOff>
    </xdr:from>
    <xdr:to>
      <xdr:col>8</xdr:col>
      <xdr:colOff>2295524</xdr:colOff>
      <xdr:row>46</xdr:row>
      <xdr:rowOff>83342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6794AB-CA41-7D38-349F-DBD74E5D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8162" y="5823346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538162</xdr:colOff>
      <xdr:row>48</xdr:row>
      <xdr:rowOff>7143</xdr:rowOff>
    </xdr:from>
    <xdr:to>
      <xdr:col>8</xdr:col>
      <xdr:colOff>2295524</xdr:colOff>
      <xdr:row>63</xdr:row>
      <xdr:rowOff>182164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432A27-69F9-E342-767C-30E6C2F51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8162" y="9160668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65</xdr:row>
      <xdr:rowOff>105965</xdr:rowOff>
    </xdr:from>
    <xdr:to>
      <xdr:col>5</xdr:col>
      <xdr:colOff>233362</xdr:colOff>
      <xdr:row>81</xdr:row>
      <xdr:rowOff>90486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32C99F-88CD-1626-82F0-1F8ABE185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97990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996690</xdr:colOff>
      <xdr:row>5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250" y="57150"/>
          <a:ext cx="901440" cy="90487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49680</xdr:colOff>
      <xdr:row>0</xdr:row>
      <xdr:rowOff>15120</xdr:rowOff>
    </xdr:from>
    <xdr:to>
      <xdr:col>1</xdr:col>
      <xdr:colOff>948600</xdr:colOff>
      <xdr:row>5</xdr:row>
      <xdr:rowOff>228600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21480" y="15120"/>
          <a:ext cx="898920" cy="1156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733185</xdr:colOff>
      <xdr:row>3</xdr:row>
      <xdr:rowOff>79920</xdr:rowOff>
    </xdr:to>
    <xdr:pic>
      <xdr:nvPicPr>
        <xdr:cNvPr id="6" name="Image 1" descr="Pictur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733185" cy="75619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H26"/>
  <sheetViews>
    <sheetView zoomScaleNormal="100" workbookViewId="0">
      <selection activeCell="B9" sqref="B9:H9"/>
    </sheetView>
  </sheetViews>
  <sheetFormatPr defaultColWidth="8.7109375" defaultRowHeight="12.75" x14ac:dyDescent="0.2"/>
  <cols>
    <col min="1" max="7" width="11" customWidth="1"/>
    <col min="8" max="8" width="17.42578125" customWidth="1"/>
  </cols>
  <sheetData>
    <row r="6" spans="2:8" ht="22.5" customHeight="1" x14ac:dyDescent="0.2">
      <c r="B6" s="130" t="s">
        <v>79</v>
      </c>
      <c r="C6" s="131"/>
      <c r="D6" s="131"/>
      <c r="E6" s="131"/>
      <c r="F6" s="131"/>
      <c r="G6" s="131"/>
      <c r="H6" s="131"/>
    </row>
    <row r="9" spans="2:8" ht="22.5" customHeight="1" x14ac:dyDescent="0.2">
      <c r="B9" s="132" t="s">
        <v>84</v>
      </c>
      <c r="C9" s="133"/>
      <c r="D9" s="133"/>
      <c r="E9" s="133"/>
      <c r="F9" s="133"/>
      <c r="G9" s="133"/>
      <c r="H9" s="133"/>
    </row>
    <row r="12" spans="2:8" ht="22.5" customHeight="1" x14ac:dyDescent="0.2">
      <c r="B12" s="134" t="s">
        <v>1</v>
      </c>
      <c r="C12" s="134"/>
      <c r="D12" s="134"/>
      <c r="E12" s="134"/>
      <c r="F12" s="134"/>
      <c r="G12" s="134"/>
      <c r="H12" s="134"/>
    </row>
    <row r="24" spans="2:8" ht="15.75" customHeight="1" x14ac:dyDescent="0.2">
      <c r="B24" s="135" t="s">
        <v>2</v>
      </c>
      <c r="C24" s="135"/>
      <c r="D24" s="135"/>
      <c r="E24" s="135"/>
      <c r="F24" s="135"/>
      <c r="G24" s="135"/>
      <c r="H24" s="135"/>
    </row>
    <row r="26" spans="2:8" ht="18.75" customHeight="1" x14ac:dyDescent="0.2">
      <c r="B26" s="136" t="s">
        <v>3</v>
      </c>
      <c r="C26" s="136"/>
      <c r="D26" s="136"/>
      <c r="E26" s="136"/>
      <c r="F26" s="136"/>
      <c r="G26" s="136"/>
      <c r="H26" s="136"/>
    </row>
  </sheetData>
  <mergeCells count="5">
    <mergeCell ref="B6:H6"/>
    <mergeCell ref="B9:H9"/>
    <mergeCell ref="B12:H12"/>
    <mergeCell ref="B24:H24"/>
    <mergeCell ref="B26:H26"/>
  </mergeCells>
  <printOptions horizontalCentered="1" verticalCentered="1"/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9"/>
  <sheetViews>
    <sheetView topLeftCell="A28" zoomScale="120" zoomScaleNormal="120" zoomScalePageLayoutView="80" workbookViewId="0">
      <selection activeCell="A50" sqref="A50"/>
    </sheetView>
  </sheetViews>
  <sheetFormatPr defaultColWidth="11.42578125" defaultRowHeight="12" x14ac:dyDescent="0.2"/>
  <cols>
    <col min="1" max="1" width="33.5703125" style="1" customWidth="1"/>
    <col min="2" max="5" width="11.7109375" style="2" customWidth="1"/>
    <col min="6" max="6" width="13.28515625" style="2" customWidth="1"/>
    <col min="7" max="7" width="15.85546875" style="2" customWidth="1"/>
    <col min="8" max="8" width="11.85546875" style="2" customWidth="1"/>
    <col min="9" max="9" width="20.7109375" style="2" customWidth="1"/>
    <col min="10" max="10" width="43.28515625" style="1" customWidth="1"/>
    <col min="11" max="11" width="21" style="1" customWidth="1"/>
    <col min="12" max="16384" width="11.42578125" style="1"/>
  </cols>
  <sheetData>
    <row r="1" spans="1:9" ht="6.75" customHeight="1" x14ac:dyDescent="0.2"/>
    <row r="2" spans="1:9" ht="15" customHeight="1" x14ac:dyDescent="0.2">
      <c r="A2" s="113" t="s">
        <v>4</v>
      </c>
      <c r="B2" s="113"/>
      <c r="C2" s="113"/>
      <c r="D2" s="113"/>
      <c r="E2" s="113"/>
      <c r="F2" s="113"/>
      <c r="G2" s="113"/>
      <c r="H2" s="113"/>
      <c r="I2" s="113"/>
    </row>
    <row r="3" spans="1:9" ht="18" customHeight="1" x14ac:dyDescent="0.2">
      <c r="A3" s="114" t="s">
        <v>79</v>
      </c>
      <c r="B3" s="114"/>
      <c r="C3" s="114"/>
      <c r="D3" s="114"/>
      <c r="E3" s="114"/>
      <c r="F3" s="114"/>
      <c r="G3" s="114"/>
      <c r="H3" s="114"/>
      <c r="I3" s="114"/>
    </row>
    <row r="4" spans="1:9" ht="15" customHeight="1" x14ac:dyDescent="0.2">
      <c r="A4" s="115" t="s">
        <v>84</v>
      </c>
      <c r="B4" s="115"/>
      <c r="C4" s="115"/>
      <c r="D4" s="115"/>
      <c r="E4" s="115"/>
      <c r="F4" s="115"/>
      <c r="G4" s="115"/>
      <c r="H4" s="115"/>
      <c r="I4" s="115"/>
    </row>
    <row r="5" spans="1:9" ht="1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4.25" customHeight="1" x14ac:dyDescent="0.2">
      <c r="A6" s="4"/>
      <c r="B6" s="5"/>
      <c r="C6" s="5"/>
      <c r="D6" s="5"/>
      <c r="E6" s="5"/>
      <c r="F6" s="5"/>
      <c r="G6" s="5"/>
      <c r="H6" s="5"/>
      <c r="I6" s="6"/>
    </row>
    <row r="7" spans="1:9" s="10" customFormat="1" ht="15" customHeight="1" x14ac:dyDescent="0.2">
      <c r="A7" s="7" t="s">
        <v>5</v>
      </c>
      <c r="B7" s="116" t="s">
        <v>6</v>
      </c>
      <c r="C7" s="116"/>
      <c r="D7" s="8"/>
      <c r="E7" s="8"/>
      <c r="F7" s="9"/>
      <c r="G7" s="9" t="s">
        <v>7</v>
      </c>
      <c r="H7" s="117">
        <v>54885</v>
      </c>
      <c r="I7" s="117"/>
    </row>
    <row r="8" spans="1:9" s="10" customFormat="1" ht="15" customHeight="1" x14ac:dyDescent="0.2">
      <c r="A8" s="7" t="s">
        <v>8</v>
      </c>
      <c r="B8" s="8" t="s">
        <v>9</v>
      </c>
      <c r="C8" s="8"/>
      <c r="D8" s="8"/>
      <c r="E8" s="8"/>
      <c r="F8" s="8"/>
      <c r="G8" s="9" t="s">
        <v>10</v>
      </c>
      <c r="H8" s="11">
        <v>1</v>
      </c>
      <c r="I8" s="12"/>
    </row>
    <row r="9" spans="1:9" s="10" customFormat="1" ht="15" customHeight="1" x14ac:dyDescent="0.2">
      <c r="A9" s="13" t="s">
        <v>11</v>
      </c>
      <c r="B9" s="14"/>
      <c r="C9" s="14"/>
      <c r="D9" s="15"/>
      <c r="E9" s="16"/>
      <c r="F9" s="16"/>
      <c r="G9" s="16"/>
      <c r="H9" s="16"/>
      <c r="I9" s="17"/>
    </row>
    <row r="10" spans="1:9" ht="9.75" customHeight="1" x14ac:dyDescent="0.2">
      <c r="A10" s="118"/>
      <c r="B10" s="118"/>
      <c r="C10" s="118"/>
      <c r="D10" s="118"/>
      <c r="E10" s="118"/>
      <c r="F10" s="118"/>
      <c r="G10" s="118"/>
      <c r="H10" s="118"/>
      <c r="I10" s="118"/>
    </row>
    <row r="11" spans="1:9" s="22" customFormat="1" ht="27" customHeight="1" x14ac:dyDescent="0.2">
      <c r="A11" s="18"/>
      <c r="B11" s="19" t="s">
        <v>12</v>
      </c>
      <c r="C11" s="19" t="s">
        <v>13</v>
      </c>
      <c r="D11" s="20" t="s">
        <v>14</v>
      </c>
      <c r="E11" s="20" t="s">
        <v>15</v>
      </c>
      <c r="F11" s="19" t="s">
        <v>16</v>
      </c>
      <c r="G11" s="19" t="s">
        <v>17</v>
      </c>
      <c r="H11" s="20" t="s">
        <v>14</v>
      </c>
      <c r="I11" s="21" t="s">
        <v>15</v>
      </c>
    </row>
    <row r="12" spans="1:9" ht="13.5" customHeight="1" x14ac:dyDescent="0.2">
      <c r="A12" s="23" t="s">
        <v>18</v>
      </c>
      <c r="B12" s="24">
        <v>139349.43</v>
      </c>
      <c r="C12" s="24">
        <v>208168</v>
      </c>
      <c r="D12" s="25">
        <f>+B12-C12</f>
        <v>-68818.570000000007</v>
      </c>
      <c r="E12" s="26">
        <f t="shared" ref="E12:E17" si="0">IF(C12=0,"N/A",D12/C12)</f>
        <v>-0.33059149340916955</v>
      </c>
      <c r="F12" s="24">
        <v>299955.74</v>
      </c>
      <c r="G12" s="24">
        <v>208168</v>
      </c>
      <c r="H12" s="25">
        <f>+F12-G12</f>
        <v>91787.739999999991</v>
      </c>
      <c r="I12" s="26">
        <f t="shared" ref="I12:I17" si="1">IF(G12=0,"N/A",H12/G12)</f>
        <v>0.44093107490104144</v>
      </c>
    </row>
    <row r="13" spans="1:9" ht="13.5" customHeight="1" x14ac:dyDescent="0.2">
      <c r="A13" s="23" t="s">
        <v>19</v>
      </c>
      <c r="B13" s="24">
        <v>35781.01</v>
      </c>
      <c r="C13" s="24">
        <v>28857</v>
      </c>
      <c r="D13" s="25">
        <f>+C13-B13</f>
        <v>-6924.010000000002</v>
      </c>
      <c r="E13" s="26">
        <f t="shared" si="0"/>
        <v>-0.23994212842637841</v>
      </c>
      <c r="F13" s="24">
        <v>11653.34</v>
      </c>
      <c r="G13" s="24">
        <v>28857</v>
      </c>
      <c r="H13" s="25">
        <f>+G13-F13</f>
        <v>17203.66</v>
      </c>
      <c r="I13" s="26">
        <f t="shared" si="1"/>
        <v>0.59616938697716326</v>
      </c>
    </row>
    <row r="14" spans="1:9" ht="13.5" customHeight="1" x14ac:dyDescent="0.2">
      <c r="A14" s="23" t="s">
        <v>20</v>
      </c>
      <c r="B14" s="27">
        <f>+B12-B13</f>
        <v>103568.41999999998</v>
      </c>
      <c r="C14" s="27">
        <f>+C12-C13</f>
        <v>179311</v>
      </c>
      <c r="D14" s="27">
        <f>+B14-C14</f>
        <v>-75742.580000000016</v>
      </c>
      <c r="E14" s="28">
        <f t="shared" si="0"/>
        <v>-0.42240899889019645</v>
      </c>
      <c r="F14" s="27">
        <f>+F12-F13</f>
        <v>288302.39999999997</v>
      </c>
      <c r="G14" s="27">
        <f>+G12-G13</f>
        <v>179311</v>
      </c>
      <c r="H14" s="27">
        <f>+F14-G14</f>
        <v>108991.39999999997</v>
      </c>
      <c r="I14" s="28">
        <f t="shared" si="1"/>
        <v>0.60783443291264883</v>
      </c>
    </row>
    <row r="15" spans="1:9" ht="13.5" customHeight="1" x14ac:dyDescent="0.2">
      <c r="A15" s="23" t="s">
        <v>21</v>
      </c>
      <c r="B15" s="29">
        <v>0</v>
      </c>
      <c r="C15" s="29">
        <v>5077</v>
      </c>
      <c r="D15" s="25">
        <f>+C15-B15</f>
        <v>5077</v>
      </c>
      <c r="E15" s="26">
        <f t="shared" si="0"/>
        <v>1</v>
      </c>
      <c r="F15" s="29">
        <v>0</v>
      </c>
      <c r="G15" s="29">
        <v>5077</v>
      </c>
      <c r="H15" s="25">
        <f>+G15-F15</f>
        <v>5077</v>
      </c>
      <c r="I15" s="26">
        <f t="shared" si="1"/>
        <v>1</v>
      </c>
    </row>
    <row r="16" spans="1:9" ht="13.5" customHeight="1" x14ac:dyDescent="0.2">
      <c r="A16" s="23" t="s">
        <v>22</v>
      </c>
      <c r="B16" s="24">
        <v>0</v>
      </c>
      <c r="C16" s="24">
        <v>0</v>
      </c>
      <c r="D16" s="25">
        <f>+C16-B16</f>
        <v>0</v>
      </c>
      <c r="E16" s="26" t="str">
        <f t="shared" si="0"/>
        <v>N/A</v>
      </c>
      <c r="F16" s="24">
        <v>0</v>
      </c>
      <c r="G16" s="24">
        <v>0</v>
      </c>
      <c r="H16" s="25">
        <f>+G16-F16</f>
        <v>0</v>
      </c>
      <c r="I16" s="26" t="str">
        <f t="shared" si="1"/>
        <v>N/A</v>
      </c>
    </row>
    <row r="17" spans="1:19" ht="13.5" customHeight="1" x14ac:dyDescent="0.2">
      <c r="A17" s="23" t="s">
        <v>23</v>
      </c>
      <c r="B17" s="27">
        <f>+B14-B15-B16</f>
        <v>103568.41999999998</v>
      </c>
      <c r="C17" s="27">
        <f>+C14-C15-C16</f>
        <v>174234</v>
      </c>
      <c r="D17" s="27">
        <f>+B17-C17</f>
        <v>-70665.580000000016</v>
      </c>
      <c r="E17" s="28">
        <f t="shared" si="0"/>
        <v>-0.40557858971268534</v>
      </c>
      <c r="F17" s="27">
        <f>+F14-F15-F16</f>
        <v>288302.39999999997</v>
      </c>
      <c r="G17" s="27">
        <f>+G14-G15-G16</f>
        <v>174234</v>
      </c>
      <c r="H17" s="27">
        <f>+F17-G17</f>
        <v>114068.39999999997</v>
      </c>
      <c r="I17" s="28">
        <f t="shared" si="1"/>
        <v>0.65468507868728243</v>
      </c>
      <c r="L17" s="30"/>
    </row>
    <row r="18" spans="1:19" ht="9.75" customHeight="1" x14ac:dyDescent="0.2">
      <c r="A18" s="119"/>
      <c r="B18" s="119"/>
      <c r="C18" s="119"/>
      <c r="D18" s="119"/>
      <c r="E18" s="119"/>
      <c r="F18" s="119"/>
      <c r="G18" s="119"/>
      <c r="H18" s="119"/>
      <c r="I18" s="119"/>
      <c r="K18" s="31"/>
    </row>
    <row r="19" spans="1:19" ht="2.25" customHeight="1" x14ac:dyDescent="0.2">
      <c r="A19" s="118"/>
      <c r="B19" s="118"/>
      <c r="C19" s="118"/>
      <c r="D19" s="118"/>
      <c r="E19" s="118"/>
      <c r="F19" s="118"/>
      <c r="G19" s="118"/>
      <c r="H19" s="118"/>
      <c r="I19" s="118"/>
      <c r="K19" s="31"/>
    </row>
    <row r="20" spans="1:19" ht="24.75" customHeight="1" x14ac:dyDescent="0.2">
      <c r="A20" s="120" t="s">
        <v>24</v>
      </c>
      <c r="B20" s="120"/>
      <c r="C20" s="120"/>
      <c r="D20" s="120"/>
      <c r="E20" s="120"/>
      <c r="F20" s="120"/>
      <c r="G20" s="120"/>
      <c r="H20" s="120"/>
      <c r="I20" s="120"/>
      <c r="L20" s="30"/>
    </row>
    <row r="21" spans="1:19" ht="117.75" customHeight="1" x14ac:dyDescent="0.2">
      <c r="A21" s="121" t="s">
        <v>85</v>
      </c>
      <c r="B21" s="121"/>
      <c r="C21" s="121"/>
      <c r="D21" s="121"/>
      <c r="E21" s="121"/>
      <c r="F21" s="121"/>
      <c r="G21" s="121"/>
      <c r="H21" s="121"/>
      <c r="I21" s="121"/>
      <c r="J21" s="32"/>
      <c r="K21" s="32"/>
      <c r="L21" s="33"/>
      <c r="M21" s="33"/>
      <c r="N21" s="33"/>
      <c r="O21" s="33"/>
      <c r="P21" s="33"/>
      <c r="Q21" s="33"/>
      <c r="R21" s="33"/>
      <c r="S21" s="33"/>
    </row>
    <row r="22" spans="1:19" ht="145.5" customHeight="1" x14ac:dyDescent="0.2">
      <c r="A22" s="121" t="s">
        <v>95</v>
      </c>
      <c r="B22" s="121"/>
      <c r="C22" s="121"/>
      <c r="D22" s="121"/>
      <c r="E22" s="121"/>
      <c r="F22" s="121"/>
      <c r="G22" s="121"/>
      <c r="H22" s="121"/>
      <c r="I22" s="121"/>
      <c r="S22" s="33"/>
    </row>
    <row r="23" spans="1:19" ht="15.75" customHeight="1" x14ac:dyDescent="0.2">
      <c r="A23" s="120" t="s">
        <v>25</v>
      </c>
      <c r="B23" s="120"/>
      <c r="C23" s="120"/>
      <c r="D23" s="120"/>
      <c r="E23" s="120"/>
      <c r="F23" s="120"/>
      <c r="G23" s="120"/>
      <c r="H23" s="120"/>
      <c r="I23" s="120"/>
      <c r="L23" s="30"/>
    </row>
    <row r="24" spans="1:19" ht="132.75" customHeight="1" x14ac:dyDescent="0.2">
      <c r="A24" s="122" t="s">
        <v>86</v>
      </c>
      <c r="B24" s="122"/>
      <c r="C24" s="122"/>
      <c r="D24" s="122"/>
      <c r="E24" s="122"/>
      <c r="F24" s="122"/>
      <c r="G24" s="122"/>
      <c r="H24" s="122"/>
      <c r="I24" s="122"/>
      <c r="J24" s="34"/>
      <c r="K24" s="32"/>
      <c r="L24" s="33"/>
      <c r="M24" s="33"/>
      <c r="N24" s="33"/>
      <c r="O24" s="33"/>
      <c r="P24" s="33"/>
      <c r="Q24" s="33"/>
      <c r="R24" s="33"/>
      <c r="S24" s="33"/>
    </row>
    <row r="25" spans="1:19" ht="162" customHeight="1" x14ac:dyDescent="0.2">
      <c r="A25" s="123" t="s">
        <v>87</v>
      </c>
      <c r="B25" s="123"/>
      <c r="C25" s="123"/>
      <c r="D25" s="123"/>
      <c r="E25" s="123"/>
      <c r="F25" s="123"/>
      <c r="G25" s="123"/>
      <c r="H25" s="123"/>
      <c r="I25" s="123"/>
      <c r="J25" s="32"/>
      <c r="K25" s="32"/>
      <c r="L25" s="33"/>
      <c r="M25" s="33"/>
      <c r="N25" s="33"/>
      <c r="O25" s="33"/>
      <c r="P25" s="33"/>
      <c r="Q25" s="33"/>
      <c r="R25" s="33"/>
      <c r="S25" s="33"/>
    </row>
    <row r="26" spans="1:19" ht="18.75" customHeight="1" x14ac:dyDescent="0.2">
      <c r="A26" s="124" t="s">
        <v>26</v>
      </c>
      <c r="B26" s="124"/>
      <c r="C26" s="124"/>
      <c r="D26" s="124"/>
      <c r="E26" s="124"/>
      <c r="F26" s="124"/>
      <c r="G26" s="124"/>
      <c r="H26" s="124"/>
      <c r="I26" s="124"/>
      <c r="J26" s="35"/>
      <c r="L26" s="30"/>
    </row>
    <row r="27" spans="1:19" ht="46.5" customHeight="1" x14ac:dyDescent="0.2">
      <c r="A27" s="123" t="s">
        <v>88</v>
      </c>
      <c r="B27" s="123"/>
      <c r="C27" s="123"/>
      <c r="D27" s="123"/>
      <c r="E27" s="123"/>
      <c r="F27" s="123"/>
      <c r="G27" s="123"/>
      <c r="H27" s="123"/>
      <c r="I27" s="123"/>
      <c r="J27" s="32"/>
      <c r="K27" s="32"/>
      <c r="L27" s="32"/>
      <c r="M27" s="32"/>
      <c r="N27" s="32"/>
      <c r="O27" s="32"/>
      <c r="P27" s="32"/>
      <c r="Q27" s="32"/>
      <c r="R27" s="32"/>
      <c r="S27" s="32"/>
    </row>
    <row r="28" spans="1:19" ht="47.25" customHeight="1" x14ac:dyDescent="0.2">
      <c r="A28" s="123" t="s">
        <v>89</v>
      </c>
      <c r="B28" s="123"/>
      <c r="C28" s="123"/>
      <c r="D28" s="123"/>
      <c r="E28" s="123"/>
      <c r="F28" s="123"/>
      <c r="G28" s="123"/>
      <c r="H28" s="123"/>
      <c r="I28" s="123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1:19" ht="15" customHeight="1" x14ac:dyDescent="0.2">
      <c r="A29" s="124" t="s">
        <v>27</v>
      </c>
      <c r="B29" s="124"/>
      <c r="C29" s="124"/>
      <c r="D29" s="124"/>
      <c r="E29" s="124"/>
      <c r="F29" s="124"/>
      <c r="G29" s="124"/>
      <c r="H29" s="124"/>
      <c r="I29" s="124"/>
      <c r="J29" s="36"/>
    </row>
    <row r="30" spans="1:19" ht="30" customHeight="1" x14ac:dyDescent="0.2">
      <c r="A30" s="123" t="s">
        <v>83</v>
      </c>
      <c r="B30" s="123"/>
      <c r="C30" s="123"/>
      <c r="D30" s="123"/>
      <c r="E30" s="123"/>
      <c r="F30" s="123"/>
      <c r="G30" s="123"/>
      <c r="H30" s="123"/>
      <c r="I30" s="123"/>
      <c r="J30" s="36"/>
    </row>
    <row r="31" spans="1:19" ht="11.25" customHeight="1" x14ac:dyDescent="0.2">
      <c r="A31" s="37"/>
      <c r="B31" s="38"/>
      <c r="C31" s="38"/>
      <c r="D31" s="38"/>
      <c r="E31" s="38"/>
      <c r="F31" s="38"/>
      <c r="G31" s="38"/>
      <c r="H31" s="38"/>
      <c r="I31" s="39"/>
      <c r="J31" s="36"/>
    </row>
    <row r="32" spans="1:19" ht="15" customHeight="1" x14ac:dyDescent="0.2">
      <c r="A32" s="120" t="s">
        <v>28</v>
      </c>
      <c r="B32" s="120"/>
      <c r="C32" s="120"/>
      <c r="D32" s="120"/>
      <c r="E32" s="120"/>
      <c r="F32" s="120"/>
      <c r="G32" s="120"/>
      <c r="H32" s="120"/>
      <c r="I32" s="120"/>
      <c r="J32" s="40"/>
      <c r="K32" s="40"/>
    </row>
    <row r="33" spans="1:11" ht="48" customHeight="1" x14ac:dyDescent="0.2">
      <c r="A33" s="123" t="s">
        <v>80</v>
      </c>
      <c r="B33" s="123"/>
      <c r="C33" s="123"/>
      <c r="D33" s="123"/>
      <c r="E33" s="123"/>
      <c r="F33" s="123"/>
      <c r="G33" s="123"/>
      <c r="H33" s="123"/>
      <c r="I33" s="123"/>
      <c r="J33" s="40"/>
      <c r="K33" s="40"/>
    </row>
    <row r="34" spans="1:11" ht="9" customHeight="1" x14ac:dyDescent="0.2">
      <c r="A34" s="37"/>
      <c r="B34" s="38"/>
      <c r="C34" s="38"/>
      <c r="D34" s="38"/>
      <c r="E34" s="38"/>
      <c r="F34" s="38"/>
      <c r="G34" s="38"/>
      <c r="H34" s="38"/>
      <c r="I34" s="39"/>
      <c r="J34" s="40"/>
      <c r="K34" s="40"/>
    </row>
    <row r="35" spans="1:11" ht="15" customHeight="1" x14ac:dyDescent="0.2">
      <c r="A35" s="120" t="s">
        <v>29</v>
      </c>
      <c r="B35" s="120"/>
      <c r="C35" s="120"/>
      <c r="D35" s="120"/>
      <c r="E35" s="120"/>
      <c r="F35" s="120"/>
      <c r="G35" s="120"/>
      <c r="H35" s="120"/>
      <c r="I35" s="120"/>
    </row>
    <row r="36" spans="1:11" ht="38.25" customHeight="1" x14ac:dyDescent="0.2">
      <c r="A36" s="125" t="s">
        <v>81</v>
      </c>
      <c r="B36" s="126"/>
      <c r="C36" s="126"/>
      <c r="D36" s="126"/>
      <c r="E36" s="126"/>
      <c r="F36" s="126"/>
      <c r="G36" s="126"/>
      <c r="H36" s="126"/>
      <c r="I36" s="127"/>
      <c r="J36" s="40"/>
      <c r="K36" s="40"/>
    </row>
    <row r="37" spans="1:11" ht="9" customHeight="1" x14ac:dyDescent="0.2">
      <c r="A37" s="41"/>
      <c r="B37" s="42"/>
      <c r="C37" s="42"/>
      <c r="D37" s="42"/>
      <c r="E37" s="42"/>
      <c r="F37" s="42"/>
      <c r="G37" s="42"/>
      <c r="H37" s="42"/>
      <c r="I37" s="43"/>
      <c r="J37" s="40"/>
      <c r="K37" s="40"/>
    </row>
    <row r="38" spans="1:11" ht="15" customHeight="1" x14ac:dyDescent="0.2">
      <c r="A38" s="128" t="s">
        <v>30</v>
      </c>
      <c r="B38" s="128"/>
      <c r="C38" s="128"/>
      <c r="D38" s="128"/>
      <c r="E38" s="128"/>
      <c r="F38" s="128"/>
      <c r="G38" s="128"/>
      <c r="H38" s="128"/>
      <c r="I38" s="128"/>
      <c r="J38" s="40"/>
      <c r="K38" s="40"/>
    </row>
    <row r="39" spans="1:11" ht="31.5" customHeight="1" x14ac:dyDescent="0.2">
      <c r="A39" s="125" t="s">
        <v>96</v>
      </c>
      <c r="B39" s="126"/>
      <c r="C39" s="126"/>
      <c r="D39" s="126"/>
      <c r="E39" s="126"/>
      <c r="F39" s="126"/>
      <c r="G39" s="126"/>
      <c r="H39" s="126"/>
      <c r="I39" s="127"/>
      <c r="J39" s="40"/>
      <c r="K39" s="40"/>
    </row>
    <row r="40" spans="1:11" ht="10.5" customHeight="1" x14ac:dyDescent="0.2">
      <c r="A40" s="41"/>
      <c r="B40" s="42"/>
      <c r="C40" s="42"/>
      <c r="D40" s="42"/>
      <c r="E40" s="42"/>
      <c r="F40" s="42"/>
      <c r="G40" s="42"/>
      <c r="H40" s="42"/>
      <c r="I40" s="43"/>
      <c r="J40" s="40"/>
      <c r="K40" s="40"/>
    </row>
    <row r="41" spans="1:11" ht="15" customHeight="1" x14ac:dyDescent="0.2">
      <c r="A41" s="120" t="s">
        <v>31</v>
      </c>
      <c r="B41" s="120"/>
      <c r="C41" s="120"/>
      <c r="D41" s="120"/>
      <c r="E41" s="120"/>
      <c r="F41" s="120"/>
      <c r="G41" s="120"/>
      <c r="H41" s="120"/>
      <c r="I41" s="120"/>
    </row>
    <row r="42" spans="1:11" ht="25.5" customHeight="1" x14ac:dyDescent="0.2">
      <c r="A42" s="123" t="s">
        <v>81</v>
      </c>
      <c r="B42" s="123"/>
      <c r="C42" s="123"/>
      <c r="D42" s="123"/>
      <c r="E42" s="123"/>
      <c r="F42" s="123"/>
      <c r="G42" s="123"/>
      <c r="H42" s="123"/>
      <c r="I42" s="123"/>
    </row>
    <row r="43" spans="1:11" ht="9" customHeight="1" x14ac:dyDescent="0.2">
      <c r="A43" s="37"/>
      <c r="B43" s="38"/>
      <c r="C43" s="38"/>
      <c r="D43" s="38"/>
      <c r="E43" s="38"/>
      <c r="F43" s="38"/>
      <c r="G43" s="38"/>
      <c r="H43" s="38"/>
      <c r="I43" s="39"/>
    </row>
    <row r="44" spans="1:11" ht="15" customHeight="1" x14ac:dyDescent="0.2">
      <c r="A44" s="120" t="s">
        <v>32</v>
      </c>
      <c r="B44" s="120"/>
      <c r="C44" s="120"/>
      <c r="D44" s="120"/>
      <c r="E44" s="120"/>
      <c r="F44" s="120"/>
      <c r="G44" s="120"/>
      <c r="H44" s="120"/>
      <c r="I44" s="120"/>
    </row>
    <row r="45" spans="1:11" ht="25.5" customHeight="1" x14ac:dyDescent="0.2">
      <c r="A45" s="123" t="s">
        <v>33</v>
      </c>
      <c r="B45" s="123"/>
      <c r="C45" s="123"/>
      <c r="D45" s="123"/>
      <c r="E45" s="123"/>
      <c r="F45" s="123"/>
      <c r="G45" s="123"/>
      <c r="H45" s="123"/>
      <c r="I45" s="123"/>
    </row>
    <row r="46" spans="1:11" ht="11.25" customHeight="1" x14ac:dyDescent="0.2">
      <c r="A46" s="37"/>
      <c r="B46" s="38"/>
      <c r="C46" s="38"/>
      <c r="D46" s="38"/>
      <c r="E46" s="38"/>
      <c r="F46" s="38"/>
      <c r="G46" s="38"/>
      <c r="H46" s="38"/>
      <c r="I46" s="39"/>
    </row>
    <row r="47" spans="1:11" ht="15" customHeight="1" x14ac:dyDescent="0.2">
      <c r="A47" s="129" t="s">
        <v>34</v>
      </c>
      <c r="B47" s="129"/>
      <c r="C47" s="129"/>
      <c r="D47" s="129"/>
      <c r="E47" s="129"/>
      <c r="F47" s="129"/>
      <c r="G47" s="129"/>
      <c r="H47" s="129"/>
      <c r="I47" s="129"/>
    </row>
    <row r="48" spans="1:11" ht="38.25" customHeight="1" x14ac:dyDescent="0.2">
      <c r="A48" s="123" t="s">
        <v>97</v>
      </c>
      <c r="B48" s="123"/>
      <c r="C48" s="123"/>
      <c r="D48" s="123"/>
      <c r="E48" s="123"/>
      <c r="F48" s="123"/>
      <c r="G48" s="123"/>
      <c r="H48" s="123"/>
      <c r="I48" s="123"/>
    </row>
    <row r="49" spans="3:3" ht="15" customHeight="1" x14ac:dyDescent="0.25">
      <c r="C49" s="44"/>
    </row>
  </sheetData>
  <mergeCells count="31">
    <mergeCell ref="A48:I48"/>
    <mergeCell ref="A41:I41"/>
    <mergeCell ref="A42:I42"/>
    <mergeCell ref="A44:I44"/>
    <mergeCell ref="A45:I45"/>
    <mergeCell ref="A33:I33"/>
    <mergeCell ref="A35:I35"/>
    <mergeCell ref="A36:I36"/>
    <mergeCell ref="A38:I38"/>
    <mergeCell ref="A47:I47"/>
    <mergeCell ref="A39:I39"/>
    <mergeCell ref="A27:I27"/>
    <mergeCell ref="A28:I28"/>
    <mergeCell ref="A29:I29"/>
    <mergeCell ref="A30:I30"/>
    <mergeCell ref="A32:I32"/>
    <mergeCell ref="A22:I22"/>
    <mergeCell ref="A23:I23"/>
    <mergeCell ref="A24:I24"/>
    <mergeCell ref="A25:I25"/>
    <mergeCell ref="A26:I26"/>
    <mergeCell ref="A10:I10"/>
    <mergeCell ref="A18:I18"/>
    <mergeCell ref="A19:I19"/>
    <mergeCell ref="A20:I20"/>
    <mergeCell ref="A21:I21"/>
    <mergeCell ref="A2:I2"/>
    <mergeCell ref="A3:I3"/>
    <mergeCell ref="A4:I4"/>
    <mergeCell ref="B7:C7"/>
    <mergeCell ref="H7:I7"/>
  </mergeCells>
  <printOptions horizontalCentered="1"/>
  <pageMargins left="0.25" right="0.25" top="0.75" bottom="0.75" header="0.511811023622047" footer="0.3"/>
  <pageSetup scale="73" fitToHeight="0" orientation="portrait" horizontalDpi="300" verticalDpi="300" r:id="rId1"/>
  <headerFooter>
    <oddFooter>&amp;C&amp;8 Executive Summary</oddFooter>
  </headerFooter>
  <rowBreaks count="1" manualBreakCount="1">
    <brk id="33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57"/>
  <sheetViews>
    <sheetView topLeftCell="A6" zoomScaleNormal="100" workbookViewId="0">
      <selection activeCell="A19" sqref="A19"/>
    </sheetView>
  </sheetViews>
  <sheetFormatPr defaultColWidth="11.42578125" defaultRowHeight="12" x14ac:dyDescent="0.2"/>
  <cols>
    <col min="1" max="1" width="28.7109375" style="45" customWidth="1"/>
    <col min="2" max="2" width="27" style="45" customWidth="1"/>
    <col min="3" max="5" width="11.7109375" style="46" customWidth="1"/>
    <col min="6" max="6" width="14.42578125" style="46" customWidth="1"/>
    <col min="7" max="7" width="11.7109375" style="46" customWidth="1"/>
    <col min="8" max="8" width="33" style="46" customWidth="1"/>
    <col min="9" max="9" width="9.85546875" style="45" customWidth="1"/>
    <col min="10" max="16384" width="11.42578125" style="45"/>
  </cols>
  <sheetData>
    <row r="1" spans="1:8" ht="3.75" customHeight="1" x14ac:dyDescent="0.2">
      <c r="B1" s="46"/>
    </row>
    <row r="2" spans="1:8" ht="15" customHeight="1" x14ac:dyDescent="0.25">
      <c r="A2" s="139" t="s">
        <v>4</v>
      </c>
      <c r="B2" s="139"/>
      <c r="C2" s="139"/>
      <c r="D2" s="139"/>
      <c r="E2" s="139"/>
      <c r="F2" s="139"/>
      <c r="G2" s="139"/>
      <c r="H2" s="139"/>
    </row>
    <row r="3" spans="1:8" ht="18" customHeight="1" x14ac:dyDescent="0.25">
      <c r="A3" s="140" t="str">
        <f>+'Executive Summary'!A3:I3</f>
        <v>Roosevelt Commons</v>
      </c>
      <c r="B3" s="140"/>
      <c r="C3" s="140"/>
      <c r="D3" s="140"/>
      <c r="E3" s="140"/>
      <c r="F3" s="140"/>
      <c r="G3" s="140"/>
      <c r="H3" s="140"/>
    </row>
    <row r="4" spans="1:8" ht="15" customHeight="1" x14ac:dyDescent="0.25">
      <c r="A4" s="141" t="s">
        <v>84</v>
      </c>
      <c r="B4" s="141"/>
      <c r="C4" s="141"/>
      <c r="D4" s="141"/>
      <c r="E4" s="141"/>
      <c r="F4" s="141"/>
      <c r="G4" s="141"/>
      <c r="H4" s="141"/>
    </row>
    <row r="5" spans="1:8" ht="15" customHeight="1" x14ac:dyDescent="0.25">
      <c r="A5" s="48"/>
      <c r="B5" s="48"/>
      <c r="C5" s="48"/>
      <c r="D5" s="48"/>
      <c r="E5" s="48"/>
      <c r="F5" s="48"/>
      <c r="G5" s="48"/>
      <c r="H5" s="48"/>
    </row>
    <row r="6" spans="1:8" s="52" customFormat="1" ht="15" customHeight="1" x14ac:dyDescent="0.25">
      <c r="A6" s="49"/>
      <c r="B6" s="50"/>
      <c r="C6" s="50"/>
      <c r="D6" s="50"/>
      <c r="E6" s="50"/>
      <c r="F6" s="50"/>
      <c r="G6" s="50"/>
      <c r="H6" s="51"/>
    </row>
    <row r="7" spans="1:8" s="52" customFormat="1" ht="15" customHeight="1" x14ac:dyDescent="0.25">
      <c r="A7" s="53" t="s">
        <v>5</v>
      </c>
      <c r="B7" s="116" t="s">
        <v>6</v>
      </c>
      <c r="C7" s="116"/>
      <c r="D7" s="54"/>
      <c r="E7" s="54"/>
      <c r="F7" s="54" t="s">
        <v>7</v>
      </c>
      <c r="G7" s="55">
        <v>51159</v>
      </c>
      <c r="H7" s="56"/>
    </row>
    <row r="8" spans="1:8" s="52" customFormat="1" ht="15" customHeight="1" x14ac:dyDescent="0.25">
      <c r="A8" s="53" t="s">
        <v>8</v>
      </c>
      <c r="B8" s="54" t="s">
        <v>9</v>
      </c>
      <c r="C8" s="54"/>
      <c r="D8" s="54"/>
      <c r="E8" s="54"/>
      <c r="F8" s="54" t="s">
        <v>10</v>
      </c>
      <c r="G8" s="57">
        <f>'Executive Summary'!H8</f>
        <v>1</v>
      </c>
      <c r="H8" s="58"/>
    </row>
    <row r="9" spans="1:8" s="52" customFormat="1" ht="15" customHeight="1" x14ac:dyDescent="0.25">
      <c r="A9" s="59"/>
      <c r="B9" s="60"/>
      <c r="C9" s="61"/>
      <c r="D9" s="60"/>
      <c r="E9" s="60"/>
      <c r="F9" s="60"/>
      <c r="G9" s="60"/>
      <c r="H9" s="62"/>
    </row>
    <row r="10" spans="1:8" ht="14.25" customHeight="1" x14ac:dyDescent="0.2">
      <c r="A10" s="63"/>
      <c r="B10" s="64"/>
      <c r="C10" s="65"/>
      <c r="D10" s="65"/>
      <c r="E10" s="65"/>
      <c r="F10" s="65"/>
      <c r="G10" s="65"/>
      <c r="H10" s="66"/>
    </row>
    <row r="11" spans="1:8" ht="15" customHeight="1" x14ac:dyDescent="0.25">
      <c r="A11" s="67" t="s">
        <v>35</v>
      </c>
      <c r="B11" s="68"/>
      <c r="C11" s="69"/>
      <c r="D11" s="69"/>
      <c r="E11" s="69"/>
      <c r="F11" s="69"/>
      <c r="G11" s="69"/>
      <c r="H11" s="70"/>
    </row>
    <row r="12" spans="1:8" ht="14.25" customHeight="1" x14ac:dyDescent="0.2">
      <c r="A12" s="142"/>
      <c r="B12" s="142"/>
      <c r="C12" s="142"/>
      <c r="D12" s="142"/>
      <c r="E12" s="142"/>
      <c r="F12" s="142"/>
      <c r="G12" s="142"/>
      <c r="H12" s="142"/>
    </row>
    <row r="13" spans="1:8" ht="22.5" customHeight="1" x14ac:dyDescent="0.2">
      <c r="A13" s="71" t="s">
        <v>36</v>
      </c>
      <c r="B13" s="72" t="s">
        <v>37</v>
      </c>
      <c r="C13" s="137" t="s">
        <v>38</v>
      </c>
      <c r="D13" s="137"/>
      <c r="E13" s="137"/>
      <c r="F13" s="137"/>
      <c r="G13" s="137"/>
      <c r="H13" s="137"/>
    </row>
    <row r="14" spans="1:8" ht="69" customHeight="1" x14ac:dyDescent="0.2">
      <c r="A14" s="73" t="s">
        <v>90</v>
      </c>
      <c r="B14" s="74">
        <v>19103.349999999999</v>
      </c>
      <c r="C14" s="121" t="s">
        <v>91</v>
      </c>
      <c r="D14" s="121"/>
      <c r="E14" s="121"/>
      <c r="F14" s="121"/>
      <c r="G14" s="121"/>
      <c r="H14" s="121"/>
    </row>
    <row r="15" spans="1:8" ht="69" customHeight="1" x14ac:dyDescent="0.2">
      <c r="A15" s="73" t="s">
        <v>92</v>
      </c>
      <c r="B15" s="74">
        <v>13026.2</v>
      </c>
      <c r="C15" s="121" t="s">
        <v>98</v>
      </c>
      <c r="D15" s="121"/>
      <c r="E15" s="121"/>
      <c r="F15" s="121"/>
      <c r="G15" s="121"/>
      <c r="H15" s="121"/>
    </row>
    <row r="16" spans="1:8" ht="69" customHeight="1" x14ac:dyDescent="0.2">
      <c r="A16" s="73" t="s">
        <v>93</v>
      </c>
      <c r="B16" s="74">
        <v>8299.7000000000007</v>
      </c>
      <c r="C16" s="121" t="s">
        <v>99</v>
      </c>
      <c r="D16" s="121"/>
      <c r="E16" s="121"/>
      <c r="F16" s="121"/>
      <c r="G16" s="121"/>
      <c r="H16" s="121"/>
    </row>
    <row r="17" spans="1:8" ht="69" customHeight="1" x14ac:dyDescent="0.2">
      <c r="A17" s="73" t="s">
        <v>94</v>
      </c>
      <c r="B17" s="74">
        <v>19586.04</v>
      </c>
      <c r="C17" s="121" t="s">
        <v>91</v>
      </c>
      <c r="D17" s="121"/>
      <c r="E17" s="121"/>
      <c r="F17" s="121"/>
      <c r="G17" s="121"/>
      <c r="H17" s="121"/>
    </row>
    <row r="18" spans="1:8" ht="69" customHeight="1" x14ac:dyDescent="0.2">
      <c r="A18" s="73" t="s">
        <v>100</v>
      </c>
      <c r="B18" s="74">
        <v>18486.63</v>
      </c>
      <c r="C18" s="121" t="s">
        <v>91</v>
      </c>
      <c r="D18" s="121"/>
      <c r="E18" s="121"/>
      <c r="F18" s="121"/>
      <c r="G18" s="121"/>
      <c r="H18" s="121"/>
    </row>
    <row r="19" spans="1:8" ht="39.75" customHeight="1" x14ac:dyDescent="0.2">
      <c r="A19" s="75" t="s">
        <v>39</v>
      </c>
      <c r="B19" s="76">
        <f>SUM(B14:B18)</f>
        <v>78501.919999999998</v>
      </c>
      <c r="C19" s="138"/>
      <c r="D19" s="138"/>
      <c r="E19" s="138"/>
      <c r="F19" s="138"/>
      <c r="G19" s="138"/>
      <c r="H19" s="138"/>
    </row>
    <row r="22" spans="1:8" ht="29.25" customHeight="1" x14ac:dyDescent="0.2"/>
    <row r="57" spans="1:9" ht="21.75" customHeight="1" x14ac:dyDescent="0.2">
      <c r="A57" s="77"/>
      <c r="B57" s="78"/>
      <c r="C57" s="79"/>
      <c r="D57" s="79"/>
      <c r="E57" s="79"/>
      <c r="F57" s="79"/>
      <c r="G57" s="79"/>
      <c r="H57" s="79"/>
      <c r="I57" s="78"/>
    </row>
  </sheetData>
  <mergeCells count="12">
    <mergeCell ref="C13:H13"/>
    <mergeCell ref="C14:H14"/>
    <mergeCell ref="C19:H19"/>
    <mergeCell ref="A2:H2"/>
    <mergeCell ref="A3:H3"/>
    <mergeCell ref="A4:H4"/>
    <mergeCell ref="B7:C7"/>
    <mergeCell ref="A12:H12"/>
    <mergeCell ref="C15:H15"/>
    <mergeCell ref="C18:H18"/>
    <mergeCell ref="C16:H16"/>
    <mergeCell ref="C17:H17"/>
  </mergeCells>
  <printOptions horizontalCentered="1"/>
  <pageMargins left="0.25" right="0.25" top="0.5" bottom="0.5" header="0.511811023622047" footer="0"/>
  <pageSetup scale="65" orientation="portrait" horizontalDpi="300" verticalDpi="300" r:id="rId1"/>
  <headerFooter>
    <oddFooter>&amp;C&amp;8 Executive Summary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K85"/>
  <sheetViews>
    <sheetView tabSelected="1" zoomScaleNormal="100" workbookViewId="0"/>
  </sheetViews>
  <sheetFormatPr defaultColWidth="8.7109375" defaultRowHeight="12.75" x14ac:dyDescent="0.2"/>
  <cols>
    <col min="1" max="1" width="19.5703125" customWidth="1"/>
    <col min="2" max="8" width="11.42578125" customWidth="1"/>
    <col min="9" max="9" width="34.42578125" customWidth="1"/>
    <col min="10" max="10" width="4" customWidth="1"/>
    <col min="11" max="11" width="46" customWidth="1"/>
  </cols>
  <sheetData>
    <row r="2" spans="1:11" ht="17.850000000000001" customHeight="1" x14ac:dyDescent="0.2">
      <c r="A2" s="143" t="s">
        <v>4</v>
      </c>
      <c r="B2" s="143"/>
      <c r="C2" s="143"/>
      <c r="D2" s="143"/>
      <c r="E2" s="143"/>
      <c r="F2" s="143"/>
      <c r="G2" s="143"/>
      <c r="H2" s="143"/>
      <c r="I2" s="143"/>
    </row>
    <row r="3" spans="1:11" ht="18" x14ac:dyDescent="0.2">
      <c r="A3" s="143" t="str">
        <f>'Executive Summary'!A3</f>
        <v>Roosevelt Commons</v>
      </c>
      <c r="B3" s="143"/>
      <c r="C3" s="143"/>
      <c r="D3" s="143"/>
      <c r="E3" s="143"/>
      <c r="F3" s="143"/>
      <c r="G3" s="143"/>
      <c r="H3" s="143"/>
      <c r="I3" s="143"/>
    </row>
    <row r="4" spans="1:11" ht="18" x14ac:dyDescent="0.2">
      <c r="A4" s="143" t="str">
        <f>'Executive Summary'!A4</f>
        <v>July 2026</v>
      </c>
      <c r="B4" s="143"/>
      <c r="C4" s="143"/>
      <c r="D4" s="143"/>
      <c r="E4" s="143"/>
      <c r="F4" s="143"/>
      <c r="G4" s="143"/>
      <c r="H4" s="143"/>
      <c r="I4" s="143"/>
      <c r="K4" s="80" t="s">
        <v>40</v>
      </c>
    </row>
    <row r="7" spans="1:11" ht="14.25" x14ac:dyDescent="0.2">
      <c r="A7" s="80" t="s">
        <v>41</v>
      </c>
      <c r="B7" s="144" t="str">
        <f>'Executive Summary'!B7</f>
        <v>Danielle Cebrero</v>
      </c>
      <c r="C7" s="144"/>
      <c r="G7" s="80" t="s">
        <v>7</v>
      </c>
      <c r="H7" s="81">
        <f>'Executive Summary'!H7</f>
        <v>54885</v>
      </c>
    </row>
    <row r="8" spans="1:11" ht="14.25" x14ac:dyDescent="0.2">
      <c r="A8" s="80" t="s">
        <v>42</v>
      </c>
      <c r="B8" t="str">
        <f>'Executive Summary'!B8</f>
        <v>Jaie Benson</v>
      </c>
      <c r="G8" s="80" t="s">
        <v>10</v>
      </c>
      <c r="H8" s="82">
        <f>'Executive Summary'!H8</f>
        <v>1</v>
      </c>
    </row>
    <row r="9" spans="1:11" ht="14.25" x14ac:dyDescent="0.2">
      <c r="G9" s="80" t="s">
        <v>43</v>
      </c>
    </row>
    <row r="12" spans="1:11" ht="23.85" customHeight="1" x14ac:dyDescent="0.2">
      <c r="A12" s="145" t="s">
        <v>44</v>
      </c>
      <c r="B12" s="145"/>
      <c r="C12" s="145"/>
      <c r="D12" s="145"/>
      <c r="E12" s="145"/>
      <c r="F12" s="145"/>
      <c r="G12" s="145"/>
      <c r="H12" s="145"/>
      <c r="I12" s="145"/>
      <c r="K12" s="83"/>
    </row>
    <row r="13" spans="1:11" x14ac:dyDescent="0.2">
      <c r="K13" s="83"/>
    </row>
    <row r="14" spans="1:11" ht="15" customHeight="1" x14ac:dyDescent="0.2"/>
    <row r="15" spans="1:11" ht="15" customHeight="1" x14ac:dyDescent="0.2"/>
    <row r="16" spans="1:11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</sheetData>
  <mergeCells count="5">
    <mergeCell ref="A2:I2"/>
    <mergeCell ref="A3:I3"/>
    <mergeCell ref="A4:I4"/>
    <mergeCell ref="B7:C7"/>
    <mergeCell ref="A12:I12"/>
  </mergeCells>
  <printOptions horizontalCentered="1"/>
  <pageMargins left="0.75" right="0.75" top="1" bottom="1" header="0.511811023622047" footer="0.511811023622047"/>
  <pageSetup paperSize="9" scale="56" orientation="portrait" horizontalDpi="300" verticalDpi="300" r:id="rId1"/>
  <rowBreaks count="1" manualBreakCount="1">
    <brk id="48" max="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G27"/>
  <sheetViews>
    <sheetView zoomScaleNormal="100" workbookViewId="0">
      <selection activeCell="A4" sqref="A4:G4"/>
    </sheetView>
  </sheetViews>
  <sheetFormatPr defaultColWidth="8.7109375" defaultRowHeight="12.75" x14ac:dyDescent="0.2"/>
  <cols>
    <col min="1" max="1" width="25.85546875" customWidth="1"/>
    <col min="2" max="2" width="29.7109375" customWidth="1"/>
    <col min="3" max="3" width="9.7109375" customWidth="1"/>
    <col min="4" max="4" width="16.42578125" customWidth="1"/>
    <col min="5" max="5" width="12.7109375" customWidth="1"/>
    <col min="6" max="6" width="17.28515625" customWidth="1"/>
    <col min="7" max="7" width="48.28515625" customWidth="1"/>
  </cols>
  <sheetData>
    <row r="2" spans="1:7" ht="15" customHeight="1" x14ac:dyDescent="0.25">
      <c r="A2" s="139" t="s">
        <v>4</v>
      </c>
      <c r="B2" s="139"/>
      <c r="C2" s="139"/>
      <c r="D2" s="139"/>
      <c r="E2" s="139"/>
      <c r="F2" s="139"/>
      <c r="G2" s="139"/>
    </row>
    <row r="3" spans="1:7" ht="15" customHeight="1" x14ac:dyDescent="0.25">
      <c r="A3" s="139" t="s">
        <v>82</v>
      </c>
      <c r="B3" s="139"/>
      <c r="C3" s="139"/>
      <c r="D3" s="139"/>
      <c r="E3" s="139"/>
      <c r="F3" s="139"/>
      <c r="G3" s="139"/>
    </row>
    <row r="4" spans="1:7" ht="15" customHeight="1" x14ac:dyDescent="0.2">
      <c r="A4" s="115" t="s">
        <v>84</v>
      </c>
      <c r="B4" s="115"/>
      <c r="C4" s="115"/>
      <c r="D4" s="115"/>
      <c r="E4" s="115"/>
      <c r="F4" s="115"/>
      <c r="G4" s="115"/>
    </row>
    <row r="5" spans="1:7" x14ac:dyDescent="0.2">
      <c r="E5" s="84"/>
      <c r="F5" s="84"/>
    </row>
    <row r="6" spans="1:7" x14ac:dyDescent="0.2">
      <c r="A6" s="85"/>
      <c r="B6" s="86"/>
      <c r="C6" s="86"/>
      <c r="D6" s="86"/>
      <c r="E6" s="87"/>
      <c r="F6" s="88"/>
      <c r="G6" s="89"/>
    </row>
    <row r="7" spans="1:7" ht="15" customHeight="1" x14ac:dyDescent="0.2">
      <c r="A7" s="7" t="s">
        <v>5</v>
      </c>
      <c r="B7" s="116" t="s">
        <v>6</v>
      </c>
      <c r="C7" s="116"/>
      <c r="D7" s="8"/>
      <c r="E7" s="9" t="s">
        <v>7</v>
      </c>
      <c r="F7" s="117">
        <v>64702</v>
      </c>
      <c r="G7" s="117"/>
    </row>
    <row r="8" spans="1:7" ht="15" customHeight="1" x14ac:dyDescent="0.2">
      <c r="A8" s="7" t="s">
        <v>8</v>
      </c>
      <c r="B8" s="8" t="s">
        <v>9</v>
      </c>
      <c r="C8" s="8"/>
      <c r="D8" s="8"/>
      <c r="E8" s="9" t="s">
        <v>10</v>
      </c>
      <c r="F8" s="11">
        <v>0.9556</v>
      </c>
      <c r="G8" s="12"/>
    </row>
    <row r="9" spans="1:7" x14ac:dyDescent="0.2">
      <c r="A9" s="90"/>
      <c r="B9" s="91"/>
      <c r="C9" s="91"/>
      <c r="D9" s="91"/>
      <c r="E9" s="92"/>
      <c r="F9" s="93"/>
      <c r="G9" s="94"/>
    </row>
    <row r="11" spans="1:7" ht="15" customHeight="1" x14ac:dyDescent="0.25">
      <c r="A11" s="95" t="s">
        <v>45</v>
      </c>
      <c r="B11" s="95" t="s">
        <v>46</v>
      </c>
      <c r="C11" s="95" t="s">
        <v>47</v>
      </c>
      <c r="D11" s="95" t="s">
        <v>48</v>
      </c>
      <c r="E11" s="95" t="s">
        <v>49</v>
      </c>
      <c r="F11" s="95" t="s">
        <v>50</v>
      </c>
      <c r="G11" s="95" t="s">
        <v>51</v>
      </c>
    </row>
    <row r="13" spans="1:7" x14ac:dyDescent="0.2">
      <c r="A13" s="96"/>
      <c r="B13" s="96"/>
      <c r="G13" s="96"/>
    </row>
    <row r="14" spans="1:7" x14ac:dyDescent="0.2">
      <c r="A14" s="96"/>
      <c r="B14" s="96"/>
      <c r="G14" s="96"/>
    </row>
    <row r="15" spans="1:7" x14ac:dyDescent="0.2">
      <c r="A15" s="96"/>
      <c r="B15" s="96"/>
    </row>
    <row r="16" spans="1:7" x14ac:dyDescent="0.2">
      <c r="A16" s="96"/>
      <c r="B16" s="96"/>
      <c r="C16" s="96"/>
      <c r="D16" s="96"/>
      <c r="E16" s="96"/>
    </row>
    <row r="17" spans="1:2" hidden="1" x14ac:dyDescent="0.2">
      <c r="A17" s="96"/>
    </row>
    <row r="18" spans="1:2" x14ac:dyDescent="0.2">
      <c r="A18" s="96"/>
      <c r="B18" s="96"/>
    </row>
    <row r="19" spans="1:2" x14ac:dyDescent="0.2">
      <c r="A19" s="96"/>
      <c r="B19" s="96"/>
    </row>
    <row r="20" spans="1:2" x14ac:dyDescent="0.2">
      <c r="A20" s="96"/>
      <c r="B20" s="96"/>
    </row>
    <row r="21" spans="1:2" x14ac:dyDescent="0.2">
      <c r="A21" s="96"/>
      <c r="B21" s="96"/>
    </row>
    <row r="22" spans="1:2" x14ac:dyDescent="0.2">
      <c r="A22" s="96"/>
      <c r="B22" s="96"/>
    </row>
    <row r="23" spans="1:2" x14ac:dyDescent="0.2">
      <c r="A23" s="96"/>
      <c r="B23" s="96"/>
    </row>
    <row r="24" spans="1:2" x14ac:dyDescent="0.2">
      <c r="A24" s="96"/>
      <c r="B24" s="96"/>
    </row>
    <row r="25" spans="1:2" x14ac:dyDescent="0.2">
      <c r="A25" s="96"/>
      <c r="B25" s="96"/>
    </row>
    <row r="26" spans="1:2" x14ac:dyDescent="0.2">
      <c r="A26" s="96"/>
      <c r="B26" s="96"/>
    </row>
    <row r="27" spans="1:2" x14ac:dyDescent="0.2">
      <c r="A27" s="96"/>
      <c r="B27" s="96"/>
    </row>
  </sheetData>
  <mergeCells count="5">
    <mergeCell ref="A2:G2"/>
    <mergeCell ref="A3:G3"/>
    <mergeCell ref="A4:G4"/>
    <mergeCell ref="B7:C7"/>
    <mergeCell ref="F7:G7"/>
  </mergeCells>
  <pageMargins left="0.7" right="0.7" top="0.75" bottom="0.75" header="0.511811023622047" footer="0.511811023622047"/>
  <pageSetup paperSize="9" scale="83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39"/>
  <sheetViews>
    <sheetView zoomScaleNormal="100" workbookViewId="0">
      <selection activeCell="F31" sqref="F31"/>
    </sheetView>
  </sheetViews>
  <sheetFormatPr defaultColWidth="8.7109375" defaultRowHeight="12.75" x14ac:dyDescent="0.2"/>
  <cols>
    <col min="1" max="1" width="3.85546875" customWidth="1"/>
    <col min="2" max="2" width="30.140625" customWidth="1"/>
    <col min="4" max="4" width="21.7109375" customWidth="1"/>
    <col min="5" max="5" width="20.42578125" customWidth="1"/>
    <col min="6" max="6" width="21.5703125" customWidth="1"/>
    <col min="9" max="9" width="41.85546875" customWidth="1"/>
    <col min="10" max="10" width="7.85546875" customWidth="1"/>
  </cols>
  <sheetData>
    <row r="1" spans="2:10" ht="14.25" customHeight="1" x14ac:dyDescent="0.2">
      <c r="B1" s="64"/>
      <c r="C1" s="65"/>
      <c r="D1" s="65"/>
      <c r="E1" s="65"/>
      <c r="F1" s="65"/>
      <c r="G1" s="65"/>
      <c r="H1" s="65"/>
      <c r="I1" s="65"/>
      <c r="J1" s="65"/>
    </row>
    <row r="2" spans="2:10" ht="15" customHeight="1" x14ac:dyDescent="0.2">
      <c r="B2" s="113" t="s">
        <v>52</v>
      </c>
      <c r="C2" s="113"/>
      <c r="D2" s="113"/>
      <c r="E2" s="113"/>
      <c r="F2" s="113"/>
      <c r="G2" s="113"/>
      <c r="H2" s="113"/>
      <c r="I2" s="113"/>
      <c r="J2" s="113"/>
    </row>
    <row r="3" spans="2:10" ht="15" customHeight="1" x14ac:dyDescent="0.2">
      <c r="B3" s="146" t="s">
        <v>0</v>
      </c>
      <c r="C3" s="146"/>
      <c r="D3" s="146"/>
      <c r="E3" s="146"/>
      <c r="F3" s="146"/>
      <c r="G3" s="146"/>
      <c r="H3" s="146"/>
      <c r="I3" s="146"/>
      <c r="J3" s="146"/>
    </row>
    <row r="4" spans="2:10" ht="15" customHeight="1" x14ac:dyDescent="0.2">
      <c r="B4" s="115" t="s">
        <v>53</v>
      </c>
      <c r="C4" s="115"/>
      <c r="D4" s="115"/>
      <c r="E4" s="115"/>
      <c r="F4" s="115"/>
      <c r="G4" s="115"/>
      <c r="H4" s="115"/>
      <c r="I4" s="115"/>
      <c r="J4" s="115"/>
    </row>
    <row r="5" spans="2:10" ht="15" customHeight="1" x14ac:dyDescent="0.25">
      <c r="B5" s="47"/>
      <c r="C5" s="47"/>
      <c r="D5" s="47"/>
      <c r="E5" s="47"/>
      <c r="F5" s="47"/>
      <c r="G5" s="47"/>
      <c r="H5" s="47"/>
      <c r="I5" s="47"/>
      <c r="J5" s="47"/>
    </row>
    <row r="6" spans="2:10" ht="31.5" customHeight="1" x14ac:dyDescent="0.25">
      <c r="B6" s="47"/>
      <c r="C6" s="47"/>
      <c r="D6" s="47"/>
      <c r="E6" s="47"/>
      <c r="F6" s="47"/>
      <c r="G6" s="47"/>
      <c r="H6" s="47"/>
      <c r="I6" s="47"/>
      <c r="J6" s="47"/>
    </row>
    <row r="7" spans="2:10" ht="14.25" customHeight="1" x14ac:dyDescent="0.2">
      <c r="B7" s="97"/>
      <c r="C7" s="98"/>
      <c r="D7" s="98"/>
      <c r="E7" s="98"/>
      <c r="F7" s="98"/>
      <c r="G7" s="98"/>
      <c r="H7" s="98"/>
      <c r="I7" s="99"/>
      <c r="J7" s="65"/>
    </row>
    <row r="8" spans="2:10" ht="15" customHeight="1" x14ac:dyDescent="0.25">
      <c r="B8" s="53" t="s">
        <v>5</v>
      </c>
      <c r="C8" s="54" t="s">
        <v>6</v>
      </c>
      <c r="D8" s="54"/>
      <c r="E8" s="100"/>
      <c r="F8" s="100"/>
      <c r="G8" s="101"/>
      <c r="H8" s="101" t="s">
        <v>7</v>
      </c>
      <c r="I8" s="102">
        <v>51159</v>
      </c>
      <c r="J8" s="47"/>
    </row>
    <row r="9" spans="2:10" ht="15" customHeight="1" x14ac:dyDescent="0.25">
      <c r="B9" s="53" t="s">
        <v>8</v>
      </c>
      <c r="C9" s="147" t="s">
        <v>9</v>
      </c>
      <c r="D9" s="147"/>
      <c r="E9" s="100"/>
      <c r="F9" s="100"/>
      <c r="G9" s="100"/>
      <c r="H9" s="101" t="s">
        <v>10</v>
      </c>
      <c r="I9" s="103">
        <v>1</v>
      </c>
      <c r="J9" s="47"/>
    </row>
    <row r="10" spans="2:10" ht="15" customHeight="1" x14ac:dyDescent="0.25">
      <c r="B10" s="53"/>
      <c r="C10" s="147"/>
      <c r="D10" s="147"/>
      <c r="E10" s="100"/>
      <c r="F10" s="100"/>
      <c r="G10" s="100"/>
      <c r="H10" s="101"/>
      <c r="I10" s="103"/>
      <c r="J10" s="47"/>
    </row>
    <row r="11" spans="2:10" ht="15" customHeight="1" x14ac:dyDescent="0.25">
      <c r="B11" s="104"/>
      <c r="C11" s="105"/>
      <c r="D11" s="105"/>
      <c r="E11" s="105"/>
      <c r="F11" s="106"/>
      <c r="G11" s="106"/>
      <c r="H11" s="106"/>
      <c r="I11" s="107"/>
      <c r="J11" s="47"/>
    </row>
    <row r="12" spans="2:10" ht="15" customHeight="1" x14ac:dyDescent="0.25">
      <c r="B12" s="101"/>
      <c r="C12" s="100"/>
      <c r="D12" s="100"/>
      <c r="E12" s="100"/>
      <c r="F12" s="47"/>
      <c r="G12" s="47"/>
      <c r="H12" s="47"/>
      <c r="I12" s="47"/>
      <c r="J12" s="47"/>
    </row>
    <row r="13" spans="2:10" ht="15" customHeight="1" x14ac:dyDescent="0.25">
      <c r="B13" s="105"/>
      <c r="C13" s="105"/>
      <c r="D13" s="105"/>
      <c r="E13" s="106"/>
      <c r="F13" s="106"/>
      <c r="G13" s="106"/>
      <c r="H13" s="106"/>
      <c r="I13" s="106"/>
    </row>
    <row r="14" spans="2:10" x14ac:dyDescent="0.2">
      <c r="B14" s="148" t="s">
        <v>54</v>
      </c>
      <c r="C14" s="148"/>
      <c r="D14" s="108" t="s">
        <v>55</v>
      </c>
      <c r="E14" s="108" t="s">
        <v>56</v>
      </c>
      <c r="F14" s="149" t="s">
        <v>51</v>
      </c>
      <c r="G14" s="149"/>
      <c r="H14" s="149"/>
      <c r="I14" s="149"/>
    </row>
    <row r="15" spans="2:10" ht="14.25" customHeight="1" x14ac:dyDescent="0.2">
      <c r="B15" s="150" t="s">
        <v>57</v>
      </c>
      <c r="C15" s="150"/>
      <c r="D15" s="109"/>
      <c r="E15" s="109"/>
      <c r="F15" s="151"/>
      <c r="G15" s="151"/>
      <c r="H15" s="151"/>
      <c r="I15" s="151"/>
    </row>
    <row r="16" spans="2:10" x14ac:dyDescent="0.2">
      <c r="B16" s="110" t="s">
        <v>58</v>
      </c>
      <c r="C16" s="111"/>
      <c r="D16" s="111"/>
      <c r="E16" s="111"/>
      <c r="F16" s="152"/>
      <c r="G16" s="152"/>
      <c r="H16" s="152"/>
      <c r="I16" s="152"/>
    </row>
    <row r="17" spans="2:9" x14ac:dyDescent="0.2">
      <c r="B17" s="110" t="s">
        <v>59</v>
      </c>
      <c r="C17" s="111"/>
      <c r="D17" s="111"/>
      <c r="E17" s="111"/>
      <c r="F17" s="152"/>
      <c r="G17" s="152"/>
      <c r="H17" s="152"/>
      <c r="I17" s="152"/>
    </row>
    <row r="18" spans="2:9" x14ac:dyDescent="0.2">
      <c r="B18" s="110" t="s">
        <v>60</v>
      </c>
      <c r="C18" s="111"/>
      <c r="D18" s="111"/>
      <c r="E18" s="111"/>
      <c r="F18" s="152"/>
      <c r="G18" s="152"/>
      <c r="H18" s="152"/>
      <c r="I18" s="152"/>
    </row>
    <row r="19" spans="2:9" x14ac:dyDescent="0.2">
      <c r="B19" s="110" t="s">
        <v>61</v>
      </c>
      <c r="C19" s="111"/>
      <c r="D19" s="111"/>
      <c r="E19" s="111"/>
      <c r="F19" s="152"/>
      <c r="G19" s="152"/>
      <c r="H19" s="152"/>
      <c r="I19" s="152"/>
    </row>
    <row r="20" spans="2:9" x14ac:dyDescent="0.2">
      <c r="B20" s="110" t="s">
        <v>62</v>
      </c>
      <c r="C20" s="111"/>
      <c r="D20" s="111"/>
      <c r="E20" s="111"/>
      <c r="F20" s="152"/>
      <c r="G20" s="152"/>
      <c r="H20" s="152"/>
      <c r="I20" s="152"/>
    </row>
    <row r="21" spans="2:9" x14ac:dyDescent="0.2">
      <c r="B21" s="110" t="s">
        <v>63</v>
      </c>
      <c r="C21" s="111"/>
      <c r="D21" s="111"/>
      <c r="E21" s="111"/>
      <c r="F21" s="152"/>
      <c r="G21" s="152"/>
      <c r="H21" s="152"/>
      <c r="I21" s="152"/>
    </row>
    <row r="22" spans="2:9" x14ac:dyDescent="0.2">
      <c r="B22" s="110" t="s">
        <v>64</v>
      </c>
      <c r="C22" s="111"/>
      <c r="D22" s="111"/>
      <c r="E22" s="111"/>
      <c r="F22" s="152"/>
      <c r="G22" s="152"/>
      <c r="H22" s="152"/>
      <c r="I22" s="152"/>
    </row>
    <row r="23" spans="2:9" x14ac:dyDescent="0.2">
      <c r="B23" s="110" t="s">
        <v>65</v>
      </c>
      <c r="C23" s="111"/>
      <c r="D23" s="111"/>
      <c r="E23" s="111"/>
      <c r="F23" s="152"/>
      <c r="G23" s="152"/>
      <c r="H23" s="152"/>
      <c r="I23" s="152"/>
    </row>
    <row r="24" spans="2:9" x14ac:dyDescent="0.2">
      <c r="B24" s="110" t="s">
        <v>66</v>
      </c>
      <c r="C24" s="111"/>
      <c r="D24" s="111"/>
      <c r="E24" s="111"/>
      <c r="F24" s="152"/>
      <c r="G24" s="152"/>
      <c r="H24" s="152"/>
      <c r="I24" s="152"/>
    </row>
    <row r="25" spans="2:9" x14ac:dyDescent="0.2">
      <c r="B25" s="110" t="s">
        <v>67</v>
      </c>
      <c r="C25" s="111"/>
      <c r="D25" s="111"/>
      <c r="E25" s="111"/>
      <c r="F25" s="152"/>
      <c r="G25" s="152"/>
      <c r="H25" s="152"/>
      <c r="I25" s="152"/>
    </row>
    <row r="26" spans="2:9" x14ac:dyDescent="0.2">
      <c r="B26" s="110" t="s">
        <v>68</v>
      </c>
      <c r="C26" s="111"/>
      <c r="D26" s="111"/>
      <c r="E26" s="111"/>
      <c r="F26" s="152"/>
      <c r="G26" s="152"/>
      <c r="H26" s="152"/>
      <c r="I26" s="152"/>
    </row>
    <row r="27" spans="2:9" x14ac:dyDescent="0.2">
      <c r="B27" s="110" t="s">
        <v>69</v>
      </c>
      <c r="C27" s="111"/>
      <c r="D27" s="111"/>
      <c r="E27" s="111"/>
      <c r="F27" s="152"/>
      <c r="G27" s="152"/>
      <c r="H27" s="152"/>
      <c r="I27" s="152"/>
    </row>
    <row r="28" spans="2:9" x14ac:dyDescent="0.2">
      <c r="B28" s="110" t="s">
        <v>70</v>
      </c>
      <c r="C28" s="111"/>
      <c r="D28" s="111"/>
      <c r="E28" s="111"/>
      <c r="F28" s="152"/>
      <c r="G28" s="152"/>
      <c r="H28" s="152"/>
      <c r="I28" s="152"/>
    </row>
    <row r="29" spans="2:9" x14ac:dyDescent="0.2">
      <c r="B29" s="110" t="s">
        <v>71</v>
      </c>
      <c r="C29" s="111"/>
      <c r="D29" s="111"/>
      <c r="E29" s="111"/>
      <c r="F29" s="152"/>
      <c r="G29" s="152"/>
      <c r="H29" s="152"/>
      <c r="I29" s="152"/>
    </row>
    <row r="30" spans="2:9" x14ac:dyDescent="0.2">
      <c r="B30" s="110" t="s">
        <v>72</v>
      </c>
      <c r="C30" s="111"/>
      <c r="D30" s="111"/>
      <c r="E30" s="111"/>
      <c r="F30" s="152"/>
      <c r="G30" s="152"/>
      <c r="H30" s="152"/>
      <c r="I30" s="152"/>
    </row>
    <row r="31" spans="2:9" x14ac:dyDescent="0.2">
      <c r="B31" s="110"/>
      <c r="C31" s="111"/>
      <c r="D31" s="111"/>
      <c r="E31" s="111"/>
      <c r="F31" s="152"/>
      <c r="G31" s="152"/>
      <c r="H31" s="152"/>
      <c r="I31" s="152"/>
    </row>
    <row r="32" spans="2:9" x14ac:dyDescent="0.2">
      <c r="B32" s="110"/>
      <c r="C32" s="111"/>
      <c r="D32" s="111"/>
      <c r="E32" s="111"/>
      <c r="F32" s="152"/>
      <c r="G32" s="152"/>
      <c r="H32" s="152"/>
      <c r="I32" s="152"/>
    </row>
    <row r="33" spans="2:9" x14ac:dyDescent="0.2">
      <c r="B33" s="110"/>
      <c r="C33" s="111"/>
      <c r="D33" s="111"/>
      <c r="E33" s="111"/>
      <c r="F33" s="152"/>
      <c r="G33" s="152"/>
      <c r="H33" s="152"/>
      <c r="I33" s="152"/>
    </row>
    <row r="34" spans="2:9" x14ac:dyDescent="0.2">
      <c r="B34" s="110"/>
      <c r="C34" s="111"/>
      <c r="D34" s="111"/>
      <c r="E34" s="111"/>
      <c r="F34" s="152"/>
      <c r="G34" s="152"/>
      <c r="H34" s="152"/>
      <c r="I34" s="152"/>
    </row>
    <row r="35" spans="2:9" x14ac:dyDescent="0.2">
      <c r="B35" s="110"/>
      <c r="C35" s="111"/>
      <c r="D35" s="111"/>
      <c r="E35" s="111"/>
      <c r="F35" s="152"/>
      <c r="G35" s="152"/>
      <c r="H35" s="152"/>
      <c r="I35" s="152"/>
    </row>
    <row r="36" spans="2:9" x14ac:dyDescent="0.2">
      <c r="B36" s="110"/>
      <c r="C36" s="111"/>
      <c r="D36" s="111"/>
      <c r="E36" s="111"/>
      <c r="F36" s="152"/>
      <c r="G36" s="152"/>
      <c r="H36" s="152"/>
      <c r="I36" s="152"/>
    </row>
    <row r="37" spans="2:9" x14ac:dyDescent="0.2">
      <c r="B37" s="110"/>
      <c r="C37" s="111"/>
      <c r="D37" s="111"/>
      <c r="E37" s="111"/>
      <c r="F37" s="152"/>
      <c r="G37" s="152"/>
      <c r="H37" s="152"/>
      <c r="I37" s="152"/>
    </row>
    <row r="38" spans="2:9" x14ac:dyDescent="0.2">
      <c r="B38" s="110"/>
      <c r="C38" s="111"/>
      <c r="D38" s="111"/>
      <c r="E38" s="111"/>
      <c r="F38" s="152"/>
      <c r="G38" s="152"/>
      <c r="H38" s="152"/>
      <c r="I38" s="152"/>
    </row>
    <row r="39" spans="2:9" x14ac:dyDescent="0.2">
      <c r="B39" s="110"/>
      <c r="C39" s="111"/>
      <c r="D39" s="111"/>
      <c r="E39" s="111"/>
      <c r="F39" s="152"/>
      <c r="G39" s="152"/>
      <c r="H39" s="152"/>
      <c r="I39" s="152"/>
    </row>
  </sheetData>
  <mergeCells count="33">
    <mergeCell ref="F37:I37"/>
    <mergeCell ref="F38:I38"/>
    <mergeCell ref="F39:I39"/>
    <mergeCell ref="F32:I32"/>
    <mergeCell ref="F33:I33"/>
    <mergeCell ref="F34:I34"/>
    <mergeCell ref="F35:I35"/>
    <mergeCell ref="F36:I36"/>
    <mergeCell ref="F27:I27"/>
    <mergeCell ref="F28:I28"/>
    <mergeCell ref="F29:I29"/>
    <mergeCell ref="F30:I30"/>
    <mergeCell ref="F31:I31"/>
    <mergeCell ref="F22:I22"/>
    <mergeCell ref="F23:I23"/>
    <mergeCell ref="F24:I24"/>
    <mergeCell ref="F25:I25"/>
    <mergeCell ref="F26:I26"/>
    <mergeCell ref="F17:I17"/>
    <mergeCell ref="F18:I18"/>
    <mergeCell ref="F19:I19"/>
    <mergeCell ref="F20:I20"/>
    <mergeCell ref="F21:I21"/>
    <mergeCell ref="B14:C14"/>
    <mergeCell ref="F14:I14"/>
    <mergeCell ref="B15:C15"/>
    <mergeCell ref="F15:I15"/>
    <mergeCell ref="F16:I16"/>
    <mergeCell ref="B2:J2"/>
    <mergeCell ref="B3:J3"/>
    <mergeCell ref="B4:J4"/>
    <mergeCell ref="C9:D9"/>
    <mergeCell ref="C10:D10"/>
  </mergeCells>
  <pageMargins left="0.7" right="0.7" top="0.75" bottom="0.75" header="0.511811023622047" footer="0.511811023622047"/>
  <pageSetup scale="51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32.28515625" customWidth="1"/>
    <col min="2" max="2" width="36.5703125" customWidth="1"/>
    <col min="3" max="3" width="14" customWidth="1"/>
    <col min="4" max="4" width="18" customWidth="1"/>
    <col min="5" max="5" width="35" customWidth="1"/>
    <col min="6" max="9" width="11" customWidth="1"/>
  </cols>
  <sheetData>
    <row r="1" spans="1:7" ht="17.850000000000001" customHeight="1" x14ac:dyDescent="0.2">
      <c r="A1" s="143" t="s">
        <v>78</v>
      </c>
      <c r="B1" s="143"/>
      <c r="C1" s="143"/>
      <c r="D1" s="143"/>
      <c r="E1" s="143"/>
    </row>
    <row r="2" spans="1:7" ht="18" x14ac:dyDescent="0.2">
      <c r="A2" s="143" t="str">
        <f>'Executive Summary'!A3</f>
        <v>Roosevelt Commons</v>
      </c>
      <c r="B2" s="143"/>
      <c r="C2" s="143"/>
      <c r="D2" s="143"/>
      <c r="E2" s="143"/>
      <c r="F2" s="143"/>
      <c r="G2" s="143"/>
    </row>
    <row r="3" spans="1:7" ht="18" x14ac:dyDescent="0.2">
      <c r="A3" s="143" t="str">
        <f>'Executive Summary'!A4</f>
        <v>July 2026</v>
      </c>
      <c r="B3" s="143"/>
      <c r="C3" s="143"/>
      <c r="D3" s="143"/>
      <c r="E3" s="143"/>
      <c r="F3" s="143"/>
      <c r="G3" s="143"/>
    </row>
    <row r="4" spans="1:7" x14ac:dyDescent="0.2">
      <c r="A4" s="144"/>
      <c r="B4" s="144"/>
      <c r="C4" s="144"/>
      <c r="D4" s="144"/>
      <c r="E4" s="144"/>
    </row>
    <row r="6" spans="1:7" ht="14.25" x14ac:dyDescent="0.2">
      <c r="A6" s="80" t="s">
        <v>73</v>
      </c>
      <c r="B6" t="str">
        <f>'Executive Summary'!B7</f>
        <v>Danielle Cebrero</v>
      </c>
      <c r="C6" s="80" t="s">
        <v>7</v>
      </c>
      <c r="D6" s="81">
        <f>'Executive Summary'!H7</f>
        <v>54885</v>
      </c>
    </row>
    <row r="7" spans="1:7" ht="14.25" x14ac:dyDescent="0.2">
      <c r="A7" s="80" t="s">
        <v>74</v>
      </c>
      <c r="B7" t="str">
        <f>'Executive Summary'!B8</f>
        <v>Jaie Benson</v>
      </c>
      <c r="C7" s="80" t="s">
        <v>10</v>
      </c>
      <c r="D7" s="82">
        <f>'Executive Summary'!H8</f>
        <v>1</v>
      </c>
    </row>
    <row r="10" spans="1:7" ht="28.5" x14ac:dyDescent="0.2">
      <c r="A10" s="112" t="s">
        <v>36</v>
      </c>
      <c r="B10" s="112" t="s">
        <v>75</v>
      </c>
      <c r="C10" s="112" t="s">
        <v>76</v>
      </c>
      <c r="D10" s="112" t="s">
        <v>77</v>
      </c>
      <c r="E10" s="112" t="s">
        <v>51</v>
      </c>
    </row>
  </sheetData>
  <mergeCells count="4">
    <mergeCell ref="A1:E1"/>
    <mergeCell ref="A2:G2"/>
    <mergeCell ref="A3:G3"/>
    <mergeCell ref="A4:E4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Title Sheet</vt:lpstr>
      <vt:lpstr>Executive Summary</vt:lpstr>
      <vt:lpstr>Tenant Delinquency</vt:lpstr>
      <vt:lpstr>Photos</vt:lpstr>
      <vt:lpstr>COI</vt:lpstr>
      <vt:lpstr>COI Tab</vt:lpstr>
      <vt:lpstr>Tenant Maintenance Tracking. </vt:lpstr>
      <vt:lpstr>COI!Print_Area</vt:lpstr>
      <vt:lpstr>'COI Tab'!Print_Area</vt:lpstr>
      <vt:lpstr>'Executive Summary'!Print_Area</vt:lpstr>
      <vt:lpstr>Photos!Print_Area</vt:lpstr>
      <vt:lpstr>'Tenant Delinquency'!Print_Area</vt:lpstr>
      <vt:lpstr>'Executive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</dc:creator>
  <dc:description/>
  <cp:lastModifiedBy>Jaie Benson</cp:lastModifiedBy>
  <cp:revision>0</cp:revision>
  <cp:lastPrinted>2026-07-21T19:59:45Z</cp:lastPrinted>
  <dcterms:created xsi:type="dcterms:W3CDTF">2011-10-06T15:30:24Z</dcterms:created>
  <dcterms:modified xsi:type="dcterms:W3CDTF">2026-08-24T16:18:35Z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0x01010003B82F5A695F354EA1EA57F8147C47D4</vt:lpwstr>
  </property>
  <property fmtid="{D5CDD505-2E9C-101B-9397-08002B2CF9AE}" pid="3" name="Numerical Order">
    <vt:lpwstr/>
  </property>
  <property fmtid="{D5CDD505-2E9C-101B-9397-08002B2CF9AE}" pid="4" name="Order">
    <vt:lpwstr>41120200.0000000</vt:lpwstr>
  </property>
  <property fmtid="{D5CDD505-2E9C-101B-9397-08002B2CF9AE}" pid="5" name="display_urn:schemas-microsoft-com:office:office#Author">
    <vt:lpwstr>Ashley Olson</vt:lpwstr>
  </property>
  <property fmtid="{D5CDD505-2E9C-101B-9397-08002B2CF9AE}" pid="6" name="display_urn:schemas-microsoft-com:office:office#Editor">
    <vt:lpwstr>Ashley Olson</vt:lpwstr>
  </property>
</Properties>
</file>