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mmanouela\Desktop\"/>
    </mc:Choice>
  </mc:AlternateContent>
  <xr:revisionPtr revIDLastSave="0" documentId="13_ncr:1_{6FB494F9-B693-4501-9D8C-FF6CAFB29040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Login &amp; MFA" sheetId="1" r:id="rId1"/>
    <sheet name="API &amp; Cookies" sheetId="2" r:id="rId2"/>
    <sheet name="StatusSummary" sheetId="3" r:id="rId3"/>
    <sheet name="Bugs &amp; Issues" sheetId="4" r:id="rId4"/>
  </sheets>
  <definedNames>
    <definedName name="_xlnm._FilterDatabase" localSheetId="1" hidden="1">'API &amp; Cookies'!$A$1:$I$25</definedName>
    <definedName name="_xlnm._FilterDatabase" localSheetId="0" hidden="1">'Login &amp; MFA'!$A$1:$I$1</definedName>
  </definedNames>
  <calcPr calcId="191029"/>
</workbook>
</file>

<file path=xl/calcChain.xml><?xml version="1.0" encoding="utf-8"?>
<calcChain xmlns="http://schemas.openxmlformats.org/spreadsheetml/2006/main">
  <c r="E3" i="3" l="1"/>
  <c r="D3" i="3"/>
  <c r="D2" i="3"/>
  <c r="C3" i="3"/>
  <c r="B3" i="3"/>
  <c r="B2" i="3"/>
  <c r="E4" i="3"/>
  <c r="D4" i="3"/>
  <c r="C4" i="3"/>
  <c r="B4" i="3"/>
  <c r="E2" i="3"/>
  <c r="C2" i="3"/>
  <c r="H3" i="3" l="1"/>
  <c r="H2" i="3"/>
  <c r="H4" i="3"/>
</calcChain>
</file>

<file path=xl/sharedStrings.xml><?xml version="1.0" encoding="utf-8"?>
<sst xmlns="http://schemas.openxmlformats.org/spreadsheetml/2006/main" count="365" uniqueCount="196">
  <si>
    <t>Test Case ID</t>
  </si>
  <si>
    <t>Preconditions</t>
  </si>
  <si>
    <t>Action</t>
  </si>
  <si>
    <t>Expected Result</t>
  </si>
  <si>
    <t>Actual Result</t>
  </si>
  <si>
    <t>Status</t>
  </si>
  <si>
    <t>Severity</t>
  </si>
  <si>
    <t xml:space="preserve">Automated </t>
  </si>
  <si>
    <t>Notes / Bug Ref</t>
  </si>
  <si>
    <t>Test Login &amp; MFA Functionality</t>
  </si>
  <si>
    <t>login.spec.ts</t>
  </si>
  <si>
    <t>LOGIN-001</t>
  </si>
  <si>
    <t>Login with valid username and valid password</t>
  </si>
  <si>
    <t>Passed</t>
  </si>
  <si>
    <t>High</t>
  </si>
  <si>
    <t>Yes</t>
  </si>
  <si>
    <t xml:space="preserve">App running </t>
  </si>
  <si>
    <t>The system successfully authenticates the user and grants them access to the MFA page.</t>
  </si>
  <si>
    <t>2. Enter valid username and valid password.</t>
  </si>
  <si>
    <t>3. Click on "Submit" button.</t>
  </si>
  <si>
    <t>LOGIN-002</t>
  </si>
  <si>
    <t>Login with invalid username and invalid password</t>
  </si>
  <si>
    <t>Low</t>
  </si>
  <si>
    <t>BUG-001</t>
  </si>
  <si>
    <t>The system displays an error message stating that the provided credentials are invalid.</t>
  </si>
  <si>
    <t>LOGIN-003</t>
  </si>
  <si>
    <t>Login with valid username and invalid password</t>
  </si>
  <si>
    <t>2. Enter valid username and invalid password.</t>
  </si>
  <si>
    <t>LOGIN-004</t>
  </si>
  <si>
    <t>Login with invalid username and valid password</t>
  </si>
  <si>
    <t>LOGIN-005</t>
  </si>
  <si>
    <t>Login with leaving the password field empty</t>
  </si>
  <si>
    <t>2. Enter valid username.</t>
  </si>
  <si>
    <t>LOGIN-006</t>
  </si>
  <si>
    <t>Login with leaving the username field empty</t>
  </si>
  <si>
    <t>2. Enter valid password.</t>
  </si>
  <si>
    <t>LOGIN-007</t>
  </si>
  <si>
    <t>Login by submitting an empty form</t>
  </si>
  <si>
    <t>2. Click on "Submit" button.</t>
  </si>
  <si>
    <t>MFA-001</t>
  </si>
  <si>
    <t xml:space="preserve">Submit a valid MFA code </t>
  </si>
  <si>
    <t>1. Enter a valid MFA code.</t>
  </si>
  <si>
    <t>The system successfully authenticates the user and grants them access to the Dashboard page.</t>
  </si>
  <si>
    <t>MFA-002</t>
  </si>
  <si>
    <t xml:space="preserve">Submit an invalid MFA code </t>
  </si>
  <si>
    <t>1. Enter an invalid MFA code.</t>
  </si>
  <si>
    <t>The system displays an error message stating that the provided MFA code is invalid.</t>
  </si>
  <si>
    <t>MFA-003</t>
  </si>
  <si>
    <t>Submit an empty form</t>
  </si>
  <si>
    <t>1. Click on "Submit" button.</t>
  </si>
  <si>
    <t>MFA-004</t>
  </si>
  <si>
    <t>Navigate directly to MFA page and submit a valid MFA code</t>
  </si>
  <si>
    <t>Failed</t>
  </si>
  <si>
    <t>No</t>
  </si>
  <si>
    <t xml:space="preserve">App running - user not logged in </t>
  </si>
  <si>
    <t>The user is redirected to login page.</t>
  </si>
  <si>
    <t>The page is loaded successfully.</t>
  </si>
  <si>
    <t>2. Enter a valid MFA code.</t>
  </si>
  <si>
    <t>COOKIES</t>
  </si>
  <si>
    <t>Test Cookies</t>
  </si>
  <si>
    <t>cookie.spec.ts</t>
  </si>
  <si>
    <t>COOKIE-001</t>
  </si>
  <si>
    <t>Ensure that session cookie is set after successful Login &amp; MFA submission</t>
  </si>
  <si>
    <t>User completed Login &amp; MFA</t>
  </si>
  <si>
    <t>1. Inspect cookies after MFA.</t>
  </si>
  <si>
    <t>Session cookie exists.</t>
  </si>
  <si>
    <t>As expected.</t>
  </si>
  <si>
    <t>COOKIE-002</t>
  </si>
  <si>
    <t>Ensure that session cookie has HttpOnly flag</t>
  </si>
  <si>
    <t>Medium</t>
  </si>
  <si>
    <t>Inspect cookie HttpOnly flag.</t>
  </si>
  <si>
    <t>Cookie has HttpOnly=true.</t>
  </si>
  <si>
    <t>COOKIE-003</t>
  </si>
  <si>
    <t>Ensure that session cookie has Secure flag</t>
  </si>
  <si>
    <t>BUG-003</t>
  </si>
  <si>
    <t>Session cookie has secure=true</t>
  </si>
  <si>
    <t>Secure flag not set.</t>
  </si>
  <si>
    <t>COOKIE-004</t>
  </si>
  <si>
    <t>Session cookie has SameSite flag</t>
  </si>
  <si>
    <t>Session cookie has SameSite=Lax or Strict</t>
  </si>
  <si>
    <t>SameSite flag not set.</t>
  </si>
  <si>
    <t>COOKIE-005</t>
  </si>
  <si>
    <t>Access dashboard is successful with valid session cookie</t>
  </si>
  <si>
    <t>User completed MFA</t>
  </si>
  <si>
    <t>Send GET /dashboard with valid cookie.</t>
  </si>
  <si>
    <t>Dashboard loads with 200 OK and welcome message</t>
  </si>
  <si>
    <t>COOKIE-006</t>
  </si>
  <si>
    <t>Access dashboard is denied without cookie</t>
  </si>
  <si>
    <t>No session cookie</t>
  </si>
  <si>
    <t>Send GET /dashboard without cookie.</t>
  </si>
  <si>
    <t>Access denied with 401 Unauthorized</t>
  </si>
  <si>
    <t>COOKIE-007</t>
  </si>
  <si>
    <t>Access dashboard is denied with invalid cookie</t>
  </si>
  <si>
    <t>Invalid session cookie</t>
  </si>
  <si>
    <t>Send GET /dashboard with dummy cookie.</t>
  </si>
  <si>
    <t xml:space="preserve">API </t>
  </si>
  <si>
    <t>API Tests</t>
  </si>
  <si>
    <t>api.spec.ts</t>
  </si>
  <si>
    <t>API-001</t>
  </si>
  <si>
    <t>Login fails with wrong credentials</t>
  </si>
  <si>
    <t>App running</t>
  </si>
  <si>
    <t>POST /login with wrong credentials.</t>
  </si>
  <si>
    <t>API-002</t>
  </si>
  <si>
    <t>Login is successful with correct credentials</t>
  </si>
  <si>
    <t>POST /login with correct credentials.</t>
  </si>
  <si>
    <t>Response 200 with MFA page</t>
  </si>
  <si>
    <t>API-003</t>
  </si>
  <si>
    <t>MFA fails with wrong code</t>
  </si>
  <si>
    <t>BUG-002</t>
  </si>
  <si>
    <t>Logged in</t>
  </si>
  <si>
    <t>POST /mfa with wrong code.</t>
  </si>
  <si>
    <t>API-004</t>
  </si>
  <si>
    <t>Dashboard is accessed after successful MFA</t>
  </si>
  <si>
    <t>Send GET /dashboard with valid session cookie.</t>
  </si>
  <si>
    <t>Response 200 with dashboard content</t>
  </si>
  <si>
    <t>API-005</t>
  </si>
  <si>
    <t>MFA page cannot be accessed directly through the URL</t>
  </si>
  <si>
    <t xml:space="preserve">Send GET /mfa without logging in </t>
  </si>
  <si>
    <t>Response 302 with Redirection to the login page</t>
  </si>
  <si>
    <t>Response 200</t>
  </si>
  <si>
    <t>Login</t>
  </si>
  <si>
    <t>MFA</t>
  </si>
  <si>
    <t>API</t>
  </si>
  <si>
    <t>Cookies</t>
  </si>
  <si>
    <t>Summary</t>
  </si>
  <si>
    <t>Count</t>
  </si>
  <si>
    <t>Bug ID</t>
  </si>
  <si>
    <t>Steps to Reproduce</t>
  </si>
  <si>
    <t>Notes</t>
  </si>
  <si>
    <t>Stay on login page with inline error message near form fields</t>
  </si>
  <si>
    <t>Inline error message or MFA retry option</t>
  </si>
  <si>
    <t>App responds with plain text 'Invalid MFA Code' page reload</t>
  </si>
  <si>
    <t>Same bug detected in both UI and API flows</t>
  </si>
  <si>
    <t>Cookie should have Secure flag (only sent over HTTPS)</t>
  </si>
  <si>
    <t>Cookie is missing Secure flag</t>
  </si>
  <si>
    <t>Security best practice not enforced</t>
  </si>
  <si>
    <t>As expected. However, the app responds with plain text 'Invalid MFA Code' page reload.</t>
  </si>
  <si>
    <t>Passed with Issues</t>
  </si>
  <si>
    <t>ISSUE-001</t>
  </si>
  <si>
    <t>ISSUE-002</t>
  </si>
  <si>
    <t>Response 200 with "Invalid Credentials. Please try again."</t>
  </si>
  <si>
    <t>Response 200 with "Invalid MFA Code. Please try again."</t>
  </si>
  <si>
    <t>Once the user navigates directly to MFA page, the app redirects them to login page.</t>
  </si>
  <si>
    <t>Inspect cookie SameSite flag.</t>
  </si>
  <si>
    <t>Cookie should have  SameSite flag</t>
  </si>
  <si>
    <t>Cookie is missing SameSite flag</t>
  </si>
  <si>
    <t>1. Complete login and MFA
2. Inspect session cookie</t>
  </si>
  <si>
    <t>1. Navigate directly to MFA page without logging in
2. Enter valid MFA code
3.Click on "Submit" button.</t>
  </si>
  <si>
    <t xml:space="preserve">Automated for API-005 </t>
  </si>
  <si>
    <t>Inspect cookie Secure flag.</t>
  </si>
  <si>
    <t>LOGIN-008</t>
  </si>
  <si>
    <t>Login with spaces in valid username</t>
  </si>
  <si>
    <t xml:space="preserve">2. Enter valid username with leading or trailing spaces and valid password. </t>
  </si>
  <si>
    <t>The system trims whitespace and successfully authenticates the user and grants them access to the MFA page.</t>
  </si>
  <si>
    <t>MFA-005</t>
  </si>
  <si>
    <t>Submit MFA code with non-numeric characters</t>
  </si>
  <si>
    <t>The system rejects input with validation error (only digits allowed).</t>
  </si>
  <si>
    <t>1. On MFA page, enter non-numeric characters in the MFA code input field (for example mfa!)</t>
  </si>
  <si>
    <t>BUG-004</t>
  </si>
  <si>
    <t xml:space="preserve">Title </t>
  </si>
  <si>
    <t xml:space="preserve">Description </t>
  </si>
  <si>
    <t xml:space="preserve">Session cookie is missing secure flag </t>
  </si>
  <si>
    <t>Username with spaces not handled</t>
  </si>
  <si>
    <t>Login rejected, spaces not trimmed.</t>
  </si>
  <si>
    <t>MFA accepts non-numeric characters</t>
  </si>
  <si>
    <t>MFA page allows invalid (non-numeric) characters.</t>
  </si>
  <si>
    <t>Only digits should be accepted, system rejects invalid input.</t>
  </si>
  <si>
    <t>BUG-005</t>
  </si>
  <si>
    <t>Login fails when username has leading or trailing spaces.</t>
  </si>
  <si>
    <t>Redirection and plain text error message after invalid login attempt</t>
  </si>
  <si>
    <t xml:space="preserve">UX/usability issue </t>
  </si>
  <si>
    <t>When an incorrect MFA code is submitted, the app reloads and displays a plain text error  message in the body instead of displaying an inline error message.</t>
  </si>
  <si>
    <t>MFA page is accessible without login</t>
  </si>
  <si>
    <t>The MFA page can be accessed directly without authentication, and valid MFA code grants Dashboard access.</t>
  </si>
  <si>
    <t>After successful MFA Authentication, the session cookie does not include the Secure flag.</t>
  </si>
  <si>
    <t>Usability issue</t>
  </si>
  <si>
    <t>Security and usability issue</t>
  </si>
  <si>
    <t>MFA error message is displayed as plain text after page reload</t>
  </si>
  <si>
    <t>Session cookie is missing SameSite flag</t>
  </si>
  <si>
    <t>After successful MFA Authentication, the session cookie does not include the SameSite flag.</t>
  </si>
  <si>
    <t>System processes non-numeric input.</t>
  </si>
  <si>
    <t>LOGIN &amp; MFA</t>
  </si>
  <si>
    <t>2. Enter invalid username and invalid password.</t>
  </si>
  <si>
    <t>1. Navigate to Login ("/") page.</t>
  </si>
  <si>
    <t>As expected. However, the app redirects to "/login" and displays the error message as plain text in body.</t>
  </si>
  <si>
    <t>1. Navigate directly to MFA ( "/mfa") page.</t>
  </si>
  <si>
    <t>User logged in and navigated to MFA  ("/mfa") page.</t>
  </si>
  <si>
    <t>User logged in and navigated to MFA ("/mfa") page.</t>
  </si>
  <si>
    <t>When invalid credentials are submitted on the login page ("/"), the application redirects to /login and displays a plain text error message in the body instead of displaying an inline error message.</t>
  </si>
  <si>
    <t>App redirects to "/login" and displays a plain text message in the body</t>
  </si>
  <si>
    <t>1. Navigate to the login page
2. Enter wrong/mixed credentials
3. Click on "Submit" button.</t>
  </si>
  <si>
    <t>1. Login with valid username and password
2. Enter wrong MFA code
3. Click on "Submit" button.</t>
  </si>
  <si>
    <t>1. Navigate to Login page.
2. Enter username with leading or trailing spaces and valid password.
3. Click on "Submit" button.</t>
  </si>
  <si>
    <t>1. Log in with valid credentials.
2. On MFA page, enter non-numeric characters (like mfa!)
3. Click on "Submit" button.</t>
  </si>
  <si>
    <t>The page is loaded successfully. After entering a correct MFA code, the system successfully authenticates the user and grants them access to the Dashboard page.</t>
  </si>
  <si>
    <t>System trims spaces and user logs in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</si>
</sst>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0"/>
      <name val="Calibri"/>
      <family val="2"/>
      <charset val="161"/>
      <scheme val="minor"/>
    </font>
    <font>
      <sz val="14"/>
      <color theme="0"/>
      <name val="Calibri"/>
      <family val="2"/>
      <charset val="161"/>
      <scheme val="minor"/>
    </font>
    <font>
      <sz val="12"/>
      <color theme="0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hair">
        <color theme="4"/>
      </right>
      <top/>
      <bottom style="hair">
        <color theme="4"/>
      </bottom>
      <diagonal/>
    </border>
    <border>
      <left style="hair">
        <color theme="4"/>
      </left>
      <right style="hair">
        <color theme="4"/>
      </right>
      <top/>
      <bottom style="hair">
        <color theme="4"/>
      </bottom>
      <diagonal/>
    </border>
    <border>
      <left style="hair">
        <color theme="4"/>
      </left>
      <right style="medium">
        <color theme="4"/>
      </right>
      <top/>
      <bottom style="hair">
        <color theme="4"/>
      </bottom>
      <diagonal/>
    </border>
    <border>
      <left style="medium">
        <color theme="4"/>
      </left>
      <right style="hair">
        <color theme="4"/>
      </right>
      <top style="hair">
        <color theme="4"/>
      </top>
      <bottom style="medium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medium">
        <color theme="4"/>
      </bottom>
      <diagonal/>
    </border>
    <border>
      <left style="hair">
        <color theme="4"/>
      </left>
      <right style="medium">
        <color theme="4"/>
      </right>
      <top style="hair">
        <color theme="4"/>
      </top>
      <bottom style="medium">
        <color theme="4"/>
      </bottom>
      <diagonal/>
    </border>
    <border>
      <left style="medium">
        <color theme="4"/>
      </left>
      <right style="hair">
        <color theme="4"/>
      </right>
      <top/>
      <bottom/>
      <diagonal/>
    </border>
    <border>
      <left style="hair">
        <color theme="4"/>
      </left>
      <right style="hair">
        <color theme="4"/>
      </right>
      <top/>
      <bottom/>
      <diagonal/>
    </border>
    <border>
      <left style="hair">
        <color theme="4"/>
      </left>
      <right style="medium">
        <color theme="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3" fillId="3" borderId="0" xfId="0" applyFont="1" applyFill="1"/>
    <xf numFmtId="0" fontId="4" fillId="2" borderId="0" xfId="0" applyFont="1" applyFill="1"/>
    <xf numFmtId="0" fontId="0" fillId="0" borderId="0" xfId="0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0" xfId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vertic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69"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>
          <bgColor theme="9" tint="0.59996337778862885"/>
        </patternFill>
      </fill>
    </dxf>
    <dxf>
      <fill>
        <patternFill>
          <bgColor rgb="FFFF7F7F"/>
        </patternFill>
      </fill>
    </dxf>
    <dxf>
      <fill>
        <patternFill>
          <bgColor theme="9" tint="0.59996337778862885"/>
        </patternFill>
      </fill>
    </dxf>
    <dxf>
      <fill>
        <patternFill>
          <bgColor rgb="FFFF7F7F"/>
        </patternFill>
      </fill>
    </dxf>
    <dxf>
      <fill>
        <patternFill>
          <bgColor theme="9" tint="0.59996337778862885"/>
        </patternFill>
      </fill>
    </dxf>
    <dxf>
      <fill>
        <patternFill>
          <bgColor rgb="FFFF7F7F"/>
        </patternFill>
      </fill>
    </dxf>
    <dxf>
      <fill>
        <patternFill>
          <bgColor theme="9" tint="0.59996337778862885"/>
        </patternFill>
      </fill>
    </dxf>
    <dxf>
      <fill>
        <patternFill>
          <bgColor rgb="FFFF7F7F"/>
        </patternFill>
      </fill>
    </dxf>
    <dxf>
      <fill>
        <patternFill>
          <bgColor theme="9" tint="0.59996337778862885"/>
        </patternFill>
      </fill>
    </dxf>
    <dxf>
      <fill>
        <patternFill>
          <bgColor rgb="FFFF7F7F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rgb="FF90EE90"/>
          <bgColor rgb="FF90EE90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FF7F7F"/>
          <bgColor rgb="FFFF7F7F"/>
        </patternFill>
      </fill>
    </dxf>
    <dxf>
      <fill>
        <patternFill patternType="solid">
          <fgColor rgb="FF90EE90"/>
          <bgColor theme="9" tint="0.59996337778862885"/>
        </patternFill>
      </fill>
    </dxf>
  </dxfs>
  <tableStyles count="0" defaultTableStyle="TableStyleMedium9" defaultPivotStyle="PivotStyleLight16"/>
  <colors>
    <mruColors>
      <color rgb="FFFFFF99"/>
      <color rgb="FFFF7F7F"/>
      <color rgb="FFF3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Login</a:t>
            </a:r>
          </a:p>
        </c:rich>
      </c:tx>
      <c:overlay val="0"/>
      <c:spPr>
        <a:noFill/>
        <a:ln>
          <a:noFill/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E4-48BB-B59F-BED8C5188D3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CE4-48BB-B59F-BED8C5188D3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shade val="95000"/>
                      <a:satMod val="10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StatusSummary!$A$2:$A$4</c:f>
              <c:strCache>
                <c:ptCount val="3"/>
                <c:pt idx="0">
                  <c:v>Passed</c:v>
                </c:pt>
                <c:pt idx="1">
                  <c:v>Passed with Issues</c:v>
                </c:pt>
                <c:pt idx="2">
                  <c:v>Failed</c:v>
                </c:pt>
              </c:strCache>
            </c:strRef>
          </c:cat>
          <c:val>
            <c:numRef>
              <c:f>StatusSummary!$B$2:$B$4</c:f>
              <c:numCache>
                <c:formatCode>General</c:formatCode>
                <c:ptCount val="3"/>
                <c:pt idx="0">
                  <c:v>1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E4-48BB-B59F-BED8C5188D3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MFA</a:t>
            </a:r>
          </a:p>
        </c:rich>
      </c:tx>
      <c:overlay val="0"/>
      <c:spPr>
        <a:noFill/>
        <a:ln>
          <a:noFill/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895-419A-BEF6-C6A3C902BDF1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895-419A-BEF6-C6A3C902BDF1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shade val="95000"/>
                      <a:satMod val="10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StatusSummary!$A$2:$A$4</c:f>
              <c:strCache>
                <c:ptCount val="3"/>
                <c:pt idx="0">
                  <c:v>Passed</c:v>
                </c:pt>
                <c:pt idx="1">
                  <c:v>Passed with Issues</c:v>
                </c:pt>
                <c:pt idx="2">
                  <c:v>Failed</c:v>
                </c:pt>
              </c:strCache>
            </c:strRef>
          </c:cat>
          <c:val>
            <c:numRef>
              <c:f>StatusSummary!$C$2:$C$4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95-419A-BEF6-C6A3C902BDF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API</a:t>
            </a:r>
          </a:p>
        </c:rich>
      </c:tx>
      <c:overlay val="0"/>
      <c:spPr>
        <a:noFill/>
        <a:ln>
          <a:noFill/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A4-4B59-88C2-64F1E69FA6B1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CA4-4B59-88C2-64F1E69FA6B1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shade val="95000"/>
                      <a:satMod val="10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StatusSummary!$A$2:$A$4</c:f>
              <c:strCache>
                <c:ptCount val="3"/>
                <c:pt idx="0">
                  <c:v>Passed</c:v>
                </c:pt>
                <c:pt idx="1">
                  <c:v>Passed with Issues</c:v>
                </c:pt>
                <c:pt idx="2">
                  <c:v>Failed</c:v>
                </c:pt>
              </c:strCache>
            </c:strRef>
          </c:cat>
          <c:val>
            <c:numRef>
              <c:f>StatusSummary!$D$2:$D$4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A4-4B59-88C2-64F1E69FA6B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Cookies</a:t>
            </a:r>
          </a:p>
        </c:rich>
      </c:tx>
      <c:overlay val="0"/>
      <c:spPr>
        <a:noFill/>
        <a:ln>
          <a:noFill/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0EE-4C1E-ACDD-F871CFC95BCE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0EE-4C1E-ACDD-F871CFC95BCE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shade val="95000"/>
                      <a:satMod val="10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StatusSummary!$A$2:$A$4</c:f>
              <c:strCache>
                <c:ptCount val="3"/>
                <c:pt idx="0">
                  <c:v>Passed</c:v>
                </c:pt>
                <c:pt idx="1">
                  <c:v>Passed with Issues</c:v>
                </c:pt>
                <c:pt idx="2">
                  <c:v>Failed</c:v>
                </c:pt>
              </c:strCache>
            </c:strRef>
          </c:cat>
          <c:val>
            <c:numRef>
              <c:f>StatusSummary!$E$2:$E$4</c:f>
              <c:numCache>
                <c:formatCode>General</c:formatCode>
                <c:ptCount val="3"/>
                <c:pt idx="0">
                  <c:v>5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EE-4C1E-ACDD-F871CFC95BC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Overall Summary</a:t>
            </a:r>
          </a:p>
        </c:rich>
      </c:tx>
      <c:overlay val="0"/>
      <c:spPr>
        <a:noFill/>
        <a:ln>
          <a:noFill/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2CF-44DB-AAC8-47C542ECECC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2CF-44DB-AAC8-47C542ECECC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shade val="95000"/>
                      <a:satMod val="10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StatusSummary!$G$2:$G$4</c:f>
              <c:strCache>
                <c:ptCount val="3"/>
                <c:pt idx="0">
                  <c:v>Passed</c:v>
                </c:pt>
                <c:pt idx="1">
                  <c:v>Passed with Issues</c:v>
                </c:pt>
                <c:pt idx="2">
                  <c:v>Failed</c:v>
                </c:pt>
              </c:strCache>
            </c:strRef>
          </c:cat>
          <c:val>
            <c:numRef>
              <c:f>StatusSummary!$H$2:$H$4</c:f>
              <c:numCache>
                <c:formatCode>General</c:formatCode>
                <c:ptCount val="3"/>
                <c:pt idx="0">
                  <c:v>11</c:v>
                </c:pt>
                <c:pt idx="1">
                  <c:v>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CF-44DB-AAC8-47C542ECECC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4320000" cy="25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533400</xdr:colOff>
      <xdr:row>6</xdr:row>
      <xdr:rowOff>0</xdr:rowOff>
    </xdr:from>
    <xdr:ext cx="4320000" cy="252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0</xdr:col>
      <xdr:colOff>0</xdr:colOff>
      <xdr:row>22</xdr:row>
      <xdr:rowOff>0</xdr:rowOff>
    </xdr:from>
    <xdr:ext cx="4320000" cy="252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6</xdr:col>
      <xdr:colOff>9525</xdr:colOff>
      <xdr:row>22</xdr:row>
      <xdr:rowOff>9525</xdr:rowOff>
    </xdr:from>
    <xdr:ext cx="4320000" cy="25200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0</xdr:col>
      <xdr:colOff>0</xdr:colOff>
      <xdr:row>38</xdr:row>
      <xdr:rowOff>0</xdr:rowOff>
    </xdr:from>
    <xdr:ext cx="4320000" cy="2520000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Normal="100" workbookViewId="0">
      <pane ySplit="1" topLeftCell="A11" activePane="bottomLeft" state="frozen"/>
      <selection pane="bottomLeft" activeCell="I47" sqref="I47"/>
    </sheetView>
  </sheetViews>
  <sheetFormatPr defaultRowHeight="15" x14ac:dyDescent="0.25"/>
  <cols>
    <col min="1" max="1" width="17.140625" style="3" bestFit="1" customWidth="1"/>
    <col min="2" max="2" width="19.42578125" style="9" customWidth="1"/>
    <col min="3" max="3" width="46" style="3" bestFit="1" customWidth="1"/>
    <col min="4" max="5" width="60.7109375" style="3" customWidth="1"/>
    <col min="6" max="6" width="17.7109375" style="19" bestFit="1" customWidth="1"/>
    <col min="7" max="7" width="21.28515625" style="19" customWidth="1"/>
    <col min="8" max="8" width="17.28515625" style="19" bestFit="1" customWidth="1"/>
    <col min="9" max="9" width="23.42578125" customWidth="1"/>
  </cols>
  <sheetData>
    <row r="1" spans="1:9" s="1" customFormat="1" ht="19.5" customHeight="1" x14ac:dyDescent="0.3">
      <c r="A1" s="32" t="s">
        <v>0</v>
      </c>
      <c r="B1" s="46" t="s">
        <v>1</v>
      </c>
      <c r="C1" s="32" t="s">
        <v>2</v>
      </c>
      <c r="D1" s="32" t="s">
        <v>3</v>
      </c>
      <c r="E1" s="32" t="s">
        <v>4</v>
      </c>
      <c r="F1" s="17" t="s">
        <v>5</v>
      </c>
      <c r="G1" s="17" t="s">
        <v>6</v>
      </c>
      <c r="H1" s="17" t="s">
        <v>7</v>
      </c>
      <c r="I1" s="1" t="s">
        <v>8</v>
      </c>
    </row>
    <row r="2" spans="1:9" s="2" customFormat="1" ht="15.75" customHeight="1" x14ac:dyDescent="0.25">
      <c r="A2" s="33" t="s">
        <v>181</v>
      </c>
      <c r="B2" s="47"/>
      <c r="C2" s="33" t="s">
        <v>9</v>
      </c>
      <c r="D2" s="33"/>
      <c r="E2" s="33"/>
      <c r="F2" s="35"/>
      <c r="G2" s="35"/>
      <c r="H2" s="18" t="s">
        <v>10</v>
      </c>
    </row>
    <row r="3" spans="1:9" s="5" customFormat="1" x14ac:dyDescent="0.25">
      <c r="A3" s="8" t="s">
        <v>11</v>
      </c>
      <c r="B3" s="48"/>
      <c r="C3" s="8" t="s">
        <v>12</v>
      </c>
      <c r="D3" s="36"/>
      <c r="E3" s="36"/>
      <c r="F3" s="14" t="s">
        <v>13</v>
      </c>
      <c r="G3" s="14" t="s">
        <v>14</v>
      </c>
      <c r="H3" s="14" t="s">
        <v>15</v>
      </c>
    </row>
    <row r="4" spans="1:9" ht="15" customHeight="1" x14ac:dyDescent="0.25">
      <c r="B4" s="15" t="s">
        <v>16</v>
      </c>
      <c r="C4" s="3" t="s">
        <v>183</v>
      </c>
      <c r="D4" s="15" t="s">
        <v>17</v>
      </c>
      <c r="E4" s="15" t="s">
        <v>66</v>
      </c>
    </row>
    <row r="5" spans="1:9" x14ac:dyDescent="0.25">
      <c r="B5" s="44"/>
      <c r="C5" s="3" t="s">
        <v>18</v>
      </c>
      <c r="D5" s="37"/>
      <c r="E5" s="37"/>
    </row>
    <row r="6" spans="1:9" x14ac:dyDescent="0.25">
      <c r="B6" s="44"/>
      <c r="C6" s="3" t="s">
        <v>19</v>
      </c>
      <c r="D6" s="37"/>
      <c r="E6" s="37"/>
    </row>
    <row r="7" spans="1:9" s="5" customFormat="1" x14ac:dyDescent="0.25">
      <c r="A7" s="8" t="s">
        <v>20</v>
      </c>
      <c r="B7" s="48"/>
      <c r="C7" s="8" t="s">
        <v>21</v>
      </c>
      <c r="D7" s="36"/>
      <c r="E7" s="36"/>
      <c r="F7" s="14" t="s">
        <v>137</v>
      </c>
      <c r="G7" s="14" t="s">
        <v>14</v>
      </c>
      <c r="H7" s="14" t="s">
        <v>15</v>
      </c>
    </row>
    <row r="8" spans="1:9" ht="15" customHeight="1" x14ac:dyDescent="0.25">
      <c r="B8" s="15" t="s">
        <v>16</v>
      </c>
      <c r="C8" s="3" t="s">
        <v>183</v>
      </c>
      <c r="D8" s="15" t="s">
        <v>24</v>
      </c>
      <c r="E8" s="15" t="s">
        <v>184</v>
      </c>
      <c r="I8" s="40" t="s">
        <v>138</v>
      </c>
    </row>
    <row r="9" spans="1:9" ht="15" customHeight="1" x14ac:dyDescent="0.25">
      <c r="B9" s="44"/>
      <c r="C9" s="3" t="s">
        <v>182</v>
      </c>
      <c r="D9" s="37"/>
      <c r="E9" s="37"/>
    </row>
    <row r="10" spans="1:9" x14ac:dyDescent="0.25">
      <c r="B10" s="44"/>
      <c r="C10" s="3" t="s">
        <v>19</v>
      </c>
      <c r="D10" s="37"/>
      <c r="E10" s="37"/>
    </row>
    <row r="11" spans="1:9" s="5" customFormat="1" x14ac:dyDescent="0.25">
      <c r="A11" s="8" t="s">
        <v>25</v>
      </c>
      <c r="B11" s="48"/>
      <c r="C11" s="8" t="s">
        <v>26</v>
      </c>
      <c r="D11" s="36"/>
      <c r="E11" s="36"/>
      <c r="F11" s="14" t="s">
        <v>137</v>
      </c>
      <c r="G11" s="14" t="s">
        <v>14</v>
      </c>
      <c r="H11" s="14" t="s">
        <v>15</v>
      </c>
    </row>
    <row r="12" spans="1:9" x14ac:dyDescent="0.25">
      <c r="A12" s="38"/>
      <c r="B12" s="15" t="s">
        <v>16</v>
      </c>
      <c r="C12" s="3" t="s">
        <v>183</v>
      </c>
      <c r="D12" s="15" t="s">
        <v>24</v>
      </c>
      <c r="E12" s="15" t="s">
        <v>184</v>
      </c>
      <c r="I12" s="40" t="s">
        <v>138</v>
      </c>
    </row>
    <row r="13" spans="1:9" ht="15" customHeight="1" x14ac:dyDescent="0.25">
      <c r="A13" s="38"/>
      <c r="B13" s="44"/>
      <c r="C13" s="3" t="s">
        <v>27</v>
      </c>
      <c r="D13" s="37"/>
      <c r="E13" s="37"/>
    </row>
    <row r="14" spans="1:9" x14ac:dyDescent="0.25">
      <c r="A14" s="38"/>
      <c r="B14" s="44"/>
      <c r="C14" s="3" t="s">
        <v>19</v>
      </c>
      <c r="D14" s="37"/>
      <c r="E14" s="37"/>
    </row>
    <row r="15" spans="1:9" s="5" customFormat="1" x14ac:dyDescent="0.25">
      <c r="A15" s="8" t="s">
        <v>28</v>
      </c>
      <c r="B15" s="48"/>
      <c r="C15" s="8" t="s">
        <v>29</v>
      </c>
      <c r="D15" s="36"/>
      <c r="E15" s="36"/>
      <c r="F15" s="14" t="s">
        <v>137</v>
      </c>
      <c r="G15" s="14" t="s">
        <v>14</v>
      </c>
      <c r="H15" s="14" t="s">
        <v>15</v>
      </c>
    </row>
    <row r="16" spans="1:9" x14ac:dyDescent="0.25">
      <c r="B16" s="15" t="s">
        <v>16</v>
      </c>
      <c r="C16" s="3" t="s">
        <v>183</v>
      </c>
      <c r="D16" s="15" t="s">
        <v>24</v>
      </c>
      <c r="E16" s="15" t="s">
        <v>184</v>
      </c>
      <c r="I16" s="40" t="s">
        <v>138</v>
      </c>
    </row>
    <row r="17" spans="1:9" ht="15" customHeight="1" x14ac:dyDescent="0.25">
      <c r="B17" s="44"/>
      <c r="C17" s="3" t="s">
        <v>27</v>
      </c>
      <c r="D17" s="37"/>
      <c r="E17" s="37"/>
    </row>
    <row r="18" spans="1:9" x14ac:dyDescent="0.25">
      <c r="B18" s="44"/>
      <c r="C18" s="3" t="s">
        <v>19</v>
      </c>
      <c r="D18" s="37"/>
      <c r="E18" s="37"/>
    </row>
    <row r="19" spans="1:9" s="5" customFormat="1" x14ac:dyDescent="0.25">
      <c r="A19" s="8" t="s">
        <v>30</v>
      </c>
      <c r="B19" s="48"/>
      <c r="C19" s="8" t="s">
        <v>31</v>
      </c>
      <c r="D19" s="36"/>
      <c r="E19" s="36"/>
      <c r="F19" s="14" t="s">
        <v>137</v>
      </c>
      <c r="G19" s="14" t="s">
        <v>14</v>
      </c>
      <c r="H19" s="14" t="s">
        <v>15</v>
      </c>
    </row>
    <row r="20" spans="1:9" x14ac:dyDescent="0.25">
      <c r="B20" s="15" t="s">
        <v>16</v>
      </c>
      <c r="C20" s="3" t="s">
        <v>183</v>
      </c>
      <c r="D20" s="15" t="s">
        <v>24</v>
      </c>
      <c r="E20" s="15" t="s">
        <v>184</v>
      </c>
      <c r="I20" s="40" t="s">
        <v>138</v>
      </c>
    </row>
    <row r="21" spans="1:9" x14ac:dyDescent="0.25">
      <c r="B21" s="44"/>
      <c r="C21" s="3" t="s">
        <v>32</v>
      </c>
      <c r="D21" s="37"/>
      <c r="E21" s="37"/>
    </row>
    <row r="22" spans="1:9" x14ac:dyDescent="0.25">
      <c r="B22" s="44"/>
      <c r="C22" s="3" t="s">
        <v>19</v>
      </c>
      <c r="D22" s="37"/>
      <c r="E22" s="37"/>
    </row>
    <row r="23" spans="1:9" s="5" customFormat="1" x14ac:dyDescent="0.25">
      <c r="A23" s="8" t="s">
        <v>33</v>
      </c>
      <c r="B23" s="48"/>
      <c r="C23" s="8" t="s">
        <v>34</v>
      </c>
      <c r="D23" s="36"/>
      <c r="E23" s="36"/>
      <c r="F23" s="14" t="s">
        <v>137</v>
      </c>
      <c r="G23" s="14" t="s">
        <v>14</v>
      </c>
      <c r="H23" s="14" t="s">
        <v>15</v>
      </c>
    </row>
    <row r="24" spans="1:9" x14ac:dyDescent="0.25">
      <c r="B24" s="15" t="s">
        <v>16</v>
      </c>
      <c r="C24" s="3" t="s">
        <v>183</v>
      </c>
      <c r="D24" s="15" t="s">
        <v>24</v>
      </c>
      <c r="E24" s="15" t="s">
        <v>184</v>
      </c>
      <c r="I24" s="40" t="s">
        <v>138</v>
      </c>
    </row>
    <row r="25" spans="1:9" x14ac:dyDescent="0.25">
      <c r="B25" s="44"/>
      <c r="C25" s="3" t="s">
        <v>35</v>
      </c>
      <c r="D25" s="37"/>
      <c r="E25" s="37"/>
    </row>
    <row r="26" spans="1:9" x14ac:dyDescent="0.25">
      <c r="B26" s="44"/>
      <c r="C26" s="3" t="s">
        <v>19</v>
      </c>
      <c r="D26" s="37"/>
      <c r="E26" s="37"/>
    </row>
    <row r="27" spans="1:9" s="5" customFormat="1" x14ac:dyDescent="0.25">
      <c r="A27" s="8" t="s">
        <v>36</v>
      </c>
      <c r="B27" s="48"/>
      <c r="C27" s="8" t="s">
        <v>37</v>
      </c>
      <c r="D27" s="36"/>
      <c r="E27" s="36"/>
      <c r="F27" s="14" t="s">
        <v>137</v>
      </c>
      <c r="G27" s="14" t="s">
        <v>14</v>
      </c>
      <c r="H27" s="14" t="s">
        <v>15</v>
      </c>
    </row>
    <row r="28" spans="1:9" ht="25.5" customHeight="1" x14ac:dyDescent="0.25">
      <c r="B28" s="15" t="s">
        <v>16</v>
      </c>
      <c r="C28" s="3" t="s">
        <v>183</v>
      </c>
      <c r="D28" s="15" t="s">
        <v>24</v>
      </c>
      <c r="E28" s="15" t="s">
        <v>184</v>
      </c>
      <c r="I28" s="40" t="s">
        <v>138</v>
      </c>
    </row>
    <row r="29" spans="1:9" ht="25.5" customHeight="1" x14ac:dyDescent="0.25">
      <c r="B29" s="44"/>
      <c r="C29" s="3" t="s">
        <v>38</v>
      </c>
      <c r="D29" s="37"/>
      <c r="E29" s="37"/>
    </row>
    <row r="30" spans="1:9" s="5" customFormat="1" x14ac:dyDescent="0.25">
      <c r="A30" s="8" t="s">
        <v>150</v>
      </c>
      <c r="B30" s="48"/>
      <c r="C30" s="8" t="s">
        <v>151</v>
      </c>
      <c r="D30" s="36"/>
      <c r="E30" s="36"/>
      <c r="F30" s="14" t="s">
        <v>52</v>
      </c>
      <c r="G30" s="14" t="s">
        <v>22</v>
      </c>
      <c r="H30" s="14" t="s">
        <v>53</v>
      </c>
    </row>
    <row r="31" spans="1:9" x14ac:dyDescent="0.25">
      <c r="B31" s="15" t="s">
        <v>16</v>
      </c>
      <c r="C31" s="3" t="s">
        <v>183</v>
      </c>
      <c r="D31" s="15" t="s">
        <v>153</v>
      </c>
      <c r="E31" s="15" t="s">
        <v>24</v>
      </c>
      <c r="I31" s="40" t="s">
        <v>158</v>
      </c>
    </row>
    <row r="32" spans="1:9" ht="35.25" customHeight="1" x14ac:dyDescent="0.25">
      <c r="B32" s="44"/>
      <c r="C32" s="7" t="s">
        <v>152</v>
      </c>
      <c r="D32" s="37"/>
      <c r="E32" s="37"/>
    </row>
    <row r="33" spans="1:9" x14ac:dyDescent="0.25">
      <c r="B33" s="44"/>
      <c r="C33" s="3" t="s">
        <v>19</v>
      </c>
      <c r="D33" s="37"/>
      <c r="E33" s="37"/>
    </row>
    <row r="34" spans="1:9" s="5" customFormat="1" x14ac:dyDescent="0.25">
      <c r="A34" s="8" t="s">
        <v>39</v>
      </c>
      <c r="B34" s="48"/>
      <c r="C34" s="8" t="s">
        <v>40</v>
      </c>
      <c r="D34" s="36"/>
      <c r="E34" s="36"/>
      <c r="F34" s="14" t="s">
        <v>13</v>
      </c>
      <c r="G34" s="14" t="s">
        <v>14</v>
      </c>
      <c r="H34" s="14" t="s">
        <v>15</v>
      </c>
    </row>
    <row r="35" spans="1:9" ht="15" customHeight="1" x14ac:dyDescent="0.25">
      <c r="B35" s="15" t="s">
        <v>187</v>
      </c>
      <c r="C35" s="3" t="s">
        <v>41</v>
      </c>
      <c r="D35" s="15" t="s">
        <v>42</v>
      </c>
      <c r="E35" s="15" t="s">
        <v>66</v>
      </c>
    </row>
    <row r="36" spans="1:9" ht="42" customHeight="1" x14ac:dyDescent="0.25">
      <c r="B36" s="15"/>
      <c r="C36" s="3" t="s">
        <v>38</v>
      </c>
      <c r="D36" s="15"/>
      <c r="E36" s="15"/>
    </row>
    <row r="37" spans="1:9" s="5" customFormat="1" x14ac:dyDescent="0.25">
      <c r="A37" s="8" t="s">
        <v>43</v>
      </c>
      <c r="B37" s="48"/>
      <c r="C37" s="8" t="s">
        <v>44</v>
      </c>
      <c r="D37" s="36"/>
      <c r="E37" s="36"/>
      <c r="F37" s="14" t="s">
        <v>137</v>
      </c>
      <c r="G37" s="14" t="s">
        <v>14</v>
      </c>
      <c r="H37" s="14" t="s">
        <v>15</v>
      </c>
    </row>
    <row r="38" spans="1:9" ht="18.75" customHeight="1" x14ac:dyDescent="0.25">
      <c r="B38" s="15" t="s">
        <v>186</v>
      </c>
      <c r="C38" s="3" t="s">
        <v>45</v>
      </c>
      <c r="D38" s="15" t="s">
        <v>46</v>
      </c>
      <c r="E38" s="15" t="s">
        <v>136</v>
      </c>
      <c r="I38" s="40" t="s">
        <v>139</v>
      </c>
    </row>
    <row r="39" spans="1:9" ht="34.5" customHeight="1" x14ac:dyDescent="0.25">
      <c r="B39" s="15"/>
      <c r="C39" s="3" t="s">
        <v>38</v>
      </c>
      <c r="D39" s="37"/>
      <c r="E39" s="37"/>
    </row>
    <row r="40" spans="1:9" s="5" customFormat="1" x14ac:dyDescent="0.25">
      <c r="A40" s="8" t="s">
        <v>47</v>
      </c>
      <c r="B40" s="48"/>
      <c r="C40" s="8" t="s">
        <v>48</v>
      </c>
      <c r="D40" s="36"/>
      <c r="E40" s="36"/>
      <c r="F40" s="14" t="s">
        <v>137</v>
      </c>
      <c r="G40" s="14" t="s">
        <v>14</v>
      </c>
      <c r="H40" s="14" t="s">
        <v>15</v>
      </c>
    </row>
    <row r="41" spans="1:9" ht="48" customHeight="1" x14ac:dyDescent="0.25">
      <c r="B41" s="9" t="s">
        <v>186</v>
      </c>
      <c r="C41" s="3" t="s">
        <v>49</v>
      </c>
      <c r="D41" s="7" t="s">
        <v>46</v>
      </c>
      <c r="E41" s="9" t="s">
        <v>136</v>
      </c>
      <c r="I41" s="40" t="s">
        <v>139</v>
      </c>
    </row>
    <row r="42" spans="1:9" s="5" customFormat="1" ht="30" customHeight="1" x14ac:dyDescent="0.25">
      <c r="A42" s="8" t="s">
        <v>50</v>
      </c>
      <c r="B42" s="48"/>
      <c r="C42" s="34" t="s">
        <v>51</v>
      </c>
      <c r="D42" s="36"/>
      <c r="E42" s="36"/>
      <c r="F42" s="14" t="s">
        <v>52</v>
      </c>
      <c r="G42" s="14" t="s">
        <v>14</v>
      </c>
      <c r="H42" s="14" t="s">
        <v>53</v>
      </c>
    </row>
    <row r="43" spans="1:9" ht="19.5" customHeight="1" x14ac:dyDescent="0.25">
      <c r="B43" s="15" t="s">
        <v>54</v>
      </c>
      <c r="C43" s="3" t="s">
        <v>185</v>
      </c>
      <c r="D43" s="9" t="s">
        <v>55</v>
      </c>
      <c r="E43" s="3" t="s">
        <v>56</v>
      </c>
      <c r="I43" s="40" t="s">
        <v>148</v>
      </c>
    </row>
    <row r="44" spans="1:9" ht="30" customHeight="1" x14ac:dyDescent="0.25">
      <c r="B44" s="44"/>
      <c r="C44" s="6" t="s">
        <v>57</v>
      </c>
      <c r="D44" s="16"/>
      <c r="E44" s="15" t="s">
        <v>42</v>
      </c>
      <c r="I44" s="40" t="s">
        <v>23</v>
      </c>
    </row>
    <row r="45" spans="1:9" ht="27" customHeight="1" x14ac:dyDescent="0.25">
      <c r="B45" s="44"/>
      <c r="C45" s="3" t="s">
        <v>19</v>
      </c>
      <c r="D45" s="37"/>
      <c r="E45" s="37"/>
    </row>
    <row r="46" spans="1:9" s="5" customFormat="1" x14ac:dyDescent="0.25">
      <c r="A46" s="8" t="s">
        <v>154</v>
      </c>
      <c r="B46" s="48"/>
      <c r="C46" s="8" t="s">
        <v>155</v>
      </c>
      <c r="D46" s="36"/>
      <c r="E46" s="36"/>
      <c r="F46" s="14" t="s">
        <v>52</v>
      </c>
      <c r="G46" s="14" t="s">
        <v>69</v>
      </c>
      <c r="H46" s="14" t="s">
        <v>53</v>
      </c>
    </row>
    <row r="47" spans="1:9" ht="35.25" customHeight="1" x14ac:dyDescent="0.25">
      <c r="B47" s="15" t="s">
        <v>186</v>
      </c>
      <c r="C47" s="9" t="s">
        <v>157</v>
      </c>
      <c r="D47" s="15" t="s">
        <v>156</v>
      </c>
      <c r="E47" s="15" t="s">
        <v>46</v>
      </c>
      <c r="I47" s="40" t="s">
        <v>167</v>
      </c>
    </row>
    <row r="48" spans="1:9" ht="20.25" customHeight="1" x14ac:dyDescent="0.25">
      <c r="B48" s="15"/>
      <c r="C48" s="3" t="s">
        <v>38</v>
      </c>
      <c r="D48" s="37"/>
      <c r="E48" s="37"/>
    </row>
  </sheetData>
  <autoFilter ref="A1:I1" xr:uid="{00000000-0009-0000-0000-000000000000}"/>
  <mergeCells count="36">
    <mergeCell ref="D31:D33"/>
    <mergeCell ref="B47:B48"/>
    <mergeCell ref="D47:D48"/>
    <mergeCell ref="E47:E48"/>
    <mergeCell ref="E24:E26"/>
    <mergeCell ref="E28:E29"/>
    <mergeCell ref="E35:E36"/>
    <mergeCell ref="E38:E39"/>
    <mergeCell ref="E4:E6"/>
    <mergeCell ref="E8:E10"/>
    <mergeCell ref="E12:E14"/>
    <mergeCell ref="E16:E18"/>
    <mergeCell ref="E20:E22"/>
    <mergeCell ref="E31:E33"/>
    <mergeCell ref="B28:B29"/>
    <mergeCell ref="D28:D29"/>
    <mergeCell ref="D4:D6"/>
    <mergeCell ref="B4:B6"/>
    <mergeCell ref="D35:D36"/>
    <mergeCell ref="B8:B10"/>
    <mergeCell ref="B12:B14"/>
    <mergeCell ref="B16:B18"/>
    <mergeCell ref="B20:B22"/>
    <mergeCell ref="D20:D22"/>
    <mergeCell ref="B24:B26"/>
    <mergeCell ref="D24:D26"/>
    <mergeCell ref="D8:D10"/>
    <mergeCell ref="D12:D14"/>
    <mergeCell ref="D16:D18"/>
    <mergeCell ref="B31:B33"/>
    <mergeCell ref="E44:E45"/>
    <mergeCell ref="D38:D39"/>
    <mergeCell ref="B35:B36"/>
    <mergeCell ref="B38:B39"/>
    <mergeCell ref="B43:B45"/>
    <mergeCell ref="D44:D45"/>
  </mergeCells>
  <conditionalFormatting sqref="F2:F48">
    <cfRule type="cellIs" dxfId="68" priority="4" operator="equal">
      <formula>"Passed"</formula>
    </cfRule>
    <cfRule type="cellIs" dxfId="67" priority="5" operator="equal">
      <formula>"Failed"</formula>
    </cfRule>
  </conditionalFormatting>
  <conditionalFormatting sqref="G2:G48">
    <cfRule type="cellIs" dxfId="66" priority="6" operator="equal">
      <formula>"High"</formula>
    </cfRule>
    <cfRule type="cellIs" dxfId="65" priority="7" operator="equal">
      <formula>"Medium"</formula>
    </cfRule>
    <cfRule type="cellIs" dxfId="64" priority="8" operator="equal">
      <formula>"Low"</formula>
    </cfRule>
  </conditionalFormatting>
  <conditionalFormatting sqref="H1:H1048576">
    <cfRule type="cellIs" dxfId="63" priority="2" operator="equal">
      <formula>"No"</formula>
    </cfRule>
    <cfRule type="cellIs" dxfId="62" priority="3" operator="equal">
      <formula>"Yes"</formula>
    </cfRule>
  </conditionalFormatting>
  <conditionalFormatting sqref="F3:F48">
    <cfRule type="cellIs" dxfId="61" priority="1" operator="equal">
      <formula>"Passed with Issues"</formula>
    </cfRule>
  </conditionalFormatting>
  <dataValidations count="3">
    <dataValidation type="list" allowBlank="1" showInputMessage="1" showErrorMessage="1" sqref="G3 G7 G11 G15 G19 G23 G27 G34 G37 G40 G42 G30 G46" xr:uid="{00000000-0002-0000-0000-000001000000}">
      <formula1>"High, Medium, Low"</formula1>
    </dataValidation>
    <dataValidation type="list" allowBlank="1" showInputMessage="1" showErrorMessage="1" sqref="H3 H7 H11 H15 H19 H23 H27 H34 H37 H40 H42 H30 H46" xr:uid="{00000000-0002-0000-0000-000002000000}">
      <formula1>"Yes, No"</formula1>
    </dataValidation>
    <dataValidation type="list" allowBlank="1" showInputMessage="1" showErrorMessage="1" sqref="F3 F7 F11 F15 F19 F23 F27 F34 F37 F40 F42 F30 F46" xr:uid="{1B6163FB-7028-4EC3-889C-8D44F45F9F82}">
      <formula1>"Passed, Failed, Passed with Issues"</formula1>
    </dataValidation>
  </dataValidations>
  <hyperlinks>
    <hyperlink ref="I43" location="'API &amp; Cookies'!A26" display="Automated for API-005" xr:uid="{AAC734C8-3CBB-401C-BED4-5FB4E7CD1E51}"/>
    <hyperlink ref="I8" location="'Bugs &amp; Issues'!A2" display="ISSUE-001" xr:uid="{D9789557-B3C3-455C-A30E-B68228D9171E}"/>
    <hyperlink ref="I12" location="'Bugs &amp; Issues'!A2" display="ISSUE-001" xr:uid="{4FADE6BA-758B-493A-A6D3-80959717D644}"/>
    <hyperlink ref="I16" location="'Bugs &amp; Issues'!A2" display="ISSUE-001" xr:uid="{F12FE8B2-80C9-470D-91A5-489BD574EA0D}"/>
    <hyperlink ref="I20" location="'Bugs &amp; Issues'!A2" display="ISSUE-001" xr:uid="{7225609B-8B39-48D0-ADC7-B70F94F15DB4}"/>
    <hyperlink ref="I24" location="'Bugs &amp; Issues'!A2" display="ISSUE-001" xr:uid="{949325EE-3792-4984-895D-B1BC87C40DE6}"/>
    <hyperlink ref="I28" location="'Bugs &amp; Issues'!A2" display="ISSUE-001" xr:uid="{59BFDDD5-249E-405C-B7E1-EFCDB6AFC222}"/>
    <hyperlink ref="I38" location="'Bugs &amp; Issues'!A3" display="ISSUE-002" xr:uid="{67EE305A-67D6-40D8-BAB6-A733D5869855}"/>
    <hyperlink ref="I41" location="'Bugs &amp; Issues'!A3" display="ISSUE-002" xr:uid="{72D5B366-68FA-4D73-BCAA-65E503A20EAC}"/>
    <hyperlink ref="I44" location="'Bugs &amp; Issues'!A4" display="BUG-001" xr:uid="{F8DDFE37-1310-4CCA-99AD-088FFA08AB25}"/>
    <hyperlink ref="I31" location="'Bugs &amp; Issues'!A7" display="BUG-004" xr:uid="{13CEC5E6-9B9F-49AF-8E0A-97FB9B464141}"/>
    <hyperlink ref="I47" location="'Bugs &amp; Issues'!A8" display="BUG-005" xr:uid="{257FB34D-C3DF-4219-A8F0-A51E1289AED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workbookViewId="0">
      <pane ySplit="1" topLeftCell="A2" activePane="bottomLeft" state="frozen"/>
      <selection pane="bottomLeft" activeCell="E34" sqref="E34"/>
    </sheetView>
  </sheetViews>
  <sheetFormatPr defaultRowHeight="15" x14ac:dyDescent="0.25"/>
  <cols>
    <col min="1" max="1" width="19.7109375" customWidth="1"/>
    <col min="2" max="2" width="27" bestFit="1" customWidth="1"/>
    <col min="3" max="3" width="67.5703125" bestFit="1" customWidth="1"/>
    <col min="4" max="4" width="60.7109375" customWidth="1"/>
    <col min="5" max="5" width="22.85546875" bestFit="1" customWidth="1"/>
    <col min="6" max="6" width="17.7109375" style="13" bestFit="1" customWidth="1"/>
    <col min="7" max="7" width="15.5703125" style="13" customWidth="1"/>
    <col min="8" max="8" width="21.85546875" style="19" customWidth="1"/>
    <col min="9" max="9" width="24.5703125" customWidth="1"/>
  </cols>
  <sheetData>
    <row r="1" spans="1:9" s="1" customFormat="1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1" t="s">
        <v>6</v>
      </c>
      <c r="H1" s="17" t="s">
        <v>7</v>
      </c>
      <c r="I1" s="1" t="s">
        <v>8</v>
      </c>
    </row>
    <row r="2" spans="1:9" s="2" customFormat="1" ht="15.75" customHeight="1" x14ac:dyDescent="0.25">
      <c r="A2" s="2" t="s">
        <v>58</v>
      </c>
      <c r="C2" s="2" t="s">
        <v>59</v>
      </c>
      <c r="F2" s="12"/>
      <c r="G2" s="12"/>
      <c r="H2" s="18" t="s">
        <v>60</v>
      </c>
    </row>
    <row r="3" spans="1:9" s="5" customFormat="1" x14ac:dyDescent="0.25">
      <c r="A3" s="4" t="s">
        <v>61</v>
      </c>
      <c r="C3" s="4" t="s">
        <v>62</v>
      </c>
      <c r="F3" s="14" t="s">
        <v>13</v>
      </c>
      <c r="G3" s="10" t="s">
        <v>14</v>
      </c>
      <c r="H3" s="14" t="s">
        <v>15</v>
      </c>
    </row>
    <row r="4" spans="1:9" x14ac:dyDescent="0.25">
      <c r="B4" t="s">
        <v>63</v>
      </c>
      <c r="C4" t="s">
        <v>64</v>
      </c>
      <c r="D4" t="s">
        <v>65</v>
      </c>
      <c r="E4" t="s">
        <v>66</v>
      </c>
    </row>
    <row r="5" spans="1:9" s="5" customFormat="1" x14ac:dyDescent="0.25">
      <c r="A5" s="4" t="s">
        <v>67</v>
      </c>
      <c r="C5" s="4" t="s">
        <v>68</v>
      </c>
      <c r="F5" s="14" t="s">
        <v>13</v>
      </c>
      <c r="G5" s="10" t="s">
        <v>69</v>
      </c>
      <c r="H5" s="14" t="s">
        <v>15</v>
      </c>
    </row>
    <row r="6" spans="1:9" x14ac:dyDescent="0.25">
      <c r="B6" t="s">
        <v>63</v>
      </c>
      <c r="C6" t="s">
        <v>70</v>
      </c>
      <c r="D6" t="s">
        <v>71</v>
      </c>
      <c r="E6" t="s">
        <v>66</v>
      </c>
    </row>
    <row r="7" spans="1:9" s="5" customFormat="1" x14ac:dyDescent="0.25">
      <c r="A7" s="4" t="s">
        <v>72</v>
      </c>
      <c r="C7" s="4" t="s">
        <v>73</v>
      </c>
      <c r="F7" s="14" t="s">
        <v>52</v>
      </c>
      <c r="G7" s="10" t="s">
        <v>69</v>
      </c>
      <c r="H7" s="14" t="s">
        <v>15</v>
      </c>
    </row>
    <row r="8" spans="1:9" x14ac:dyDescent="0.25">
      <c r="B8" t="s">
        <v>63</v>
      </c>
      <c r="C8" t="s">
        <v>149</v>
      </c>
      <c r="D8" t="s">
        <v>75</v>
      </c>
      <c r="E8" t="s">
        <v>76</v>
      </c>
      <c r="I8" s="40" t="s">
        <v>108</v>
      </c>
    </row>
    <row r="9" spans="1:9" s="5" customFormat="1" x14ac:dyDescent="0.25">
      <c r="A9" s="4" t="s">
        <v>77</v>
      </c>
      <c r="C9" s="4" t="s">
        <v>78</v>
      </c>
      <c r="F9" s="14" t="s">
        <v>52</v>
      </c>
      <c r="G9" s="10" t="s">
        <v>69</v>
      </c>
      <c r="H9" s="14" t="s">
        <v>15</v>
      </c>
    </row>
    <row r="10" spans="1:9" x14ac:dyDescent="0.25">
      <c r="B10" t="s">
        <v>63</v>
      </c>
      <c r="C10" t="s">
        <v>143</v>
      </c>
      <c r="D10" t="s">
        <v>79</v>
      </c>
      <c r="E10" t="s">
        <v>80</v>
      </c>
      <c r="I10" s="40" t="s">
        <v>74</v>
      </c>
    </row>
    <row r="11" spans="1:9" s="5" customFormat="1" x14ac:dyDescent="0.25">
      <c r="A11" s="4" t="s">
        <v>81</v>
      </c>
      <c r="C11" s="4" t="s">
        <v>82</v>
      </c>
      <c r="F11" s="14" t="s">
        <v>13</v>
      </c>
      <c r="G11" s="10" t="s">
        <v>14</v>
      </c>
      <c r="H11" s="14" t="s">
        <v>15</v>
      </c>
    </row>
    <row r="12" spans="1:9" x14ac:dyDescent="0.25">
      <c r="B12" t="s">
        <v>83</v>
      </c>
      <c r="C12" t="s">
        <v>84</v>
      </c>
      <c r="D12" t="s">
        <v>85</v>
      </c>
      <c r="E12" t="s">
        <v>66</v>
      </c>
    </row>
    <row r="13" spans="1:9" s="5" customFormat="1" x14ac:dyDescent="0.25">
      <c r="A13" s="4" t="s">
        <v>86</v>
      </c>
      <c r="C13" s="4" t="s">
        <v>87</v>
      </c>
      <c r="F13" s="14" t="s">
        <v>13</v>
      </c>
      <c r="G13" s="10" t="s">
        <v>14</v>
      </c>
      <c r="H13" s="14" t="s">
        <v>15</v>
      </c>
    </row>
    <row r="14" spans="1:9" x14ac:dyDescent="0.25">
      <c r="B14" t="s">
        <v>88</v>
      </c>
      <c r="C14" t="s">
        <v>89</v>
      </c>
      <c r="D14" t="s">
        <v>90</v>
      </c>
      <c r="E14" t="s">
        <v>66</v>
      </c>
    </row>
    <row r="15" spans="1:9" s="5" customFormat="1" x14ac:dyDescent="0.25">
      <c r="A15" s="4" t="s">
        <v>91</v>
      </c>
      <c r="C15" s="4" t="s">
        <v>92</v>
      </c>
      <c r="F15" s="14" t="s">
        <v>13</v>
      </c>
      <c r="G15" s="10" t="s">
        <v>14</v>
      </c>
      <c r="H15" s="14" t="s">
        <v>15</v>
      </c>
    </row>
    <row r="16" spans="1:9" x14ac:dyDescent="0.25">
      <c r="B16" t="s">
        <v>93</v>
      </c>
      <c r="C16" t="s">
        <v>94</v>
      </c>
      <c r="D16" t="s">
        <v>90</v>
      </c>
      <c r="E16" t="s">
        <v>66</v>
      </c>
    </row>
    <row r="17" spans="1:9" s="2" customFormat="1" ht="15.75" customHeight="1" x14ac:dyDescent="0.25">
      <c r="A17" s="2" t="s">
        <v>95</v>
      </c>
      <c r="C17" s="2" t="s">
        <v>96</v>
      </c>
      <c r="F17" s="12"/>
      <c r="G17" s="12"/>
      <c r="H17" s="18" t="s">
        <v>97</v>
      </c>
    </row>
    <row r="18" spans="1:9" s="5" customFormat="1" x14ac:dyDescent="0.25">
      <c r="A18" s="4" t="s">
        <v>98</v>
      </c>
      <c r="C18" s="4" t="s">
        <v>99</v>
      </c>
      <c r="F18" s="14" t="s">
        <v>13</v>
      </c>
      <c r="G18" s="10" t="s">
        <v>14</v>
      </c>
      <c r="H18" s="14" t="s">
        <v>15</v>
      </c>
    </row>
    <row r="19" spans="1:9" x14ac:dyDescent="0.25">
      <c r="B19" t="s">
        <v>100</v>
      </c>
      <c r="C19" t="s">
        <v>101</v>
      </c>
      <c r="D19" t="s">
        <v>140</v>
      </c>
      <c r="E19" t="s">
        <v>66</v>
      </c>
    </row>
    <row r="20" spans="1:9" s="5" customFormat="1" x14ac:dyDescent="0.25">
      <c r="A20" s="4" t="s">
        <v>102</v>
      </c>
      <c r="C20" s="4" t="s">
        <v>103</v>
      </c>
      <c r="F20" s="14" t="s">
        <v>13</v>
      </c>
      <c r="G20" s="10" t="s">
        <v>14</v>
      </c>
      <c r="H20" s="14" t="s">
        <v>15</v>
      </c>
    </row>
    <row r="21" spans="1:9" x14ac:dyDescent="0.25">
      <c r="B21" t="s">
        <v>100</v>
      </c>
      <c r="C21" t="s">
        <v>104</v>
      </c>
      <c r="D21" t="s">
        <v>105</v>
      </c>
      <c r="E21" t="s">
        <v>66</v>
      </c>
    </row>
    <row r="22" spans="1:9" s="5" customFormat="1" x14ac:dyDescent="0.25">
      <c r="A22" s="4" t="s">
        <v>106</v>
      </c>
      <c r="C22" s="4" t="s">
        <v>107</v>
      </c>
      <c r="F22" s="14" t="s">
        <v>13</v>
      </c>
      <c r="G22" s="10" t="s">
        <v>14</v>
      </c>
      <c r="H22" s="14" t="s">
        <v>15</v>
      </c>
    </row>
    <row r="23" spans="1:9" x14ac:dyDescent="0.25">
      <c r="B23" t="s">
        <v>109</v>
      </c>
      <c r="C23" t="s">
        <v>110</v>
      </c>
      <c r="D23" t="s">
        <v>141</v>
      </c>
      <c r="E23" t="s">
        <v>66</v>
      </c>
    </row>
    <row r="24" spans="1:9" s="5" customFormat="1" x14ac:dyDescent="0.25">
      <c r="A24" s="4" t="s">
        <v>111</v>
      </c>
      <c r="C24" s="4" t="s">
        <v>112</v>
      </c>
      <c r="F24" s="14" t="s">
        <v>13</v>
      </c>
      <c r="G24" s="10" t="s">
        <v>14</v>
      </c>
      <c r="H24" s="14" t="s">
        <v>15</v>
      </c>
    </row>
    <row r="25" spans="1:9" x14ac:dyDescent="0.25">
      <c r="B25" t="s">
        <v>83</v>
      </c>
      <c r="C25" t="s">
        <v>113</v>
      </c>
      <c r="D25" t="s">
        <v>114</v>
      </c>
      <c r="E25" t="s">
        <v>66</v>
      </c>
    </row>
    <row r="26" spans="1:9" s="5" customFormat="1" x14ac:dyDescent="0.25">
      <c r="A26" s="4" t="s">
        <v>115</v>
      </c>
      <c r="C26" s="4" t="s">
        <v>116</v>
      </c>
      <c r="F26" s="14" t="s">
        <v>52</v>
      </c>
      <c r="G26" s="10" t="s">
        <v>14</v>
      </c>
      <c r="H26" s="14" t="s">
        <v>15</v>
      </c>
    </row>
    <row r="27" spans="1:9" x14ac:dyDescent="0.25">
      <c r="B27" t="s">
        <v>100</v>
      </c>
      <c r="C27" t="s">
        <v>117</v>
      </c>
      <c r="D27" t="s">
        <v>118</v>
      </c>
      <c r="E27" t="s">
        <v>119</v>
      </c>
      <c r="I27" s="40" t="s">
        <v>23</v>
      </c>
    </row>
  </sheetData>
  <autoFilter ref="A1:I25" xr:uid="{00000000-0009-0000-0000-000001000000}"/>
  <conditionalFormatting sqref="F2 F4 F6 F8 F10 F12 F14 F16:F17 F19 F21 F23 F25 F27">
    <cfRule type="cellIs" dxfId="60" priority="26" operator="equal">
      <formula>"Passed"</formula>
    </cfRule>
    <cfRule type="cellIs" dxfId="59" priority="27" operator="equal">
      <formula>"Failed"</formula>
    </cfRule>
  </conditionalFormatting>
  <conditionalFormatting sqref="G2:G27">
    <cfRule type="cellIs" dxfId="58" priority="28" operator="equal">
      <formula>"High"</formula>
    </cfRule>
    <cfRule type="cellIs" dxfId="57" priority="29" operator="equal">
      <formula>"Medium"</formula>
    </cfRule>
    <cfRule type="cellIs" dxfId="56" priority="30" operator="equal">
      <formula>"Low"</formula>
    </cfRule>
  </conditionalFormatting>
  <conditionalFormatting sqref="H1:H1048576">
    <cfRule type="cellIs" dxfId="55" priority="25" operator="equal">
      <formula>"Yes"</formula>
    </cfRule>
  </conditionalFormatting>
  <conditionalFormatting sqref="F3">
    <cfRule type="cellIs" dxfId="54" priority="23" operator="equal">
      <formula>"Passed"</formula>
    </cfRule>
    <cfRule type="cellIs" dxfId="53" priority="24" operator="equal">
      <formula>"Failed"</formula>
    </cfRule>
  </conditionalFormatting>
  <conditionalFormatting sqref="F5">
    <cfRule type="cellIs" dxfId="52" priority="21" operator="equal">
      <formula>"Passed"</formula>
    </cfRule>
    <cfRule type="cellIs" dxfId="51" priority="22" operator="equal">
      <formula>"Failed"</formula>
    </cfRule>
  </conditionalFormatting>
  <conditionalFormatting sqref="F7">
    <cfRule type="cellIs" dxfId="50" priority="19" operator="equal">
      <formula>"Passed"</formula>
    </cfRule>
    <cfRule type="cellIs" dxfId="49" priority="20" operator="equal">
      <formula>"Failed"</formula>
    </cfRule>
  </conditionalFormatting>
  <conditionalFormatting sqref="F9">
    <cfRule type="cellIs" dxfId="48" priority="17" operator="equal">
      <formula>"Passed"</formula>
    </cfRule>
    <cfRule type="cellIs" dxfId="47" priority="18" operator="equal">
      <formula>"Failed"</formula>
    </cfRule>
  </conditionalFormatting>
  <conditionalFormatting sqref="F11">
    <cfRule type="cellIs" dxfId="46" priority="15" operator="equal">
      <formula>"Passed"</formula>
    </cfRule>
    <cfRule type="cellIs" dxfId="45" priority="16" operator="equal">
      <formula>"Failed"</formula>
    </cfRule>
  </conditionalFormatting>
  <conditionalFormatting sqref="F13">
    <cfRule type="cellIs" dxfId="44" priority="13" operator="equal">
      <formula>"Passed"</formula>
    </cfRule>
    <cfRule type="cellIs" dxfId="43" priority="14" operator="equal">
      <formula>"Failed"</formula>
    </cfRule>
  </conditionalFormatting>
  <conditionalFormatting sqref="F15">
    <cfRule type="cellIs" dxfId="42" priority="11" operator="equal">
      <formula>"Passed"</formula>
    </cfRule>
    <cfRule type="cellIs" dxfId="41" priority="12" operator="equal">
      <formula>"Failed"</formula>
    </cfRule>
  </conditionalFormatting>
  <conditionalFormatting sqref="F18">
    <cfRule type="cellIs" dxfId="40" priority="9" operator="equal">
      <formula>"Passed"</formula>
    </cfRule>
    <cfRule type="cellIs" dxfId="39" priority="10" operator="equal">
      <formula>"Failed"</formula>
    </cfRule>
  </conditionalFormatting>
  <conditionalFormatting sqref="F20">
    <cfRule type="cellIs" dxfId="38" priority="7" operator="equal">
      <formula>"Passed"</formula>
    </cfRule>
    <cfRule type="cellIs" dxfId="37" priority="8" operator="equal">
      <formula>"Failed"</formula>
    </cfRule>
  </conditionalFormatting>
  <conditionalFormatting sqref="F22">
    <cfRule type="cellIs" dxfId="36" priority="5" operator="equal">
      <formula>"Passed"</formula>
    </cfRule>
    <cfRule type="cellIs" dxfId="35" priority="6" operator="equal">
      <formula>"Failed"</formula>
    </cfRule>
  </conditionalFormatting>
  <conditionalFormatting sqref="F24">
    <cfRule type="cellIs" dxfId="34" priority="3" operator="equal">
      <formula>"Passed"</formula>
    </cfRule>
    <cfRule type="cellIs" dxfId="33" priority="4" operator="equal">
      <formula>"Failed"</formula>
    </cfRule>
  </conditionalFormatting>
  <conditionalFormatting sqref="F26">
    <cfRule type="cellIs" dxfId="32" priority="1" operator="equal">
      <formula>"Passed"</formula>
    </cfRule>
    <cfRule type="cellIs" dxfId="31" priority="2" operator="equal">
      <formula>"Failed"</formula>
    </cfRule>
  </conditionalFormatting>
  <dataValidations count="3">
    <dataValidation type="list" allowBlank="1" showInputMessage="1" showErrorMessage="1" sqref="G3 G5 G7 G9 G11 G13 G15 G18 G20 G24 G22 G26" xr:uid="{00000000-0002-0000-0100-000001000000}">
      <formula1>"High, Medium, Low"</formula1>
    </dataValidation>
    <dataValidation type="list" allowBlank="1" showInputMessage="1" showErrorMessage="1" sqref="H3 H5 H7 H9 H11 H13 H15 H18 H20 H22 H24 H26" xr:uid="{00000000-0002-0000-0100-000002000000}">
      <formula1>"Yes, No"</formula1>
    </dataValidation>
    <dataValidation type="list" allowBlank="1" showInputMessage="1" showErrorMessage="1" sqref="F3 F5 F7 F9 F11 F13 F15 F18 F20 F22 F24 F26" xr:uid="{8E756D0E-659B-4561-BC35-6D2178C2FC67}">
      <formula1>"Passed, Failed, Passed with Issues"</formula1>
    </dataValidation>
  </dataValidations>
  <hyperlinks>
    <hyperlink ref="I8" location="'Bugs &amp; Issues'!A5" display="BUG-002" xr:uid="{6EF44932-8799-4D1B-8D0B-38585B5FF889}"/>
    <hyperlink ref="I10" location="'Bugs &amp; Issues'!A6" display="BUG-003" xr:uid="{3196694B-A76E-4C1A-87AB-308BD7E00F0C}"/>
    <hyperlink ref="I27" location="'Bugs &amp; Issues'!A3" display="BUG-001" xr:uid="{124745EA-B8AD-4856-8D1D-A66C857C9E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4"/>
  <sheetViews>
    <sheetView workbookViewId="0">
      <selection activeCell="F11" sqref="F11"/>
    </sheetView>
  </sheetViews>
  <sheetFormatPr defaultRowHeight="15" x14ac:dyDescent="0.25"/>
  <cols>
    <col min="1" max="1" width="17.7109375" bestFit="1" customWidth="1"/>
    <col min="2" max="2" width="16.5703125" style="13" bestFit="1" customWidth="1"/>
    <col min="3" max="3" width="8.28515625" bestFit="1" customWidth="1"/>
    <col min="4" max="4" width="18.7109375" bestFit="1" customWidth="1"/>
    <col min="5" max="5" width="15.5703125" bestFit="1" customWidth="1"/>
    <col min="6" max="6" width="8.140625" bestFit="1" customWidth="1"/>
    <col min="7" max="7" width="17.7109375" bestFit="1" customWidth="1"/>
    <col min="8" max="8" width="14.28515625" bestFit="1" customWidth="1"/>
    <col min="9" max="9" width="18.42578125" bestFit="1" customWidth="1"/>
  </cols>
  <sheetData>
    <row r="1" spans="1:65" s="1" customFormat="1" ht="19.5" customHeight="1" x14ac:dyDescent="0.3">
      <c r="A1" s="22" t="s">
        <v>5</v>
      </c>
      <c r="B1" s="23" t="s">
        <v>120</v>
      </c>
      <c r="C1" s="23" t="s">
        <v>121</v>
      </c>
      <c r="D1" s="23" t="s">
        <v>122</v>
      </c>
      <c r="E1" s="24" t="s">
        <v>123</v>
      </c>
      <c r="F1" s="21"/>
      <c r="G1" s="22" t="s">
        <v>124</v>
      </c>
      <c r="H1" s="25" t="s">
        <v>125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</row>
    <row r="2" spans="1:65" x14ac:dyDescent="0.25">
      <c r="A2" s="26" t="s">
        <v>13</v>
      </c>
      <c r="B2" s="27">
        <f>COUNTIFS('Login &amp; MFA'!A:A,"LOGIN-*",'Login &amp; MFA'!F:F,"Passed")</f>
        <v>1</v>
      </c>
      <c r="C2" s="27">
        <f>COUNTIFS('Login &amp; MFA'!A:A,"MFA-*",'Login &amp; MFA'!F:F,"Passed")</f>
        <v>1</v>
      </c>
      <c r="D2" s="27">
        <f>COUNTIFS('API &amp; Cookies'!A:A,"API-*",'API &amp; Cookies'!F:F,"Passed")</f>
        <v>4</v>
      </c>
      <c r="E2" s="28">
        <f>COUNTIFS('API &amp; Cookies'!A:A,"COOKIE-*",'API &amp; Cookies'!F:F,"Passed")</f>
        <v>5</v>
      </c>
      <c r="F2" s="13"/>
      <c r="G2" s="26" t="s">
        <v>13</v>
      </c>
      <c r="H2" s="28">
        <f>SUM(B2:E2)</f>
        <v>11</v>
      </c>
    </row>
    <row r="3" spans="1:65" x14ac:dyDescent="0.25">
      <c r="A3" s="41" t="s">
        <v>137</v>
      </c>
      <c r="B3" s="13">
        <f>COUNTIFS('Login &amp; MFA'!A:A,"LOGIN-*",'Login &amp; MFA'!F:F,"Passed with Issues")</f>
        <v>6</v>
      </c>
      <c r="C3" s="27">
        <f>COUNTIFS('Login &amp; MFA'!A:A,"MFA-*",'Login &amp; MFA'!F:F,"Passed with Issues")</f>
        <v>2</v>
      </c>
      <c r="D3" s="42">
        <f>COUNTIFS('API &amp; Cookies'!A:A,"API-*",'API &amp; Cookies'!F:F,"Passed with Issues")</f>
        <v>0</v>
      </c>
      <c r="E3" s="43">
        <f>COUNTIFS('API &amp; Cookies'!A:A,"COOKIE-*",'API &amp; Cookies'!F:F,"Passed with Issues")</f>
        <v>0</v>
      </c>
      <c r="F3" s="13"/>
      <c r="G3" s="41" t="s">
        <v>137</v>
      </c>
      <c r="H3" s="28">
        <f>SUM(B3:E3)</f>
        <v>8</v>
      </c>
    </row>
    <row r="4" spans="1:65" ht="15.75" thickBot="1" x14ac:dyDescent="0.3">
      <c r="A4" s="29" t="s">
        <v>52</v>
      </c>
      <c r="B4" s="30">
        <f>COUNTIFS('Login &amp; MFA'!A:A,"LOGIN-*",'Login &amp; MFA'!F:F,"Failed")</f>
        <v>1</v>
      </c>
      <c r="C4" s="30">
        <f>COUNTIFS('Login &amp; MFA'!A:A,"MFA-*",'Login &amp; MFA'!F:F,"Failed")</f>
        <v>2</v>
      </c>
      <c r="D4" s="30">
        <f>COUNTIFS('API &amp; Cookies'!A:A,"API-*",'API &amp; Cookies'!F:F,"Failed")</f>
        <v>1</v>
      </c>
      <c r="E4" s="31">
        <f>COUNTIFS('API &amp; Cookies'!A:A,"COOKIE-*",'API &amp; Cookies'!F:F,"Failed")</f>
        <v>2</v>
      </c>
      <c r="F4" s="13"/>
      <c r="G4" s="29" t="s">
        <v>52</v>
      </c>
      <c r="H4" s="31">
        <f>SUM(B4:E4)</f>
        <v>6</v>
      </c>
    </row>
  </sheetData>
  <conditionalFormatting sqref="H1">
    <cfRule type="cellIs" dxfId="30" priority="1" operator="equal">
      <formula>"No"</formula>
    </cfRule>
    <cfRule type="cellIs" dxfId="29" priority="2" operator="equal">
      <formula>"Yes"</formula>
    </cfRule>
  </conditionalFormatting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F12" sqref="F12"/>
    </sheetView>
  </sheetViews>
  <sheetFormatPr defaultRowHeight="15" x14ac:dyDescent="0.25"/>
  <cols>
    <col min="1" max="1" width="14.28515625" customWidth="1"/>
    <col min="2" max="2" width="41.85546875" style="39" customWidth="1"/>
    <col min="3" max="3" width="64.5703125" style="39" customWidth="1"/>
    <col min="4" max="4" width="57.42578125" bestFit="1" customWidth="1"/>
    <col min="5" max="5" width="58" customWidth="1"/>
    <col min="6" max="6" width="73.5703125" customWidth="1"/>
    <col min="7" max="7" width="17.5703125" customWidth="1"/>
    <col min="8" max="8" width="47.7109375" bestFit="1" customWidth="1"/>
  </cols>
  <sheetData>
    <row r="1" spans="1:8" s="1" customFormat="1" ht="19.5" customHeight="1" x14ac:dyDescent="0.3">
      <c r="A1" s="32" t="s">
        <v>126</v>
      </c>
      <c r="B1" s="45" t="s">
        <v>159</v>
      </c>
      <c r="C1" s="45" t="s">
        <v>160</v>
      </c>
      <c r="D1" s="32" t="s">
        <v>127</v>
      </c>
      <c r="E1" s="32" t="s">
        <v>3</v>
      </c>
      <c r="F1" s="17" t="s">
        <v>4</v>
      </c>
      <c r="G1" s="32" t="s">
        <v>6</v>
      </c>
      <c r="H1" s="17" t="s">
        <v>128</v>
      </c>
    </row>
    <row r="2" spans="1:8" ht="54" customHeight="1" x14ac:dyDescent="0.25">
      <c r="A2" t="s">
        <v>138</v>
      </c>
      <c r="B2" s="39" t="s">
        <v>169</v>
      </c>
      <c r="C2" s="39" t="s">
        <v>188</v>
      </c>
      <c r="D2" s="39" t="s">
        <v>190</v>
      </c>
      <c r="E2" t="s">
        <v>129</v>
      </c>
      <c r="F2" t="s">
        <v>189</v>
      </c>
      <c r="G2" s="14" t="s">
        <v>69</v>
      </c>
      <c r="H2" t="s">
        <v>170</v>
      </c>
    </row>
    <row r="3" spans="1:8" ht="51" customHeight="1" x14ac:dyDescent="0.25">
      <c r="A3" t="s">
        <v>139</v>
      </c>
      <c r="B3" s="39" t="s">
        <v>177</v>
      </c>
      <c r="C3" s="39" t="s">
        <v>171</v>
      </c>
      <c r="D3" s="39" t="s">
        <v>191</v>
      </c>
      <c r="E3" t="s">
        <v>130</v>
      </c>
      <c r="F3" t="s">
        <v>131</v>
      </c>
      <c r="G3" s="14" t="s">
        <v>69</v>
      </c>
      <c r="H3" t="s">
        <v>170</v>
      </c>
    </row>
    <row r="4" spans="1:8" ht="45.75" customHeight="1" x14ac:dyDescent="0.25">
      <c r="A4" t="s">
        <v>23</v>
      </c>
      <c r="B4" s="39" t="s">
        <v>172</v>
      </c>
      <c r="C4" s="39" t="s">
        <v>173</v>
      </c>
      <c r="D4" s="39" t="s">
        <v>147</v>
      </c>
      <c r="E4" s="39" t="s">
        <v>142</v>
      </c>
      <c r="F4" s="39" t="s">
        <v>194</v>
      </c>
      <c r="G4" s="14" t="s">
        <v>14</v>
      </c>
      <c r="H4" t="s">
        <v>132</v>
      </c>
    </row>
    <row r="5" spans="1:8" ht="35.25" customHeight="1" x14ac:dyDescent="0.25">
      <c r="A5" t="s">
        <v>108</v>
      </c>
      <c r="B5" s="39" t="s">
        <v>161</v>
      </c>
      <c r="C5" s="39" t="s">
        <v>174</v>
      </c>
      <c r="D5" s="39" t="s">
        <v>146</v>
      </c>
      <c r="E5" t="s">
        <v>133</v>
      </c>
      <c r="F5" t="s">
        <v>134</v>
      </c>
      <c r="G5" s="14" t="s">
        <v>69</v>
      </c>
      <c r="H5" t="s">
        <v>135</v>
      </c>
    </row>
    <row r="6" spans="1:8" ht="37.5" customHeight="1" x14ac:dyDescent="0.25">
      <c r="A6" t="s">
        <v>74</v>
      </c>
      <c r="B6" t="s">
        <v>178</v>
      </c>
      <c r="C6" s="39" t="s">
        <v>179</v>
      </c>
      <c r="D6" s="39" t="s">
        <v>146</v>
      </c>
      <c r="E6" t="s">
        <v>144</v>
      </c>
      <c r="F6" t="s">
        <v>145</v>
      </c>
      <c r="G6" s="14" t="s">
        <v>69</v>
      </c>
      <c r="H6" t="s">
        <v>135</v>
      </c>
    </row>
    <row r="7" spans="1:8" ht="62.25" customHeight="1" x14ac:dyDescent="0.25">
      <c r="A7" t="s">
        <v>158</v>
      </c>
      <c r="B7" s="39" t="s">
        <v>162</v>
      </c>
      <c r="C7" s="39" t="s">
        <v>168</v>
      </c>
      <c r="D7" s="39" t="s">
        <v>192</v>
      </c>
      <c r="E7" t="s">
        <v>195</v>
      </c>
      <c r="F7" t="s">
        <v>163</v>
      </c>
      <c r="G7" s="14" t="s">
        <v>22</v>
      </c>
      <c r="H7" t="s">
        <v>175</v>
      </c>
    </row>
    <row r="8" spans="1:8" ht="46.5" customHeight="1" x14ac:dyDescent="0.25">
      <c r="A8" t="s">
        <v>167</v>
      </c>
      <c r="B8" s="39" t="s">
        <v>164</v>
      </c>
      <c r="C8" s="39" t="s">
        <v>165</v>
      </c>
      <c r="D8" s="39" t="s">
        <v>193</v>
      </c>
      <c r="E8" t="s">
        <v>166</v>
      </c>
      <c r="F8" t="s">
        <v>180</v>
      </c>
      <c r="G8" s="14" t="s">
        <v>14</v>
      </c>
      <c r="H8" t="s">
        <v>176</v>
      </c>
    </row>
  </sheetData>
  <conditionalFormatting sqref="H1">
    <cfRule type="cellIs" dxfId="22" priority="22" operator="equal">
      <formula>"No"</formula>
    </cfRule>
    <cfRule type="cellIs" dxfId="21" priority="23" operator="equal">
      <formula>"Yes"</formula>
    </cfRule>
  </conditionalFormatting>
  <conditionalFormatting sqref="G2">
    <cfRule type="cellIs" dxfId="20" priority="19" operator="equal">
      <formula>"High"</formula>
    </cfRule>
    <cfRule type="cellIs" dxfId="19" priority="20" operator="equal">
      <formula>"Medium"</formula>
    </cfRule>
    <cfRule type="cellIs" dxfId="18" priority="21" operator="equal">
      <formula>"Low"</formula>
    </cfRule>
  </conditionalFormatting>
  <conditionalFormatting sqref="G3">
    <cfRule type="cellIs" dxfId="17" priority="16" operator="equal">
      <formula>"High"</formula>
    </cfRule>
    <cfRule type="cellIs" dxfId="16" priority="17" operator="equal">
      <formula>"Medium"</formula>
    </cfRule>
    <cfRule type="cellIs" dxfId="15" priority="18" operator="equal">
      <formula>"Low"</formula>
    </cfRule>
  </conditionalFormatting>
  <conditionalFormatting sqref="G4">
    <cfRule type="cellIs" dxfId="14" priority="13" operator="equal">
      <formula>"High"</formula>
    </cfRule>
    <cfRule type="cellIs" dxfId="13" priority="14" operator="equal">
      <formula>"Medium"</formula>
    </cfRule>
    <cfRule type="cellIs" dxfId="12" priority="15" operator="equal">
      <formula>"Low"</formula>
    </cfRule>
  </conditionalFormatting>
  <conditionalFormatting sqref="G5">
    <cfRule type="cellIs" dxfId="11" priority="10" operator="equal">
      <formula>"High"</formula>
    </cfRule>
    <cfRule type="cellIs" dxfId="10" priority="11" operator="equal">
      <formula>"Medium"</formula>
    </cfRule>
    <cfRule type="cellIs" dxfId="9" priority="12" operator="equal">
      <formula>"Low"</formula>
    </cfRule>
  </conditionalFormatting>
  <conditionalFormatting sqref="G6">
    <cfRule type="cellIs" dxfId="8" priority="7" operator="equal">
      <formula>"High"</formula>
    </cfRule>
    <cfRule type="cellIs" dxfId="7" priority="8" operator="equal">
      <formula>"Medium"</formula>
    </cfRule>
    <cfRule type="cellIs" dxfId="6" priority="9" operator="equal">
      <formula>"Low"</formula>
    </cfRule>
  </conditionalFormatting>
  <conditionalFormatting sqref="G7">
    <cfRule type="cellIs" dxfId="5" priority="4" operator="equal">
      <formula>"High"</formula>
    </cfRule>
    <cfRule type="cellIs" dxfId="4" priority="5" operator="equal">
      <formula>"Medium"</formula>
    </cfRule>
    <cfRule type="cellIs" dxfId="3" priority="6" operator="equal">
      <formula>"Low"</formula>
    </cfRule>
  </conditionalFormatting>
  <conditionalFormatting sqref="G8">
    <cfRule type="cellIs" dxfId="2" priority="1" operator="equal">
      <formula>"High"</formula>
    </cfRule>
    <cfRule type="cellIs" dxfId="1" priority="2" operator="equal">
      <formula>"Medium"</formula>
    </cfRule>
    <cfRule type="cellIs" dxfId="0" priority="3" operator="equal">
      <formula>"Low"</formula>
    </cfRule>
  </conditionalFormatting>
  <dataValidations count="1">
    <dataValidation type="list" allowBlank="1" showInputMessage="1" showErrorMessage="1" sqref="G2:G8" xr:uid="{B15C877F-9DA0-4E5E-A3CF-1D30CCAC267B}">
      <formula1>"High, Medium, Low"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&amp; MFA</vt:lpstr>
      <vt:lpstr>API &amp; Cookies</vt:lpstr>
      <vt:lpstr>StatusSummary</vt:lpstr>
      <vt:lpstr>Bugs &amp;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Emmanouela Doublidou</cp:lastModifiedBy>
  <dcterms:created xsi:type="dcterms:W3CDTF">2025-09-18T07:27:22Z</dcterms:created>
  <dcterms:modified xsi:type="dcterms:W3CDTF">2025-09-21T20:57:18Z</dcterms:modified>
</cp:coreProperties>
</file>