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filterPrivacy="1" codeName="ThisWorkbook"/>
  <xr:revisionPtr revIDLastSave="0" documentId="13_ncr:1_{D5FA28AD-F403-CD48-AA1D-6C7408B860DF}" xr6:coauthVersionLast="47" xr6:coauthVersionMax="47" xr10:uidLastSave="{00000000-0000-0000-0000-000000000000}"/>
  <bookViews>
    <workbookView xWindow="0" yWindow="500" windowWidth="28800" windowHeight="16400"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2" i="11" l="1"/>
  <c r="G41" i="11"/>
  <c r="G40" i="11"/>
  <c r="G39" i="11"/>
  <c r="G38" i="11"/>
  <c r="G37" i="11"/>
  <c r="G36" i="11"/>
  <c r="D26" i="11"/>
  <c r="E18" i="11"/>
  <c r="G7" i="11"/>
  <c r="D3" i="11" l="1"/>
  <c r="D9" i="11" l="1"/>
  <c r="H5" i="11"/>
  <c r="G35" i="11"/>
  <c r="G34" i="11"/>
  <c r="G33" i="11"/>
  <c r="G32" i="11"/>
  <c r="G31" i="11"/>
  <c r="G30" i="11"/>
  <c r="G28" i="11"/>
  <c r="G22" i="11"/>
  <c r="G15" i="11"/>
  <c r="G8" i="11"/>
  <c r="D10" i="11" l="1"/>
  <c r="G24" i="11"/>
  <c r="G9" i="11"/>
  <c r="H6" i="11"/>
  <c r="G27" i="11" l="1"/>
  <c r="G23" i="11"/>
  <c r="D11" i="11"/>
  <c r="G29" i="11"/>
  <c r="I5" i="11"/>
  <c r="J5" i="11" s="1"/>
  <c r="K5" i="11" s="1"/>
  <c r="L5" i="11" s="1"/>
  <c r="M5" i="11" s="1"/>
  <c r="N5" i="11" s="1"/>
  <c r="O5" i="11" s="1"/>
  <c r="H4" i="11"/>
  <c r="G10" i="11" l="1"/>
  <c r="G25" i="11"/>
  <c r="G14" i="11"/>
  <c r="G16" i="11"/>
  <c r="G17" i="11"/>
  <c r="G11" i="11"/>
  <c r="O4" i="11"/>
  <c r="P5" i="11"/>
  <c r="Q5" i="11" s="1"/>
  <c r="R5" i="11" s="1"/>
  <c r="S5" i="11" s="1"/>
  <c r="T5" i="11" s="1"/>
  <c r="U5" i="11" s="1"/>
  <c r="V5" i="11" s="1"/>
  <c r="I6" i="11"/>
  <c r="G26" i="11" l="1"/>
  <c r="G12" i="11"/>
  <c r="G21" i="11"/>
  <c r="G19" i="11"/>
  <c r="G18" i="1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<sst xmlns="http://schemas.openxmlformats.org/spreadsheetml/2006/main" count="75" uniqueCount="74">
  <si>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</si>
  <si>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</si>
  <si>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</si>
  <si>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</si>
  <si>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</si>
  <si>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</si>
  <si>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</si>
  <si>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</si>
  <si>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</si>
  <si>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</si>
  <si>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</si>
  <si>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</si>
  <si>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</si>
  <si>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</si>
  <si>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</si>
  <si>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</si>
  <si>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</si>
  <si>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</si>
  <si>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</si>
  <si>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</si>
  <si>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</si>
  <si>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</si>
  <si>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</si>
  <si>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</si>
  <si>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</si>
  <si>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</si>
  <si>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</si>
  <si>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</si>
  <si>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</si>
  <si>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</si>
  <si>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</si>
  <si>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</si>
  <si>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</si>
  <si>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</si>
  <si>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Imperial College London 22</t>
  </si>
  <si>
    <t>Emma Schoenmakers</t>
  </si>
  <si>
    <t>Task 3: Data Exploration, Choosing Datasets, Timeline</t>
  </si>
  <si>
    <t>Task 1: Literature Review (10-15 papers)</t>
  </si>
  <si>
    <t>Task 4: Project Plan Write-Up -&gt;  Introduction &amp; Literature Review</t>
  </si>
  <si>
    <t>Task 5: Project Plan Write-Up -&gt;  Problem Description &amp; Objectives</t>
  </si>
  <si>
    <t>Task 6: Project Plan Write-Up -&gt;  Future Plan &amp; Progress + Bibliography</t>
  </si>
  <si>
    <t>Task 1: Scientific Data Collection - Variable 1 : Wind Speed</t>
  </si>
  <si>
    <t>Task 3: Scientific Data Collection - Variable 3: Mangrove Degradation (NDVI)</t>
  </si>
  <si>
    <t>Task 4: Social Data Collection - Variable 4: Gender Index</t>
  </si>
  <si>
    <t xml:space="preserve">Task 5: Social Data Collection - Variable 5: Urbanisation </t>
  </si>
  <si>
    <t xml:space="preserve">Task 5: Social Data Collection - Variable 5: Health Index (Malaria) </t>
  </si>
  <si>
    <t>Task 2: Scientific Data Collection - Variable 2: Rainfall</t>
  </si>
  <si>
    <t>Task 1: Simple Dummy Model</t>
  </si>
  <si>
    <t xml:space="preserve">Task 4: Conv LSTM Model </t>
  </si>
  <si>
    <t xml:space="preserve">Task 1: Introduction </t>
  </si>
  <si>
    <t xml:space="preserve">Task 2: Methodology </t>
  </si>
  <si>
    <t xml:space="preserve">Task 1: Model Packaging </t>
  </si>
  <si>
    <t>Task 2: Testing &amp; Optimisation</t>
  </si>
  <si>
    <t>Task 4: Code Methodology &amp; Latex</t>
  </si>
  <si>
    <t xml:space="preserve">Task 3: Performance Assessment </t>
  </si>
  <si>
    <t>Task 5: Repository Clean-Up</t>
  </si>
  <si>
    <t>Task 3: Objectives &amp; Problem</t>
  </si>
  <si>
    <t>Task 4: Results</t>
  </si>
  <si>
    <t xml:space="preserve">Task 5: Discussion </t>
  </si>
  <si>
    <t xml:space="preserve">PHASE 1: Project Planning </t>
  </si>
  <si>
    <t xml:space="preserve">PHASE 2: Data Cleaning &amp; Collection </t>
  </si>
  <si>
    <t xml:space="preserve">PHASE 3: (CODE) Model Selection &amp; Impact Analysis </t>
  </si>
  <si>
    <t xml:space="preserve">PHASE 4: Code Sustainability </t>
  </si>
  <si>
    <t>PHASE 6: Write-Up</t>
  </si>
  <si>
    <t>Task 3:  Model 1</t>
  </si>
  <si>
    <t>Task 5: Coding Figures</t>
  </si>
  <si>
    <t>PHASE 7: Presentation</t>
  </si>
  <si>
    <t>Task 1: Slides</t>
  </si>
  <si>
    <t>0/08/2022</t>
  </si>
  <si>
    <t>Task 2: Other?</t>
  </si>
  <si>
    <t>Task 2: Model *insert model from reading here*</t>
  </si>
  <si>
    <r>
      <rPr>
        <b/>
        <sz val="18"/>
        <color theme="1" tint="0.34998626667073579"/>
        <rFont val="Avenir Next Regular"/>
      </rPr>
      <t xml:space="preserve">
Extreme Event Detection, Attribution and Impact Analysis in the Context of Climatic and Anthropogenic Drivers in the Southern Indian Ocean
</t>
    </r>
    <r>
      <rPr>
        <b/>
        <sz val="18"/>
        <color theme="1" tint="0.34998626667073579"/>
        <rFont val="Calibri"/>
        <family val="2"/>
        <scheme val="major"/>
      </rPr>
      <t xml:space="preserve">
</t>
    </r>
  </si>
  <si>
    <r>
      <t xml:space="preserve">DEADLINE: </t>
    </r>
    <r>
      <rPr>
        <b/>
        <i/>
        <sz val="18"/>
        <color theme="1"/>
        <rFont val="Avenir Next Regular"/>
      </rPr>
      <t xml:space="preserve">Friday 2nd September 2022 12:00 (noon) </t>
    </r>
    <r>
      <rPr>
        <i/>
        <sz val="18"/>
        <color theme="1"/>
        <rFont val="Avenir Next Regular"/>
      </rPr>
      <t xml:space="preserve">&amp; Presentation --&gt;  14th September </t>
    </r>
  </si>
  <si>
    <t xml:space="preserve">Task 2:  Version Control, Github Actions, Repo Maintenance &amp; Data Storage Set 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</si>
</sst>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font>
      <sz val="11"/>
      <color theme="1"/>
      <name val="Calibri"/>
      <family val="2"/>
      <scheme val="min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18"/>
      <color theme="1" tint="0.34998626667073579"/>
      <name val="Avenir Next Regular"/>
    </font>
    <font>
      <sz val="14"/>
      <color theme="1"/>
      <name val="Avenir Next Regular"/>
    </font>
    <font>
      <sz val="20"/>
      <color theme="1"/>
      <name val="Avenir Next Regular"/>
    </font>
    <font>
      <b/>
      <sz val="18"/>
      <color theme="1" tint="0.34998626667073579"/>
      <name val="Calibri"/>
      <family val="2"/>
      <scheme val="major"/>
    </font>
    <font>
      <i/>
      <sz val="18"/>
      <color theme="1"/>
      <name val="Avenir Next Regular"/>
    </font>
    <font>
      <b/>
      <i/>
      <sz val="18"/>
      <color theme="1"/>
      <name val="Avenir Next Regular"/>
    </font>
    <font>
      <sz val="16"/>
      <color theme="1"/>
      <name val="Avenir Next Regular"/>
    </font>
    <font>
      <b/>
      <sz val="22"/>
      <color theme="0"/>
      <name val="Calibri"/>
      <family val="2"/>
      <scheme val="minor"/>
    </font>
    <font>
      <b/>
      <sz val="20"/>
      <color theme="1"/>
      <name val="Avenir Next Regular"/>
    </font>
    <font>
      <b/>
      <sz val="16"/>
      <color theme="0"/>
      <name val="Avenir Next Regular"/>
    </font>
    <font>
      <sz val="11"/>
      <color theme="1"/>
      <name val="Avenir Next Regular"/>
    </font>
    <font>
      <sz val="11"/>
      <name val="Avenir Next Regular"/>
    </font>
    <font>
      <sz val="15"/>
      <color theme="1"/>
      <name val="Avenir Next Regular"/>
    </font>
    <font>
      <sz val="15"/>
      <name val="Avenir Next Regular"/>
    </font>
    <font>
      <sz val="9"/>
      <name val="Avenir Next Regular"/>
    </font>
  </fonts>
  <fills count="18">
    <fill>
      <patternFill patternType="none"/>
    </fill>
    <fill>
      <patternFill patternType="gray125"/>
    </fill>
    <fill>
      <patternFill patternType="solid">
        <fgColor theme="0" tint="-4.9989318521683403E-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59999389629810485"/>
        <bgColor indexed="64"/>
      </patternFill>
    </fill>
    <fill>
      <patternFill patternType="solid">
        <fgColor theme="8" tint="-0.249977111117893"/>
        <bgColor indexed="64"/>
      </patternFill>
    </fill>
    <fill>
      <patternFill patternType="solid">
        <fgColor rgb="FF00AA81"/>
        <bgColor indexed="64"/>
      </patternFill>
    </fill>
    <fill>
      <patternFill patternType="solid">
        <fgColor rgb="FFA1E7C1"/>
        <bgColor indexed="64"/>
      </patternFill>
    </fill>
    <fill>
      <patternFill patternType="solid">
        <fgColor rgb="FF92D36E"/>
        <bgColor indexed="64"/>
      </patternFill>
    </fill>
    <fill>
      <patternFill patternType="solid">
        <fgColor rgb="FFC6EDC9"/>
        <bgColor indexed="64"/>
      </patternFill>
    </fill>
    <fill>
      <patternFill patternType="solid">
        <fgColor rgb="FFFFF576"/>
        <bgColor indexed="64"/>
      </patternFill>
    </fill>
    <fill>
      <patternFill patternType="solid">
        <fgColor rgb="FFF6F4DA"/>
        <bgColor indexed="64"/>
      </patternFill>
    </fill>
    <fill>
      <patternFill patternType="solid">
        <fgColor rgb="FFC082EB"/>
        <bgColor indexed="64"/>
      </patternFill>
    </fill>
    <fill>
      <patternFill patternType="solid">
        <fgColor rgb="FFF6F5EC"/>
        <bgColor indexed="64"/>
      </patternFill>
    </fill>
    <fill>
      <patternFill patternType="solid">
        <fgColor rgb="FFF1FF8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5" fillId="0" borderId="0" applyFont="0" applyFill="0" applyBorder="0" applyAlignment="0" applyProtection="0"/>
    <xf numFmtId="0" fontId="14" fillId="0" borderId="0"/>
    <xf numFmtId="43"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5" fontId="5" fillId="0" borderId="3">
      <alignment horizontal="center" vertical="center"/>
    </xf>
    <xf numFmtId="164" fontId="5" fillId="0" borderId="2" applyFill="0">
      <alignment horizontal="center" vertical="center"/>
    </xf>
    <xf numFmtId="0" fontId="5" fillId="0" borderId="2" applyFill="0">
      <alignment horizontal="center" vertical="center"/>
    </xf>
    <xf numFmtId="0" fontId="5" fillId="0" borderId="2" applyFill="0">
      <alignment horizontal="left" vertical="center" indent="2"/>
    </xf>
  </cellStyleXfs>
  <cellXfs count="89">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4" fillId="6" borderId="1" xfId="0" applyFont="1" applyFill="1" applyBorder="1" applyAlignment="1">
      <alignment horizontal="center" vertical="center" wrapText="1"/>
    </xf>
    <xf numFmtId="0" fontId="3" fillId="0" borderId="2" xfId="0" applyFont="1" applyBorder="1" applyAlignment="1">
      <alignment horizontal="center" vertical="center"/>
    </xf>
    <xf numFmtId="0" fontId="3"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8" fillId="0" borderId="0" xfId="0" applyFont="1" applyAlignment="1">
      <alignment horizontal="left" vertical="center"/>
    </xf>
    <xf numFmtId="0" fontId="9" fillId="0" borderId="0" xfId="0" applyFont="1" applyAlignment="1">
      <alignment horizontal="left" vertical="center"/>
    </xf>
    <xf numFmtId="0" fontId="11" fillId="0" borderId="0" xfId="0" applyFont="1"/>
    <xf numFmtId="0" fontId="13" fillId="0" borderId="0" xfId="0" applyFont="1" applyAlignment="1">
      <alignment vertical="center"/>
    </xf>
    <xf numFmtId="0" fontId="12" fillId="0" borderId="0" xfId="0" applyFont="1" applyAlignment="1">
      <alignment horizontal="left" vertical="top" wrapText="1" indent="1"/>
    </xf>
    <xf numFmtId="0" fontId="1" fillId="0" borderId="0" xfId="0" applyFont="1" applyAlignment="1">
      <alignment horizontal="left" vertical="top"/>
    </xf>
    <xf numFmtId="0" fontId="10"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4" fillId="0" borderId="0" xfId="3"/>
    <xf numFmtId="0" fontId="14" fillId="0" borderId="0" xfId="3" applyAlignment="1">
      <alignment wrapText="1"/>
    </xf>
    <xf numFmtId="0" fontId="0" fillId="0" borderId="10" xfId="0" applyBorder="1"/>
    <xf numFmtId="0" fontId="15" fillId="0" borderId="0" xfId="0" applyFont="1"/>
    <xf numFmtId="0" fontId="16" fillId="0" borderId="0" xfId="1" applyFont="1" applyProtection="1">
      <alignment vertical="top"/>
    </xf>
    <xf numFmtId="0" fontId="3" fillId="0" borderId="0" xfId="0" applyFont="1" applyAlignment="1">
      <alignment vertical="top"/>
    </xf>
    <xf numFmtId="0" fontId="5" fillId="0" borderId="7" xfId="8" applyBorder="1">
      <alignment horizontal="right" indent="1"/>
    </xf>
    <xf numFmtId="0" fontId="0" fillId="0" borderId="9" xfId="0" applyFill="1" applyBorder="1" applyAlignment="1">
      <alignment vertical="center"/>
    </xf>
    <xf numFmtId="0" fontId="3" fillId="0" borderId="2" xfId="0" applyFont="1" applyFill="1" applyBorder="1" applyAlignment="1">
      <alignment horizontal="center" vertical="center"/>
    </xf>
    <xf numFmtId="0" fontId="20" fillId="0" borderId="0" xfId="5" applyFont="1" applyAlignment="1">
      <alignment horizontal="left" wrapText="1"/>
    </xf>
    <xf numFmtId="0" fontId="21" fillId="0" borderId="0" xfId="0" applyFont="1"/>
    <xf numFmtId="0" fontId="23" fillId="0" borderId="0" xfId="6" applyFont="1"/>
    <xf numFmtId="0" fontId="23" fillId="0" borderId="0" xfId="7" applyFont="1">
      <alignment vertical="top"/>
    </xf>
    <xf numFmtId="0" fontId="24" fillId="6" borderId="1" xfId="0" applyFont="1" applyFill="1" applyBorder="1" applyAlignment="1">
      <alignment horizontal="left" vertical="center" indent="1"/>
    </xf>
    <xf numFmtId="0" fontId="14" fillId="5" borderId="8" xfId="0" applyFont="1" applyFill="1" applyBorder="1" applyAlignment="1">
      <alignment horizontal="center" vertical="center" shrinkToFit="1"/>
    </xf>
    <xf numFmtId="0" fontId="25" fillId="15" borderId="2" xfId="0" applyFont="1" applyFill="1" applyBorder="1" applyAlignment="1">
      <alignment horizontal="left" vertical="center" indent="1"/>
    </xf>
    <xf numFmtId="0" fontId="19" fillId="3" borderId="2" xfId="12" applyFont="1" applyFill="1">
      <alignment horizontal="left" vertical="center" indent="2"/>
    </xf>
    <xf numFmtId="0" fontId="25" fillId="8" borderId="2" xfId="0" applyFont="1" applyFill="1" applyBorder="1" applyAlignment="1">
      <alignment horizontal="left" vertical="center" indent="1"/>
    </xf>
    <xf numFmtId="0" fontId="19" fillId="7" borderId="2" xfId="12" applyFont="1" applyFill="1">
      <alignment horizontal="left" vertical="center" indent="2"/>
    </xf>
    <xf numFmtId="0" fontId="25" fillId="9" borderId="2" xfId="0" applyFont="1" applyFill="1" applyBorder="1" applyAlignment="1">
      <alignment horizontal="left" vertical="center" indent="1"/>
    </xf>
    <xf numFmtId="0" fontId="19" fillId="10" borderId="2" xfId="12" applyFont="1" applyFill="1">
      <alignment horizontal="left" vertical="center" indent="2"/>
    </xf>
    <xf numFmtId="0" fontId="25" fillId="11" borderId="2" xfId="0" applyFont="1" applyFill="1" applyBorder="1" applyAlignment="1">
      <alignment horizontal="left" vertical="center" indent="1"/>
    </xf>
    <xf numFmtId="0" fontId="19" fillId="12" borderId="2" xfId="12" applyFont="1" applyFill="1">
      <alignment horizontal="left" vertical="center" indent="2"/>
    </xf>
    <xf numFmtId="0" fontId="25" fillId="17" borderId="2" xfId="0" applyFont="1" applyFill="1" applyBorder="1" applyAlignment="1">
      <alignment horizontal="left" vertical="center" indent="1"/>
    </xf>
    <xf numFmtId="0" fontId="19" fillId="14" borderId="2" xfId="12" applyFont="1" applyFill="1">
      <alignment horizontal="left" vertical="center" indent="2"/>
    </xf>
    <xf numFmtId="0" fontId="25" fillId="13" borderId="2" xfId="0" applyFont="1" applyFill="1" applyBorder="1" applyAlignment="1">
      <alignment horizontal="left" vertical="center" indent="1"/>
    </xf>
    <xf numFmtId="0" fontId="19" fillId="16" borderId="2" xfId="12" applyFont="1" applyFill="1">
      <alignment horizontal="left" vertical="center" indent="2"/>
    </xf>
    <xf numFmtId="0" fontId="26" fillId="6" borderId="1" xfId="0" applyFont="1" applyFill="1" applyBorder="1" applyAlignment="1">
      <alignment horizontal="center" vertical="center" wrapText="1"/>
    </xf>
    <xf numFmtId="0" fontId="27" fillId="0" borderId="0" xfId="0" applyFont="1"/>
    <xf numFmtId="9" fontId="28" fillId="15" borderId="2" xfId="2" applyFont="1" applyFill="1" applyBorder="1" applyAlignment="1">
      <alignment horizontal="center" vertical="center"/>
    </xf>
    <xf numFmtId="164" fontId="27" fillId="15" borderId="2" xfId="0" applyNumberFormat="1" applyFont="1" applyFill="1" applyBorder="1" applyAlignment="1">
      <alignment horizontal="center" vertical="center"/>
    </xf>
    <xf numFmtId="164" fontId="28" fillId="15" borderId="2" xfId="0" applyNumberFormat="1" applyFont="1" applyFill="1" applyBorder="1" applyAlignment="1">
      <alignment horizontal="center" vertical="center"/>
    </xf>
    <xf numFmtId="9" fontId="28" fillId="3" borderId="2" xfId="2" applyFont="1" applyFill="1" applyBorder="1" applyAlignment="1">
      <alignment horizontal="center" vertical="center"/>
    </xf>
    <xf numFmtId="14" fontId="29" fillId="3" borderId="2" xfId="10" applyNumberFormat="1" applyFont="1" applyFill="1">
      <alignment horizontal="center" vertical="center"/>
    </xf>
    <xf numFmtId="9" fontId="28" fillId="8" borderId="2" xfId="2" applyFont="1" applyFill="1" applyBorder="1" applyAlignment="1">
      <alignment horizontal="center" vertical="center"/>
    </xf>
    <xf numFmtId="14" fontId="29" fillId="8" borderId="2" xfId="0" applyNumberFormat="1" applyFont="1" applyFill="1" applyBorder="1" applyAlignment="1">
      <alignment horizontal="center" vertical="center"/>
    </xf>
    <xf numFmtId="14" fontId="30" fillId="8" borderId="2" xfId="0" applyNumberFormat="1" applyFont="1" applyFill="1" applyBorder="1" applyAlignment="1">
      <alignment horizontal="center" vertical="center"/>
    </xf>
    <xf numFmtId="9" fontId="28" fillId="7" borderId="2" xfId="2" applyFont="1" applyFill="1" applyBorder="1" applyAlignment="1">
      <alignment horizontal="center" vertical="center"/>
    </xf>
    <xf numFmtId="14" fontId="29" fillId="7" borderId="2" xfId="10" applyNumberFormat="1" applyFont="1" applyFill="1">
      <alignment horizontal="center" vertical="center"/>
    </xf>
    <xf numFmtId="9" fontId="28" fillId="9" borderId="2" xfId="2" applyFont="1" applyFill="1" applyBorder="1" applyAlignment="1">
      <alignment horizontal="center" vertical="center"/>
    </xf>
    <xf numFmtId="14" fontId="29" fillId="9" borderId="2" xfId="0" applyNumberFormat="1" applyFont="1" applyFill="1" applyBorder="1" applyAlignment="1">
      <alignment horizontal="center" vertical="center"/>
    </xf>
    <xf numFmtId="14" fontId="30" fillId="9" borderId="2" xfId="0" applyNumberFormat="1" applyFont="1" applyFill="1" applyBorder="1" applyAlignment="1">
      <alignment horizontal="center" vertical="center"/>
    </xf>
    <xf numFmtId="9" fontId="28" fillId="10" borderId="2" xfId="2" applyFont="1" applyFill="1" applyBorder="1" applyAlignment="1">
      <alignment horizontal="center" vertical="center"/>
    </xf>
    <xf numFmtId="14" fontId="29" fillId="10" borderId="2" xfId="10" applyNumberFormat="1" applyFont="1" applyFill="1">
      <alignment horizontal="center" vertical="center"/>
    </xf>
    <xf numFmtId="9" fontId="28" fillId="11" borderId="2" xfId="2" applyFont="1" applyFill="1" applyBorder="1" applyAlignment="1">
      <alignment horizontal="center" vertical="center"/>
    </xf>
    <xf numFmtId="14" fontId="29" fillId="11" borderId="2" xfId="0" applyNumberFormat="1" applyFont="1" applyFill="1" applyBorder="1" applyAlignment="1">
      <alignment horizontal="center" vertical="center"/>
    </xf>
    <xf numFmtId="14" fontId="30" fillId="11" borderId="2" xfId="0" applyNumberFormat="1" applyFont="1" applyFill="1" applyBorder="1" applyAlignment="1">
      <alignment horizontal="center" vertical="center"/>
    </xf>
    <xf numFmtId="9" fontId="28" fillId="12" borderId="2" xfId="2" applyFont="1" applyFill="1" applyBorder="1" applyAlignment="1">
      <alignment horizontal="center" vertical="center"/>
    </xf>
    <xf numFmtId="14" fontId="29" fillId="12" borderId="2" xfId="10" applyNumberFormat="1" applyFont="1" applyFill="1">
      <alignment horizontal="center" vertical="center"/>
    </xf>
    <xf numFmtId="9" fontId="28" fillId="17" borderId="2" xfId="2" applyFont="1" applyFill="1" applyBorder="1" applyAlignment="1">
      <alignment horizontal="center" vertical="center"/>
    </xf>
    <xf numFmtId="14" fontId="29" fillId="17" borderId="2" xfId="0" applyNumberFormat="1" applyFont="1" applyFill="1" applyBorder="1" applyAlignment="1">
      <alignment horizontal="center" vertical="center"/>
    </xf>
    <xf numFmtId="14" fontId="30" fillId="17" borderId="2" xfId="0" applyNumberFormat="1" applyFont="1" applyFill="1" applyBorder="1" applyAlignment="1">
      <alignment horizontal="center" vertical="center"/>
    </xf>
    <xf numFmtId="9" fontId="28" fillId="14" borderId="2" xfId="2" applyFont="1" applyFill="1" applyBorder="1" applyAlignment="1">
      <alignment horizontal="center" vertical="center"/>
    </xf>
    <xf numFmtId="14" fontId="29" fillId="14" borderId="2" xfId="10" applyNumberFormat="1" applyFont="1" applyFill="1">
      <alignment horizontal="center" vertical="center"/>
    </xf>
    <xf numFmtId="9" fontId="28" fillId="13" borderId="2" xfId="2" applyFont="1" applyFill="1" applyBorder="1" applyAlignment="1">
      <alignment horizontal="center" vertical="center"/>
    </xf>
    <xf numFmtId="14" fontId="29" fillId="13" borderId="2" xfId="0" applyNumberFormat="1" applyFont="1" applyFill="1" applyBorder="1" applyAlignment="1">
      <alignment horizontal="center" vertical="center"/>
    </xf>
    <xf numFmtId="14" fontId="30" fillId="13" borderId="2" xfId="0" applyNumberFormat="1" applyFont="1" applyFill="1" applyBorder="1" applyAlignment="1">
      <alignment horizontal="center" vertical="center"/>
    </xf>
    <xf numFmtId="9" fontId="28" fillId="16" borderId="2" xfId="2" applyFont="1" applyFill="1" applyBorder="1" applyAlignment="1">
      <alignment horizontal="center" vertical="center"/>
    </xf>
    <xf numFmtId="14" fontId="29" fillId="16" borderId="2" xfId="10" applyNumberFormat="1" applyFont="1" applyFill="1">
      <alignment horizontal="center" vertical="center"/>
    </xf>
    <xf numFmtId="0" fontId="27" fillId="0" borderId="3" xfId="0" applyFont="1" applyBorder="1" applyAlignment="1">
      <alignment horizontal="center" vertical="center"/>
    </xf>
    <xf numFmtId="167" fontId="31" fillId="4" borderId="6" xfId="0" applyNumberFormat="1" applyFont="1" applyFill="1" applyBorder="1" applyAlignment="1">
      <alignment horizontal="center" vertical="center"/>
    </xf>
    <xf numFmtId="167" fontId="31" fillId="4" borderId="0" xfId="0" applyNumberFormat="1" applyFont="1" applyFill="1" applyAlignment="1">
      <alignment horizontal="center" vertical="center"/>
    </xf>
    <xf numFmtId="167" fontId="31" fillId="4" borderId="7" xfId="0" applyNumberFormat="1" applyFont="1" applyFill="1" applyBorder="1" applyAlignment="1">
      <alignment horizontal="center" vertical="center"/>
    </xf>
    <xf numFmtId="166" fontId="18" fillId="4" borderId="4" xfId="0" applyNumberFormat="1" applyFont="1" applyFill="1" applyBorder="1" applyAlignment="1">
      <alignment horizontal="left" vertical="center" wrapText="1" indent="1"/>
    </xf>
    <xf numFmtId="166" fontId="18" fillId="4" borderId="1" xfId="0" applyNumberFormat="1" applyFont="1" applyFill="1" applyBorder="1" applyAlignment="1">
      <alignment horizontal="left" vertical="center" wrapText="1" indent="1"/>
    </xf>
    <xf numFmtId="166" fontId="18" fillId="4" borderId="5" xfId="0" applyNumberFormat="1" applyFont="1" applyFill="1" applyBorder="1" applyAlignment="1">
      <alignment horizontal="left" vertical="center" wrapText="1" indent="1"/>
    </xf>
    <xf numFmtId="165" fontId="27" fillId="0" borderId="3" xfId="9" applyFo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1FF80"/>
      <color rgb="FFFFF576"/>
      <color rgb="FFF5FE8E"/>
      <color rgb="FFF6F4DA"/>
      <color rgb="FFE5F7A5"/>
      <color rgb="FFF6F5EC"/>
      <color rgb="FFBFEDBF"/>
      <color rgb="FFC082EB"/>
      <color rgb="FFEBEBCB"/>
      <color rgb="FFC6ED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5"/>
  <sheetViews>
    <sheetView tabSelected="1" showRuler="0" zoomScale="63" zoomScaleNormal="100" zoomScalePageLayoutView="70" workbookViewId="0">
      <pane ySplit="6" topLeftCell="A8" activePane="bottomLeft" state="frozen"/>
      <selection pane="bottomLeft" activeCell="AJ12" sqref="AJ12"/>
    </sheetView>
  </sheetViews>
  <sheetFormatPr baseColWidth="10" defaultColWidth="8.83203125" defaultRowHeight="30" customHeight="1"/>
  <cols>
    <col min="1" max="1" width="2.6640625" style="22" customWidth="1"/>
    <col min="2" max="2" width="129.83203125" customWidth="1"/>
    <col min="3" max="3" width="17.1640625" customWidth="1"/>
    <col min="4" max="4" width="16.1640625" style="4" customWidth="1"/>
    <col min="5" max="5" width="15.83203125" customWidth="1"/>
    <col min="6" max="6" width="2.6640625" customWidth="1"/>
    <col min="7" max="7" width="6.1640625" hidden="1" customWidth="1"/>
    <col min="8" max="8" width="3.1640625" customWidth="1"/>
    <col min="9" max="9" width="2.5" customWidth="1"/>
    <col min="10" max="10" width="3" customWidth="1"/>
    <col min="11" max="14" width="2.5" customWidth="1"/>
    <col min="15" max="15" width="3.6640625" customWidth="1"/>
    <col min="16" max="16" width="2.5" customWidth="1"/>
    <col min="17" max="17" width="3.1640625" customWidth="1"/>
    <col min="18" max="21" width="2.5" customWidth="1"/>
    <col min="22" max="22" width="3" customWidth="1"/>
    <col min="23" max="23" width="2.5" customWidth="1"/>
    <col min="24" max="24" width="3.1640625" customWidth="1"/>
    <col min="25" max="28" width="2.5" customWidth="1"/>
    <col min="29" max="29" width="3.33203125" customWidth="1"/>
    <col min="30" max="30" width="2.5" customWidth="1"/>
    <col min="31" max="31" width="3.1640625" customWidth="1"/>
    <col min="32" max="35" width="2.5" customWidth="1"/>
    <col min="36" max="36" width="3.1640625" customWidth="1"/>
    <col min="37" max="37" width="2.5" customWidth="1"/>
    <col min="38" max="38" width="3" customWidth="1"/>
    <col min="39" max="42" width="2.5" customWidth="1"/>
    <col min="43" max="43" width="3" customWidth="1"/>
    <col min="44" max="44" width="2.5" customWidth="1"/>
    <col min="45" max="45" width="3.6640625" customWidth="1"/>
    <col min="46" max="49" width="2.5" customWidth="1"/>
    <col min="50" max="50" width="3.1640625" customWidth="1"/>
    <col min="51" max="51" width="2.5" customWidth="1"/>
    <col min="52" max="52" width="3.33203125" customWidth="1"/>
    <col min="53" max="56" width="2.5" customWidth="1"/>
    <col min="57" max="57" width="3.6640625" customWidth="1"/>
    <col min="58" max="58" width="2.5" customWidth="1"/>
    <col min="59" max="59" width="3.1640625" customWidth="1"/>
    <col min="60" max="63" width="2.5" customWidth="1"/>
    <col min="68" max="69" width="10.33203125"/>
  </cols>
  <sheetData>
    <row r="1" spans="1:63" ht="30" customHeight="1">
      <c r="A1" s="23" t="s">
        <v>24</v>
      </c>
      <c r="B1" s="31" t="s">
        <v>71</v>
      </c>
      <c r="C1" s="1"/>
      <c r="D1" s="3"/>
      <c r="E1" s="11"/>
      <c r="G1" s="1"/>
      <c r="H1" s="25"/>
    </row>
    <row r="2" spans="1:63" ht="30" customHeight="1">
      <c r="A2" s="22" t="s">
        <v>20</v>
      </c>
      <c r="B2" s="33" t="s">
        <v>34</v>
      </c>
      <c r="H2" s="26"/>
    </row>
    <row r="3" spans="1:63" ht="30" customHeight="1">
      <c r="A3" s="22" t="s">
        <v>31</v>
      </c>
      <c r="B3" s="34" t="s">
        <v>35</v>
      </c>
      <c r="C3" s="28"/>
      <c r="D3" s="88">
        <f ca="1">TODAY()</f>
        <v>44726</v>
      </c>
      <c r="E3" s="88"/>
    </row>
    <row r="4" spans="1:63" ht="30" customHeight="1">
      <c r="A4" s="23" t="s">
        <v>25</v>
      </c>
      <c r="B4" s="32" t="s">
        <v>72</v>
      </c>
      <c r="C4" s="28"/>
      <c r="D4" s="81">
        <v>1</v>
      </c>
      <c r="E4" s="50"/>
      <c r="H4" s="85">
        <f ca="1">H5</f>
        <v>44725</v>
      </c>
      <c r="I4" s="86"/>
      <c r="J4" s="86"/>
      <c r="K4" s="86"/>
      <c r="L4" s="86"/>
      <c r="M4" s="86"/>
      <c r="N4" s="87"/>
      <c r="O4" s="85">
        <f ca="1">O5</f>
        <v>44732</v>
      </c>
      <c r="P4" s="86"/>
      <c r="Q4" s="86"/>
      <c r="R4" s="86"/>
      <c r="S4" s="86"/>
      <c r="T4" s="86"/>
      <c r="U4" s="87"/>
      <c r="V4" s="85">
        <f ca="1">V5</f>
        <v>44739</v>
      </c>
      <c r="W4" s="86"/>
      <c r="X4" s="86"/>
      <c r="Y4" s="86"/>
      <c r="Z4" s="86"/>
      <c r="AA4" s="86"/>
      <c r="AB4" s="87"/>
      <c r="AC4" s="85">
        <f ca="1">AC5</f>
        <v>44746</v>
      </c>
      <c r="AD4" s="86"/>
      <c r="AE4" s="86"/>
      <c r="AF4" s="86"/>
      <c r="AG4" s="86"/>
      <c r="AH4" s="86"/>
      <c r="AI4" s="87"/>
      <c r="AJ4" s="85">
        <f ca="1">AJ5</f>
        <v>44753</v>
      </c>
      <c r="AK4" s="86"/>
      <c r="AL4" s="86"/>
      <c r="AM4" s="86"/>
      <c r="AN4" s="86"/>
      <c r="AO4" s="86"/>
      <c r="AP4" s="87"/>
      <c r="AQ4" s="85">
        <f ca="1">AQ5</f>
        <v>44760</v>
      </c>
      <c r="AR4" s="86"/>
      <c r="AS4" s="86"/>
      <c r="AT4" s="86"/>
      <c r="AU4" s="86"/>
      <c r="AV4" s="86"/>
      <c r="AW4" s="87"/>
      <c r="AX4" s="85">
        <f ca="1">AX5</f>
        <v>44767</v>
      </c>
      <c r="AY4" s="86"/>
      <c r="AZ4" s="86"/>
      <c r="BA4" s="86"/>
      <c r="BB4" s="86"/>
      <c r="BC4" s="86"/>
      <c r="BD4" s="87"/>
      <c r="BE4" s="85">
        <f ca="1">BE5</f>
        <v>44774</v>
      </c>
      <c r="BF4" s="86"/>
      <c r="BG4" s="86"/>
      <c r="BH4" s="86"/>
      <c r="BI4" s="86"/>
      <c r="BJ4" s="86"/>
      <c r="BK4" s="87"/>
    </row>
    <row r="5" spans="1:63" ht="15" customHeight="1">
      <c r="A5" s="23" t="s">
        <v>26</v>
      </c>
      <c r="B5" s="24"/>
      <c r="C5" s="24"/>
      <c r="D5" s="24"/>
      <c r="E5" s="24"/>
      <c r="F5" s="24"/>
      <c r="H5" s="82">
        <f ca="1">Project_Start-WEEKDAY(Project_Start,1)+2+7*(Display_Week-1)</f>
        <v>44725</v>
      </c>
      <c r="I5" s="83">
        <f ca="1">H5+1</f>
        <v>44726</v>
      </c>
      <c r="J5" s="83">
        <f t="shared" ref="J5:AW5" ca="1" si="0">I5+1</f>
        <v>44727</v>
      </c>
      <c r="K5" s="83">
        <f t="shared" ca="1" si="0"/>
        <v>44728</v>
      </c>
      <c r="L5" s="83">
        <f t="shared" ca="1" si="0"/>
        <v>44729</v>
      </c>
      <c r="M5" s="83">
        <f t="shared" ca="1" si="0"/>
        <v>44730</v>
      </c>
      <c r="N5" s="84">
        <f t="shared" ca="1" si="0"/>
        <v>44731</v>
      </c>
      <c r="O5" s="82">
        <f ca="1">N5+1</f>
        <v>44732</v>
      </c>
      <c r="P5" s="83">
        <f ca="1">O5+1</f>
        <v>44733</v>
      </c>
      <c r="Q5" s="83">
        <f t="shared" ca="1" si="0"/>
        <v>44734</v>
      </c>
      <c r="R5" s="83">
        <f t="shared" ca="1" si="0"/>
        <v>44735</v>
      </c>
      <c r="S5" s="83">
        <f t="shared" ca="1" si="0"/>
        <v>44736</v>
      </c>
      <c r="T5" s="83">
        <f t="shared" ca="1" si="0"/>
        <v>44737</v>
      </c>
      <c r="U5" s="84">
        <f t="shared" ca="1" si="0"/>
        <v>44738</v>
      </c>
      <c r="V5" s="82">
        <f ca="1">U5+1</f>
        <v>44739</v>
      </c>
      <c r="W5" s="83">
        <f ca="1">V5+1</f>
        <v>44740</v>
      </c>
      <c r="X5" s="83">
        <f t="shared" ca="1" si="0"/>
        <v>44741</v>
      </c>
      <c r="Y5" s="83">
        <f t="shared" ca="1" si="0"/>
        <v>44742</v>
      </c>
      <c r="Z5" s="83">
        <f t="shared" ca="1" si="0"/>
        <v>44743</v>
      </c>
      <c r="AA5" s="83">
        <f t="shared" ca="1" si="0"/>
        <v>44744</v>
      </c>
      <c r="AB5" s="84">
        <f t="shared" ca="1" si="0"/>
        <v>44745</v>
      </c>
      <c r="AC5" s="82">
        <f ca="1">AB5+1</f>
        <v>44746</v>
      </c>
      <c r="AD5" s="83">
        <f ca="1">AC5+1</f>
        <v>44747</v>
      </c>
      <c r="AE5" s="83">
        <f t="shared" ca="1" si="0"/>
        <v>44748</v>
      </c>
      <c r="AF5" s="83">
        <f t="shared" ca="1" si="0"/>
        <v>44749</v>
      </c>
      <c r="AG5" s="83">
        <f t="shared" ca="1" si="0"/>
        <v>44750</v>
      </c>
      <c r="AH5" s="83">
        <f t="shared" ca="1" si="0"/>
        <v>44751</v>
      </c>
      <c r="AI5" s="84">
        <f t="shared" ca="1" si="0"/>
        <v>44752</v>
      </c>
      <c r="AJ5" s="82">
        <f ca="1">AI5+1</f>
        <v>44753</v>
      </c>
      <c r="AK5" s="83">
        <f ca="1">AJ5+1</f>
        <v>44754</v>
      </c>
      <c r="AL5" s="83">
        <f t="shared" ca="1" si="0"/>
        <v>44755</v>
      </c>
      <c r="AM5" s="83">
        <f t="shared" ca="1" si="0"/>
        <v>44756</v>
      </c>
      <c r="AN5" s="83">
        <f t="shared" ca="1" si="0"/>
        <v>44757</v>
      </c>
      <c r="AO5" s="83">
        <f t="shared" ca="1" si="0"/>
        <v>44758</v>
      </c>
      <c r="AP5" s="84">
        <f t="shared" ca="1" si="0"/>
        <v>44759</v>
      </c>
      <c r="AQ5" s="82">
        <f ca="1">AP5+1</f>
        <v>44760</v>
      </c>
      <c r="AR5" s="83">
        <f ca="1">AQ5+1</f>
        <v>44761</v>
      </c>
      <c r="AS5" s="83">
        <f t="shared" ca="1" si="0"/>
        <v>44762</v>
      </c>
      <c r="AT5" s="83">
        <f t="shared" ca="1" si="0"/>
        <v>44763</v>
      </c>
      <c r="AU5" s="83">
        <f t="shared" ca="1" si="0"/>
        <v>44764</v>
      </c>
      <c r="AV5" s="83">
        <f t="shared" ca="1" si="0"/>
        <v>44765</v>
      </c>
      <c r="AW5" s="84">
        <f t="shared" ca="1" si="0"/>
        <v>44766</v>
      </c>
      <c r="AX5" s="82">
        <f ca="1">AW5+1</f>
        <v>44767</v>
      </c>
      <c r="AY5" s="83">
        <f ca="1">AX5+1</f>
        <v>44768</v>
      </c>
      <c r="AZ5" s="83">
        <f t="shared" ref="AZ5:BD5" ca="1" si="1">AY5+1</f>
        <v>44769</v>
      </c>
      <c r="BA5" s="83">
        <f t="shared" ca="1" si="1"/>
        <v>44770</v>
      </c>
      <c r="BB5" s="83">
        <f t="shared" ca="1" si="1"/>
        <v>44771</v>
      </c>
      <c r="BC5" s="83">
        <f t="shared" ca="1" si="1"/>
        <v>44772</v>
      </c>
      <c r="BD5" s="84">
        <f t="shared" ca="1" si="1"/>
        <v>44773</v>
      </c>
      <c r="BE5" s="82">
        <f ca="1">BD5+1</f>
        <v>44774</v>
      </c>
      <c r="BF5" s="83">
        <f ca="1">BE5+1</f>
        <v>44775</v>
      </c>
      <c r="BG5" s="83">
        <f t="shared" ref="BG5:BK5" ca="1" si="2">BF5+1</f>
        <v>44776</v>
      </c>
      <c r="BH5" s="83">
        <f t="shared" ca="1" si="2"/>
        <v>44777</v>
      </c>
      <c r="BI5" s="83">
        <f t="shared" ca="1" si="2"/>
        <v>44778</v>
      </c>
      <c r="BJ5" s="83">
        <f t="shared" ca="1" si="2"/>
        <v>44779</v>
      </c>
      <c r="BK5" s="84">
        <f t="shared" ca="1" si="2"/>
        <v>44780</v>
      </c>
    </row>
    <row r="6" spans="1:63" ht="41" customHeight="1" thickBot="1">
      <c r="A6" s="23" t="s">
        <v>27</v>
      </c>
      <c r="B6" s="35" t="s">
        <v>5</v>
      </c>
      <c r="C6" s="49" t="s">
        <v>0</v>
      </c>
      <c r="D6" s="49" t="s">
        <v>2</v>
      </c>
      <c r="E6" s="49" t="s">
        <v>3</v>
      </c>
      <c r="F6" s="5"/>
      <c r="G6" s="5" t="s">
        <v>4</v>
      </c>
      <c r="H6" s="36" t="str">
        <f t="shared" ref="H6" ca="1" si="3">LEFT(TEXT(H5,"ddd"),1)</f>
        <v>M</v>
      </c>
      <c r="I6" s="36" t="str">
        <f t="shared" ref="I6:AQ6" ca="1" si="4">LEFT(TEXT(I5,"ddd"),1)</f>
        <v>T</v>
      </c>
      <c r="J6" s="36" t="str">
        <f t="shared" ca="1" si="4"/>
        <v>W</v>
      </c>
      <c r="K6" s="36" t="str">
        <f t="shared" ca="1" si="4"/>
        <v>T</v>
      </c>
      <c r="L6" s="36" t="str">
        <f t="shared" ca="1" si="4"/>
        <v>F</v>
      </c>
      <c r="M6" s="36" t="str">
        <f t="shared" ca="1" si="4"/>
        <v>S</v>
      </c>
      <c r="N6" s="36" t="str">
        <f t="shared" ca="1" si="4"/>
        <v>S</v>
      </c>
      <c r="O6" s="36" t="str">
        <f t="shared" ca="1" si="4"/>
        <v>M</v>
      </c>
      <c r="P6" s="36" t="str">
        <f t="shared" ca="1" si="4"/>
        <v>T</v>
      </c>
      <c r="Q6" s="36" t="str">
        <f t="shared" ca="1" si="4"/>
        <v>W</v>
      </c>
      <c r="R6" s="36" t="str">
        <f t="shared" ca="1" si="4"/>
        <v>T</v>
      </c>
      <c r="S6" s="36" t="str">
        <f t="shared" ca="1" si="4"/>
        <v>F</v>
      </c>
      <c r="T6" s="36" t="str">
        <f t="shared" ca="1" si="4"/>
        <v>S</v>
      </c>
      <c r="U6" s="36" t="str">
        <f t="shared" ca="1" si="4"/>
        <v>S</v>
      </c>
      <c r="V6" s="36" t="str">
        <f t="shared" ca="1" si="4"/>
        <v>M</v>
      </c>
      <c r="W6" s="36" t="str">
        <f t="shared" ca="1" si="4"/>
        <v>T</v>
      </c>
      <c r="X6" s="36" t="str">
        <f t="shared" ca="1" si="4"/>
        <v>W</v>
      </c>
      <c r="Y6" s="36" t="str">
        <f t="shared" ca="1" si="4"/>
        <v>T</v>
      </c>
      <c r="Z6" s="36" t="str">
        <f t="shared" ca="1" si="4"/>
        <v>F</v>
      </c>
      <c r="AA6" s="36" t="str">
        <f t="shared" ca="1" si="4"/>
        <v>S</v>
      </c>
      <c r="AB6" s="36" t="str">
        <f t="shared" ca="1" si="4"/>
        <v>S</v>
      </c>
      <c r="AC6" s="36" t="str">
        <f t="shared" ca="1" si="4"/>
        <v>M</v>
      </c>
      <c r="AD6" s="36" t="str">
        <f t="shared" ca="1" si="4"/>
        <v>T</v>
      </c>
      <c r="AE6" s="36" t="str">
        <f t="shared" ca="1" si="4"/>
        <v>W</v>
      </c>
      <c r="AF6" s="36" t="str">
        <f t="shared" ca="1" si="4"/>
        <v>T</v>
      </c>
      <c r="AG6" s="36" t="str">
        <f t="shared" ca="1" si="4"/>
        <v>F</v>
      </c>
      <c r="AH6" s="36" t="str">
        <f t="shared" ca="1" si="4"/>
        <v>S</v>
      </c>
      <c r="AI6" s="36" t="str">
        <f t="shared" ca="1" si="4"/>
        <v>S</v>
      </c>
      <c r="AJ6" s="36" t="str">
        <f t="shared" ca="1" si="4"/>
        <v>M</v>
      </c>
      <c r="AK6" s="36" t="str">
        <f t="shared" ca="1" si="4"/>
        <v>T</v>
      </c>
      <c r="AL6" s="36" t="str">
        <f t="shared" ca="1" si="4"/>
        <v>W</v>
      </c>
      <c r="AM6" s="36" t="str">
        <f t="shared" ca="1" si="4"/>
        <v>T</v>
      </c>
      <c r="AN6" s="36" t="str">
        <f t="shared" ca="1" si="4"/>
        <v>F</v>
      </c>
      <c r="AO6" s="36" t="str">
        <f t="shared" ca="1" si="4"/>
        <v>S</v>
      </c>
      <c r="AP6" s="36" t="str">
        <f t="shared" ca="1" si="4"/>
        <v>S</v>
      </c>
      <c r="AQ6" s="36" t="str">
        <f t="shared" ca="1" si="4"/>
        <v>M</v>
      </c>
      <c r="AR6" s="36" t="str">
        <f t="shared" ref="AR6:BK6" ca="1" si="5">LEFT(TEXT(AR5,"ddd"),1)</f>
        <v>T</v>
      </c>
      <c r="AS6" s="36" t="str">
        <f t="shared" ca="1" si="5"/>
        <v>W</v>
      </c>
      <c r="AT6" s="36" t="str">
        <f t="shared" ca="1" si="5"/>
        <v>T</v>
      </c>
      <c r="AU6" s="36" t="str">
        <f t="shared" ca="1" si="5"/>
        <v>F</v>
      </c>
      <c r="AV6" s="36" t="str">
        <f t="shared" ca="1" si="5"/>
        <v>S</v>
      </c>
      <c r="AW6" s="36" t="str">
        <f t="shared" ca="1" si="5"/>
        <v>S</v>
      </c>
      <c r="AX6" s="36" t="str">
        <f t="shared" ca="1" si="5"/>
        <v>M</v>
      </c>
      <c r="AY6" s="36" t="str">
        <f t="shared" ca="1" si="5"/>
        <v>T</v>
      </c>
      <c r="AZ6" s="36" t="str">
        <f t="shared" ca="1" si="5"/>
        <v>W</v>
      </c>
      <c r="BA6" s="36" t="str">
        <f t="shared" ca="1" si="5"/>
        <v>T</v>
      </c>
      <c r="BB6" s="36" t="str">
        <f t="shared" ca="1" si="5"/>
        <v>F</v>
      </c>
      <c r="BC6" s="36" t="str">
        <f t="shared" ca="1" si="5"/>
        <v>S</v>
      </c>
      <c r="BD6" s="36" t="str">
        <f t="shared" ca="1" si="5"/>
        <v>S</v>
      </c>
      <c r="BE6" s="36" t="str">
        <f t="shared" ca="1" si="5"/>
        <v>M</v>
      </c>
      <c r="BF6" s="36" t="str">
        <f t="shared" ca="1" si="5"/>
        <v>T</v>
      </c>
      <c r="BG6" s="36" t="str">
        <f t="shared" ca="1" si="5"/>
        <v>W</v>
      </c>
      <c r="BH6" s="36" t="str">
        <f t="shared" ca="1" si="5"/>
        <v>T</v>
      </c>
      <c r="BI6" s="36" t="str">
        <f t="shared" ca="1" si="5"/>
        <v>F</v>
      </c>
      <c r="BJ6" s="36" t="str">
        <f t="shared" ca="1" si="5"/>
        <v>S</v>
      </c>
      <c r="BK6" s="36" t="str">
        <f t="shared" ca="1" si="5"/>
        <v>S</v>
      </c>
    </row>
    <row r="7" spans="1:63" ht="30" hidden="1" customHeight="1" thickBot="1">
      <c r="A7" s="22" t="s">
        <v>32</v>
      </c>
      <c r="C7" s="50"/>
      <c r="D7" s="50"/>
      <c r="E7" s="50"/>
      <c r="G7" t="str">
        <f>IF(OR(ISBLANK(task_start),ISBLANK(task_end)),"",task_end-task_start+1)</f>
        <v/>
      </c>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row>
    <row r="8" spans="1:63" s="2" customFormat="1" ht="52" customHeight="1" thickBot="1">
      <c r="A8" s="23" t="s">
        <v>28</v>
      </c>
      <c r="B8" s="37" t="s">
        <v>59</v>
      </c>
      <c r="C8" s="51"/>
      <c r="D8" s="52"/>
      <c r="E8" s="53"/>
      <c r="F8" s="6"/>
      <c r="G8" s="6" t="str">
        <f t="shared" ref="G8:G42" si="6">IF(OR(ISBLANK(task_start),ISBLANK(task_end)),"",task_end-task_start+1)</f>
        <v/>
      </c>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row>
    <row r="9" spans="1:63" s="2" customFormat="1" ht="30" customHeight="1" thickBot="1">
      <c r="A9" s="23" t="s">
        <v>33</v>
      </c>
      <c r="B9" s="38" t="s">
        <v>37</v>
      </c>
      <c r="C9" s="54">
        <v>0.05</v>
      </c>
      <c r="D9" s="55">
        <f ca="1">Project_Start</f>
        <v>44726</v>
      </c>
      <c r="E9" s="55">
        <v>44727</v>
      </c>
      <c r="F9" s="6"/>
      <c r="G9" s="6">
        <f t="shared" ca="1" si="6"/>
        <v>2</v>
      </c>
      <c r="H9" s="29"/>
      <c r="I9" s="29"/>
      <c r="J9" s="29"/>
      <c r="K9" s="29"/>
      <c r="L9" s="29"/>
      <c r="M9" s="29"/>
      <c r="N9" s="29"/>
      <c r="O9" s="29"/>
      <c r="P9" s="29"/>
      <c r="Q9" s="29"/>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row>
    <row r="10" spans="1:63" s="2" customFormat="1" ht="30" customHeight="1" thickBot="1">
      <c r="A10" s="23" t="s">
        <v>29</v>
      </c>
      <c r="B10" s="38" t="s">
        <v>73</v>
      </c>
      <c r="C10" s="54"/>
      <c r="D10" s="55">
        <f ca="1">D9</f>
        <v>44726</v>
      </c>
      <c r="E10" s="55">
        <v>44727</v>
      </c>
      <c r="F10" s="6"/>
      <c r="G10" s="6">
        <f t="shared" ca="1" si="6"/>
        <v>2</v>
      </c>
      <c r="H10" s="8"/>
      <c r="I10" s="8"/>
      <c r="J10" s="8"/>
      <c r="K10" s="8"/>
      <c r="L10" s="8"/>
      <c r="M10" s="8"/>
      <c r="N10" s="8"/>
      <c r="O10" s="8"/>
      <c r="P10" s="8"/>
      <c r="Q10" s="8"/>
      <c r="R10" s="8"/>
      <c r="S10" s="8"/>
      <c r="T10" s="9"/>
      <c r="U10" s="9"/>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row>
    <row r="11" spans="1:63" s="2" customFormat="1" ht="30" customHeight="1" thickBot="1">
      <c r="A11" s="22"/>
      <c r="B11" s="38" t="s">
        <v>36</v>
      </c>
      <c r="C11" s="54"/>
      <c r="D11" s="55">
        <f>E10</f>
        <v>44727</v>
      </c>
      <c r="E11" s="55">
        <v>44735</v>
      </c>
      <c r="F11" s="6"/>
      <c r="G11" s="6">
        <f t="shared" si="6"/>
        <v>9</v>
      </c>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row>
    <row r="12" spans="1:63" s="2" customFormat="1" ht="30" customHeight="1" thickBot="1">
      <c r="A12" s="22"/>
      <c r="B12" s="38" t="s">
        <v>38</v>
      </c>
      <c r="C12" s="54"/>
      <c r="D12" s="55">
        <v>44725</v>
      </c>
      <c r="E12" s="55">
        <v>44737</v>
      </c>
      <c r="F12" s="6"/>
      <c r="G12" s="6">
        <f t="shared" si="6"/>
        <v>13</v>
      </c>
      <c r="H12" s="8"/>
      <c r="I12" s="8"/>
      <c r="J12" s="8"/>
      <c r="K12" s="8"/>
      <c r="L12" s="8"/>
      <c r="M12" s="8"/>
      <c r="N12" s="8"/>
      <c r="O12" s="8"/>
      <c r="P12" s="8"/>
      <c r="Q12" s="8"/>
      <c r="R12" s="8"/>
      <c r="S12" s="8"/>
      <c r="T12" s="8"/>
      <c r="U12" s="8"/>
      <c r="V12" s="8"/>
      <c r="W12" s="8"/>
      <c r="X12" s="9"/>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row>
    <row r="13" spans="1:63" s="2" customFormat="1" ht="30" customHeight="1" thickBot="1">
      <c r="A13" s="22"/>
      <c r="B13" s="38" t="s">
        <v>39</v>
      </c>
      <c r="C13" s="54"/>
      <c r="D13" s="55">
        <v>44737</v>
      </c>
      <c r="E13" s="55">
        <v>44740</v>
      </c>
      <c r="F13" s="6"/>
      <c r="G13" s="6"/>
      <c r="H13" s="8"/>
      <c r="I13" s="8"/>
      <c r="J13" s="8"/>
      <c r="K13" s="8"/>
      <c r="L13" s="8"/>
      <c r="M13" s="8"/>
      <c r="N13" s="8"/>
      <c r="O13" s="8"/>
      <c r="P13" s="8"/>
      <c r="Q13" s="8"/>
      <c r="R13" s="8"/>
      <c r="S13" s="8"/>
      <c r="T13" s="8"/>
      <c r="U13" s="8"/>
      <c r="V13" s="8"/>
      <c r="W13" s="8"/>
      <c r="X13" s="9"/>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row>
    <row r="14" spans="1:63" s="2" customFormat="1" ht="30" customHeight="1" thickBot="1">
      <c r="A14" s="22"/>
      <c r="B14" s="38" t="s">
        <v>40</v>
      </c>
      <c r="C14" s="54"/>
      <c r="D14" s="55">
        <v>44738</v>
      </c>
      <c r="E14" s="55">
        <v>44742</v>
      </c>
      <c r="F14" s="6"/>
      <c r="G14" s="6">
        <f t="shared" si="6"/>
        <v>5</v>
      </c>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row>
    <row r="15" spans="1:63" s="2" customFormat="1" ht="48" customHeight="1" thickBot="1">
      <c r="A15" s="23" t="s">
        <v>30</v>
      </c>
      <c r="B15" s="39" t="s">
        <v>60</v>
      </c>
      <c r="C15" s="56"/>
      <c r="D15" s="57"/>
      <c r="E15" s="58"/>
      <c r="F15" s="7"/>
      <c r="G15" s="7" t="str">
        <f t="shared" si="6"/>
        <v/>
      </c>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row>
    <row r="16" spans="1:63" s="2" customFormat="1" ht="30" customHeight="1" thickBot="1">
      <c r="A16" s="23"/>
      <c r="B16" s="40" t="s">
        <v>41</v>
      </c>
      <c r="C16" s="59"/>
      <c r="D16" s="60">
        <v>44744</v>
      </c>
      <c r="E16" s="60">
        <v>44747</v>
      </c>
      <c r="F16" s="6"/>
      <c r="G16" s="6">
        <f t="shared" si="6"/>
        <v>4</v>
      </c>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row>
    <row r="17" spans="1:63" s="2" customFormat="1" ht="30" customHeight="1" thickBot="1">
      <c r="A17" s="22"/>
      <c r="B17" s="40" t="s">
        <v>46</v>
      </c>
      <c r="C17" s="59"/>
      <c r="D17" s="60">
        <v>44748</v>
      </c>
      <c r="E17" s="60">
        <v>44754</v>
      </c>
      <c r="F17" s="6"/>
      <c r="G17" s="6">
        <f t="shared" si="6"/>
        <v>7</v>
      </c>
      <c r="H17" s="8"/>
      <c r="I17" s="8"/>
      <c r="J17" s="8"/>
      <c r="K17" s="8"/>
      <c r="L17" s="8"/>
      <c r="M17" s="8"/>
      <c r="N17" s="8"/>
      <c r="O17" s="8"/>
      <c r="P17" s="8"/>
      <c r="Q17" s="8"/>
      <c r="R17" s="8"/>
      <c r="S17" s="8"/>
      <c r="T17" s="9"/>
      <c r="U17" s="9"/>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row>
    <row r="18" spans="1:63" s="2" customFormat="1" ht="30" customHeight="1" thickBot="1">
      <c r="A18" s="22"/>
      <c r="B18" s="40" t="s">
        <v>42</v>
      </c>
      <c r="C18" s="59"/>
      <c r="D18" s="60">
        <v>44754</v>
      </c>
      <c r="E18" s="60">
        <f>D18+3</f>
        <v>44757</v>
      </c>
      <c r="F18" s="6"/>
      <c r="G18" s="6">
        <f t="shared" si="6"/>
        <v>4</v>
      </c>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Q18" s="8"/>
      <c r="AR18" s="8"/>
      <c r="AS18" s="8"/>
      <c r="AT18" s="8"/>
      <c r="AU18" s="8"/>
      <c r="AV18" s="8"/>
      <c r="AW18" s="8"/>
      <c r="AX18" s="8"/>
      <c r="AY18" s="8"/>
      <c r="AZ18" s="8"/>
      <c r="BA18" s="8"/>
      <c r="BB18" s="8"/>
      <c r="BC18" s="8"/>
      <c r="BD18" s="8"/>
      <c r="BE18" s="8"/>
      <c r="BF18" s="8"/>
      <c r="BG18" s="8"/>
      <c r="BH18" s="8"/>
      <c r="BI18" s="8"/>
      <c r="BJ18" s="8"/>
      <c r="BK18" s="8"/>
    </row>
    <row r="19" spans="1:63" s="2" customFormat="1" ht="30" customHeight="1" thickBot="1">
      <c r="A19" s="22"/>
      <c r="B19" s="40" t="s">
        <v>43</v>
      </c>
      <c r="C19" s="59"/>
      <c r="D19" s="60">
        <v>44755</v>
      </c>
      <c r="E19" s="60">
        <v>44758</v>
      </c>
      <c r="F19" s="6"/>
      <c r="G19" s="6">
        <f t="shared" si="6"/>
        <v>4</v>
      </c>
      <c r="H19" s="8"/>
      <c r="I19" s="8"/>
      <c r="J19" s="8"/>
      <c r="K19" s="8"/>
      <c r="L19" s="8"/>
      <c r="M19" s="8"/>
      <c r="N19" s="8"/>
      <c r="O19" s="8"/>
      <c r="P19" s="8"/>
      <c r="Q19" s="8"/>
      <c r="R19" s="8"/>
      <c r="S19" s="8"/>
      <c r="T19" s="8"/>
      <c r="U19" s="8"/>
      <c r="V19" s="8"/>
      <c r="W19" s="8"/>
      <c r="X19" s="9"/>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row>
    <row r="20" spans="1:63" s="2" customFormat="1" ht="30" customHeight="1" thickBot="1">
      <c r="A20" s="22"/>
      <c r="B20" s="40" t="s">
        <v>44</v>
      </c>
      <c r="C20" s="59"/>
      <c r="D20" s="60">
        <v>44759</v>
      </c>
      <c r="E20" s="60">
        <v>44761</v>
      </c>
      <c r="F20" s="6"/>
      <c r="G20" s="6"/>
      <c r="H20" s="8"/>
      <c r="I20" s="8"/>
      <c r="J20" s="8"/>
      <c r="K20" s="8"/>
      <c r="L20" s="8"/>
      <c r="M20" s="8"/>
      <c r="N20" s="8"/>
      <c r="O20" s="8"/>
      <c r="P20" s="8"/>
      <c r="Q20" s="8"/>
      <c r="R20" s="8"/>
      <c r="S20" s="8"/>
      <c r="T20" s="8"/>
      <c r="U20" s="8"/>
      <c r="V20" s="8"/>
      <c r="W20" s="8"/>
      <c r="X20" s="9"/>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row>
    <row r="21" spans="1:63" s="2" customFormat="1" ht="30" customHeight="1" thickBot="1">
      <c r="A21" s="22"/>
      <c r="B21" s="40" t="s">
        <v>45</v>
      </c>
      <c r="C21" s="59"/>
      <c r="D21" s="60">
        <v>44761</v>
      </c>
      <c r="E21" s="60">
        <v>44764</v>
      </c>
      <c r="F21" s="6"/>
      <c r="G21" s="6">
        <f t="shared" si="6"/>
        <v>4</v>
      </c>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row>
    <row r="22" spans="1:63" s="2" customFormat="1" ht="53" customHeight="1" thickBot="1">
      <c r="A22" s="22" t="s">
        <v>21</v>
      </c>
      <c r="B22" s="41" t="s">
        <v>61</v>
      </c>
      <c r="C22" s="61"/>
      <c r="D22" s="62"/>
      <c r="E22" s="63"/>
      <c r="F22" s="7"/>
      <c r="G22" s="7" t="str">
        <f t="shared" si="6"/>
        <v/>
      </c>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row>
    <row r="23" spans="1:63" s="2" customFormat="1" ht="30" customHeight="1" thickBot="1">
      <c r="A23" s="22"/>
      <c r="B23" s="42" t="s">
        <v>47</v>
      </c>
      <c r="C23" s="64"/>
      <c r="D23" s="65">
        <v>44763</v>
      </c>
      <c r="E23" s="65">
        <v>44765</v>
      </c>
      <c r="F23" s="6"/>
      <c r="G23" s="6">
        <f t="shared" si="6"/>
        <v>3</v>
      </c>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row>
    <row r="24" spans="1:63" s="2" customFormat="1" ht="30" customHeight="1" thickBot="1">
      <c r="A24" s="22"/>
      <c r="B24" s="42" t="s">
        <v>70</v>
      </c>
      <c r="C24" s="64"/>
      <c r="D24" s="65">
        <v>44768</v>
      </c>
      <c r="E24" s="65">
        <v>44772</v>
      </c>
      <c r="F24" s="6"/>
      <c r="G24" s="6">
        <f t="shared" si="6"/>
        <v>5</v>
      </c>
      <c r="H24" s="8"/>
      <c r="I24" s="8"/>
      <c r="J24" s="8"/>
      <c r="K24" s="8"/>
      <c r="L24" s="8"/>
      <c r="M24" s="8"/>
      <c r="N24" s="8"/>
      <c r="O24" s="8"/>
      <c r="P24" s="8"/>
      <c r="Q24" s="8"/>
      <c r="R24" s="8"/>
      <c r="S24" s="8"/>
      <c r="T24" s="8"/>
      <c r="U24" s="8"/>
      <c r="V24" s="8"/>
      <c r="W24" s="8"/>
      <c r="X24" s="8"/>
      <c r="Y24" s="8"/>
      <c r="Z24" s="8"/>
      <c r="AA24" s="8"/>
      <c r="AB24" s="29"/>
      <c r="AC24" s="29"/>
      <c r="AD24" s="8"/>
      <c r="AE24" s="8"/>
      <c r="AF24" s="8"/>
      <c r="AG24" s="8"/>
      <c r="AH24" s="8"/>
      <c r="AI24" s="8"/>
      <c r="AJ24" s="8"/>
      <c r="AK24" s="8"/>
      <c r="AL24" s="8"/>
      <c r="AM24" s="8"/>
      <c r="AN24" s="8"/>
      <c r="AO24" s="8"/>
      <c r="AP24" s="29"/>
      <c r="AQ24" s="29"/>
      <c r="AR24" s="8"/>
      <c r="AS24" s="8"/>
      <c r="AT24" s="8"/>
      <c r="AU24" s="8"/>
      <c r="AV24" s="8"/>
      <c r="AW24" s="8"/>
      <c r="AX24" s="8"/>
      <c r="AY24" s="8"/>
      <c r="AZ24" s="8"/>
      <c r="BA24" s="8"/>
      <c r="BB24" s="8"/>
      <c r="BC24" s="8"/>
      <c r="BD24" s="8"/>
      <c r="BE24" s="8"/>
      <c r="BF24" s="8"/>
      <c r="BG24" s="8"/>
      <c r="BH24" s="8"/>
      <c r="BI24" s="8"/>
      <c r="BJ24" s="8"/>
      <c r="BK24" s="8"/>
    </row>
    <row r="25" spans="1:63" s="2" customFormat="1" ht="30" customHeight="1" thickBot="1">
      <c r="A25" s="22"/>
      <c r="B25" s="42" t="s">
        <v>64</v>
      </c>
      <c r="C25" s="64"/>
      <c r="D25" s="65">
        <v>44774</v>
      </c>
      <c r="E25" s="65">
        <v>44778</v>
      </c>
      <c r="F25" s="6"/>
      <c r="G25" s="6">
        <f t="shared" si="6"/>
        <v>5</v>
      </c>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row>
    <row r="26" spans="1:63" s="2" customFormat="1" ht="30" customHeight="1" thickBot="1">
      <c r="A26" s="22"/>
      <c r="B26" s="42" t="s">
        <v>48</v>
      </c>
      <c r="C26" s="64"/>
      <c r="D26" s="65">
        <f>E25+1</f>
        <v>44779</v>
      </c>
      <c r="E26" s="65">
        <v>44782</v>
      </c>
      <c r="F26" s="6"/>
      <c r="G26" s="6">
        <f t="shared" si="6"/>
        <v>4</v>
      </c>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row>
    <row r="27" spans="1:63" s="2" customFormat="1" ht="30" customHeight="1" thickBot="1">
      <c r="A27" s="22"/>
      <c r="B27" s="42" t="s">
        <v>65</v>
      </c>
      <c r="C27" s="64"/>
      <c r="D27" s="65">
        <v>44783</v>
      </c>
      <c r="E27" s="65">
        <v>44788</v>
      </c>
      <c r="F27" s="6"/>
      <c r="G27" s="6">
        <f t="shared" si="6"/>
        <v>6</v>
      </c>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row>
    <row r="28" spans="1:63" s="2" customFormat="1" ht="55" customHeight="1" thickBot="1">
      <c r="A28" s="22" t="s">
        <v>21</v>
      </c>
      <c r="B28" s="43" t="s">
        <v>62</v>
      </c>
      <c r="C28" s="66"/>
      <c r="D28" s="67"/>
      <c r="E28" s="68"/>
      <c r="F28" s="6"/>
      <c r="G28" s="6" t="str">
        <f t="shared" si="6"/>
        <v/>
      </c>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row>
    <row r="29" spans="1:63" s="2" customFormat="1" ht="30" customHeight="1" thickBot="1">
      <c r="A29" s="22"/>
      <c r="B29" s="44" t="s">
        <v>51</v>
      </c>
      <c r="C29" s="69"/>
      <c r="D29" s="70">
        <v>44788</v>
      </c>
      <c r="E29" s="70">
        <v>44791</v>
      </c>
      <c r="F29" s="6"/>
      <c r="G29" s="6">
        <f t="shared" si="6"/>
        <v>4</v>
      </c>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row>
    <row r="30" spans="1:63" s="2" customFormat="1" ht="30" customHeight="1" thickBot="1">
      <c r="A30" s="22"/>
      <c r="B30" s="44" t="s">
        <v>52</v>
      </c>
      <c r="C30" s="69"/>
      <c r="D30" s="70">
        <v>44788</v>
      </c>
      <c r="E30" s="70">
        <v>44793</v>
      </c>
      <c r="F30" s="6"/>
      <c r="G30" s="6">
        <f t="shared" si="6"/>
        <v>6</v>
      </c>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row>
    <row r="31" spans="1:63" s="2" customFormat="1" ht="30" customHeight="1" thickBot="1">
      <c r="A31" s="22"/>
      <c r="B31" s="44" t="s">
        <v>54</v>
      </c>
      <c r="C31" s="69"/>
      <c r="D31" s="70">
        <v>44788</v>
      </c>
      <c r="E31" s="70">
        <v>44793</v>
      </c>
      <c r="F31" s="6"/>
      <c r="G31" s="6">
        <f t="shared" si="6"/>
        <v>6</v>
      </c>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row>
    <row r="32" spans="1:63" s="2" customFormat="1" ht="30" customHeight="1" thickBot="1">
      <c r="A32" s="22"/>
      <c r="B32" s="44" t="s">
        <v>53</v>
      </c>
      <c r="C32" s="69"/>
      <c r="D32" s="70">
        <v>44793</v>
      </c>
      <c r="E32" s="70">
        <v>44794</v>
      </c>
      <c r="F32" s="6"/>
      <c r="G32" s="6">
        <f t="shared" si="6"/>
        <v>2</v>
      </c>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row>
    <row r="33" spans="1:63" s="2" customFormat="1" ht="30" customHeight="1" thickBot="1">
      <c r="A33" s="22"/>
      <c r="B33" s="44" t="s">
        <v>55</v>
      </c>
      <c r="C33" s="69"/>
      <c r="D33" s="70">
        <v>44789</v>
      </c>
      <c r="E33" s="70">
        <v>44804</v>
      </c>
      <c r="F33" s="6"/>
      <c r="G33" s="6">
        <f t="shared" si="6"/>
        <v>16</v>
      </c>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row>
    <row r="34" spans="1:63" s="2" customFormat="1" ht="53" customHeight="1" thickBot="1">
      <c r="A34" s="22" t="s">
        <v>23</v>
      </c>
      <c r="B34" s="45" t="s">
        <v>63</v>
      </c>
      <c r="C34" s="71"/>
      <c r="D34" s="72"/>
      <c r="E34" s="73"/>
      <c r="F34" s="7"/>
      <c r="G34" s="7" t="str">
        <f t="shared" si="6"/>
        <v/>
      </c>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row>
    <row r="35" spans="1:63" s="2" customFormat="1" ht="30" customHeight="1" thickBot="1">
      <c r="A35" s="23" t="s">
        <v>22</v>
      </c>
      <c r="B35" s="46" t="s">
        <v>49</v>
      </c>
      <c r="C35" s="74"/>
      <c r="D35" s="75">
        <v>44745</v>
      </c>
      <c r="E35" s="75">
        <v>44762</v>
      </c>
      <c r="F35" s="30"/>
      <c r="G35" s="30">
        <f t="shared" si="6"/>
        <v>18</v>
      </c>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row>
    <row r="36" spans="1:63" ht="30" customHeight="1" thickBot="1">
      <c r="B36" s="46" t="s">
        <v>50</v>
      </c>
      <c r="C36" s="74"/>
      <c r="D36" s="75">
        <v>44789</v>
      </c>
      <c r="E36" s="75">
        <v>44803</v>
      </c>
      <c r="F36" s="30"/>
      <c r="G36" s="30">
        <f t="shared" si="6"/>
        <v>15</v>
      </c>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row>
    <row r="37" spans="1:63" ht="30" customHeight="1" thickBot="1">
      <c r="B37" s="46" t="s">
        <v>56</v>
      </c>
      <c r="C37" s="74"/>
      <c r="D37" s="75">
        <v>44747</v>
      </c>
      <c r="E37" s="75">
        <v>44748</v>
      </c>
      <c r="F37" s="30"/>
      <c r="G37" s="30">
        <f t="shared" si="6"/>
        <v>2</v>
      </c>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row>
    <row r="38" spans="1:63" ht="30" customHeight="1" thickBot="1">
      <c r="B38" s="46" t="s">
        <v>57</v>
      </c>
      <c r="C38" s="74"/>
      <c r="D38" s="75">
        <v>44795</v>
      </c>
      <c r="E38" s="75">
        <v>44804</v>
      </c>
      <c r="F38" s="30"/>
      <c r="G38" s="30">
        <f t="shared" si="6"/>
        <v>10</v>
      </c>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row>
    <row r="39" spans="1:63" ht="30" customHeight="1" thickBot="1">
      <c r="B39" s="46" t="s">
        <v>58</v>
      </c>
      <c r="C39" s="74"/>
      <c r="D39" s="75">
        <v>44795</v>
      </c>
      <c r="E39" s="75">
        <v>44804</v>
      </c>
      <c r="F39" s="30"/>
      <c r="G39" s="30">
        <f t="shared" si="6"/>
        <v>10</v>
      </c>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row>
    <row r="40" spans="1:63" ht="44" customHeight="1" thickBot="1">
      <c r="B40" s="47" t="s">
        <v>66</v>
      </c>
      <c r="C40" s="76"/>
      <c r="D40" s="77"/>
      <c r="E40" s="78"/>
      <c r="F40" s="7"/>
      <c r="G40" s="7" t="str">
        <f t="shared" si="6"/>
        <v/>
      </c>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row>
    <row r="41" spans="1:63" ht="30" customHeight="1" thickBot="1">
      <c r="B41" s="48" t="s">
        <v>67</v>
      </c>
      <c r="C41" s="79"/>
      <c r="D41" s="80">
        <v>44807</v>
      </c>
      <c r="E41" s="80">
        <v>44816</v>
      </c>
      <c r="F41" s="30"/>
      <c r="G41" s="30">
        <f t="shared" si="6"/>
        <v>10</v>
      </c>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row>
    <row r="42" spans="1:63" ht="30" customHeight="1" thickBot="1">
      <c r="B42" s="48" t="s">
        <v>69</v>
      </c>
      <c r="C42" s="79"/>
      <c r="D42" s="80" t="s">
        <v>68</v>
      </c>
      <c r="E42" s="80">
        <v>44803</v>
      </c>
      <c r="F42" s="30"/>
      <c r="G42" s="30" t="e">
        <f t="shared" si="6"/>
        <v>#VALUE!</v>
      </c>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row>
    <row r="43" spans="1:63" ht="30" customHeight="1">
      <c r="D43"/>
    </row>
    <row r="44" spans="1:63" ht="30" customHeight="1">
      <c r="D44"/>
    </row>
    <row r="45" spans="1:63" ht="30" customHeight="1">
      <c r="D45"/>
    </row>
  </sheetData>
  <mergeCells count="9">
    <mergeCell ref="BE4:BK4"/>
    <mergeCell ref="D3:E3"/>
    <mergeCell ref="H4:N4"/>
    <mergeCell ref="O4:U4"/>
    <mergeCell ref="V4:AB4"/>
    <mergeCell ref="AC4:AI4"/>
    <mergeCell ref="AJ4:AP4"/>
    <mergeCell ref="AQ4:AW4"/>
    <mergeCell ref="AX4:BD4"/>
  </mergeCells>
  <conditionalFormatting sqref="C7:C42">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18:AO18 AR18:BK18 H19:BK35 H5:BK17">
    <cfRule type="expression" dxfId="14" priority="42">
      <formula>AND(TODAY()&gt;=H$5,TODAY()&lt;I$5)</formula>
    </cfRule>
  </conditionalFormatting>
  <conditionalFormatting sqref="H7:BK17 H18:AO18 AR18:BK18 H19:BK35">
    <cfRule type="expression" dxfId="13" priority="36">
      <formula>AND(task_start&lt;=H$5,ROUNDDOWN((task_end-task_start+1)*task_progress,0)+task_start-1&gt;=H$5)</formula>
    </cfRule>
    <cfRule type="expression" dxfId="12" priority="37" stopIfTrue="1">
      <formula>AND(task_end&gt;=H$5,task_start&lt;I$5)</formula>
    </cfRule>
  </conditionalFormatting>
  <conditionalFormatting sqref="AQ18">
    <cfRule type="expression" dxfId="11" priority="44">
      <formula>AND(TODAY()&gt;=AQ$5,TODAY()&lt;AR$5)</formula>
    </cfRule>
  </conditionalFormatting>
  <conditionalFormatting sqref="AQ18">
    <cfRule type="expression" dxfId="10" priority="47">
      <formula>AND(task_start&lt;=AQ$5,ROUNDDOWN((task_end-task_start+1)*task_progress,0)+task_start-1&gt;=AQ$5)</formula>
    </cfRule>
    <cfRule type="expression" dxfId="9" priority="48" stopIfTrue="1">
      <formula>AND(task_end&gt;=AQ$5,task_start&lt;AR$5)</formula>
    </cfRule>
  </conditionalFormatting>
  <conditionalFormatting sqref="H36:BK39">
    <cfRule type="expression" dxfId="8" priority="9">
      <formula>AND(TODAY()&gt;=H$5,TODAY()&lt;I$5)</formula>
    </cfRule>
  </conditionalFormatting>
  <conditionalFormatting sqref="H36:BK39">
    <cfRule type="expression" dxfId="7" priority="7">
      <formula>AND(task_start&lt;=H$5,ROUNDDOWN((task_end-task_start+1)*task_progress,0)+task_start-1&gt;=H$5)</formula>
    </cfRule>
    <cfRule type="expression" dxfId="6" priority="8" stopIfTrue="1">
      <formula>AND(task_end&gt;=H$5,task_start&lt;I$5)</formula>
    </cfRule>
  </conditionalFormatting>
  <conditionalFormatting sqref="H40:BK41">
    <cfRule type="expression" dxfId="5" priority="6">
      <formula>AND(TODAY()&gt;=H$5,TODAY()&lt;I$5)</formula>
    </cfRule>
  </conditionalFormatting>
  <conditionalFormatting sqref="H40:BK41">
    <cfRule type="expression" dxfId="4" priority="4">
      <formula>AND(task_start&lt;=H$5,ROUNDDOWN((task_end-task_start+1)*task_progress,0)+task_start-1&gt;=H$5)</formula>
    </cfRule>
    <cfRule type="expression" dxfId="3" priority="5" stopIfTrue="1">
      <formula>AND(task_end&gt;=H$5,task_start&lt;I$5)</formula>
    </cfRule>
  </conditionalFormatting>
  <conditionalFormatting sqref="H42:BK42">
    <cfRule type="expression" dxfId="2" priority="3">
      <formula>AND(TODAY()&gt;=H$5,TODAY()&lt;I$5)</formula>
    </cfRule>
  </conditionalFormatting>
  <conditionalFormatting sqref="H42:BK42">
    <cfRule type="expression" dxfId="1" priority="1">
      <formula>AND(task_start&lt;=H$5,ROUNDDOWN((task_end-task_start+1)*task_progress,0)+task_start-1&gt;=H$5)</formula>
    </cfRule>
    <cfRule type="expression" dxfId="0" priority="2"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1" right="0.25" top="0.35" bottom="0.5" header="0.3" footer="0.3"/>
  <pageSetup scale="38"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sqref="A1:A1048576"/>
    </sheetView>
  </sheetViews>
  <sheetFormatPr baseColWidth="10" defaultColWidth="9.1640625" defaultRowHeight="14"/>
  <cols>
    <col min="1" max="1" width="87.1640625" style="12" customWidth="1"/>
    <col min="2" max="16384" width="9.1640625" style="1"/>
  </cols>
  <sheetData>
    <row r="1" spans="1:2" ht="46.5" customHeight="1"/>
    <row r="2" spans="1:2" s="14" customFormat="1" ht="16">
      <c r="A2" s="13" t="s">
        <v>8</v>
      </c>
      <c r="B2" s="13"/>
    </row>
    <row r="3" spans="1:2" s="18" customFormat="1" ht="27" customHeight="1">
      <c r="A3" s="27" t="s">
        <v>13</v>
      </c>
      <c r="B3" s="19"/>
    </row>
    <row r="4" spans="1:2" s="15" customFormat="1" ht="26">
      <c r="A4" s="16" t="s">
        <v>7</v>
      </c>
    </row>
    <row r="5" spans="1:2" ht="74" customHeight="1">
      <c r="A5" s="17" t="s">
        <v>16</v>
      </c>
    </row>
    <row r="6" spans="1:2" ht="26.25" customHeight="1">
      <c r="A6" s="16" t="s">
        <v>19</v>
      </c>
    </row>
    <row r="7" spans="1:2" s="12" customFormat="1" ht="205" customHeight="1">
      <c r="A7" s="21" t="s">
        <v>18</v>
      </c>
    </row>
    <row r="8" spans="1:2" s="15" customFormat="1" ht="26">
      <c r="A8" s="16" t="s">
        <v>9</v>
      </c>
    </row>
    <row r="9" spans="1:2" ht="48">
      <c r="A9" s="17" t="s">
        <v>17</v>
      </c>
    </row>
    <row r="10" spans="1:2" s="12" customFormat="1" ht="28" customHeight="1">
      <c r="A10" s="20" t="s">
        <v>15</v>
      </c>
    </row>
    <row r="11" spans="1:2" s="15" customFormat="1" ht="26">
      <c r="A11" s="16" t="s">
        <v>6</v>
      </c>
    </row>
    <row r="12" spans="1:2" ht="32">
      <c r="A12" s="17" t="s">
        <v>14</v>
      </c>
    </row>
    <row r="13" spans="1:2" s="12" customFormat="1" ht="28" customHeight="1">
      <c r="A13" s="20" t="s">
        <v>1</v>
      </c>
    </row>
    <row r="14" spans="1:2" s="15" customFormat="1" ht="26">
      <c r="A14" s="16" t="s">
        <v>10</v>
      </c>
    </row>
    <row r="15" spans="1:2" ht="75" customHeight="1">
      <c r="A15" s="17" t="s">
        <v>11</v>
      </c>
    </row>
    <row r="16" spans="1:2" ht="64">
      <c r="A16" s="17"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cp:lastPrinted>2022-06-06T15:06:32Z</cp:lastPrinted>
  <dcterms:created xsi:type="dcterms:W3CDTF">2022-03-11T22:40:12Z</dcterms:created>
  <dcterms:modified xsi:type="dcterms:W3CDTF">2022-06-14T08:59:37Z</dcterms:modified>
</cp:coreProperties>
</file>