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3"/>
  </bookViews>
  <sheets>
    <sheet name="Covid19Data" sheetId="5" r:id="rId1"/>
    <sheet name="Log-Scale" sheetId="2" r:id="rId2"/>
    <sheet name="CovidCases" sheetId="14" r:id="rId3"/>
    <sheet name="DeathCases" sheetId="15" r:id="rId4"/>
  </sheets>
  <definedNames>
    <definedName name="ExternalData_1" localSheetId="2" hidden="1">CovidCases!$A$1:$F$1039</definedName>
    <definedName name="ExternalData_1" localSheetId="3" hidden="1">DeathCases!$A$1:$F$1039</definedName>
    <definedName name="ExternalData_1" localSheetId="1" hidden="1">'Log-Scale'!$A$1:$C$1039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4" l="1"/>
  <c r="P21" i="14"/>
  <c r="P20" i="14"/>
  <c r="F916" i="15"/>
  <c r="E916" i="15"/>
  <c r="D916" i="15"/>
  <c r="F915" i="15"/>
  <c r="E915" i="15"/>
  <c r="D915" i="15"/>
  <c r="F914" i="15"/>
  <c r="E914" i="15"/>
  <c r="D914" i="15"/>
  <c r="F913" i="15"/>
  <c r="E913" i="15"/>
  <c r="D913" i="15"/>
  <c r="F912" i="15"/>
  <c r="E912" i="15"/>
  <c r="D912" i="15"/>
  <c r="F911" i="15"/>
  <c r="E911" i="15"/>
  <c r="D911" i="15"/>
  <c r="F910" i="15"/>
  <c r="E910" i="15"/>
  <c r="D910" i="15"/>
  <c r="F909" i="15"/>
  <c r="E909" i="15"/>
  <c r="D909" i="15"/>
  <c r="F908" i="15"/>
  <c r="E908" i="15"/>
  <c r="D908" i="15"/>
  <c r="F907" i="15"/>
  <c r="E907" i="15"/>
  <c r="D907" i="15"/>
  <c r="F906" i="15"/>
  <c r="E906" i="15"/>
  <c r="D906" i="15"/>
  <c r="F905" i="15"/>
  <c r="E905" i="15"/>
  <c r="D905" i="15"/>
  <c r="F904" i="15"/>
  <c r="E904" i="15"/>
  <c r="D904" i="15"/>
  <c r="F903" i="15"/>
  <c r="E903" i="15"/>
  <c r="D903" i="15"/>
  <c r="F902" i="15"/>
  <c r="E902" i="15"/>
  <c r="D902" i="15"/>
  <c r="F901" i="15"/>
  <c r="E901" i="15"/>
  <c r="D901" i="15"/>
  <c r="F900" i="15"/>
  <c r="E900" i="15"/>
  <c r="D900" i="15"/>
  <c r="F899" i="15"/>
  <c r="E899" i="15"/>
  <c r="D899" i="15"/>
  <c r="F898" i="15"/>
  <c r="E898" i="15"/>
  <c r="D898" i="15"/>
  <c r="F897" i="15"/>
  <c r="E897" i="15"/>
  <c r="D897" i="15"/>
  <c r="F896" i="15"/>
  <c r="E896" i="15"/>
  <c r="D896" i="15"/>
  <c r="F895" i="15"/>
  <c r="E895" i="15"/>
  <c r="D895" i="15"/>
  <c r="F894" i="15"/>
  <c r="E894" i="15"/>
  <c r="D894" i="15"/>
  <c r="F893" i="15"/>
  <c r="E893" i="15"/>
  <c r="D893" i="15"/>
  <c r="F892" i="15"/>
  <c r="E892" i="15"/>
  <c r="D892" i="15"/>
  <c r="F891" i="15"/>
  <c r="E891" i="15"/>
  <c r="D891" i="15"/>
  <c r="F890" i="15"/>
  <c r="E890" i="15"/>
  <c r="D890" i="15"/>
  <c r="F889" i="15"/>
  <c r="E889" i="15"/>
  <c r="D889" i="15"/>
  <c r="F888" i="15"/>
  <c r="E888" i="15"/>
  <c r="D888" i="15"/>
  <c r="F887" i="15"/>
  <c r="E887" i="15"/>
  <c r="D887" i="15"/>
  <c r="F886" i="15"/>
  <c r="E886" i="15"/>
  <c r="D886" i="15"/>
  <c r="F885" i="15"/>
  <c r="E885" i="15"/>
  <c r="D885" i="15"/>
  <c r="F884" i="15"/>
  <c r="E884" i="15"/>
  <c r="D884" i="15"/>
  <c r="F883" i="15"/>
  <c r="E883" i="15"/>
  <c r="D883" i="15"/>
  <c r="F882" i="15"/>
  <c r="E882" i="15"/>
  <c r="D882" i="15"/>
  <c r="F881" i="15"/>
  <c r="E881" i="15"/>
  <c r="D881" i="15"/>
  <c r="F880" i="15"/>
  <c r="E880" i="15"/>
  <c r="D880" i="15"/>
  <c r="F879" i="15"/>
  <c r="E879" i="15"/>
  <c r="D879" i="15"/>
  <c r="F878" i="15"/>
  <c r="E878" i="15"/>
  <c r="D878" i="15"/>
  <c r="F877" i="15"/>
  <c r="E877" i="15"/>
  <c r="D877" i="15"/>
  <c r="F876" i="15"/>
  <c r="E876" i="15"/>
  <c r="D876" i="15"/>
  <c r="F875" i="15"/>
  <c r="E875" i="15"/>
  <c r="D875" i="15"/>
  <c r="F874" i="15"/>
  <c r="E874" i="15"/>
  <c r="D874" i="15"/>
  <c r="F873" i="15"/>
  <c r="E873" i="15"/>
  <c r="D873" i="15"/>
  <c r="F872" i="15"/>
  <c r="E872" i="15"/>
  <c r="D872" i="15"/>
  <c r="F871" i="15"/>
  <c r="E871" i="15"/>
  <c r="D871" i="15"/>
  <c r="F870" i="15"/>
  <c r="E870" i="15"/>
  <c r="D870" i="15"/>
  <c r="F869" i="15"/>
  <c r="E869" i="15"/>
  <c r="D869" i="15"/>
  <c r="F868" i="15"/>
  <c r="E868" i="15"/>
  <c r="D868" i="15"/>
  <c r="F867" i="15"/>
  <c r="E867" i="15"/>
  <c r="D867" i="15"/>
  <c r="F866" i="15"/>
  <c r="E866" i="15"/>
  <c r="D866" i="15"/>
  <c r="F865" i="15"/>
  <c r="E865" i="15"/>
  <c r="D865" i="15"/>
  <c r="F864" i="15"/>
  <c r="E864" i="15"/>
  <c r="D864" i="15"/>
  <c r="F863" i="15"/>
  <c r="E863" i="15"/>
  <c r="D863" i="15"/>
  <c r="F862" i="15"/>
  <c r="E862" i="15"/>
  <c r="D862" i="15"/>
  <c r="F861" i="15"/>
  <c r="E861" i="15"/>
  <c r="D861" i="15"/>
  <c r="F860" i="15"/>
  <c r="E860" i="15"/>
  <c r="D860" i="15"/>
  <c r="F859" i="15"/>
  <c r="E859" i="15"/>
  <c r="D859" i="15"/>
  <c r="F858" i="15"/>
  <c r="E858" i="15"/>
  <c r="D858" i="15"/>
  <c r="F857" i="15"/>
  <c r="E857" i="15"/>
  <c r="D857" i="15"/>
  <c r="F856" i="15"/>
  <c r="E856" i="15"/>
  <c r="D856" i="15"/>
  <c r="F855" i="15"/>
  <c r="E855" i="15"/>
  <c r="D855" i="15"/>
  <c r="F854" i="15"/>
  <c r="E854" i="15"/>
  <c r="D854" i="15"/>
  <c r="F853" i="15"/>
  <c r="E853" i="15"/>
  <c r="D853" i="15"/>
  <c r="F852" i="15"/>
  <c r="E852" i="15"/>
  <c r="D852" i="15"/>
  <c r="F851" i="15"/>
  <c r="E851" i="15"/>
  <c r="D851" i="15"/>
  <c r="F850" i="15"/>
  <c r="E850" i="15"/>
  <c r="D850" i="15"/>
  <c r="F849" i="15"/>
  <c r="E849" i="15"/>
  <c r="D849" i="15"/>
  <c r="F848" i="15"/>
  <c r="E848" i="15"/>
  <c r="D848" i="15"/>
  <c r="F847" i="15"/>
  <c r="E847" i="15"/>
  <c r="D847" i="15"/>
  <c r="F846" i="15"/>
  <c r="E846" i="15"/>
  <c r="D846" i="15"/>
  <c r="F845" i="15"/>
  <c r="E845" i="15"/>
  <c r="D845" i="15"/>
  <c r="F844" i="15"/>
  <c r="E844" i="15"/>
  <c r="D844" i="15"/>
  <c r="F843" i="15"/>
  <c r="E843" i="15"/>
  <c r="D843" i="15"/>
  <c r="F842" i="15"/>
  <c r="E842" i="15"/>
  <c r="D842" i="15"/>
  <c r="F841" i="15"/>
  <c r="E841" i="15"/>
  <c r="D841" i="15"/>
  <c r="F840" i="15"/>
  <c r="E840" i="15"/>
  <c r="D840" i="15"/>
  <c r="F839" i="15"/>
  <c r="E839" i="15"/>
  <c r="D839" i="15"/>
  <c r="F838" i="15"/>
  <c r="E838" i="15"/>
  <c r="D838" i="15"/>
  <c r="F837" i="15"/>
  <c r="E837" i="15"/>
  <c r="D837" i="15"/>
  <c r="F836" i="15"/>
  <c r="E836" i="15"/>
  <c r="D836" i="15"/>
  <c r="F835" i="15"/>
  <c r="E835" i="15"/>
  <c r="D835" i="15"/>
  <c r="F834" i="15"/>
  <c r="E834" i="15"/>
  <c r="D834" i="15"/>
  <c r="F833" i="15"/>
  <c r="E833" i="15"/>
  <c r="D833" i="15"/>
  <c r="F832" i="15"/>
  <c r="E832" i="15"/>
  <c r="D832" i="15"/>
  <c r="F831" i="15"/>
  <c r="E831" i="15"/>
  <c r="D831" i="15"/>
  <c r="F830" i="15"/>
  <c r="E830" i="15"/>
  <c r="D830" i="15"/>
  <c r="F829" i="15"/>
  <c r="E829" i="15"/>
  <c r="D829" i="15"/>
  <c r="F828" i="15"/>
  <c r="E828" i="15"/>
  <c r="D828" i="15"/>
  <c r="F827" i="15"/>
  <c r="E827" i="15"/>
  <c r="D827" i="15"/>
  <c r="F826" i="15"/>
  <c r="E826" i="15"/>
  <c r="D826" i="15"/>
  <c r="F825" i="15"/>
  <c r="E825" i="15"/>
  <c r="D825" i="15"/>
  <c r="F824" i="15"/>
  <c r="E824" i="15"/>
  <c r="D824" i="15"/>
  <c r="F823" i="15"/>
  <c r="E823" i="15"/>
  <c r="D823" i="15"/>
  <c r="F822" i="15"/>
  <c r="E822" i="15"/>
  <c r="D822" i="15"/>
  <c r="F821" i="15"/>
  <c r="E821" i="15"/>
  <c r="D821" i="15"/>
  <c r="F820" i="15"/>
  <c r="E820" i="15"/>
  <c r="D820" i="15"/>
  <c r="F819" i="15"/>
  <c r="E819" i="15"/>
  <c r="D819" i="15"/>
  <c r="F818" i="15"/>
  <c r="E818" i="15"/>
  <c r="D818" i="15"/>
  <c r="F817" i="15"/>
  <c r="E817" i="15"/>
  <c r="D817" i="15"/>
  <c r="F816" i="15"/>
  <c r="E816" i="15"/>
  <c r="D816" i="15"/>
  <c r="F815" i="15"/>
  <c r="E815" i="15"/>
  <c r="D815" i="15"/>
  <c r="F814" i="15"/>
  <c r="E814" i="15"/>
  <c r="D814" i="15"/>
  <c r="F813" i="15"/>
  <c r="E813" i="15"/>
  <c r="D813" i="15"/>
  <c r="F812" i="15"/>
  <c r="E812" i="15"/>
  <c r="D812" i="15"/>
  <c r="F811" i="15"/>
  <c r="E811" i="15"/>
  <c r="D811" i="15"/>
  <c r="F810" i="15"/>
  <c r="E810" i="15"/>
  <c r="D810" i="15"/>
  <c r="F809" i="15"/>
  <c r="E809" i="15"/>
  <c r="D809" i="15"/>
  <c r="F808" i="15"/>
  <c r="E808" i="15"/>
  <c r="D808" i="15"/>
  <c r="F807" i="15"/>
  <c r="E807" i="15"/>
  <c r="D807" i="15"/>
  <c r="F806" i="15"/>
  <c r="E806" i="15"/>
  <c r="D806" i="15"/>
  <c r="F805" i="15"/>
  <c r="E805" i="15"/>
  <c r="D805" i="15"/>
  <c r="F804" i="15"/>
  <c r="E804" i="15"/>
  <c r="D804" i="15"/>
  <c r="F803" i="15"/>
  <c r="E803" i="15"/>
  <c r="D803" i="15"/>
  <c r="F802" i="15"/>
  <c r="E802" i="15"/>
  <c r="D802" i="15"/>
  <c r="F801" i="15"/>
  <c r="E801" i="15"/>
  <c r="D801" i="15"/>
  <c r="F800" i="15"/>
  <c r="E800" i="15"/>
  <c r="D800" i="15"/>
  <c r="F799" i="15"/>
  <c r="E799" i="15"/>
  <c r="D799" i="15"/>
  <c r="F798" i="15"/>
  <c r="E798" i="15"/>
  <c r="D798" i="15"/>
  <c r="F797" i="15"/>
  <c r="E797" i="15"/>
  <c r="D797" i="15"/>
  <c r="F796" i="15"/>
  <c r="E796" i="15"/>
  <c r="D796" i="15"/>
  <c r="F795" i="15"/>
  <c r="E795" i="15"/>
  <c r="D795" i="15"/>
  <c r="F794" i="15"/>
  <c r="E794" i="15"/>
  <c r="D794" i="15"/>
  <c r="F793" i="15"/>
  <c r="E793" i="15"/>
  <c r="D793" i="15"/>
  <c r="F792" i="15"/>
  <c r="E792" i="15"/>
  <c r="D792" i="15"/>
  <c r="F791" i="15"/>
  <c r="E791" i="15"/>
  <c r="D791" i="15"/>
  <c r="F790" i="15"/>
  <c r="E790" i="15"/>
  <c r="D790" i="15"/>
  <c r="F789" i="15"/>
  <c r="E789" i="15"/>
  <c r="D789" i="15"/>
  <c r="F788" i="15"/>
  <c r="E788" i="15"/>
  <c r="D788" i="15"/>
  <c r="F787" i="15"/>
  <c r="E787" i="15"/>
  <c r="D787" i="15"/>
  <c r="F786" i="15"/>
  <c r="E786" i="15"/>
  <c r="D786" i="15"/>
  <c r="F785" i="15"/>
  <c r="E785" i="15"/>
  <c r="D785" i="15"/>
  <c r="F784" i="15"/>
  <c r="E784" i="15"/>
  <c r="D784" i="15"/>
  <c r="F783" i="15"/>
  <c r="E783" i="15"/>
  <c r="D783" i="15"/>
  <c r="F782" i="15"/>
  <c r="E782" i="15"/>
  <c r="D782" i="15"/>
  <c r="F781" i="15"/>
  <c r="E781" i="15"/>
  <c r="D781" i="15"/>
  <c r="F780" i="15"/>
  <c r="E780" i="15"/>
  <c r="D780" i="15"/>
  <c r="F779" i="15"/>
  <c r="E779" i="15"/>
  <c r="D779" i="15"/>
  <c r="F778" i="15"/>
  <c r="E778" i="15"/>
  <c r="D778" i="15"/>
  <c r="F777" i="15"/>
  <c r="E777" i="15"/>
  <c r="D777" i="15"/>
  <c r="F776" i="15"/>
  <c r="E776" i="15"/>
  <c r="D776" i="15"/>
  <c r="F775" i="15"/>
  <c r="E775" i="15"/>
  <c r="D775" i="15"/>
  <c r="F774" i="15"/>
  <c r="E774" i="15"/>
  <c r="D774" i="15"/>
  <c r="F773" i="15"/>
  <c r="E773" i="15"/>
  <c r="D773" i="15"/>
  <c r="F772" i="15"/>
  <c r="E772" i="15"/>
  <c r="D772" i="15"/>
  <c r="F771" i="15"/>
  <c r="E771" i="15"/>
  <c r="D771" i="15"/>
  <c r="F770" i="15"/>
  <c r="E770" i="15"/>
  <c r="D770" i="15"/>
  <c r="F769" i="15"/>
  <c r="E769" i="15"/>
  <c r="D769" i="15"/>
  <c r="F768" i="15"/>
  <c r="E768" i="15"/>
  <c r="D768" i="15"/>
  <c r="F767" i="15"/>
  <c r="E767" i="15"/>
  <c r="D767" i="15"/>
  <c r="F766" i="15"/>
  <c r="E766" i="15"/>
  <c r="D766" i="15"/>
  <c r="F765" i="15"/>
  <c r="E765" i="15"/>
  <c r="D765" i="15"/>
  <c r="F764" i="15"/>
  <c r="E764" i="15"/>
  <c r="D764" i="15"/>
  <c r="F763" i="15"/>
  <c r="E763" i="15"/>
  <c r="D763" i="15"/>
  <c r="F762" i="15"/>
  <c r="E762" i="15"/>
  <c r="D762" i="15"/>
  <c r="F761" i="15"/>
  <c r="E761" i="15"/>
  <c r="D761" i="15"/>
  <c r="F760" i="15"/>
  <c r="E760" i="15"/>
  <c r="D760" i="15"/>
  <c r="F759" i="15"/>
  <c r="E759" i="15"/>
  <c r="D759" i="15"/>
  <c r="F758" i="15"/>
  <c r="E758" i="15"/>
  <c r="D758" i="15"/>
  <c r="F757" i="15"/>
  <c r="E757" i="15"/>
  <c r="D757" i="15"/>
  <c r="F756" i="15"/>
  <c r="E756" i="15"/>
  <c r="D756" i="15"/>
  <c r="F755" i="15"/>
  <c r="E755" i="15"/>
  <c r="D755" i="15"/>
  <c r="F754" i="15"/>
  <c r="E754" i="15"/>
  <c r="D754" i="15"/>
  <c r="F753" i="15"/>
  <c r="E753" i="15"/>
  <c r="D753" i="15"/>
  <c r="F752" i="15"/>
  <c r="E752" i="15"/>
  <c r="D752" i="15"/>
  <c r="F751" i="15"/>
  <c r="E751" i="15"/>
  <c r="D751" i="15"/>
  <c r="F750" i="15"/>
  <c r="E750" i="15"/>
  <c r="D750" i="15"/>
  <c r="F749" i="15"/>
  <c r="E749" i="15"/>
  <c r="D749" i="15"/>
  <c r="F748" i="15"/>
  <c r="E748" i="15"/>
  <c r="D748" i="15"/>
  <c r="F747" i="15"/>
  <c r="E747" i="15"/>
  <c r="D747" i="15"/>
  <c r="F746" i="15"/>
  <c r="E746" i="15"/>
  <c r="D746" i="15"/>
  <c r="F745" i="15"/>
  <c r="E745" i="15"/>
  <c r="D745" i="15"/>
  <c r="F744" i="15"/>
  <c r="E744" i="15"/>
  <c r="D744" i="15"/>
  <c r="F743" i="15"/>
  <c r="E743" i="15"/>
  <c r="D743" i="15"/>
  <c r="F742" i="15"/>
  <c r="E742" i="15"/>
  <c r="D742" i="15"/>
  <c r="F741" i="15"/>
  <c r="E741" i="15"/>
  <c r="D741" i="15"/>
  <c r="F740" i="15"/>
  <c r="E740" i="15"/>
  <c r="D740" i="15"/>
  <c r="F739" i="15"/>
  <c r="E739" i="15"/>
  <c r="D739" i="15"/>
  <c r="F738" i="15"/>
  <c r="E738" i="15"/>
  <c r="D738" i="15"/>
  <c r="F737" i="15"/>
  <c r="E737" i="15"/>
  <c r="D737" i="15"/>
  <c r="F736" i="15"/>
  <c r="E736" i="15"/>
  <c r="D736" i="15"/>
  <c r="F735" i="15"/>
  <c r="E735" i="15"/>
  <c r="D735" i="15"/>
  <c r="F734" i="15"/>
  <c r="E734" i="15"/>
  <c r="D734" i="15"/>
  <c r="F733" i="15"/>
  <c r="E733" i="15"/>
  <c r="D733" i="15"/>
  <c r="F732" i="15"/>
  <c r="E732" i="15"/>
  <c r="D732" i="15"/>
  <c r="F731" i="15"/>
  <c r="E731" i="15"/>
  <c r="D731" i="15"/>
  <c r="F730" i="15"/>
  <c r="E730" i="15"/>
  <c r="D730" i="15"/>
  <c r="F729" i="15"/>
  <c r="E729" i="15"/>
  <c r="D729" i="15"/>
  <c r="F728" i="15"/>
  <c r="E728" i="15"/>
  <c r="D728" i="15"/>
  <c r="F727" i="15"/>
  <c r="E727" i="15"/>
  <c r="D727" i="15"/>
  <c r="F726" i="15"/>
  <c r="E726" i="15"/>
  <c r="D726" i="15"/>
  <c r="F725" i="15"/>
  <c r="E725" i="15"/>
  <c r="D725" i="15"/>
  <c r="F724" i="15"/>
  <c r="E724" i="15"/>
  <c r="D724" i="15"/>
  <c r="F723" i="15"/>
  <c r="E723" i="15"/>
  <c r="D723" i="15"/>
  <c r="F722" i="15"/>
  <c r="E722" i="15"/>
  <c r="D722" i="15"/>
  <c r="F721" i="15"/>
  <c r="E721" i="15"/>
  <c r="D721" i="15"/>
  <c r="F720" i="15"/>
  <c r="E720" i="15"/>
  <c r="D720" i="15"/>
  <c r="F719" i="15"/>
  <c r="E719" i="15"/>
  <c r="D719" i="15"/>
  <c r="F718" i="15"/>
  <c r="E718" i="15"/>
  <c r="D718" i="15"/>
  <c r="F717" i="15"/>
  <c r="E717" i="15"/>
  <c r="D717" i="15"/>
  <c r="F716" i="15"/>
  <c r="E716" i="15"/>
  <c r="D716" i="15"/>
  <c r="F715" i="15"/>
  <c r="E715" i="15"/>
  <c r="D715" i="15"/>
  <c r="F714" i="15"/>
  <c r="E714" i="15"/>
  <c r="D714" i="15"/>
  <c r="F713" i="15"/>
  <c r="E713" i="15"/>
  <c r="D713" i="15"/>
  <c r="F712" i="15"/>
  <c r="E712" i="15"/>
  <c r="D712" i="15"/>
  <c r="F711" i="15"/>
  <c r="E711" i="15"/>
  <c r="D711" i="15"/>
  <c r="F710" i="15"/>
  <c r="E710" i="15"/>
  <c r="D710" i="15"/>
  <c r="F709" i="15"/>
  <c r="E709" i="15"/>
  <c r="D709" i="15"/>
  <c r="F708" i="15"/>
  <c r="E708" i="15"/>
  <c r="D708" i="15"/>
  <c r="F707" i="15"/>
  <c r="E707" i="15"/>
  <c r="D707" i="15"/>
  <c r="F706" i="15"/>
  <c r="E706" i="15"/>
  <c r="D706" i="15"/>
  <c r="F705" i="15"/>
  <c r="E705" i="15"/>
  <c r="D705" i="15"/>
  <c r="F704" i="15"/>
  <c r="E704" i="15"/>
  <c r="D704" i="15"/>
  <c r="F703" i="15"/>
  <c r="E703" i="15"/>
  <c r="D703" i="15"/>
  <c r="F702" i="15"/>
  <c r="E702" i="15"/>
  <c r="D702" i="15"/>
  <c r="F701" i="15"/>
  <c r="E701" i="15"/>
  <c r="D701" i="15"/>
  <c r="F700" i="15"/>
  <c r="E700" i="15"/>
  <c r="D700" i="15"/>
  <c r="F699" i="15"/>
  <c r="E699" i="15"/>
  <c r="D699" i="15"/>
  <c r="F698" i="15"/>
  <c r="E698" i="15"/>
  <c r="D698" i="15"/>
  <c r="F697" i="15"/>
  <c r="E697" i="15"/>
  <c r="D697" i="15"/>
  <c r="F696" i="15"/>
  <c r="E696" i="15"/>
  <c r="D696" i="15"/>
  <c r="F695" i="15"/>
  <c r="E695" i="15"/>
  <c r="D695" i="15"/>
  <c r="F694" i="15"/>
  <c r="E694" i="15"/>
  <c r="D694" i="15"/>
  <c r="F693" i="15"/>
  <c r="E693" i="15"/>
  <c r="D693" i="15"/>
  <c r="F692" i="15"/>
  <c r="E692" i="15"/>
  <c r="D692" i="15"/>
  <c r="F691" i="15"/>
  <c r="E691" i="15"/>
  <c r="D691" i="15"/>
  <c r="F690" i="15"/>
  <c r="E690" i="15"/>
  <c r="D690" i="15"/>
  <c r="F689" i="15"/>
  <c r="E689" i="15"/>
  <c r="D689" i="15"/>
  <c r="F688" i="15"/>
  <c r="E688" i="15"/>
  <c r="D688" i="15"/>
  <c r="F687" i="15"/>
  <c r="E687" i="15"/>
  <c r="D687" i="15"/>
  <c r="F686" i="15"/>
  <c r="E686" i="15"/>
  <c r="D686" i="15"/>
  <c r="F685" i="15"/>
  <c r="E685" i="15"/>
  <c r="D685" i="15"/>
  <c r="F684" i="15"/>
  <c r="E684" i="15"/>
  <c r="D684" i="15"/>
  <c r="F683" i="15"/>
  <c r="E683" i="15"/>
  <c r="D683" i="15"/>
  <c r="F682" i="15"/>
  <c r="E682" i="15"/>
  <c r="D682" i="15"/>
  <c r="F681" i="15"/>
  <c r="E681" i="15"/>
  <c r="D681" i="15"/>
  <c r="F680" i="15"/>
  <c r="E680" i="15"/>
  <c r="D680" i="15"/>
  <c r="F679" i="15"/>
  <c r="E679" i="15"/>
  <c r="D679" i="15"/>
  <c r="F678" i="15"/>
  <c r="E678" i="15"/>
  <c r="D678" i="15"/>
  <c r="F677" i="15"/>
  <c r="E677" i="15"/>
  <c r="D677" i="15"/>
  <c r="F676" i="15"/>
  <c r="E676" i="15"/>
  <c r="D676" i="15"/>
  <c r="F675" i="15"/>
  <c r="E675" i="15"/>
  <c r="D675" i="15"/>
  <c r="F674" i="15"/>
  <c r="E674" i="15"/>
  <c r="D674" i="15"/>
  <c r="F673" i="15"/>
  <c r="E673" i="15"/>
  <c r="D673" i="15"/>
  <c r="F672" i="15"/>
  <c r="E672" i="15"/>
  <c r="D672" i="15"/>
  <c r="F671" i="15"/>
  <c r="E671" i="15"/>
  <c r="D671" i="15"/>
  <c r="F670" i="15"/>
  <c r="E670" i="15"/>
  <c r="D670" i="15"/>
  <c r="F669" i="15"/>
  <c r="E669" i="15"/>
  <c r="D669" i="15"/>
  <c r="F668" i="15"/>
  <c r="E668" i="15"/>
  <c r="D668" i="15"/>
  <c r="F667" i="15"/>
  <c r="E667" i="15"/>
  <c r="D667" i="15"/>
  <c r="F666" i="15"/>
  <c r="E666" i="15"/>
  <c r="D666" i="15"/>
  <c r="F665" i="15"/>
  <c r="E665" i="15"/>
  <c r="D665" i="15"/>
  <c r="F664" i="15"/>
  <c r="E664" i="15"/>
  <c r="D664" i="15"/>
  <c r="F663" i="15"/>
  <c r="E663" i="15"/>
  <c r="D663" i="15"/>
  <c r="F662" i="15"/>
  <c r="E662" i="15"/>
  <c r="D662" i="15"/>
  <c r="F661" i="15"/>
  <c r="E661" i="15"/>
  <c r="D661" i="15"/>
  <c r="F660" i="15"/>
  <c r="E660" i="15"/>
  <c r="D660" i="15"/>
  <c r="F659" i="15"/>
  <c r="E659" i="15"/>
  <c r="D659" i="15"/>
  <c r="F658" i="15"/>
  <c r="E658" i="15"/>
  <c r="D658" i="15"/>
  <c r="F657" i="15"/>
  <c r="E657" i="15"/>
  <c r="D657" i="15"/>
  <c r="F656" i="15"/>
  <c r="E656" i="15"/>
  <c r="D656" i="15"/>
  <c r="F655" i="15"/>
  <c r="E655" i="15"/>
  <c r="D655" i="15"/>
  <c r="F654" i="15"/>
  <c r="E654" i="15"/>
  <c r="D654" i="15"/>
  <c r="F653" i="15"/>
  <c r="E653" i="15"/>
  <c r="D653" i="15"/>
  <c r="F652" i="15"/>
  <c r="E652" i="15"/>
  <c r="D652" i="15"/>
  <c r="F651" i="15"/>
  <c r="E651" i="15"/>
  <c r="D651" i="15"/>
  <c r="F650" i="15"/>
  <c r="E650" i="15"/>
  <c r="D650" i="15"/>
  <c r="F649" i="15"/>
  <c r="E649" i="15"/>
  <c r="D649" i="15"/>
  <c r="F648" i="15"/>
  <c r="E648" i="15"/>
  <c r="D648" i="15"/>
  <c r="F647" i="15"/>
  <c r="E647" i="15"/>
  <c r="D647" i="15"/>
  <c r="F646" i="15"/>
  <c r="E646" i="15"/>
  <c r="D646" i="15"/>
  <c r="F645" i="15"/>
  <c r="E645" i="15"/>
  <c r="D645" i="15"/>
  <c r="F644" i="15"/>
  <c r="E644" i="15"/>
  <c r="D644" i="15"/>
  <c r="F643" i="15"/>
  <c r="E643" i="15"/>
  <c r="D643" i="15"/>
  <c r="F642" i="15"/>
  <c r="E642" i="15"/>
  <c r="D642" i="15"/>
  <c r="F641" i="15"/>
  <c r="E641" i="15"/>
  <c r="D641" i="15"/>
  <c r="F640" i="15"/>
  <c r="E640" i="15"/>
  <c r="D640" i="15"/>
  <c r="F639" i="15"/>
  <c r="E639" i="15"/>
  <c r="D639" i="15"/>
  <c r="F638" i="15"/>
  <c r="E638" i="15"/>
  <c r="D638" i="15"/>
  <c r="F637" i="15"/>
  <c r="E637" i="15"/>
  <c r="D637" i="15"/>
  <c r="F636" i="15"/>
  <c r="E636" i="15"/>
  <c r="D636" i="15"/>
  <c r="F635" i="15"/>
  <c r="E635" i="15"/>
  <c r="D635" i="15"/>
  <c r="F634" i="15"/>
  <c r="E634" i="15"/>
  <c r="D634" i="15"/>
  <c r="F633" i="15"/>
  <c r="E633" i="15"/>
  <c r="D633" i="15"/>
  <c r="F632" i="15"/>
  <c r="E632" i="15"/>
  <c r="D632" i="15"/>
  <c r="F631" i="15"/>
  <c r="E631" i="15"/>
  <c r="D631" i="15"/>
  <c r="F630" i="15"/>
  <c r="E630" i="15"/>
  <c r="D630" i="15"/>
  <c r="F629" i="15"/>
  <c r="E629" i="15"/>
  <c r="D629" i="15"/>
  <c r="F628" i="15"/>
  <c r="E628" i="15"/>
  <c r="D628" i="15"/>
  <c r="F627" i="15"/>
  <c r="E627" i="15"/>
  <c r="D627" i="15"/>
  <c r="F626" i="15"/>
  <c r="E626" i="15"/>
  <c r="D626" i="15"/>
  <c r="F625" i="15"/>
  <c r="E625" i="15"/>
  <c r="D625" i="15"/>
  <c r="F624" i="15"/>
  <c r="E624" i="15"/>
  <c r="D624" i="15"/>
  <c r="F623" i="15"/>
  <c r="E623" i="15"/>
  <c r="D623" i="15"/>
  <c r="F622" i="15"/>
  <c r="E622" i="15"/>
  <c r="D622" i="15"/>
  <c r="F621" i="15"/>
  <c r="E621" i="15"/>
  <c r="D621" i="15"/>
  <c r="F620" i="15"/>
  <c r="E620" i="15"/>
  <c r="D620" i="15"/>
  <c r="F619" i="15"/>
  <c r="E619" i="15"/>
  <c r="D619" i="15"/>
  <c r="F618" i="15"/>
  <c r="E618" i="15"/>
  <c r="D618" i="15"/>
  <c r="F617" i="15"/>
  <c r="E617" i="15"/>
  <c r="D617" i="15"/>
  <c r="F616" i="15"/>
  <c r="E616" i="15"/>
  <c r="D616" i="15"/>
  <c r="F615" i="15"/>
  <c r="E615" i="15"/>
  <c r="D615" i="15"/>
  <c r="F614" i="15"/>
  <c r="E614" i="15"/>
  <c r="D614" i="15"/>
  <c r="F613" i="15"/>
  <c r="E613" i="15"/>
  <c r="D613" i="15"/>
  <c r="F612" i="15"/>
  <c r="E612" i="15"/>
  <c r="D612" i="15"/>
  <c r="F611" i="15"/>
  <c r="E611" i="15"/>
  <c r="D611" i="15"/>
  <c r="F610" i="15"/>
  <c r="E610" i="15"/>
  <c r="D610" i="15"/>
  <c r="F609" i="15"/>
  <c r="E609" i="15"/>
  <c r="D609" i="15"/>
  <c r="F608" i="15"/>
  <c r="E608" i="15"/>
  <c r="D608" i="15"/>
  <c r="F607" i="15"/>
  <c r="E607" i="15"/>
  <c r="D607" i="15"/>
  <c r="F606" i="15"/>
  <c r="E606" i="15"/>
  <c r="D606" i="15"/>
  <c r="F605" i="15"/>
  <c r="E605" i="15"/>
  <c r="D605" i="15"/>
  <c r="F604" i="15"/>
  <c r="E604" i="15"/>
  <c r="D604" i="15"/>
  <c r="F603" i="15"/>
  <c r="E603" i="15"/>
  <c r="D603" i="15"/>
  <c r="F602" i="15"/>
  <c r="E602" i="15"/>
  <c r="D602" i="15"/>
  <c r="F601" i="15"/>
  <c r="E601" i="15"/>
  <c r="D601" i="15"/>
  <c r="F600" i="15"/>
  <c r="E600" i="15"/>
  <c r="D600" i="15"/>
  <c r="F599" i="15"/>
  <c r="E599" i="15"/>
  <c r="D599" i="15"/>
  <c r="F598" i="15"/>
  <c r="E598" i="15"/>
  <c r="D598" i="15"/>
  <c r="F597" i="15"/>
  <c r="E597" i="15"/>
  <c r="D597" i="15"/>
  <c r="F596" i="15"/>
  <c r="E596" i="15"/>
  <c r="D596" i="15"/>
  <c r="F595" i="15"/>
  <c r="E595" i="15"/>
  <c r="D595" i="15"/>
  <c r="F594" i="15"/>
  <c r="E594" i="15"/>
  <c r="D594" i="15"/>
  <c r="F593" i="15"/>
  <c r="E593" i="15"/>
  <c r="D593" i="15"/>
  <c r="F592" i="15"/>
  <c r="E592" i="15"/>
  <c r="D592" i="15"/>
  <c r="F591" i="15"/>
  <c r="E591" i="15"/>
  <c r="D591" i="15"/>
  <c r="F590" i="15"/>
  <c r="E590" i="15"/>
  <c r="D590" i="15"/>
  <c r="F589" i="15"/>
  <c r="E589" i="15"/>
  <c r="D589" i="15"/>
  <c r="F588" i="15"/>
  <c r="E588" i="15"/>
  <c r="D588" i="15"/>
  <c r="F587" i="15"/>
  <c r="E587" i="15"/>
  <c r="D587" i="15"/>
  <c r="F586" i="15"/>
  <c r="E586" i="15"/>
  <c r="D586" i="15"/>
  <c r="F585" i="15"/>
  <c r="E585" i="15"/>
  <c r="D585" i="15"/>
  <c r="F584" i="15"/>
  <c r="E584" i="15"/>
  <c r="D584" i="15"/>
  <c r="F583" i="15"/>
  <c r="E583" i="15"/>
  <c r="D583" i="15"/>
  <c r="F582" i="15"/>
  <c r="E582" i="15"/>
  <c r="D582" i="15"/>
  <c r="F581" i="15"/>
  <c r="E581" i="15"/>
  <c r="D581" i="15"/>
  <c r="F580" i="15"/>
  <c r="E580" i="15"/>
  <c r="D580" i="15"/>
  <c r="F579" i="15"/>
  <c r="E579" i="15"/>
  <c r="D579" i="15"/>
  <c r="F578" i="15"/>
  <c r="E578" i="15"/>
  <c r="D578" i="15"/>
  <c r="F577" i="15"/>
  <c r="E577" i="15"/>
  <c r="D577" i="15"/>
  <c r="F576" i="15"/>
  <c r="E576" i="15"/>
  <c r="D576" i="15"/>
  <c r="F575" i="15"/>
  <c r="E575" i="15"/>
  <c r="D575" i="15"/>
  <c r="F574" i="15"/>
  <c r="E574" i="15"/>
  <c r="D574" i="15"/>
  <c r="F573" i="15"/>
  <c r="E573" i="15"/>
  <c r="D573" i="15"/>
  <c r="F572" i="15"/>
  <c r="E572" i="15"/>
  <c r="D572" i="15"/>
  <c r="F571" i="15"/>
  <c r="E571" i="15"/>
  <c r="D571" i="15"/>
  <c r="F570" i="15"/>
  <c r="E570" i="15"/>
  <c r="D570" i="15"/>
  <c r="F569" i="15"/>
  <c r="E569" i="15"/>
  <c r="D569" i="15"/>
  <c r="F568" i="15"/>
  <c r="E568" i="15"/>
  <c r="D568" i="15"/>
  <c r="F567" i="15"/>
  <c r="E567" i="15"/>
  <c r="D567" i="15"/>
  <c r="F566" i="15"/>
  <c r="E566" i="15"/>
  <c r="D566" i="15"/>
  <c r="F565" i="15"/>
  <c r="E565" i="15"/>
  <c r="D565" i="15"/>
  <c r="F564" i="15"/>
  <c r="E564" i="15"/>
  <c r="D564" i="15"/>
  <c r="F563" i="15"/>
  <c r="E563" i="15"/>
  <c r="D563" i="15"/>
  <c r="F562" i="15"/>
  <c r="E562" i="15"/>
  <c r="D562" i="15"/>
  <c r="F561" i="15"/>
  <c r="E561" i="15"/>
  <c r="D561" i="15"/>
  <c r="F560" i="15"/>
  <c r="E560" i="15"/>
  <c r="D560" i="15"/>
  <c r="F559" i="15"/>
  <c r="E559" i="15"/>
  <c r="D559" i="15"/>
  <c r="F558" i="15"/>
  <c r="E558" i="15"/>
  <c r="D558" i="15"/>
  <c r="F557" i="15"/>
  <c r="E557" i="15"/>
  <c r="D557" i="15"/>
  <c r="F556" i="15"/>
  <c r="E556" i="15"/>
  <c r="D556" i="15"/>
  <c r="F555" i="15"/>
  <c r="E555" i="15"/>
  <c r="D555" i="15"/>
  <c r="F554" i="15"/>
  <c r="E554" i="15"/>
  <c r="D554" i="15"/>
  <c r="F553" i="15"/>
  <c r="E553" i="15"/>
  <c r="D553" i="15"/>
  <c r="F552" i="15"/>
  <c r="E552" i="15"/>
  <c r="D552" i="15"/>
  <c r="F551" i="15"/>
  <c r="E551" i="15"/>
  <c r="D551" i="15"/>
  <c r="F550" i="15"/>
  <c r="E550" i="15"/>
  <c r="D550" i="15"/>
  <c r="F549" i="15"/>
  <c r="E549" i="15"/>
  <c r="D549" i="15"/>
  <c r="F548" i="15"/>
  <c r="E548" i="15"/>
  <c r="D548" i="15"/>
  <c r="F547" i="15"/>
  <c r="E547" i="15"/>
  <c r="D547" i="15"/>
  <c r="F546" i="15"/>
  <c r="E546" i="15"/>
  <c r="D546" i="15"/>
  <c r="F545" i="15"/>
  <c r="E545" i="15"/>
  <c r="D545" i="15"/>
  <c r="F544" i="15"/>
  <c r="E544" i="15"/>
  <c r="D544" i="15"/>
  <c r="F543" i="15"/>
  <c r="E543" i="15"/>
  <c r="D543" i="15"/>
  <c r="F542" i="15"/>
  <c r="E542" i="15"/>
  <c r="D542" i="15"/>
  <c r="F541" i="15"/>
  <c r="E541" i="15"/>
  <c r="D541" i="15"/>
  <c r="F540" i="15"/>
  <c r="E540" i="15"/>
  <c r="D540" i="15"/>
  <c r="F539" i="15"/>
  <c r="E539" i="15"/>
  <c r="D539" i="15"/>
  <c r="F538" i="15"/>
  <c r="E538" i="15"/>
  <c r="D538" i="15"/>
  <c r="F537" i="15"/>
  <c r="E537" i="15"/>
  <c r="D537" i="15"/>
  <c r="F536" i="15"/>
  <c r="E536" i="15"/>
  <c r="D536" i="15"/>
  <c r="F535" i="15"/>
  <c r="E535" i="15"/>
  <c r="D535" i="15"/>
  <c r="F534" i="15"/>
  <c r="E534" i="15"/>
  <c r="D534" i="15"/>
  <c r="F533" i="15"/>
  <c r="E533" i="15"/>
  <c r="D533" i="15"/>
  <c r="F532" i="15"/>
  <c r="E532" i="15"/>
  <c r="D532" i="15"/>
  <c r="F531" i="15"/>
  <c r="E531" i="15"/>
  <c r="D531" i="15"/>
  <c r="F530" i="15"/>
  <c r="E530" i="15"/>
  <c r="D530" i="15"/>
  <c r="F529" i="15"/>
  <c r="E529" i="15"/>
  <c r="D529" i="15"/>
  <c r="F528" i="15"/>
  <c r="E528" i="15"/>
  <c r="D528" i="15"/>
  <c r="F527" i="15"/>
  <c r="E527" i="15"/>
  <c r="D527" i="15"/>
  <c r="F526" i="15"/>
  <c r="E526" i="15"/>
  <c r="D526" i="15"/>
  <c r="F525" i="15"/>
  <c r="E525" i="15"/>
  <c r="D525" i="15"/>
  <c r="F524" i="15"/>
  <c r="E524" i="15"/>
  <c r="D524" i="15"/>
  <c r="F523" i="15"/>
  <c r="E523" i="15"/>
  <c r="D523" i="15"/>
  <c r="F522" i="15"/>
  <c r="E522" i="15"/>
  <c r="D522" i="15"/>
  <c r="F521" i="15"/>
  <c r="E521" i="15"/>
  <c r="D521" i="15"/>
  <c r="F520" i="15"/>
  <c r="E520" i="15"/>
  <c r="D520" i="15"/>
  <c r="F519" i="15"/>
  <c r="E519" i="15"/>
  <c r="D519" i="15"/>
  <c r="F518" i="15"/>
  <c r="E518" i="15"/>
  <c r="D518" i="15"/>
  <c r="F517" i="15"/>
  <c r="E517" i="15"/>
  <c r="D517" i="15"/>
  <c r="F516" i="15"/>
  <c r="E516" i="15"/>
  <c r="D516" i="15"/>
  <c r="F515" i="15"/>
  <c r="E515" i="15"/>
  <c r="D515" i="15"/>
  <c r="F514" i="15"/>
  <c r="E514" i="15"/>
  <c r="D514" i="15"/>
  <c r="F513" i="15"/>
  <c r="E513" i="15"/>
  <c r="D513" i="15"/>
  <c r="F512" i="15"/>
  <c r="E512" i="15"/>
  <c r="D512" i="15"/>
  <c r="F511" i="15"/>
  <c r="E511" i="15"/>
  <c r="D511" i="15"/>
  <c r="F510" i="15"/>
  <c r="E510" i="15"/>
  <c r="D510" i="15"/>
  <c r="F509" i="15"/>
  <c r="E509" i="15"/>
  <c r="D509" i="15"/>
  <c r="F508" i="15"/>
  <c r="E508" i="15"/>
  <c r="D508" i="15"/>
  <c r="F507" i="15"/>
  <c r="E507" i="15"/>
  <c r="D507" i="15"/>
  <c r="F506" i="15"/>
  <c r="E506" i="15"/>
  <c r="D506" i="15"/>
  <c r="F505" i="15"/>
  <c r="E505" i="15"/>
  <c r="D505" i="15"/>
  <c r="F504" i="15"/>
  <c r="E504" i="15"/>
  <c r="D504" i="15"/>
  <c r="F503" i="15"/>
  <c r="E503" i="15"/>
  <c r="D503" i="15"/>
  <c r="F502" i="15"/>
  <c r="E502" i="15"/>
  <c r="D502" i="15"/>
  <c r="F501" i="15"/>
  <c r="E501" i="15"/>
  <c r="D501" i="15"/>
  <c r="F500" i="15"/>
  <c r="E500" i="15"/>
  <c r="D500" i="15"/>
  <c r="F499" i="15"/>
  <c r="E499" i="15"/>
  <c r="D499" i="15"/>
  <c r="F498" i="15"/>
  <c r="E498" i="15"/>
  <c r="D498" i="15"/>
  <c r="F497" i="15"/>
  <c r="E497" i="15"/>
  <c r="D497" i="15"/>
  <c r="F496" i="15"/>
  <c r="E496" i="15"/>
  <c r="D496" i="15"/>
  <c r="F495" i="15"/>
  <c r="E495" i="15"/>
  <c r="D495" i="15"/>
  <c r="F494" i="15"/>
  <c r="E494" i="15"/>
  <c r="D494" i="15"/>
  <c r="F493" i="15"/>
  <c r="E493" i="15"/>
  <c r="D493" i="15"/>
  <c r="F492" i="15"/>
  <c r="E492" i="15"/>
  <c r="D492" i="15"/>
  <c r="F491" i="15"/>
  <c r="E491" i="15"/>
  <c r="D491" i="15"/>
  <c r="F490" i="15"/>
  <c r="E490" i="15"/>
  <c r="D490" i="15"/>
  <c r="F489" i="15"/>
  <c r="E489" i="15"/>
  <c r="D489" i="15"/>
  <c r="F488" i="15"/>
  <c r="E488" i="15"/>
  <c r="D488" i="15"/>
  <c r="F487" i="15"/>
  <c r="E487" i="15"/>
  <c r="D487" i="15"/>
  <c r="F486" i="15"/>
  <c r="E486" i="15"/>
  <c r="D486" i="15"/>
  <c r="F485" i="15"/>
  <c r="E485" i="15"/>
  <c r="D485" i="15"/>
  <c r="F484" i="15"/>
  <c r="E484" i="15"/>
  <c r="D484" i="15"/>
  <c r="F483" i="15"/>
  <c r="E483" i="15"/>
  <c r="D483" i="15"/>
  <c r="F482" i="15"/>
  <c r="E482" i="15"/>
  <c r="D482" i="15"/>
  <c r="F481" i="15"/>
  <c r="E481" i="15"/>
  <c r="D481" i="15"/>
  <c r="F480" i="15"/>
  <c r="E480" i="15"/>
  <c r="D480" i="15"/>
  <c r="F479" i="15"/>
  <c r="E479" i="15"/>
  <c r="D479" i="15"/>
  <c r="F478" i="15"/>
  <c r="E478" i="15"/>
  <c r="D478" i="15"/>
  <c r="F477" i="15"/>
  <c r="E477" i="15"/>
  <c r="D477" i="15"/>
  <c r="F476" i="15"/>
  <c r="E476" i="15"/>
  <c r="D476" i="15"/>
  <c r="F475" i="15"/>
  <c r="E475" i="15"/>
  <c r="D475" i="15"/>
  <c r="F474" i="15"/>
  <c r="E474" i="15"/>
  <c r="D474" i="15"/>
  <c r="F473" i="15"/>
  <c r="E473" i="15"/>
  <c r="D473" i="15"/>
  <c r="F472" i="15"/>
  <c r="E472" i="15"/>
  <c r="D472" i="15"/>
  <c r="F471" i="15"/>
  <c r="E471" i="15"/>
  <c r="D471" i="15"/>
  <c r="F470" i="15"/>
  <c r="E470" i="15"/>
  <c r="D470" i="15"/>
  <c r="F469" i="15"/>
  <c r="E469" i="15"/>
  <c r="D469" i="15"/>
  <c r="F468" i="15"/>
  <c r="E468" i="15"/>
  <c r="D468" i="15"/>
  <c r="F467" i="15"/>
  <c r="E467" i="15"/>
  <c r="D467" i="15"/>
  <c r="F466" i="15"/>
  <c r="E466" i="15"/>
  <c r="D466" i="15"/>
  <c r="F465" i="15"/>
  <c r="E465" i="15"/>
  <c r="D465" i="15"/>
  <c r="F464" i="15"/>
  <c r="E464" i="15"/>
  <c r="D464" i="15"/>
  <c r="F463" i="15"/>
  <c r="E463" i="15"/>
  <c r="D463" i="15"/>
  <c r="F462" i="15"/>
  <c r="E462" i="15"/>
  <c r="D462" i="15"/>
  <c r="F461" i="15"/>
  <c r="E461" i="15"/>
  <c r="D461" i="15"/>
  <c r="F460" i="15"/>
  <c r="E460" i="15"/>
  <c r="D460" i="15"/>
  <c r="F459" i="15"/>
  <c r="E459" i="15"/>
  <c r="D459" i="15"/>
  <c r="F458" i="15"/>
  <c r="E458" i="15"/>
  <c r="D458" i="15"/>
  <c r="F457" i="15"/>
  <c r="E457" i="15"/>
  <c r="D457" i="15"/>
  <c r="F456" i="15"/>
  <c r="E456" i="15"/>
  <c r="D456" i="15"/>
  <c r="F455" i="15"/>
  <c r="E455" i="15"/>
  <c r="D455" i="15"/>
  <c r="F454" i="15"/>
  <c r="E454" i="15"/>
  <c r="D454" i="15"/>
  <c r="F453" i="15"/>
  <c r="E453" i="15"/>
  <c r="D453" i="15"/>
  <c r="F452" i="15"/>
  <c r="E452" i="15"/>
  <c r="D452" i="15"/>
  <c r="F451" i="15"/>
  <c r="E451" i="15"/>
  <c r="D451" i="15"/>
  <c r="F450" i="15"/>
  <c r="E450" i="15"/>
  <c r="D450" i="15"/>
  <c r="F449" i="15"/>
  <c r="E449" i="15"/>
  <c r="D449" i="15"/>
  <c r="F448" i="15"/>
  <c r="E448" i="15"/>
  <c r="D448" i="15"/>
  <c r="F447" i="15"/>
  <c r="E447" i="15"/>
  <c r="D447" i="15"/>
  <c r="F446" i="15"/>
  <c r="E446" i="15"/>
  <c r="D446" i="15"/>
  <c r="F445" i="15"/>
  <c r="E445" i="15"/>
  <c r="D445" i="15"/>
  <c r="F444" i="15"/>
  <c r="E444" i="15"/>
  <c r="D444" i="15"/>
  <c r="F443" i="15"/>
  <c r="E443" i="15"/>
  <c r="D443" i="15"/>
  <c r="F442" i="15"/>
  <c r="E442" i="15"/>
  <c r="D442" i="15"/>
  <c r="F441" i="15"/>
  <c r="E441" i="15"/>
  <c r="D441" i="15"/>
  <c r="F440" i="15"/>
  <c r="E440" i="15"/>
  <c r="D440" i="15"/>
  <c r="F439" i="15"/>
  <c r="E439" i="15"/>
  <c r="D439" i="15"/>
  <c r="F438" i="15"/>
  <c r="E438" i="15"/>
  <c r="D438" i="15"/>
  <c r="F437" i="15"/>
  <c r="E437" i="15"/>
  <c r="D437" i="15"/>
  <c r="F436" i="15"/>
  <c r="E436" i="15"/>
  <c r="D436" i="15"/>
  <c r="F435" i="15"/>
  <c r="E435" i="15"/>
  <c r="D435" i="15"/>
  <c r="F434" i="15"/>
  <c r="E434" i="15"/>
  <c r="D434" i="15"/>
  <c r="F433" i="15"/>
  <c r="E433" i="15"/>
  <c r="D433" i="15"/>
  <c r="F432" i="15"/>
  <c r="E432" i="15"/>
  <c r="D432" i="15"/>
  <c r="F431" i="15"/>
  <c r="E431" i="15"/>
  <c r="D431" i="15"/>
  <c r="F430" i="15"/>
  <c r="E430" i="15"/>
  <c r="D430" i="15"/>
  <c r="F429" i="15"/>
  <c r="E429" i="15"/>
  <c r="D429" i="15"/>
  <c r="F428" i="15"/>
  <c r="E428" i="15"/>
  <c r="D428" i="15"/>
  <c r="F427" i="15"/>
  <c r="E427" i="15"/>
  <c r="D427" i="15"/>
  <c r="F426" i="15"/>
  <c r="E426" i="15"/>
  <c r="D426" i="15"/>
  <c r="F425" i="15"/>
  <c r="E425" i="15"/>
  <c r="D425" i="15"/>
  <c r="F424" i="15"/>
  <c r="E424" i="15"/>
  <c r="D424" i="15"/>
  <c r="F423" i="15"/>
  <c r="E423" i="15"/>
  <c r="D423" i="15"/>
  <c r="F422" i="15"/>
  <c r="E422" i="15"/>
  <c r="D422" i="15"/>
  <c r="F421" i="15"/>
  <c r="E421" i="15"/>
  <c r="D421" i="15"/>
  <c r="F420" i="15"/>
  <c r="E420" i="15"/>
  <c r="D420" i="15"/>
  <c r="F419" i="15"/>
  <c r="E419" i="15"/>
  <c r="D419" i="15"/>
  <c r="F418" i="15"/>
  <c r="E418" i="15"/>
  <c r="D418" i="15"/>
  <c r="F417" i="15"/>
  <c r="E417" i="15"/>
  <c r="D417" i="15"/>
  <c r="F416" i="15"/>
  <c r="E416" i="15"/>
  <c r="D416" i="15"/>
  <c r="F415" i="15"/>
  <c r="E415" i="15"/>
  <c r="D415" i="15"/>
  <c r="F414" i="15"/>
  <c r="E414" i="15"/>
  <c r="D414" i="15"/>
  <c r="F413" i="15"/>
  <c r="E413" i="15"/>
  <c r="D413" i="15"/>
  <c r="F412" i="15"/>
  <c r="E412" i="15"/>
  <c r="D412" i="15"/>
  <c r="F411" i="15"/>
  <c r="E411" i="15"/>
  <c r="D411" i="15"/>
  <c r="F410" i="15"/>
  <c r="E410" i="15"/>
  <c r="D410" i="15"/>
  <c r="F409" i="15"/>
  <c r="E409" i="15"/>
  <c r="D409" i="15"/>
  <c r="F408" i="15"/>
  <c r="E408" i="15"/>
  <c r="D408" i="15"/>
  <c r="F407" i="15"/>
  <c r="E407" i="15"/>
  <c r="D407" i="15"/>
  <c r="F406" i="15"/>
  <c r="E406" i="15"/>
  <c r="D406" i="15"/>
  <c r="F405" i="15"/>
  <c r="E405" i="15"/>
  <c r="D405" i="15"/>
  <c r="F404" i="15"/>
  <c r="E404" i="15"/>
  <c r="D404" i="15"/>
  <c r="F403" i="15"/>
  <c r="E403" i="15"/>
  <c r="D403" i="15"/>
  <c r="F402" i="15"/>
  <c r="E402" i="15"/>
  <c r="D402" i="15"/>
  <c r="F401" i="15"/>
  <c r="E401" i="15"/>
  <c r="D401" i="15"/>
  <c r="F400" i="15"/>
  <c r="E400" i="15"/>
  <c r="D400" i="15"/>
  <c r="F399" i="15"/>
  <c r="E399" i="15"/>
  <c r="D399" i="15"/>
  <c r="F398" i="15"/>
  <c r="E398" i="15"/>
  <c r="D398" i="15"/>
  <c r="F397" i="15"/>
  <c r="E397" i="15"/>
  <c r="D397" i="15"/>
  <c r="F396" i="15"/>
  <c r="E396" i="15"/>
  <c r="D396" i="15"/>
  <c r="F395" i="15"/>
  <c r="E395" i="15"/>
  <c r="D395" i="15"/>
  <c r="F394" i="15"/>
  <c r="E394" i="15"/>
  <c r="D394" i="15"/>
  <c r="F393" i="15"/>
  <c r="E393" i="15"/>
  <c r="D393" i="15"/>
  <c r="F392" i="15"/>
  <c r="E392" i="15"/>
  <c r="D392" i="15"/>
  <c r="F391" i="15"/>
  <c r="E391" i="15"/>
  <c r="D391" i="15"/>
  <c r="F390" i="15"/>
  <c r="E390" i="15"/>
  <c r="D390" i="15"/>
  <c r="F389" i="15"/>
  <c r="E389" i="15"/>
  <c r="D389" i="15"/>
  <c r="F388" i="15"/>
  <c r="E388" i="15"/>
  <c r="D388" i="15"/>
  <c r="F387" i="15"/>
  <c r="E387" i="15"/>
  <c r="D387" i="15"/>
  <c r="F386" i="15"/>
  <c r="E386" i="15"/>
  <c r="D386" i="15"/>
  <c r="F385" i="15"/>
  <c r="E385" i="15"/>
  <c r="D385" i="15"/>
  <c r="F384" i="15"/>
  <c r="E384" i="15"/>
  <c r="D384" i="15"/>
  <c r="F383" i="15"/>
  <c r="E383" i="15"/>
  <c r="D383" i="15"/>
  <c r="F382" i="15"/>
  <c r="E382" i="15"/>
  <c r="D382" i="15"/>
  <c r="F381" i="15"/>
  <c r="E381" i="15"/>
  <c r="D381" i="15"/>
  <c r="F380" i="15"/>
  <c r="E380" i="15"/>
  <c r="D380" i="15"/>
  <c r="F379" i="15"/>
  <c r="E379" i="15"/>
  <c r="D379" i="15"/>
  <c r="F378" i="15"/>
  <c r="E378" i="15"/>
  <c r="D378" i="15"/>
  <c r="F377" i="15"/>
  <c r="E377" i="15"/>
  <c r="D377" i="15"/>
  <c r="F376" i="15"/>
  <c r="E376" i="15"/>
  <c r="D376" i="15"/>
  <c r="F375" i="15"/>
  <c r="E375" i="15"/>
  <c r="D375" i="15"/>
  <c r="F374" i="15"/>
  <c r="E374" i="15"/>
  <c r="D374" i="15"/>
  <c r="F373" i="15"/>
  <c r="E373" i="15"/>
  <c r="D373" i="15"/>
  <c r="F372" i="15"/>
  <c r="E372" i="15"/>
  <c r="D372" i="15"/>
  <c r="F371" i="15"/>
  <c r="E371" i="15"/>
  <c r="D371" i="15"/>
  <c r="F370" i="15"/>
  <c r="E370" i="15"/>
  <c r="D370" i="15"/>
  <c r="F369" i="15"/>
  <c r="E369" i="15"/>
  <c r="D369" i="15"/>
  <c r="F368" i="15"/>
  <c r="E368" i="15"/>
  <c r="D368" i="15"/>
  <c r="F367" i="15"/>
  <c r="E367" i="15"/>
  <c r="D367" i="15"/>
  <c r="F366" i="15"/>
  <c r="E366" i="15"/>
  <c r="D366" i="15"/>
  <c r="F365" i="15"/>
  <c r="E365" i="15"/>
  <c r="D365" i="15"/>
  <c r="F364" i="15"/>
  <c r="E364" i="15"/>
  <c r="D364" i="15"/>
  <c r="F363" i="15"/>
  <c r="E363" i="15"/>
  <c r="D363" i="15"/>
  <c r="F362" i="15"/>
  <c r="E362" i="15"/>
  <c r="D362" i="15"/>
  <c r="F361" i="15"/>
  <c r="E361" i="15"/>
  <c r="D361" i="15"/>
  <c r="F360" i="15"/>
  <c r="E360" i="15"/>
  <c r="D360" i="15"/>
  <c r="F359" i="15"/>
  <c r="E359" i="15"/>
  <c r="D359" i="15"/>
  <c r="F358" i="15"/>
  <c r="E358" i="15"/>
  <c r="D358" i="15"/>
  <c r="F357" i="15"/>
  <c r="E357" i="15"/>
  <c r="D357" i="15"/>
  <c r="F356" i="15"/>
  <c r="E356" i="15"/>
  <c r="D356" i="15"/>
  <c r="F355" i="15"/>
  <c r="E355" i="15"/>
  <c r="D355" i="15"/>
  <c r="F354" i="15"/>
  <c r="E354" i="15"/>
  <c r="D354" i="15"/>
  <c r="F353" i="15"/>
  <c r="E353" i="15"/>
  <c r="D353" i="15"/>
  <c r="F352" i="15"/>
  <c r="E352" i="15"/>
  <c r="D352" i="15"/>
  <c r="F351" i="15"/>
  <c r="E351" i="15"/>
  <c r="D351" i="15"/>
  <c r="F350" i="15"/>
  <c r="E350" i="15"/>
  <c r="D350" i="15"/>
  <c r="F349" i="15"/>
  <c r="E349" i="15"/>
  <c r="D349" i="15"/>
  <c r="F348" i="15"/>
  <c r="E348" i="15"/>
  <c r="D348" i="15"/>
  <c r="F347" i="15"/>
  <c r="E347" i="15"/>
  <c r="D347" i="15"/>
  <c r="F346" i="15"/>
  <c r="E346" i="15"/>
  <c r="D346" i="15"/>
  <c r="F345" i="15"/>
  <c r="E345" i="15"/>
  <c r="D345" i="15"/>
  <c r="F344" i="15"/>
  <c r="E344" i="15"/>
  <c r="D344" i="15"/>
  <c r="F343" i="15"/>
  <c r="E343" i="15"/>
  <c r="D343" i="15"/>
  <c r="F342" i="15"/>
  <c r="E342" i="15"/>
  <c r="D342" i="15"/>
  <c r="F341" i="15"/>
  <c r="E341" i="15"/>
  <c r="D341" i="15"/>
  <c r="F340" i="15"/>
  <c r="E340" i="15"/>
  <c r="D340" i="15"/>
  <c r="F339" i="15"/>
  <c r="E339" i="15"/>
  <c r="D339" i="15"/>
  <c r="F338" i="15"/>
  <c r="E338" i="15"/>
  <c r="D338" i="15"/>
  <c r="F337" i="15"/>
  <c r="E337" i="15"/>
  <c r="D337" i="15"/>
  <c r="F336" i="15"/>
  <c r="E336" i="15"/>
  <c r="D336" i="15"/>
  <c r="F335" i="15"/>
  <c r="E335" i="15"/>
  <c r="D335" i="15"/>
  <c r="F334" i="15"/>
  <c r="E334" i="15"/>
  <c r="D334" i="15"/>
  <c r="F333" i="15"/>
  <c r="E333" i="15"/>
  <c r="D333" i="15"/>
  <c r="F332" i="15"/>
  <c r="E332" i="15"/>
  <c r="D332" i="15"/>
  <c r="F331" i="15"/>
  <c r="E331" i="15"/>
  <c r="D331" i="15"/>
  <c r="F330" i="15"/>
  <c r="E330" i="15"/>
  <c r="D330" i="15"/>
  <c r="F329" i="15"/>
  <c r="E329" i="15"/>
  <c r="D329" i="15"/>
  <c r="F328" i="15"/>
  <c r="E328" i="15"/>
  <c r="D328" i="15"/>
  <c r="F327" i="15"/>
  <c r="E327" i="15"/>
  <c r="D327" i="15"/>
  <c r="F326" i="15"/>
  <c r="E326" i="15"/>
  <c r="D326" i="15"/>
  <c r="F325" i="15"/>
  <c r="E325" i="15"/>
  <c r="D325" i="15"/>
  <c r="F324" i="15"/>
  <c r="E324" i="15"/>
  <c r="D324" i="15"/>
  <c r="F323" i="15"/>
  <c r="E323" i="15"/>
  <c r="D323" i="15"/>
  <c r="F322" i="15"/>
  <c r="E322" i="15"/>
  <c r="D322" i="15"/>
  <c r="F321" i="15"/>
  <c r="E321" i="15"/>
  <c r="D321" i="15"/>
  <c r="F320" i="15"/>
  <c r="E320" i="15"/>
  <c r="D320" i="15"/>
  <c r="F319" i="15"/>
  <c r="E319" i="15"/>
  <c r="D319" i="15"/>
  <c r="F318" i="15"/>
  <c r="E318" i="15"/>
  <c r="D318" i="15"/>
  <c r="F317" i="15"/>
  <c r="E317" i="15"/>
  <c r="D317" i="15"/>
  <c r="F316" i="15"/>
  <c r="E316" i="15"/>
  <c r="D316" i="15"/>
  <c r="F315" i="15"/>
  <c r="E315" i="15"/>
  <c r="D315" i="15"/>
  <c r="F314" i="15"/>
  <c r="E314" i="15"/>
  <c r="D314" i="15"/>
  <c r="F313" i="15"/>
  <c r="E313" i="15"/>
  <c r="D313" i="15"/>
  <c r="F312" i="15"/>
  <c r="E312" i="15"/>
  <c r="D312" i="15"/>
  <c r="F311" i="15"/>
  <c r="E311" i="15"/>
  <c r="D311" i="15"/>
  <c r="F310" i="15"/>
  <c r="E310" i="15"/>
  <c r="D310" i="15"/>
  <c r="F309" i="15"/>
  <c r="E309" i="15"/>
  <c r="D309" i="15"/>
  <c r="F308" i="15"/>
  <c r="E308" i="15"/>
  <c r="D308" i="15"/>
  <c r="F307" i="15"/>
  <c r="E307" i="15"/>
  <c r="D307" i="15"/>
  <c r="F306" i="15"/>
  <c r="E306" i="15"/>
  <c r="D306" i="15"/>
  <c r="F305" i="15"/>
  <c r="E305" i="15"/>
  <c r="D305" i="15"/>
  <c r="F304" i="15"/>
  <c r="E304" i="15"/>
  <c r="D304" i="15"/>
  <c r="F303" i="15"/>
  <c r="E303" i="15"/>
  <c r="D303" i="15"/>
  <c r="F302" i="15"/>
  <c r="E302" i="15"/>
  <c r="D302" i="15"/>
  <c r="F301" i="15"/>
  <c r="E301" i="15"/>
  <c r="D301" i="15"/>
  <c r="F300" i="15"/>
  <c r="E300" i="15"/>
  <c r="D300" i="15"/>
  <c r="F299" i="15"/>
  <c r="E299" i="15"/>
  <c r="D299" i="15"/>
  <c r="F298" i="15"/>
  <c r="E298" i="15"/>
  <c r="D298" i="15"/>
  <c r="F297" i="15"/>
  <c r="E297" i="15"/>
  <c r="D297" i="15"/>
  <c r="F296" i="15"/>
  <c r="E296" i="15"/>
  <c r="D296" i="15"/>
  <c r="F295" i="15"/>
  <c r="E295" i="15"/>
  <c r="D295" i="15"/>
  <c r="F294" i="15"/>
  <c r="E294" i="15"/>
  <c r="D294" i="15"/>
  <c r="F293" i="15"/>
  <c r="E293" i="15"/>
  <c r="D293" i="15"/>
  <c r="F292" i="15"/>
  <c r="E292" i="15"/>
  <c r="D292" i="15"/>
  <c r="F291" i="15"/>
  <c r="E291" i="15"/>
  <c r="D291" i="15"/>
  <c r="F290" i="15"/>
  <c r="E290" i="15"/>
  <c r="D290" i="15"/>
  <c r="F289" i="15"/>
  <c r="E289" i="15"/>
  <c r="D289" i="15"/>
  <c r="F288" i="15"/>
  <c r="E288" i="15"/>
  <c r="D288" i="15"/>
  <c r="F287" i="15"/>
  <c r="E287" i="15"/>
  <c r="D287" i="15"/>
  <c r="F286" i="15"/>
  <c r="E286" i="15"/>
  <c r="D286" i="15"/>
  <c r="F285" i="15"/>
  <c r="E285" i="15"/>
  <c r="D285" i="15"/>
  <c r="F284" i="15"/>
  <c r="E284" i="15"/>
  <c r="D284" i="15"/>
  <c r="F283" i="15"/>
  <c r="E283" i="15"/>
  <c r="D283" i="15"/>
  <c r="F282" i="15"/>
  <c r="E282" i="15"/>
  <c r="D282" i="15"/>
  <c r="F281" i="15"/>
  <c r="E281" i="15"/>
  <c r="D281" i="15"/>
  <c r="F280" i="15"/>
  <c r="E280" i="15"/>
  <c r="D280" i="15"/>
  <c r="F279" i="15"/>
  <c r="E279" i="15"/>
  <c r="D279" i="15"/>
  <c r="F278" i="15"/>
  <c r="E278" i="15"/>
  <c r="D278" i="15"/>
  <c r="F277" i="15"/>
  <c r="E277" i="15"/>
  <c r="D277" i="15"/>
  <c r="F276" i="15"/>
  <c r="E276" i="15"/>
  <c r="D276" i="15"/>
  <c r="F275" i="15"/>
  <c r="E275" i="15"/>
  <c r="D275" i="15"/>
  <c r="F274" i="15"/>
  <c r="E274" i="15"/>
  <c r="D274" i="15"/>
  <c r="F273" i="15"/>
  <c r="E273" i="15"/>
  <c r="D273" i="15"/>
  <c r="F272" i="15"/>
  <c r="E272" i="15"/>
  <c r="D272" i="15"/>
  <c r="F271" i="15"/>
  <c r="E271" i="15"/>
  <c r="D271" i="15"/>
  <c r="F270" i="15"/>
  <c r="E270" i="15"/>
  <c r="D270" i="15"/>
  <c r="F269" i="15"/>
  <c r="E269" i="15"/>
  <c r="D269" i="15"/>
  <c r="F268" i="15"/>
  <c r="E268" i="15"/>
  <c r="D268" i="15"/>
  <c r="F267" i="15"/>
  <c r="E267" i="15"/>
  <c r="D267" i="15"/>
  <c r="F266" i="15"/>
  <c r="E266" i="15"/>
  <c r="D266" i="15"/>
  <c r="F265" i="15"/>
  <c r="E265" i="15"/>
  <c r="D265" i="15"/>
  <c r="F264" i="15"/>
  <c r="E264" i="15"/>
  <c r="D264" i="15"/>
  <c r="F263" i="15"/>
  <c r="E263" i="15"/>
  <c r="D263" i="15"/>
  <c r="F262" i="15"/>
  <c r="E262" i="15"/>
  <c r="D262" i="15"/>
  <c r="F261" i="15"/>
  <c r="E261" i="15"/>
  <c r="D261" i="15"/>
  <c r="F260" i="15"/>
  <c r="E260" i="15"/>
  <c r="D260" i="15"/>
  <c r="F259" i="15"/>
  <c r="E259" i="15"/>
  <c r="D259" i="15"/>
  <c r="F258" i="15"/>
  <c r="E258" i="15"/>
  <c r="D258" i="15"/>
  <c r="F257" i="15"/>
  <c r="E257" i="15"/>
  <c r="D257" i="15"/>
  <c r="F256" i="15"/>
  <c r="E256" i="15"/>
  <c r="D256" i="15"/>
  <c r="F255" i="15"/>
  <c r="E255" i="15"/>
  <c r="D255" i="15"/>
  <c r="F254" i="15"/>
  <c r="E254" i="15"/>
  <c r="D254" i="15"/>
  <c r="F253" i="15"/>
  <c r="E253" i="15"/>
  <c r="D253" i="15"/>
  <c r="F252" i="15"/>
  <c r="E252" i="15"/>
  <c r="D252" i="15"/>
  <c r="F251" i="15"/>
  <c r="E251" i="15"/>
  <c r="D251" i="15"/>
  <c r="F250" i="15"/>
  <c r="E250" i="15"/>
  <c r="D250" i="15"/>
  <c r="F249" i="15"/>
  <c r="E249" i="15"/>
  <c r="D249" i="15"/>
  <c r="F248" i="15"/>
  <c r="E248" i="15"/>
  <c r="D248" i="15"/>
  <c r="F247" i="15"/>
  <c r="E247" i="15"/>
  <c r="D247" i="15"/>
  <c r="F246" i="15"/>
  <c r="E246" i="15"/>
  <c r="D246" i="15"/>
  <c r="F245" i="15"/>
  <c r="E245" i="15"/>
  <c r="D245" i="15"/>
  <c r="F244" i="15"/>
  <c r="E244" i="15"/>
  <c r="D244" i="15"/>
  <c r="F243" i="15"/>
  <c r="E243" i="15"/>
  <c r="D243" i="15"/>
  <c r="F242" i="15"/>
  <c r="E242" i="15"/>
  <c r="D242" i="15"/>
  <c r="F241" i="15"/>
  <c r="E241" i="15"/>
  <c r="D241" i="15"/>
  <c r="F240" i="15"/>
  <c r="E240" i="15"/>
  <c r="D240" i="15"/>
  <c r="F239" i="15"/>
  <c r="E239" i="15"/>
  <c r="D239" i="15"/>
  <c r="F238" i="15"/>
  <c r="E238" i="15"/>
  <c r="D238" i="15"/>
  <c r="F237" i="15"/>
  <c r="E237" i="15"/>
  <c r="D237" i="15"/>
  <c r="F236" i="15"/>
  <c r="E236" i="15"/>
  <c r="D236" i="15"/>
  <c r="F235" i="15"/>
  <c r="E235" i="15"/>
  <c r="D235" i="15"/>
  <c r="F234" i="15"/>
  <c r="E234" i="15"/>
  <c r="D234" i="15"/>
  <c r="F233" i="15"/>
  <c r="E233" i="15"/>
  <c r="D233" i="15"/>
  <c r="F232" i="15"/>
  <c r="E232" i="15"/>
  <c r="D232" i="15"/>
  <c r="F231" i="15"/>
  <c r="E231" i="15"/>
  <c r="D231" i="15"/>
  <c r="F230" i="15"/>
  <c r="E230" i="15"/>
  <c r="D230" i="15"/>
  <c r="F229" i="15"/>
  <c r="E229" i="15"/>
  <c r="D229" i="15"/>
  <c r="F228" i="15"/>
  <c r="E228" i="15"/>
  <c r="D228" i="15"/>
  <c r="F227" i="15"/>
  <c r="E227" i="15"/>
  <c r="D227" i="15"/>
  <c r="F226" i="15"/>
  <c r="E226" i="15"/>
  <c r="D226" i="15"/>
  <c r="F225" i="15"/>
  <c r="E225" i="15"/>
  <c r="D225" i="15"/>
  <c r="F224" i="15"/>
  <c r="E224" i="15"/>
  <c r="D224" i="15"/>
  <c r="F223" i="15"/>
  <c r="E223" i="15"/>
  <c r="D223" i="15"/>
  <c r="F222" i="15"/>
  <c r="E222" i="15"/>
  <c r="D222" i="15"/>
  <c r="F221" i="15"/>
  <c r="E221" i="15"/>
  <c r="D221" i="15"/>
  <c r="F220" i="15"/>
  <c r="E220" i="15"/>
  <c r="D220" i="15"/>
  <c r="F219" i="15"/>
  <c r="E219" i="15"/>
  <c r="D219" i="15"/>
  <c r="F218" i="15"/>
  <c r="E218" i="15"/>
  <c r="D218" i="15"/>
  <c r="F217" i="15"/>
  <c r="E217" i="15"/>
  <c r="D217" i="15"/>
  <c r="F216" i="15"/>
  <c r="E216" i="15"/>
  <c r="D216" i="15"/>
  <c r="F215" i="15"/>
  <c r="E215" i="15"/>
  <c r="D215" i="15"/>
  <c r="F214" i="15"/>
  <c r="E214" i="15"/>
  <c r="D214" i="15"/>
  <c r="F213" i="15"/>
  <c r="E213" i="15"/>
  <c r="D213" i="15"/>
  <c r="F212" i="15"/>
  <c r="E212" i="15"/>
  <c r="D212" i="15"/>
  <c r="F211" i="15"/>
  <c r="E211" i="15"/>
  <c r="D211" i="15"/>
  <c r="F210" i="15"/>
  <c r="E210" i="15"/>
  <c r="D210" i="15"/>
  <c r="F209" i="15"/>
  <c r="E209" i="15"/>
  <c r="D209" i="15"/>
  <c r="F208" i="15"/>
  <c r="E208" i="15"/>
  <c r="D208" i="15"/>
  <c r="F207" i="15"/>
  <c r="E207" i="15"/>
  <c r="D207" i="15"/>
  <c r="F206" i="15"/>
  <c r="E206" i="15"/>
  <c r="D206" i="15"/>
  <c r="F205" i="15"/>
  <c r="E205" i="15"/>
  <c r="D205" i="15"/>
  <c r="F204" i="15"/>
  <c r="E204" i="15"/>
  <c r="D204" i="15"/>
  <c r="F203" i="15"/>
  <c r="E203" i="15"/>
  <c r="D203" i="15"/>
  <c r="F202" i="15"/>
  <c r="E202" i="15"/>
  <c r="D202" i="15"/>
  <c r="F201" i="15"/>
  <c r="E201" i="15"/>
  <c r="D201" i="15"/>
  <c r="F200" i="15"/>
  <c r="E200" i="15"/>
  <c r="D200" i="15"/>
  <c r="F199" i="15"/>
  <c r="E199" i="15"/>
  <c r="D199" i="15"/>
  <c r="F198" i="15"/>
  <c r="E198" i="15"/>
  <c r="D198" i="15"/>
  <c r="F197" i="15"/>
  <c r="E197" i="15"/>
  <c r="D197" i="15"/>
  <c r="F196" i="15"/>
  <c r="E196" i="15"/>
  <c r="D196" i="15"/>
  <c r="F195" i="15"/>
  <c r="E195" i="15"/>
  <c r="D195" i="15"/>
  <c r="F194" i="15"/>
  <c r="E194" i="15"/>
  <c r="D194" i="15"/>
  <c r="F193" i="15"/>
  <c r="E193" i="15"/>
  <c r="D193" i="15"/>
  <c r="F192" i="15"/>
  <c r="E192" i="15"/>
  <c r="D192" i="15"/>
  <c r="F191" i="15"/>
  <c r="E191" i="15"/>
  <c r="D191" i="15"/>
  <c r="F190" i="15"/>
  <c r="E190" i="15"/>
  <c r="D190" i="15"/>
  <c r="F189" i="15"/>
  <c r="E189" i="15"/>
  <c r="D189" i="15"/>
  <c r="F188" i="15"/>
  <c r="E188" i="15"/>
  <c r="D188" i="15"/>
  <c r="F187" i="15"/>
  <c r="E187" i="15"/>
  <c r="D187" i="15"/>
  <c r="F186" i="15"/>
  <c r="E186" i="15"/>
  <c r="D186" i="15"/>
  <c r="F185" i="15"/>
  <c r="E185" i="15"/>
  <c r="D185" i="15"/>
  <c r="F184" i="15"/>
  <c r="E184" i="15"/>
  <c r="D184" i="15"/>
  <c r="F183" i="15"/>
  <c r="E183" i="15"/>
  <c r="D183" i="15"/>
  <c r="F182" i="15"/>
  <c r="E182" i="15"/>
  <c r="D182" i="15"/>
  <c r="F181" i="15"/>
  <c r="E181" i="15"/>
  <c r="D181" i="15"/>
  <c r="F180" i="15"/>
  <c r="E180" i="15"/>
  <c r="D180" i="15"/>
  <c r="F179" i="15"/>
  <c r="E179" i="15"/>
  <c r="D179" i="15"/>
  <c r="F178" i="15"/>
  <c r="E178" i="15"/>
  <c r="D178" i="15"/>
  <c r="F177" i="15"/>
  <c r="E177" i="15"/>
  <c r="D177" i="15"/>
  <c r="F176" i="15"/>
  <c r="E176" i="15"/>
  <c r="D176" i="15"/>
  <c r="F175" i="15"/>
  <c r="E175" i="15"/>
  <c r="D175" i="15"/>
  <c r="F174" i="15"/>
  <c r="E174" i="15"/>
  <c r="D174" i="15"/>
  <c r="F173" i="15"/>
  <c r="E173" i="15"/>
  <c r="D173" i="15"/>
  <c r="F172" i="15"/>
  <c r="E172" i="15"/>
  <c r="D172" i="15"/>
  <c r="F171" i="15"/>
  <c r="E171" i="15"/>
  <c r="D171" i="15"/>
  <c r="F170" i="15"/>
  <c r="E170" i="15"/>
  <c r="D170" i="15"/>
  <c r="F169" i="15"/>
  <c r="E169" i="15"/>
  <c r="D169" i="15"/>
  <c r="F168" i="15"/>
  <c r="E168" i="15"/>
  <c r="D168" i="15"/>
  <c r="F167" i="15"/>
  <c r="E167" i="15"/>
  <c r="D167" i="15"/>
  <c r="F166" i="15"/>
  <c r="E166" i="15"/>
  <c r="D166" i="15"/>
  <c r="F165" i="15"/>
  <c r="E165" i="15"/>
  <c r="D165" i="15"/>
  <c r="F164" i="15"/>
  <c r="E164" i="15"/>
  <c r="D164" i="15"/>
  <c r="F163" i="15"/>
  <c r="E163" i="15"/>
  <c r="D163" i="15"/>
  <c r="F162" i="15"/>
  <c r="E162" i="15"/>
  <c r="D162" i="15"/>
  <c r="F161" i="15"/>
  <c r="E161" i="15"/>
  <c r="D161" i="15"/>
  <c r="F160" i="15"/>
  <c r="E160" i="15"/>
  <c r="D160" i="15"/>
  <c r="F159" i="15"/>
  <c r="E159" i="15"/>
  <c r="D159" i="15"/>
  <c r="F158" i="15"/>
  <c r="E158" i="15"/>
  <c r="D158" i="15"/>
  <c r="F157" i="15"/>
  <c r="E157" i="15"/>
  <c r="D157" i="15"/>
  <c r="F156" i="15"/>
  <c r="E156" i="15"/>
  <c r="D156" i="15"/>
  <c r="F155" i="15"/>
  <c r="E155" i="15"/>
  <c r="D155" i="15"/>
  <c r="F154" i="15"/>
  <c r="E154" i="15"/>
  <c r="D154" i="15"/>
  <c r="F153" i="15"/>
  <c r="E153" i="15"/>
  <c r="D153" i="15"/>
  <c r="F152" i="15"/>
  <c r="E152" i="15"/>
  <c r="D152" i="15"/>
  <c r="F151" i="15"/>
  <c r="E151" i="15"/>
  <c r="D151" i="15"/>
  <c r="F150" i="15"/>
  <c r="E150" i="15"/>
  <c r="D150" i="15"/>
  <c r="F149" i="15"/>
  <c r="E149" i="15"/>
  <c r="D149" i="15"/>
  <c r="F148" i="15"/>
  <c r="E148" i="15"/>
  <c r="D148" i="15"/>
  <c r="F147" i="15"/>
  <c r="E147" i="15"/>
  <c r="D147" i="15"/>
  <c r="F146" i="15"/>
  <c r="E146" i="15"/>
  <c r="D146" i="15"/>
  <c r="F145" i="15"/>
  <c r="E145" i="15"/>
  <c r="D145" i="15"/>
  <c r="F144" i="15"/>
  <c r="E144" i="15"/>
  <c r="D144" i="15"/>
  <c r="F143" i="15"/>
  <c r="E143" i="15"/>
  <c r="D143" i="15"/>
  <c r="F142" i="15"/>
  <c r="E142" i="15"/>
  <c r="D142" i="15"/>
  <c r="F141" i="15"/>
  <c r="E141" i="15"/>
  <c r="D141" i="15"/>
  <c r="F140" i="15"/>
  <c r="E140" i="15"/>
  <c r="D140" i="15"/>
  <c r="F139" i="15"/>
  <c r="E139" i="15"/>
  <c r="D139" i="15"/>
  <c r="F138" i="15"/>
  <c r="E138" i="15"/>
  <c r="D138" i="15"/>
  <c r="F137" i="15"/>
  <c r="E137" i="15"/>
  <c r="D137" i="15"/>
  <c r="F136" i="15"/>
  <c r="E136" i="15"/>
  <c r="D136" i="15"/>
  <c r="F135" i="15"/>
  <c r="E135" i="15"/>
  <c r="D135" i="15"/>
  <c r="F134" i="15"/>
  <c r="E134" i="15"/>
  <c r="D134" i="15"/>
  <c r="F133" i="15"/>
  <c r="E133" i="15"/>
  <c r="D133" i="15"/>
  <c r="F132" i="15"/>
  <c r="E132" i="15"/>
  <c r="D132" i="15"/>
  <c r="F131" i="15"/>
  <c r="E131" i="15"/>
  <c r="D131" i="15"/>
  <c r="F130" i="15"/>
  <c r="E130" i="15"/>
  <c r="D130" i="15"/>
  <c r="F129" i="15"/>
  <c r="E129" i="15"/>
  <c r="D129" i="15"/>
  <c r="F128" i="15"/>
  <c r="E128" i="15"/>
  <c r="D128" i="15"/>
  <c r="F127" i="15"/>
  <c r="E127" i="15"/>
  <c r="D127" i="15"/>
  <c r="F126" i="15"/>
  <c r="E126" i="15"/>
  <c r="D126" i="15"/>
  <c r="F125" i="15"/>
  <c r="E125" i="15"/>
  <c r="D125" i="15"/>
  <c r="F124" i="15"/>
  <c r="E124" i="15"/>
  <c r="D124" i="15"/>
  <c r="F123" i="15"/>
  <c r="E123" i="15"/>
  <c r="D123" i="15"/>
  <c r="F122" i="15"/>
  <c r="E122" i="15"/>
  <c r="D122" i="15"/>
  <c r="F121" i="15"/>
  <c r="E121" i="15"/>
  <c r="D121" i="15"/>
  <c r="F120" i="15"/>
  <c r="E120" i="15"/>
  <c r="D120" i="15"/>
  <c r="F119" i="15"/>
  <c r="E119" i="15"/>
  <c r="D119" i="15"/>
  <c r="F118" i="15"/>
  <c r="E118" i="15"/>
  <c r="D118" i="15"/>
  <c r="F117" i="15"/>
  <c r="E117" i="15"/>
  <c r="D117" i="15"/>
  <c r="F116" i="15"/>
  <c r="E116" i="15"/>
  <c r="D116" i="15"/>
  <c r="F115" i="15"/>
  <c r="E115" i="15"/>
  <c r="D115" i="15"/>
  <c r="F114" i="15"/>
  <c r="E114" i="15"/>
  <c r="D114" i="15"/>
  <c r="F113" i="15"/>
  <c r="E113" i="15"/>
  <c r="D113" i="15"/>
  <c r="F112" i="15"/>
  <c r="E112" i="15"/>
  <c r="D112" i="15"/>
  <c r="F111" i="15"/>
  <c r="E111" i="15"/>
  <c r="D111" i="15"/>
  <c r="F110" i="15"/>
  <c r="E110" i="15"/>
  <c r="D110" i="15"/>
  <c r="F109" i="15"/>
  <c r="E109" i="15"/>
  <c r="D109" i="15"/>
  <c r="F108" i="15"/>
  <c r="E108" i="15"/>
  <c r="D108" i="15"/>
  <c r="F107" i="15"/>
  <c r="E107" i="15"/>
  <c r="D107" i="15"/>
  <c r="F106" i="15"/>
  <c r="E106" i="15"/>
  <c r="D106" i="15"/>
  <c r="F105" i="15"/>
  <c r="E105" i="15"/>
  <c r="D105" i="15"/>
  <c r="F104" i="15"/>
  <c r="E104" i="15"/>
  <c r="D104" i="15"/>
  <c r="F103" i="15"/>
  <c r="E103" i="15"/>
  <c r="D103" i="15"/>
  <c r="F102" i="15"/>
  <c r="E102" i="15"/>
  <c r="D102" i="15"/>
  <c r="F101" i="15"/>
  <c r="E101" i="15"/>
  <c r="D101" i="15"/>
  <c r="F100" i="15"/>
  <c r="E100" i="15"/>
  <c r="D100" i="15"/>
  <c r="F99" i="15"/>
  <c r="E99" i="15"/>
  <c r="D99" i="15"/>
  <c r="F98" i="15"/>
  <c r="E98" i="15"/>
  <c r="D98" i="15"/>
  <c r="F97" i="15"/>
  <c r="E97" i="15"/>
  <c r="D97" i="15"/>
  <c r="F96" i="15"/>
  <c r="E96" i="15"/>
  <c r="D96" i="15"/>
  <c r="F95" i="15"/>
  <c r="E95" i="15"/>
  <c r="D95" i="15"/>
  <c r="F94" i="15"/>
  <c r="E94" i="15"/>
  <c r="D94" i="15"/>
  <c r="F93" i="15"/>
  <c r="E93" i="15"/>
  <c r="D93" i="15"/>
  <c r="F92" i="15"/>
  <c r="E92" i="15"/>
  <c r="D92" i="15"/>
  <c r="F91" i="15"/>
  <c r="E91" i="15"/>
  <c r="D91" i="15"/>
  <c r="F90" i="15"/>
  <c r="E90" i="15"/>
  <c r="D90" i="15"/>
  <c r="F89" i="15"/>
  <c r="E89" i="15"/>
  <c r="D89" i="15"/>
  <c r="F88" i="15"/>
  <c r="E88" i="15"/>
  <c r="D88" i="15"/>
  <c r="F87" i="15"/>
  <c r="E87" i="15"/>
  <c r="D87" i="15"/>
  <c r="F86" i="15"/>
  <c r="E86" i="15"/>
  <c r="D86" i="15"/>
  <c r="F85" i="15"/>
  <c r="E85" i="15"/>
  <c r="D85" i="15"/>
  <c r="F84" i="15"/>
  <c r="E84" i="15"/>
  <c r="D84" i="15"/>
  <c r="F83" i="15"/>
  <c r="E83" i="15"/>
  <c r="D83" i="15"/>
  <c r="F82" i="15"/>
  <c r="E82" i="15"/>
  <c r="D82" i="15"/>
  <c r="F81" i="15"/>
  <c r="E81" i="15"/>
  <c r="D81" i="15"/>
  <c r="F80" i="15"/>
  <c r="E80" i="15"/>
  <c r="D80" i="15"/>
  <c r="F79" i="15"/>
  <c r="E79" i="15"/>
  <c r="D79" i="15"/>
  <c r="F78" i="15"/>
  <c r="E78" i="15"/>
  <c r="D78" i="15"/>
  <c r="F77" i="15"/>
  <c r="E77" i="15"/>
  <c r="D77" i="15"/>
  <c r="F76" i="15"/>
  <c r="E76" i="15"/>
  <c r="D76" i="15"/>
  <c r="F75" i="15"/>
  <c r="E75" i="15"/>
  <c r="D75" i="15"/>
  <c r="F74" i="15"/>
  <c r="E74" i="15"/>
  <c r="D74" i="15"/>
  <c r="F73" i="15"/>
  <c r="E73" i="15"/>
  <c r="D73" i="15"/>
  <c r="F72" i="15"/>
  <c r="E72" i="15"/>
  <c r="D72" i="15"/>
  <c r="F71" i="15"/>
  <c r="E71" i="15"/>
  <c r="D71" i="15"/>
  <c r="F70" i="15"/>
  <c r="E70" i="15"/>
  <c r="D70" i="15"/>
  <c r="F69" i="15"/>
  <c r="E69" i="15"/>
  <c r="D69" i="15"/>
  <c r="F68" i="15"/>
  <c r="E68" i="15"/>
  <c r="D68" i="15"/>
  <c r="F67" i="15"/>
  <c r="E67" i="15"/>
  <c r="D67" i="15"/>
  <c r="F66" i="15"/>
  <c r="E66" i="15"/>
  <c r="D66" i="15"/>
  <c r="F65" i="15"/>
  <c r="E65" i="15"/>
  <c r="D65" i="15"/>
  <c r="F64" i="15"/>
  <c r="E64" i="15"/>
  <c r="D64" i="15"/>
  <c r="F63" i="15"/>
  <c r="E63" i="15"/>
  <c r="D63" i="15"/>
  <c r="F62" i="15"/>
  <c r="E62" i="15"/>
  <c r="D62" i="15"/>
  <c r="F61" i="15"/>
  <c r="E61" i="15"/>
  <c r="D61" i="15"/>
  <c r="F60" i="15"/>
  <c r="E60" i="15"/>
  <c r="D60" i="15"/>
  <c r="F59" i="15"/>
  <c r="E59" i="15"/>
  <c r="D59" i="15"/>
  <c r="F58" i="15"/>
  <c r="E58" i="15"/>
  <c r="D58" i="15"/>
  <c r="F57" i="15"/>
  <c r="E57" i="15"/>
  <c r="D57" i="15"/>
  <c r="F56" i="15"/>
  <c r="E56" i="15"/>
  <c r="D56" i="15"/>
  <c r="F55" i="15"/>
  <c r="E55" i="15"/>
  <c r="D55" i="15"/>
  <c r="F54" i="15"/>
  <c r="E54" i="15"/>
  <c r="D54" i="15"/>
  <c r="F53" i="15"/>
  <c r="E53" i="15"/>
  <c r="D53" i="15"/>
  <c r="F52" i="15"/>
  <c r="E52" i="15"/>
  <c r="D52" i="15"/>
  <c r="F51" i="15"/>
  <c r="E51" i="15"/>
  <c r="D51" i="15"/>
  <c r="F50" i="15"/>
  <c r="E50" i="15"/>
  <c r="D50" i="15"/>
  <c r="F49" i="15"/>
  <c r="E49" i="15"/>
  <c r="D49" i="15"/>
  <c r="F48" i="15"/>
  <c r="E48" i="15"/>
  <c r="D48" i="15"/>
  <c r="F47" i="15"/>
  <c r="E47" i="15"/>
  <c r="D47" i="15"/>
  <c r="F46" i="15"/>
  <c r="E46" i="15"/>
  <c r="D46" i="15"/>
  <c r="F45" i="15"/>
  <c r="E45" i="15"/>
  <c r="D45" i="15"/>
  <c r="F44" i="15"/>
  <c r="E44" i="15"/>
  <c r="D44" i="15"/>
  <c r="F43" i="15"/>
  <c r="E43" i="15"/>
  <c r="D43" i="15"/>
  <c r="F42" i="15"/>
  <c r="E42" i="15"/>
  <c r="D42" i="15"/>
  <c r="F41" i="15"/>
  <c r="E41" i="15"/>
  <c r="D41" i="15"/>
  <c r="F40" i="15"/>
  <c r="E40" i="15"/>
  <c r="D40" i="15"/>
  <c r="F39" i="15"/>
  <c r="E39" i="15"/>
  <c r="D39" i="15"/>
  <c r="F38" i="15"/>
  <c r="E38" i="15"/>
  <c r="D38" i="15"/>
  <c r="F37" i="15"/>
  <c r="E37" i="15"/>
  <c r="D37" i="15"/>
  <c r="F36" i="15"/>
  <c r="E36" i="15"/>
  <c r="D36" i="15"/>
  <c r="F35" i="15"/>
  <c r="E35" i="15"/>
  <c r="D35" i="15"/>
  <c r="F34" i="15"/>
  <c r="E34" i="15"/>
  <c r="D34" i="15"/>
  <c r="F33" i="15"/>
  <c r="E33" i="15"/>
  <c r="D33" i="15"/>
  <c r="F32" i="15"/>
  <c r="E32" i="15"/>
  <c r="D32" i="15"/>
  <c r="F31" i="15"/>
  <c r="E31" i="15"/>
  <c r="D31" i="15"/>
  <c r="F30" i="15"/>
  <c r="L35" i="15" s="1"/>
  <c r="E30" i="15"/>
  <c r="D30" i="15"/>
  <c r="F29" i="15"/>
  <c r="E29" i="15"/>
  <c r="D29" i="15"/>
  <c r="F28" i="15"/>
  <c r="E28" i="15"/>
  <c r="D28" i="15"/>
  <c r="F27" i="15"/>
  <c r="E27" i="15"/>
  <c r="D27" i="15"/>
  <c r="F26" i="15"/>
  <c r="E26" i="15"/>
  <c r="D26" i="15"/>
  <c r="F25" i="15"/>
  <c r="E25" i="15"/>
  <c r="D25" i="15"/>
  <c r="F24" i="15"/>
  <c r="E24" i="15"/>
  <c r="D24" i="15"/>
  <c r="F23" i="15"/>
  <c r="E23" i="15"/>
  <c r="D23" i="15"/>
  <c r="F22" i="15"/>
  <c r="E22" i="15"/>
  <c r="D22" i="15"/>
  <c r="F21" i="15"/>
  <c r="E21" i="15"/>
  <c r="D21" i="15"/>
  <c r="F20" i="15"/>
  <c r="E20" i="15"/>
  <c r="D20" i="15"/>
  <c r="F19" i="15"/>
  <c r="E19" i="15"/>
  <c r="D19" i="15"/>
  <c r="F18" i="15"/>
  <c r="E18" i="15"/>
  <c r="D18" i="15"/>
  <c r="F17" i="15"/>
  <c r="E17" i="15"/>
  <c r="D17" i="15"/>
  <c r="F16" i="15"/>
  <c r="E16" i="15"/>
  <c r="D16" i="15"/>
  <c r="F15" i="15"/>
  <c r="E15" i="15"/>
  <c r="D15" i="15"/>
  <c r="F14" i="15"/>
  <c r="E14" i="15"/>
  <c r="D14" i="15"/>
  <c r="F13" i="15"/>
  <c r="E13" i="15"/>
  <c r="D13" i="15"/>
  <c r="F12" i="15"/>
  <c r="E12" i="15"/>
  <c r="D12" i="15"/>
  <c r="F11" i="15"/>
  <c r="E11" i="15"/>
  <c r="D11" i="15"/>
  <c r="F10" i="15"/>
  <c r="E10" i="15"/>
  <c r="D10" i="15"/>
  <c r="F9" i="15"/>
  <c r="E9" i="15"/>
  <c r="D9" i="15"/>
  <c r="F8" i="15"/>
  <c r="E8" i="15"/>
  <c r="D8" i="15"/>
  <c r="F7" i="15"/>
  <c r="E7" i="15"/>
  <c r="D7" i="15"/>
  <c r="F6" i="15"/>
  <c r="E6" i="15"/>
  <c r="D6" i="15"/>
  <c r="F5" i="15"/>
  <c r="E5" i="15"/>
  <c r="D5" i="15"/>
  <c r="F4" i="15"/>
  <c r="E4" i="15"/>
  <c r="D4" i="15"/>
  <c r="F3" i="15"/>
  <c r="E3" i="15"/>
  <c r="D3" i="15"/>
  <c r="F2" i="15"/>
  <c r="J5" i="15" s="1"/>
  <c r="E906" i="14"/>
  <c r="F2" i="14"/>
  <c r="F916" i="14"/>
  <c r="E916" i="14"/>
  <c r="D916" i="14"/>
  <c r="F915" i="14"/>
  <c r="E915" i="14"/>
  <c r="D915" i="14"/>
  <c r="F914" i="14"/>
  <c r="E914" i="14"/>
  <c r="D914" i="14"/>
  <c r="F913" i="14"/>
  <c r="E913" i="14"/>
  <c r="D913" i="14"/>
  <c r="F912" i="14"/>
  <c r="E912" i="14"/>
  <c r="D912" i="14"/>
  <c r="F911" i="14"/>
  <c r="E911" i="14"/>
  <c r="D911" i="14"/>
  <c r="F910" i="14"/>
  <c r="E910" i="14"/>
  <c r="D910" i="14"/>
  <c r="F909" i="14"/>
  <c r="E909" i="14"/>
  <c r="D909" i="14"/>
  <c r="F908" i="14"/>
  <c r="E908" i="14"/>
  <c r="D908" i="14"/>
  <c r="F907" i="14"/>
  <c r="E907" i="14"/>
  <c r="D907" i="14"/>
  <c r="F906" i="14"/>
  <c r="D906" i="14"/>
  <c r="F905" i="14"/>
  <c r="E905" i="14"/>
  <c r="D905" i="14"/>
  <c r="F904" i="14"/>
  <c r="E904" i="14"/>
  <c r="D904" i="14"/>
  <c r="F903" i="14"/>
  <c r="E903" i="14"/>
  <c r="D903" i="14"/>
  <c r="F902" i="14"/>
  <c r="E902" i="14"/>
  <c r="D902" i="14"/>
  <c r="F901" i="14"/>
  <c r="E901" i="14"/>
  <c r="D901" i="14"/>
  <c r="F900" i="14"/>
  <c r="E900" i="14"/>
  <c r="D900" i="14"/>
  <c r="F899" i="14"/>
  <c r="E899" i="14"/>
  <c r="D899" i="14"/>
  <c r="F898" i="14"/>
  <c r="E898" i="14"/>
  <c r="D898" i="14"/>
  <c r="F897" i="14"/>
  <c r="E897" i="14"/>
  <c r="D897" i="14"/>
  <c r="F896" i="14"/>
  <c r="E896" i="14"/>
  <c r="D896" i="14"/>
  <c r="F895" i="14"/>
  <c r="E895" i="14"/>
  <c r="D895" i="14"/>
  <c r="F894" i="14"/>
  <c r="E894" i="14"/>
  <c r="D894" i="14"/>
  <c r="F893" i="14"/>
  <c r="E893" i="14"/>
  <c r="D893" i="14"/>
  <c r="F892" i="14"/>
  <c r="E892" i="14"/>
  <c r="D892" i="14"/>
  <c r="F891" i="14"/>
  <c r="E891" i="14"/>
  <c r="D891" i="14"/>
  <c r="F890" i="14"/>
  <c r="E890" i="14"/>
  <c r="D890" i="14"/>
  <c r="F889" i="14"/>
  <c r="E889" i="14"/>
  <c r="D889" i="14"/>
  <c r="F888" i="14"/>
  <c r="E888" i="14"/>
  <c r="D888" i="14"/>
  <c r="F887" i="14"/>
  <c r="E887" i="14"/>
  <c r="D887" i="14"/>
  <c r="F886" i="14"/>
  <c r="E886" i="14"/>
  <c r="D886" i="14"/>
  <c r="F885" i="14"/>
  <c r="E885" i="14"/>
  <c r="D885" i="14"/>
  <c r="F884" i="14"/>
  <c r="E884" i="14"/>
  <c r="D884" i="14"/>
  <c r="F883" i="14"/>
  <c r="E883" i="14"/>
  <c r="D883" i="14"/>
  <c r="F882" i="14"/>
  <c r="E882" i="14"/>
  <c r="D882" i="14"/>
  <c r="F881" i="14"/>
  <c r="E881" i="14"/>
  <c r="D881" i="14"/>
  <c r="F880" i="14"/>
  <c r="E880" i="14"/>
  <c r="D880" i="14"/>
  <c r="F879" i="14"/>
  <c r="E879" i="14"/>
  <c r="D879" i="14"/>
  <c r="F878" i="14"/>
  <c r="E878" i="14"/>
  <c r="D878" i="14"/>
  <c r="F877" i="14"/>
  <c r="E877" i="14"/>
  <c r="D877" i="14"/>
  <c r="F876" i="14"/>
  <c r="E876" i="14"/>
  <c r="D876" i="14"/>
  <c r="F875" i="14"/>
  <c r="E875" i="14"/>
  <c r="D875" i="14"/>
  <c r="F874" i="14"/>
  <c r="E874" i="14"/>
  <c r="D874" i="14"/>
  <c r="F873" i="14"/>
  <c r="E873" i="14"/>
  <c r="D873" i="14"/>
  <c r="F872" i="14"/>
  <c r="E872" i="14"/>
  <c r="D872" i="14"/>
  <c r="F871" i="14"/>
  <c r="E871" i="14"/>
  <c r="D871" i="14"/>
  <c r="F870" i="14"/>
  <c r="E870" i="14"/>
  <c r="D870" i="14"/>
  <c r="F869" i="14"/>
  <c r="E869" i="14"/>
  <c r="D869" i="14"/>
  <c r="F868" i="14"/>
  <c r="E868" i="14"/>
  <c r="D868" i="14"/>
  <c r="F867" i="14"/>
  <c r="E867" i="14"/>
  <c r="D867" i="14"/>
  <c r="F866" i="14"/>
  <c r="E866" i="14"/>
  <c r="D866" i="14"/>
  <c r="F865" i="14"/>
  <c r="E865" i="14"/>
  <c r="D865" i="14"/>
  <c r="F864" i="14"/>
  <c r="E864" i="14"/>
  <c r="D864" i="14"/>
  <c r="F863" i="14"/>
  <c r="E863" i="14"/>
  <c r="D863" i="14"/>
  <c r="F862" i="14"/>
  <c r="E862" i="14"/>
  <c r="D862" i="14"/>
  <c r="F861" i="14"/>
  <c r="E861" i="14"/>
  <c r="D861" i="14"/>
  <c r="F860" i="14"/>
  <c r="E860" i="14"/>
  <c r="D860" i="14"/>
  <c r="F859" i="14"/>
  <c r="E859" i="14"/>
  <c r="D859" i="14"/>
  <c r="F858" i="14"/>
  <c r="E858" i="14"/>
  <c r="D858" i="14"/>
  <c r="F857" i="14"/>
  <c r="E857" i="14"/>
  <c r="D857" i="14"/>
  <c r="F856" i="14"/>
  <c r="E856" i="14"/>
  <c r="D856" i="14"/>
  <c r="F855" i="14"/>
  <c r="E855" i="14"/>
  <c r="D855" i="14"/>
  <c r="F854" i="14"/>
  <c r="E854" i="14"/>
  <c r="D854" i="14"/>
  <c r="F853" i="14"/>
  <c r="E853" i="14"/>
  <c r="D853" i="14"/>
  <c r="F852" i="14"/>
  <c r="E852" i="14"/>
  <c r="D852" i="14"/>
  <c r="F851" i="14"/>
  <c r="E851" i="14"/>
  <c r="D851" i="14"/>
  <c r="F850" i="14"/>
  <c r="E850" i="14"/>
  <c r="D850" i="14"/>
  <c r="F849" i="14"/>
  <c r="E849" i="14"/>
  <c r="D849" i="14"/>
  <c r="F848" i="14"/>
  <c r="E848" i="14"/>
  <c r="D848" i="14"/>
  <c r="F847" i="14"/>
  <c r="E847" i="14"/>
  <c r="D847" i="14"/>
  <c r="F846" i="14"/>
  <c r="E846" i="14"/>
  <c r="D846" i="14"/>
  <c r="F845" i="14"/>
  <c r="E845" i="14"/>
  <c r="D845" i="14"/>
  <c r="F844" i="14"/>
  <c r="E844" i="14"/>
  <c r="D844" i="14"/>
  <c r="F843" i="14"/>
  <c r="E843" i="14"/>
  <c r="D843" i="14"/>
  <c r="F842" i="14"/>
  <c r="E842" i="14"/>
  <c r="D842" i="14"/>
  <c r="F841" i="14"/>
  <c r="E841" i="14"/>
  <c r="D841" i="14"/>
  <c r="F840" i="14"/>
  <c r="E840" i="14"/>
  <c r="D840" i="14"/>
  <c r="F839" i="14"/>
  <c r="E839" i="14"/>
  <c r="D839" i="14"/>
  <c r="F838" i="14"/>
  <c r="E838" i="14"/>
  <c r="D838" i="14"/>
  <c r="F837" i="14"/>
  <c r="E837" i="14"/>
  <c r="D837" i="14"/>
  <c r="F836" i="14"/>
  <c r="E836" i="14"/>
  <c r="D836" i="14"/>
  <c r="F835" i="14"/>
  <c r="E835" i="14"/>
  <c r="D835" i="14"/>
  <c r="F834" i="14"/>
  <c r="E834" i="14"/>
  <c r="D834" i="14"/>
  <c r="F833" i="14"/>
  <c r="E833" i="14"/>
  <c r="D833" i="14"/>
  <c r="F832" i="14"/>
  <c r="E832" i="14"/>
  <c r="D832" i="14"/>
  <c r="F831" i="14"/>
  <c r="E831" i="14"/>
  <c r="D831" i="14"/>
  <c r="F830" i="14"/>
  <c r="E830" i="14"/>
  <c r="D830" i="14"/>
  <c r="F829" i="14"/>
  <c r="E829" i="14"/>
  <c r="D829" i="14"/>
  <c r="F828" i="14"/>
  <c r="E828" i="14"/>
  <c r="D828" i="14"/>
  <c r="F827" i="14"/>
  <c r="E827" i="14"/>
  <c r="D827" i="14"/>
  <c r="F826" i="14"/>
  <c r="E826" i="14"/>
  <c r="D826" i="14"/>
  <c r="F825" i="14"/>
  <c r="E825" i="14"/>
  <c r="D825" i="14"/>
  <c r="F824" i="14"/>
  <c r="E824" i="14"/>
  <c r="D824" i="14"/>
  <c r="F823" i="14"/>
  <c r="E823" i="14"/>
  <c r="D823" i="14"/>
  <c r="F822" i="14"/>
  <c r="E822" i="14"/>
  <c r="D822" i="14"/>
  <c r="F821" i="14"/>
  <c r="E821" i="14"/>
  <c r="D821" i="14"/>
  <c r="F820" i="14"/>
  <c r="E820" i="14"/>
  <c r="D820" i="14"/>
  <c r="F819" i="14"/>
  <c r="E819" i="14"/>
  <c r="D819" i="14"/>
  <c r="F818" i="14"/>
  <c r="E818" i="14"/>
  <c r="D818" i="14"/>
  <c r="F817" i="14"/>
  <c r="E817" i="14"/>
  <c r="D817" i="14"/>
  <c r="F816" i="14"/>
  <c r="E816" i="14"/>
  <c r="D816" i="14"/>
  <c r="F815" i="14"/>
  <c r="E815" i="14"/>
  <c r="D815" i="14"/>
  <c r="F814" i="14"/>
  <c r="E814" i="14"/>
  <c r="D814" i="14"/>
  <c r="F813" i="14"/>
  <c r="E813" i="14"/>
  <c r="D813" i="14"/>
  <c r="F812" i="14"/>
  <c r="E812" i="14"/>
  <c r="D812" i="14"/>
  <c r="F811" i="14"/>
  <c r="E811" i="14"/>
  <c r="D811" i="14"/>
  <c r="F810" i="14"/>
  <c r="E810" i="14"/>
  <c r="D810" i="14"/>
  <c r="F809" i="14"/>
  <c r="E809" i="14"/>
  <c r="D809" i="14"/>
  <c r="F808" i="14"/>
  <c r="E808" i="14"/>
  <c r="D808" i="14"/>
  <c r="F807" i="14"/>
  <c r="E807" i="14"/>
  <c r="D807" i="14"/>
  <c r="F806" i="14"/>
  <c r="E806" i="14"/>
  <c r="D806" i="14"/>
  <c r="F805" i="14"/>
  <c r="E805" i="14"/>
  <c r="D805" i="14"/>
  <c r="F804" i="14"/>
  <c r="E804" i="14"/>
  <c r="D804" i="14"/>
  <c r="F803" i="14"/>
  <c r="E803" i="14"/>
  <c r="D803" i="14"/>
  <c r="F802" i="14"/>
  <c r="E802" i="14"/>
  <c r="D802" i="14"/>
  <c r="F801" i="14"/>
  <c r="E801" i="14"/>
  <c r="D801" i="14"/>
  <c r="F800" i="14"/>
  <c r="E800" i="14"/>
  <c r="D800" i="14"/>
  <c r="F799" i="14"/>
  <c r="E799" i="14"/>
  <c r="D799" i="14"/>
  <c r="F798" i="14"/>
  <c r="E798" i="14"/>
  <c r="D798" i="14"/>
  <c r="F797" i="14"/>
  <c r="E797" i="14"/>
  <c r="D797" i="14"/>
  <c r="F796" i="14"/>
  <c r="E796" i="14"/>
  <c r="D796" i="14"/>
  <c r="F795" i="14"/>
  <c r="E795" i="14"/>
  <c r="D795" i="14"/>
  <c r="F794" i="14"/>
  <c r="E794" i="14"/>
  <c r="D794" i="14"/>
  <c r="F793" i="14"/>
  <c r="E793" i="14"/>
  <c r="D793" i="14"/>
  <c r="F792" i="14"/>
  <c r="E792" i="14"/>
  <c r="D792" i="14"/>
  <c r="F791" i="14"/>
  <c r="E791" i="14"/>
  <c r="D791" i="14"/>
  <c r="F790" i="14"/>
  <c r="E790" i="14"/>
  <c r="D790" i="14"/>
  <c r="F789" i="14"/>
  <c r="E789" i="14"/>
  <c r="D789" i="14"/>
  <c r="F788" i="14"/>
  <c r="E788" i="14"/>
  <c r="D788" i="14"/>
  <c r="F787" i="14"/>
  <c r="E787" i="14"/>
  <c r="D787" i="14"/>
  <c r="F786" i="14"/>
  <c r="E786" i="14"/>
  <c r="D786" i="14"/>
  <c r="F785" i="14"/>
  <c r="E785" i="14"/>
  <c r="D785" i="14"/>
  <c r="F784" i="14"/>
  <c r="E784" i="14"/>
  <c r="D784" i="14"/>
  <c r="F783" i="14"/>
  <c r="E783" i="14"/>
  <c r="D783" i="14"/>
  <c r="F782" i="14"/>
  <c r="E782" i="14"/>
  <c r="D782" i="14"/>
  <c r="F781" i="14"/>
  <c r="E781" i="14"/>
  <c r="D781" i="14"/>
  <c r="F780" i="14"/>
  <c r="E780" i="14"/>
  <c r="D780" i="14"/>
  <c r="F779" i="14"/>
  <c r="E779" i="14"/>
  <c r="D779" i="14"/>
  <c r="F778" i="14"/>
  <c r="E778" i="14"/>
  <c r="D778" i="14"/>
  <c r="F777" i="14"/>
  <c r="E777" i="14"/>
  <c r="D777" i="14"/>
  <c r="F776" i="14"/>
  <c r="E776" i="14"/>
  <c r="D776" i="14"/>
  <c r="F775" i="14"/>
  <c r="E775" i="14"/>
  <c r="D775" i="14"/>
  <c r="F774" i="14"/>
  <c r="E774" i="14"/>
  <c r="D774" i="14"/>
  <c r="F773" i="14"/>
  <c r="E773" i="14"/>
  <c r="D773" i="14"/>
  <c r="F772" i="14"/>
  <c r="E772" i="14"/>
  <c r="D772" i="14"/>
  <c r="F771" i="14"/>
  <c r="E771" i="14"/>
  <c r="D771" i="14"/>
  <c r="F770" i="14"/>
  <c r="E770" i="14"/>
  <c r="D770" i="14"/>
  <c r="F769" i="14"/>
  <c r="E769" i="14"/>
  <c r="D769" i="14"/>
  <c r="F768" i="14"/>
  <c r="E768" i="14"/>
  <c r="D768" i="14"/>
  <c r="F767" i="14"/>
  <c r="E767" i="14"/>
  <c r="D767" i="14"/>
  <c r="F766" i="14"/>
  <c r="E766" i="14"/>
  <c r="D766" i="14"/>
  <c r="F765" i="14"/>
  <c r="E765" i="14"/>
  <c r="D765" i="14"/>
  <c r="F764" i="14"/>
  <c r="E764" i="14"/>
  <c r="D764" i="14"/>
  <c r="F763" i="14"/>
  <c r="E763" i="14"/>
  <c r="D763" i="14"/>
  <c r="F762" i="14"/>
  <c r="E762" i="14"/>
  <c r="D762" i="14"/>
  <c r="F761" i="14"/>
  <c r="E761" i="14"/>
  <c r="D761" i="14"/>
  <c r="F760" i="14"/>
  <c r="E760" i="14"/>
  <c r="D760" i="14"/>
  <c r="F759" i="14"/>
  <c r="E759" i="14"/>
  <c r="D759" i="14"/>
  <c r="F758" i="14"/>
  <c r="E758" i="14"/>
  <c r="D758" i="14"/>
  <c r="F757" i="14"/>
  <c r="E757" i="14"/>
  <c r="D757" i="14"/>
  <c r="F756" i="14"/>
  <c r="E756" i="14"/>
  <c r="D756" i="14"/>
  <c r="F755" i="14"/>
  <c r="E755" i="14"/>
  <c r="D755" i="14"/>
  <c r="F754" i="14"/>
  <c r="E754" i="14"/>
  <c r="D754" i="14"/>
  <c r="F753" i="14"/>
  <c r="E753" i="14"/>
  <c r="D753" i="14"/>
  <c r="F752" i="14"/>
  <c r="E752" i="14"/>
  <c r="D752" i="14"/>
  <c r="F751" i="14"/>
  <c r="E751" i="14"/>
  <c r="D751" i="14"/>
  <c r="F750" i="14"/>
  <c r="E750" i="14"/>
  <c r="D750" i="14"/>
  <c r="F749" i="14"/>
  <c r="E749" i="14"/>
  <c r="D749" i="14"/>
  <c r="F748" i="14"/>
  <c r="E748" i="14"/>
  <c r="D748" i="14"/>
  <c r="F747" i="14"/>
  <c r="E747" i="14"/>
  <c r="D747" i="14"/>
  <c r="F746" i="14"/>
  <c r="E746" i="14"/>
  <c r="D746" i="14"/>
  <c r="F745" i="14"/>
  <c r="E745" i="14"/>
  <c r="D745" i="14"/>
  <c r="F744" i="14"/>
  <c r="E744" i="14"/>
  <c r="D744" i="14"/>
  <c r="F743" i="14"/>
  <c r="E743" i="14"/>
  <c r="D743" i="14"/>
  <c r="F742" i="14"/>
  <c r="E742" i="14"/>
  <c r="D742" i="14"/>
  <c r="F741" i="14"/>
  <c r="E741" i="14"/>
  <c r="D741" i="14"/>
  <c r="F740" i="14"/>
  <c r="E740" i="14"/>
  <c r="D740" i="14"/>
  <c r="F739" i="14"/>
  <c r="E739" i="14"/>
  <c r="D739" i="14"/>
  <c r="F738" i="14"/>
  <c r="E738" i="14"/>
  <c r="D738" i="14"/>
  <c r="F737" i="14"/>
  <c r="E737" i="14"/>
  <c r="D737" i="14"/>
  <c r="F736" i="14"/>
  <c r="E736" i="14"/>
  <c r="D736" i="14"/>
  <c r="F735" i="14"/>
  <c r="E735" i="14"/>
  <c r="D735" i="14"/>
  <c r="F734" i="14"/>
  <c r="E734" i="14"/>
  <c r="D734" i="14"/>
  <c r="F733" i="14"/>
  <c r="E733" i="14"/>
  <c r="D733" i="14"/>
  <c r="F732" i="14"/>
  <c r="E732" i="14"/>
  <c r="D732" i="14"/>
  <c r="F731" i="14"/>
  <c r="E731" i="14"/>
  <c r="D731" i="14"/>
  <c r="F730" i="14"/>
  <c r="E730" i="14"/>
  <c r="D730" i="14"/>
  <c r="F729" i="14"/>
  <c r="E729" i="14"/>
  <c r="D729" i="14"/>
  <c r="F728" i="14"/>
  <c r="E728" i="14"/>
  <c r="D728" i="14"/>
  <c r="F727" i="14"/>
  <c r="E727" i="14"/>
  <c r="D727" i="14"/>
  <c r="F726" i="14"/>
  <c r="E726" i="14"/>
  <c r="D726" i="14"/>
  <c r="F725" i="14"/>
  <c r="E725" i="14"/>
  <c r="D725" i="14"/>
  <c r="F724" i="14"/>
  <c r="E724" i="14"/>
  <c r="D724" i="14"/>
  <c r="F723" i="14"/>
  <c r="E723" i="14"/>
  <c r="D723" i="14"/>
  <c r="F722" i="14"/>
  <c r="E722" i="14"/>
  <c r="D722" i="14"/>
  <c r="F721" i="14"/>
  <c r="E721" i="14"/>
  <c r="D721" i="14"/>
  <c r="F720" i="14"/>
  <c r="E720" i="14"/>
  <c r="D720" i="14"/>
  <c r="F719" i="14"/>
  <c r="E719" i="14"/>
  <c r="D719" i="14"/>
  <c r="F718" i="14"/>
  <c r="E718" i="14"/>
  <c r="D718" i="14"/>
  <c r="F717" i="14"/>
  <c r="E717" i="14"/>
  <c r="D717" i="14"/>
  <c r="F716" i="14"/>
  <c r="E716" i="14"/>
  <c r="D716" i="14"/>
  <c r="F715" i="14"/>
  <c r="E715" i="14"/>
  <c r="D715" i="14"/>
  <c r="F714" i="14"/>
  <c r="E714" i="14"/>
  <c r="D714" i="14"/>
  <c r="F713" i="14"/>
  <c r="E713" i="14"/>
  <c r="D713" i="14"/>
  <c r="F712" i="14"/>
  <c r="E712" i="14"/>
  <c r="D712" i="14"/>
  <c r="F711" i="14"/>
  <c r="E711" i="14"/>
  <c r="D711" i="14"/>
  <c r="F710" i="14"/>
  <c r="E710" i="14"/>
  <c r="D710" i="14"/>
  <c r="F709" i="14"/>
  <c r="E709" i="14"/>
  <c r="D709" i="14"/>
  <c r="F708" i="14"/>
  <c r="E708" i="14"/>
  <c r="D708" i="14"/>
  <c r="F707" i="14"/>
  <c r="E707" i="14"/>
  <c r="D707" i="14"/>
  <c r="F706" i="14"/>
  <c r="E706" i="14"/>
  <c r="D706" i="14"/>
  <c r="F705" i="14"/>
  <c r="E705" i="14"/>
  <c r="D705" i="14"/>
  <c r="F704" i="14"/>
  <c r="E704" i="14"/>
  <c r="D704" i="14"/>
  <c r="F703" i="14"/>
  <c r="E703" i="14"/>
  <c r="D703" i="14"/>
  <c r="F702" i="14"/>
  <c r="E702" i="14"/>
  <c r="D702" i="14"/>
  <c r="F701" i="14"/>
  <c r="E701" i="14"/>
  <c r="D701" i="14"/>
  <c r="F700" i="14"/>
  <c r="E700" i="14"/>
  <c r="D700" i="14"/>
  <c r="F699" i="14"/>
  <c r="E699" i="14"/>
  <c r="D699" i="14"/>
  <c r="F698" i="14"/>
  <c r="E698" i="14"/>
  <c r="D698" i="14"/>
  <c r="F697" i="14"/>
  <c r="E697" i="14"/>
  <c r="D697" i="14"/>
  <c r="F696" i="14"/>
  <c r="E696" i="14"/>
  <c r="D696" i="14"/>
  <c r="F695" i="14"/>
  <c r="E695" i="14"/>
  <c r="D695" i="14"/>
  <c r="F694" i="14"/>
  <c r="E694" i="14"/>
  <c r="D694" i="14"/>
  <c r="F693" i="14"/>
  <c r="E693" i="14"/>
  <c r="D693" i="14"/>
  <c r="F692" i="14"/>
  <c r="E692" i="14"/>
  <c r="D692" i="14"/>
  <c r="F691" i="14"/>
  <c r="E691" i="14"/>
  <c r="D691" i="14"/>
  <c r="F690" i="14"/>
  <c r="E690" i="14"/>
  <c r="D690" i="14"/>
  <c r="F689" i="14"/>
  <c r="E689" i="14"/>
  <c r="D689" i="14"/>
  <c r="F688" i="14"/>
  <c r="E688" i="14"/>
  <c r="D688" i="14"/>
  <c r="F687" i="14"/>
  <c r="E687" i="14"/>
  <c r="D687" i="14"/>
  <c r="F686" i="14"/>
  <c r="E686" i="14"/>
  <c r="D686" i="14"/>
  <c r="F685" i="14"/>
  <c r="E685" i="14"/>
  <c r="D685" i="14"/>
  <c r="F684" i="14"/>
  <c r="E684" i="14"/>
  <c r="D684" i="14"/>
  <c r="F683" i="14"/>
  <c r="E683" i="14"/>
  <c r="D683" i="14"/>
  <c r="F682" i="14"/>
  <c r="E682" i="14"/>
  <c r="D682" i="14"/>
  <c r="F681" i="14"/>
  <c r="E681" i="14"/>
  <c r="D681" i="14"/>
  <c r="F680" i="14"/>
  <c r="E680" i="14"/>
  <c r="D680" i="14"/>
  <c r="F679" i="14"/>
  <c r="E679" i="14"/>
  <c r="D679" i="14"/>
  <c r="F678" i="14"/>
  <c r="E678" i="14"/>
  <c r="D678" i="14"/>
  <c r="F677" i="14"/>
  <c r="E677" i="14"/>
  <c r="D677" i="14"/>
  <c r="F676" i="14"/>
  <c r="E676" i="14"/>
  <c r="D676" i="14"/>
  <c r="F675" i="14"/>
  <c r="E675" i="14"/>
  <c r="D675" i="14"/>
  <c r="F674" i="14"/>
  <c r="E674" i="14"/>
  <c r="D674" i="14"/>
  <c r="F673" i="14"/>
  <c r="E673" i="14"/>
  <c r="D673" i="14"/>
  <c r="F672" i="14"/>
  <c r="E672" i="14"/>
  <c r="D672" i="14"/>
  <c r="F671" i="14"/>
  <c r="E671" i="14"/>
  <c r="D671" i="14"/>
  <c r="F670" i="14"/>
  <c r="E670" i="14"/>
  <c r="D670" i="14"/>
  <c r="F669" i="14"/>
  <c r="E669" i="14"/>
  <c r="D669" i="14"/>
  <c r="F668" i="14"/>
  <c r="E668" i="14"/>
  <c r="D668" i="14"/>
  <c r="F667" i="14"/>
  <c r="E667" i="14"/>
  <c r="D667" i="14"/>
  <c r="F666" i="14"/>
  <c r="E666" i="14"/>
  <c r="D666" i="14"/>
  <c r="F665" i="14"/>
  <c r="E665" i="14"/>
  <c r="D665" i="14"/>
  <c r="F664" i="14"/>
  <c r="E664" i="14"/>
  <c r="D664" i="14"/>
  <c r="F663" i="14"/>
  <c r="E663" i="14"/>
  <c r="D663" i="14"/>
  <c r="F662" i="14"/>
  <c r="E662" i="14"/>
  <c r="D662" i="14"/>
  <c r="F661" i="14"/>
  <c r="E661" i="14"/>
  <c r="D661" i="14"/>
  <c r="F660" i="14"/>
  <c r="E660" i="14"/>
  <c r="D660" i="14"/>
  <c r="F659" i="14"/>
  <c r="E659" i="14"/>
  <c r="D659" i="14"/>
  <c r="F658" i="14"/>
  <c r="E658" i="14"/>
  <c r="D658" i="14"/>
  <c r="F657" i="14"/>
  <c r="E657" i="14"/>
  <c r="D657" i="14"/>
  <c r="F656" i="14"/>
  <c r="E656" i="14"/>
  <c r="D656" i="14"/>
  <c r="F655" i="14"/>
  <c r="E655" i="14"/>
  <c r="D655" i="14"/>
  <c r="F654" i="14"/>
  <c r="E654" i="14"/>
  <c r="D654" i="14"/>
  <c r="F653" i="14"/>
  <c r="E653" i="14"/>
  <c r="D653" i="14"/>
  <c r="F652" i="14"/>
  <c r="E652" i="14"/>
  <c r="D652" i="14"/>
  <c r="F651" i="14"/>
  <c r="E651" i="14"/>
  <c r="D651" i="14"/>
  <c r="F650" i="14"/>
  <c r="E650" i="14"/>
  <c r="D650" i="14"/>
  <c r="F649" i="14"/>
  <c r="E649" i="14"/>
  <c r="D649" i="14"/>
  <c r="F648" i="14"/>
  <c r="E648" i="14"/>
  <c r="D648" i="14"/>
  <c r="F647" i="14"/>
  <c r="E647" i="14"/>
  <c r="D647" i="14"/>
  <c r="F646" i="14"/>
  <c r="E646" i="14"/>
  <c r="D646" i="14"/>
  <c r="F645" i="14"/>
  <c r="E645" i="14"/>
  <c r="D645" i="14"/>
  <c r="F644" i="14"/>
  <c r="E644" i="14"/>
  <c r="D644" i="14"/>
  <c r="F643" i="14"/>
  <c r="E643" i="14"/>
  <c r="D643" i="14"/>
  <c r="F642" i="14"/>
  <c r="E642" i="14"/>
  <c r="D642" i="14"/>
  <c r="F641" i="14"/>
  <c r="E641" i="14"/>
  <c r="D641" i="14"/>
  <c r="F640" i="14"/>
  <c r="E640" i="14"/>
  <c r="D640" i="14"/>
  <c r="F639" i="14"/>
  <c r="E639" i="14"/>
  <c r="D639" i="14"/>
  <c r="F638" i="14"/>
  <c r="E638" i="14"/>
  <c r="D638" i="14"/>
  <c r="F637" i="14"/>
  <c r="E637" i="14"/>
  <c r="D637" i="14"/>
  <c r="F636" i="14"/>
  <c r="E636" i="14"/>
  <c r="D636" i="14"/>
  <c r="F635" i="14"/>
  <c r="E635" i="14"/>
  <c r="D635" i="14"/>
  <c r="F634" i="14"/>
  <c r="E634" i="14"/>
  <c r="D634" i="14"/>
  <c r="F633" i="14"/>
  <c r="E633" i="14"/>
  <c r="D633" i="14"/>
  <c r="F632" i="14"/>
  <c r="E632" i="14"/>
  <c r="D632" i="14"/>
  <c r="F631" i="14"/>
  <c r="E631" i="14"/>
  <c r="D631" i="14"/>
  <c r="F630" i="14"/>
  <c r="E630" i="14"/>
  <c r="D630" i="14"/>
  <c r="F629" i="14"/>
  <c r="E629" i="14"/>
  <c r="D629" i="14"/>
  <c r="F628" i="14"/>
  <c r="E628" i="14"/>
  <c r="D628" i="14"/>
  <c r="F627" i="14"/>
  <c r="E627" i="14"/>
  <c r="D627" i="14"/>
  <c r="F626" i="14"/>
  <c r="E626" i="14"/>
  <c r="D626" i="14"/>
  <c r="F625" i="14"/>
  <c r="E625" i="14"/>
  <c r="D625" i="14"/>
  <c r="F624" i="14"/>
  <c r="E624" i="14"/>
  <c r="D624" i="14"/>
  <c r="F623" i="14"/>
  <c r="E623" i="14"/>
  <c r="D623" i="14"/>
  <c r="F622" i="14"/>
  <c r="E622" i="14"/>
  <c r="D622" i="14"/>
  <c r="F621" i="14"/>
  <c r="E621" i="14"/>
  <c r="D621" i="14"/>
  <c r="F620" i="14"/>
  <c r="E620" i="14"/>
  <c r="D620" i="14"/>
  <c r="F619" i="14"/>
  <c r="E619" i="14"/>
  <c r="D619" i="14"/>
  <c r="F618" i="14"/>
  <c r="E618" i="14"/>
  <c r="D618" i="14"/>
  <c r="F617" i="14"/>
  <c r="E617" i="14"/>
  <c r="D617" i="14"/>
  <c r="F616" i="14"/>
  <c r="E616" i="14"/>
  <c r="D616" i="14"/>
  <c r="F615" i="14"/>
  <c r="E615" i="14"/>
  <c r="D615" i="14"/>
  <c r="F614" i="14"/>
  <c r="E614" i="14"/>
  <c r="D614" i="14"/>
  <c r="F613" i="14"/>
  <c r="E613" i="14"/>
  <c r="D613" i="14"/>
  <c r="F612" i="14"/>
  <c r="E612" i="14"/>
  <c r="D612" i="14"/>
  <c r="F611" i="14"/>
  <c r="E611" i="14"/>
  <c r="D611" i="14"/>
  <c r="F610" i="14"/>
  <c r="E610" i="14"/>
  <c r="D610" i="14"/>
  <c r="F609" i="14"/>
  <c r="E609" i="14"/>
  <c r="D609" i="14"/>
  <c r="F608" i="14"/>
  <c r="E608" i="14"/>
  <c r="D608" i="14"/>
  <c r="F607" i="14"/>
  <c r="E607" i="14"/>
  <c r="D607" i="14"/>
  <c r="F606" i="14"/>
  <c r="E606" i="14"/>
  <c r="D606" i="14"/>
  <c r="F605" i="14"/>
  <c r="E605" i="14"/>
  <c r="D605" i="14"/>
  <c r="F604" i="14"/>
  <c r="E604" i="14"/>
  <c r="D604" i="14"/>
  <c r="F603" i="14"/>
  <c r="E603" i="14"/>
  <c r="D603" i="14"/>
  <c r="F602" i="14"/>
  <c r="E602" i="14"/>
  <c r="D602" i="14"/>
  <c r="F601" i="14"/>
  <c r="E601" i="14"/>
  <c r="D601" i="14"/>
  <c r="F600" i="14"/>
  <c r="E600" i="14"/>
  <c r="D600" i="14"/>
  <c r="F599" i="14"/>
  <c r="E599" i="14"/>
  <c r="D599" i="14"/>
  <c r="F598" i="14"/>
  <c r="E598" i="14"/>
  <c r="D598" i="14"/>
  <c r="F597" i="14"/>
  <c r="E597" i="14"/>
  <c r="D597" i="14"/>
  <c r="F596" i="14"/>
  <c r="E596" i="14"/>
  <c r="D596" i="14"/>
  <c r="F595" i="14"/>
  <c r="E595" i="14"/>
  <c r="D595" i="14"/>
  <c r="F594" i="14"/>
  <c r="E594" i="14"/>
  <c r="D594" i="14"/>
  <c r="F593" i="14"/>
  <c r="E593" i="14"/>
  <c r="D593" i="14"/>
  <c r="F592" i="14"/>
  <c r="E592" i="14"/>
  <c r="D592" i="14"/>
  <c r="F591" i="14"/>
  <c r="E591" i="14"/>
  <c r="D591" i="14"/>
  <c r="F590" i="14"/>
  <c r="E590" i="14"/>
  <c r="D590" i="14"/>
  <c r="F589" i="14"/>
  <c r="E589" i="14"/>
  <c r="D589" i="14"/>
  <c r="F588" i="14"/>
  <c r="E588" i="14"/>
  <c r="D588" i="14"/>
  <c r="F587" i="14"/>
  <c r="E587" i="14"/>
  <c r="D587" i="14"/>
  <c r="F586" i="14"/>
  <c r="E586" i="14"/>
  <c r="D586" i="14"/>
  <c r="F585" i="14"/>
  <c r="E585" i="14"/>
  <c r="D585" i="14"/>
  <c r="F584" i="14"/>
  <c r="E584" i="14"/>
  <c r="D584" i="14"/>
  <c r="F583" i="14"/>
  <c r="E583" i="14"/>
  <c r="D583" i="14"/>
  <c r="F582" i="14"/>
  <c r="E582" i="14"/>
  <c r="D582" i="14"/>
  <c r="F581" i="14"/>
  <c r="E581" i="14"/>
  <c r="D581" i="14"/>
  <c r="F580" i="14"/>
  <c r="E580" i="14"/>
  <c r="D580" i="14"/>
  <c r="F579" i="14"/>
  <c r="E579" i="14"/>
  <c r="D579" i="14"/>
  <c r="F578" i="14"/>
  <c r="E578" i="14"/>
  <c r="D578" i="14"/>
  <c r="F577" i="14"/>
  <c r="E577" i="14"/>
  <c r="D577" i="14"/>
  <c r="F576" i="14"/>
  <c r="E576" i="14"/>
  <c r="D576" i="14"/>
  <c r="F575" i="14"/>
  <c r="E575" i="14"/>
  <c r="D575" i="14"/>
  <c r="F574" i="14"/>
  <c r="E574" i="14"/>
  <c r="D574" i="14"/>
  <c r="F573" i="14"/>
  <c r="E573" i="14"/>
  <c r="D573" i="14"/>
  <c r="F572" i="14"/>
  <c r="E572" i="14"/>
  <c r="D572" i="14"/>
  <c r="F571" i="14"/>
  <c r="E571" i="14"/>
  <c r="D571" i="14"/>
  <c r="F570" i="14"/>
  <c r="E570" i="14"/>
  <c r="D570" i="14"/>
  <c r="F569" i="14"/>
  <c r="E569" i="14"/>
  <c r="D569" i="14"/>
  <c r="F568" i="14"/>
  <c r="E568" i="14"/>
  <c r="D568" i="14"/>
  <c r="F567" i="14"/>
  <c r="E567" i="14"/>
  <c r="D567" i="14"/>
  <c r="F566" i="14"/>
  <c r="E566" i="14"/>
  <c r="D566" i="14"/>
  <c r="F565" i="14"/>
  <c r="E565" i="14"/>
  <c r="D565" i="14"/>
  <c r="F564" i="14"/>
  <c r="E564" i="14"/>
  <c r="D564" i="14"/>
  <c r="F563" i="14"/>
  <c r="E563" i="14"/>
  <c r="D563" i="14"/>
  <c r="F562" i="14"/>
  <c r="E562" i="14"/>
  <c r="D562" i="14"/>
  <c r="F561" i="14"/>
  <c r="E561" i="14"/>
  <c r="D561" i="14"/>
  <c r="F560" i="14"/>
  <c r="E560" i="14"/>
  <c r="D560" i="14"/>
  <c r="F559" i="14"/>
  <c r="E559" i="14"/>
  <c r="D559" i="14"/>
  <c r="F558" i="14"/>
  <c r="E558" i="14"/>
  <c r="D558" i="14"/>
  <c r="F557" i="14"/>
  <c r="E557" i="14"/>
  <c r="D557" i="14"/>
  <c r="F556" i="14"/>
  <c r="E556" i="14"/>
  <c r="D556" i="14"/>
  <c r="F555" i="14"/>
  <c r="E555" i="14"/>
  <c r="D555" i="14"/>
  <c r="F554" i="14"/>
  <c r="E554" i="14"/>
  <c r="D554" i="14"/>
  <c r="F553" i="14"/>
  <c r="E553" i="14"/>
  <c r="D553" i="14"/>
  <c r="F552" i="14"/>
  <c r="E552" i="14"/>
  <c r="D552" i="14"/>
  <c r="F551" i="14"/>
  <c r="E551" i="14"/>
  <c r="D551" i="14"/>
  <c r="F550" i="14"/>
  <c r="E550" i="14"/>
  <c r="D550" i="14"/>
  <c r="F549" i="14"/>
  <c r="E549" i="14"/>
  <c r="D549" i="14"/>
  <c r="F548" i="14"/>
  <c r="E548" i="14"/>
  <c r="D548" i="14"/>
  <c r="F547" i="14"/>
  <c r="E547" i="14"/>
  <c r="D547" i="14"/>
  <c r="F546" i="14"/>
  <c r="E546" i="14"/>
  <c r="D546" i="14"/>
  <c r="F545" i="14"/>
  <c r="E545" i="14"/>
  <c r="D545" i="14"/>
  <c r="F544" i="14"/>
  <c r="E544" i="14"/>
  <c r="D544" i="14"/>
  <c r="F543" i="14"/>
  <c r="E543" i="14"/>
  <c r="D543" i="14"/>
  <c r="F542" i="14"/>
  <c r="E542" i="14"/>
  <c r="D542" i="14"/>
  <c r="F541" i="14"/>
  <c r="E541" i="14"/>
  <c r="D541" i="14"/>
  <c r="F540" i="14"/>
  <c r="E540" i="14"/>
  <c r="D540" i="14"/>
  <c r="F539" i="14"/>
  <c r="E539" i="14"/>
  <c r="D539" i="14"/>
  <c r="F538" i="14"/>
  <c r="E538" i="14"/>
  <c r="D538" i="14"/>
  <c r="F537" i="14"/>
  <c r="E537" i="14"/>
  <c r="D537" i="14"/>
  <c r="F536" i="14"/>
  <c r="E536" i="14"/>
  <c r="D536" i="14"/>
  <c r="F535" i="14"/>
  <c r="E535" i="14"/>
  <c r="D535" i="14"/>
  <c r="F534" i="14"/>
  <c r="E534" i="14"/>
  <c r="D534" i="14"/>
  <c r="F533" i="14"/>
  <c r="E533" i="14"/>
  <c r="D533" i="14"/>
  <c r="F532" i="14"/>
  <c r="E532" i="14"/>
  <c r="D532" i="14"/>
  <c r="F531" i="14"/>
  <c r="E531" i="14"/>
  <c r="D531" i="14"/>
  <c r="F530" i="14"/>
  <c r="E530" i="14"/>
  <c r="D530" i="14"/>
  <c r="F529" i="14"/>
  <c r="E529" i="14"/>
  <c r="D529" i="14"/>
  <c r="F528" i="14"/>
  <c r="E528" i="14"/>
  <c r="D528" i="14"/>
  <c r="F527" i="14"/>
  <c r="E527" i="14"/>
  <c r="D527" i="14"/>
  <c r="F526" i="14"/>
  <c r="E526" i="14"/>
  <c r="D526" i="14"/>
  <c r="F525" i="14"/>
  <c r="E525" i="14"/>
  <c r="D525" i="14"/>
  <c r="F524" i="14"/>
  <c r="E524" i="14"/>
  <c r="D524" i="14"/>
  <c r="F523" i="14"/>
  <c r="E523" i="14"/>
  <c r="D523" i="14"/>
  <c r="F522" i="14"/>
  <c r="E522" i="14"/>
  <c r="D522" i="14"/>
  <c r="F521" i="14"/>
  <c r="E521" i="14"/>
  <c r="D521" i="14"/>
  <c r="F520" i="14"/>
  <c r="E520" i="14"/>
  <c r="D520" i="14"/>
  <c r="F519" i="14"/>
  <c r="E519" i="14"/>
  <c r="D519" i="14"/>
  <c r="F518" i="14"/>
  <c r="E518" i="14"/>
  <c r="D518" i="14"/>
  <c r="F517" i="14"/>
  <c r="E517" i="14"/>
  <c r="D517" i="14"/>
  <c r="F516" i="14"/>
  <c r="E516" i="14"/>
  <c r="D516" i="14"/>
  <c r="F515" i="14"/>
  <c r="E515" i="14"/>
  <c r="D515" i="14"/>
  <c r="F514" i="14"/>
  <c r="E514" i="14"/>
  <c r="D514" i="14"/>
  <c r="F513" i="14"/>
  <c r="E513" i="14"/>
  <c r="D513" i="14"/>
  <c r="F512" i="14"/>
  <c r="E512" i="14"/>
  <c r="D512" i="14"/>
  <c r="F511" i="14"/>
  <c r="E511" i="14"/>
  <c r="D511" i="14"/>
  <c r="F510" i="14"/>
  <c r="E510" i="14"/>
  <c r="D510" i="14"/>
  <c r="F509" i="14"/>
  <c r="E509" i="14"/>
  <c r="D509" i="14"/>
  <c r="F508" i="14"/>
  <c r="E508" i="14"/>
  <c r="D508" i="14"/>
  <c r="F507" i="14"/>
  <c r="E507" i="14"/>
  <c r="D507" i="14"/>
  <c r="F506" i="14"/>
  <c r="E506" i="14"/>
  <c r="D506" i="14"/>
  <c r="F505" i="14"/>
  <c r="E505" i="14"/>
  <c r="D505" i="14"/>
  <c r="F504" i="14"/>
  <c r="E504" i="14"/>
  <c r="D504" i="14"/>
  <c r="F503" i="14"/>
  <c r="E503" i="14"/>
  <c r="D503" i="14"/>
  <c r="F502" i="14"/>
  <c r="E502" i="14"/>
  <c r="D502" i="14"/>
  <c r="F501" i="14"/>
  <c r="E501" i="14"/>
  <c r="D501" i="14"/>
  <c r="F500" i="14"/>
  <c r="E500" i="14"/>
  <c r="D500" i="14"/>
  <c r="F499" i="14"/>
  <c r="E499" i="14"/>
  <c r="D499" i="14"/>
  <c r="F498" i="14"/>
  <c r="E498" i="14"/>
  <c r="D498" i="14"/>
  <c r="F497" i="14"/>
  <c r="E497" i="14"/>
  <c r="D497" i="14"/>
  <c r="F496" i="14"/>
  <c r="E496" i="14"/>
  <c r="D496" i="14"/>
  <c r="F495" i="14"/>
  <c r="E495" i="14"/>
  <c r="D495" i="14"/>
  <c r="F494" i="14"/>
  <c r="E494" i="14"/>
  <c r="D494" i="14"/>
  <c r="F493" i="14"/>
  <c r="E493" i="14"/>
  <c r="D493" i="14"/>
  <c r="F492" i="14"/>
  <c r="E492" i="14"/>
  <c r="D492" i="14"/>
  <c r="F491" i="14"/>
  <c r="E491" i="14"/>
  <c r="D491" i="14"/>
  <c r="F490" i="14"/>
  <c r="E490" i="14"/>
  <c r="D490" i="14"/>
  <c r="F489" i="14"/>
  <c r="E489" i="14"/>
  <c r="D489" i="14"/>
  <c r="F488" i="14"/>
  <c r="E488" i="14"/>
  <c r="D488" i="14"/>
  <c r="F487" i="14"/>
  <c r="E487" i="14"/>
  <c r="D487" i="14"/>
  <c r="F486" i="14"/>
  <c r="E486" i="14"/>
  <c r="D486" i="14"/>
  <c r="F485" i="14"/>
  <c r="E485" i="14"/>
  <c r="D485" i="14"/>
  <c r="F484" i="14"/>
  <c r="E484" i="14"/>
  <c r="D484" i="14"/>
  <c r="F483" i="14"/>
  <c r="E483" i="14"/>
  <c r="D483" i="14"/>
  <c r="F482" i="14"/>
  <c r="E482" i="14"/>
  <c r="D482" i="14"/>
  <c r="F481" i="14"/>
  <c r="E481" i="14"/>
  <c r="D481" i="14"/>
  <c r="F480" i="14"/>
  <c r="E480" i="14"/>
  <c r="D480" i="14"/>
  <c r="F479" i="14"/>
  <c r="E479" i="14"/>
  <c r="D479" i="14"/>
  <c r="F478" i="14"/>
  <c r="E478" i="14"/>
  <c r="D478" i="14"/>
  <c r="F477" i="14"/>
  <c r="E477" i="14"/>
  <c r="D477" i="14"/>
  <c r="F476" i="14"/>
  <c r="E476" i="14"/>
  <c r="D476" i="14"/>
  <c r="F475" i="14"/>
  <c r="E475" i="14"/>
  <c r="D475" i="14"/>
  <c r="F474" i="14"/>
  <c r="E474" i="14"/>
  <c r="D474" i="14"/>
  <c r="F473" i="14"/>
  <c r="E473" i="14"/>
  <c r="D473" i="14"/>
  <c r="F472" i="14"/>
  <c r="E472" i="14"/>
  <c r="D472" i="14"/>
  <c r="F471" i="14"/>
  <c r="E471" i="14"/>
  <c r="D471" i="14"/>
  <c r="F470" i="14"/>
  <c r="E470" i="14"/>
  <c r="D470" i="14"/>
  <c r="F469" i="14"/>
  <c r="E469" i="14"/>
  <c r="D469" i="14"/>
  <c r="F468" i="14"/>
  <c r="E468" i="14"/>
  <c r="D468" i="14"/>
  <c r="F467" i="14"/>
  <c r="E467" i="14"/>
  <c r="D467" i="14"/>
  <c r="F466" i="14"/>
  <c r="E466" i="14"/>
  <c r="D466" i="14"/>
  <c r="F465" i="14"/>
  <c r="E465" i="14"/>
  <c r="D465" i="14"/>
  <c r="F464" i="14"/>
  <c r="E464" i="14"/>
  <c r="D464" i="14"/>
  <c r="F463" i="14"/>
  <c r="E463" i="14"/>
  <c r="D463" i="14"/>
  <c r="F462" i="14"/>
  <c r="E462" i="14"/>
  <c r="D462" i="14"/>
  <c r="F461" i="14"/>
  <c r="E461" i="14"/>
  <c r="D461" i="14"/>
  <c r="F460" i="14"/>
  <c r="E460" i="14"/>
  <c r="D460" i="14"/>
  <c r="F459" i="14"/>
  <c r="E459" i="14"/>
  <c r="D459" i="14"/>
  <c r="F458" i="14"/>
  <c r="E458" i="14"/>
  <c r="D458" i="14"/>
  <c r="F457" i="14"/>
  <c r="E457" i="14"/>
  <c r="D457" i="14"/>
  <c r="F456" i="14"/>
  <c r="E456" i="14"/>
  <c r="D456" i="14"/>
  <c r="F455" i="14"/>
  <c r="E455" i="14"/>
  <c r="D455" i="14"/>
  <c r="F454" i="14"/>
  <c r="E454" i="14"/>
  <c r="D454" i="14"/>
  <c r="F453" i="14"/>
  <c r="E453" i="14"/>
  <c r="D453" i="14"/>
  <c r="F452" i="14"/>
  <c r="E452" i="14"/>
  <c r="D452" i="14"/>
  <c r="F451" i="14"/>
  <c r="E451" i="14"/>
  <c r="D451" i="14"/>
  <c r="F450" i="14"/>
  <c r="E450" i="14"/>
  <c r="D450" i="14"/>
  <c r="F449" i="14"/>
  <c r="E449" i="14"/>
  <c r="D449" i="14"/>
  <c r="F448" i="14"/>
  <c r="E448" i="14"/>
  <c r="D448" i="14"/>
  <c r="F447" i="14"/>
  <c r="E447" i="14"/>
  <c r="D447" i="14"/>
  <c r="F446" i="14"/>
  <c r="E446" i="14"/>
  <c r="D446" i="14"/>
  <c r="F445" i="14"/>
  <c r="E445" i="14"/>
  <c r="D445" i="14"/>
  <c r="F444" i="14"/>
  <c r="E444" i="14"/>
  <c r="D444" i="14"/>
  <c r="F443" i="14"/>
  <c r="E443" i="14"/>
  <c r="D443" i="14"/>
  <c r="F442" i="14"/>
  <c r="E442" i="14"/>
  <c r="D442" i="14"/>
  <c r="F441" i="14"/>
  <c r="E441" i="14"/>
  <c r="D441" i="14"/>
  <c r="F440" i="14"/>
  <c r="E440" i="14"/>
  <c r="D440" i="14"/>
  <c r="F439" i="14"/>
  <c r="E439" i="14"/>
  <c r="D439" i="14"/>
  <c r="F438" i="14"/>
  <c r="E438" i="14"/>
  <c r="D438" i="14"/>
  <c r="F437" i="14"/>
  <c r="E437" i="14"/>
  <c r="D437" i="14"/>
  <c r="F436" i="14"/>
  <c r="E436" i="14"/>
  <c r="D436" i="14"/>
  <c r="F435" i="14"/>
  <c r="E435" i="14"/>
  <c r="D435" i="14"/>
  <c r="F434" i="14"/>
  <c r="E434" i="14"/>
  <c r="D434" i="14"/>
  <c r="F433" i="14"/>
  <c r="E433" i="14"/>
  <c r="D433" i="14"/>
  <c r="F432" i="14"/>
  <c r="E432" i="14"/>
  <c r="D432" i="14"/>
  <c r="F431" i="14"/>
  <c r="E431" i="14"/>
  <c r="D431" i="14"/>
  <c r="F430" i="14"/>
  <c r="E430" i="14"/>
  <c r="D430" i="14"/>
  <c r="F429" i="14"/>
  <c r="E429" i="14"/>
  <c r="D429" i="14"/>
  <c r="F428" i="14"/>
  <c r="E428" i="14"/>
  <c r="D428" i="14"/>
  <c r="F427" i="14"/>
  <c r="E427" i="14"/>
  <c r="D427" i="14"/>
  <c r="F426" i="14"/>
  <c r="E426" i="14"/>
  <c r="D426" i="14"/>
  <c r="F425" i="14"/>
  <c r="E425" i="14"/>
  <c r="D425" i="14"/>
  <c r="F424" i="14"/>
  <c r="E424" i="14"/>
  <c r="D424" i="14"/>
  <c r="F423" i="14"/>
  <c r="E423" i="14"/>
  <c r="D423" i="14"/>
  <c r="F422" i="14"/>
  <c r="E422" i="14"/>
  <c r="D422" i="14"/>
  <c r="F421" i="14"/>
  <c r="E421" i="14"/>
  <c r="D421" i="14"/>
  <c r="F420" i="14"/>
  <c r="E420" i="14"/>
  <c r="D420" i="14"/>
  <c r="F419" i="14"/>
  <c r="E419" i="14"/>
  <c r="D419" i="14"/>
  <c r="F418" i="14"/>
  <c r="E418" i="14"/>
  <c r="D418" i="14"/>
  <c r="F417" i="14"/>
  <c r="E417" i="14"/>
  <c r="D417" i="14"/>
  <c r="F416" i="14"/>
  <c r="E416" i="14"/>
  <c r="D416" i="14"/>
  <c r="F415" i="14"/>
  <c r="E415" i="14"/>
  <c r="D415" i="14"/>
  <c r="F414" i="14"/>
  <c r="E414" i="14"/>
  <c r="D414" i="14"/>
  <c r="F413" i="14"/>
  <c r="E413" i="14"/>
  <c r="D413" i="14"/>
  <c r="F412" i="14"/>
  <c r="E412" i="14"/>
  <c r="D412" i="14"/>
  <c r="F411" i="14"/>
  <c r="E411" i="14"/>
  <c r="D411" i="14"/>
  <c r="F410" i="14"/>
  <c r="E410" i="14"/>
  <c r="D410" i="14"/>
  <c r="F409" i="14"/>
  <c r="E409" i="14"/>
  <c r="D409" i="14"/>
  <c r="F408" i="14"/>
  <c r="E408" i="14"/>
  <c r="D408" i="14"/>
  <c r="F407" i="14"/>
  <c r="E407" i="14"/>
  <c r="D407" i="14"/>
  <c r="F406" i="14"/>
  <c r="E406" i="14"/>
  <c r="D406" i="14"/>
  <c r="F405" i="14"/>
  <c r="E405" i="14"/>
  <c r="D405" i="14"/>
  <c r="F404" i="14"/>
  <c r="E404" i="14"/>
  <c r="D404" i="14"/>
  <c r="F403" i="14"/>
  <c r="E403" i="14"/>
  <c r="D403" i="14"/>
  <c r="F402" i="14"/>
  <c r="E402" i="14"/>
  <c r="D402" i="14"/>
  <c r="F401" i="14"/>
  <c r="E401" i="14"/>
  <c r="D401" i="14"/>
  <c r="F400" i="14"/>
  <c r="E400" i="14"/>
  <c r="D400" i="14"/>
  <c r="F399" i="14"/>
  <c r="E399" i="14"/>
  <c r="D399" i="14"/>
  <c r="F398" i="14"/>
  <c r="E398" i="14"/>
  <c r="D398" i="14"/>
  <c r="F397" i="14"/>
  <c r="E397" i="14"/>
  <c r="D397" i="14"/>
  <c r="F396" i="14"/>
  <c r="E396" i="14"/>
  <c r="D396" i="14"/>
  <c r="F395" i="14"/>
  <c r="E395" i="14"/>
  <c r="D395" i="14"/>
  <c r="F394" i="14"/>
  <c r="E394" i="14"/>
  <c r="D394" i="14"/>
  <c r="F393" i="14"/>
  <c r="E393" i="14"/>
  <c r="D393" i="14"/>
  <c r="F392" i="14"/>
  <c r="E392" i="14"/>
  <c r="D392" i="14"/>
  <c r="F391" i="14"/>
  <c r="E391" i="14"/>
  <c r="D391" i="14"/>
  <c r="F390" i="14"/>
  <c r="E390" i="14"/>
  <c r="D390" i="14"/>
  <c r="F389" i="14"/>
  <c r="E389" i="14"/>
  <c r="D389" i="14"/>
  <c r="F388" i="14"/>
  <c r="E388" i="14"/>
  <c r="D388" i="14"/>
  <c r="F387" i="14"/>
  <c r="E387" i="14"/>
  <c r="D387" i="14"/>
  <c r="F386" i="14"/>
  <c r="E386" i="14"/>
  <c r="D386" i="14"/>
  <c r="F385" i="14"/>
  <c r="E385" i="14"/>
  <c r="D385" i="14"/>
  <c r="F384" i="14"/>
  <c r="E384" i="14"/>
  <c r="D384" i="14"/>
  <c r="F383" i="14"/>
  <c r="E383" i="14"/>
  <c r="D383" i="14"/>
  <c r="F382" i="14"/>
  <c r="E382" i="14"/>
  <c r="D382" i="14"/>
  <c r="F381" i="14"/>
  <c r="E381" i="14"/>
  <c r="D381" i="14"/>
  <c r="F380" i="14"/>
  <c r="E380" i="14"/>
  <c r="D380" i="14"/>
  <c r="F379" i="14"/>
  <c r="E379" i="14"/>
  <c r="D379" i="14"/>
  <c r="F378" i="14"/>
  <c r="E378" i="14"/>
  <c r="D378" i="14"/>
  <c r="F377" i="14"/>
  <c r="E377" i="14"/>
  <c r="D377" i="14"/>
  <c r="F376" i="14"/>
  <c r="E376" i="14"/>
  <c r="D376" i="14"/>
  <c r="F375" i="14"/>
  <c r="E375" i="14"/>
  <c r="D375" i="14"/>
  <c r="F374" i="14"/>
  <c r="E374" i="14"/>
  <c r="D374" i="14"/>
  <c r="F373" i="14"/>
  <c r="E373" i="14"/>
  <c r="D373" i="14"/>
  <c r="F372" i="14"/>
  <c r="E372" i="14"/>
  <c r="D372" i="14"/>
  <c r="F371" i="14"/>
  <c r="E371" i="14"/>
  <c r="D371" i="14"/>
  <c r="F370" i="14"/>
  <c r="E370" i="14"/>
  <c r="D370" i="14"/>
  <c r="F369" i="14"/>
  <c r="E369" i="14"/>
  <c r="D369" i="14"/>
  <c r="F368" i="14"/>
  <c r="E368" i="14"/>
  <c r="D368" i="14"/>
  <c r="F367" i="14"/>
  <c r="E367" i="14"/>
  <c r="D367" i="14"/>
  <c r="F366" i="14"/>
  <c r="E366" i="14"/>
  <c r="D366" i="14"/>
  <c r="F365" i="14"/>
  <c r="E365" i="14"/>
  <c r="D365" i="14"/>
  <c r="F364" i="14"/>
  <c r="E364" i="14"/>
  <c r="D364" i="14"/>
  <c r="F363" i="14"/>
  <c r="E363" i="14"/>
  <c r="D363" i="14"/>
  <c r="F362" i="14"/>
  <c r="E362" i="14"/>
  <c r="D362" i="14"/>
  <c r="F361" i="14"/>
  <c r="E361" i="14"/>
  <c r="D361" i="14"/>
  <c r="F360" i="14"/>
  <c r="E360" i="14"/>
  <c r="D360" i="14"/>
  <c r="F359" i="14"/>
  <c r="E359" i="14"/>
  <c r="D359" i="14"/>
  <c r="F358" i="14"/>
  <c r="E358" i="14"/>
  <c r="D358" i="14"/>
  <c r="F357" i="14"/>
  <c r="E357" i="14"/>
  <c r="D357" i="14"/>
  <c r="F356" i="14"/>
  <c r="E356" i="14"/>
  <c r="D356" i="14"/>
  <c r="F355" i="14"/>
  <c r="E355" i="14"/>
  <c r="D355" i="14"/>
  <c r="F354" i="14"/>
  <c r="E354" i="14"/>
  <c r="D354" i="14"/>
  <c r="F353" i="14"/>
  <c r="E353" i="14"/>
  <c r="D353" i="14"/>
  <c r="F352" i="14"/>
  <c r="E352" i="14"/>
  <c r="D352" i="14"/>
  <c r="F351" i="14"/>
  <c r="E351" i="14"/>
  <c r="D351" i="14"/>
  <c r="F350" i="14"/>
  <c r="E350" i="14"/>
  <c r="D350" i="14"/>
  <c r="F349" i="14"/>
  <c r="E349" i="14"/>
  <c r="D349" i="14"/>
  <c r="F348" i="14"/>
  <c r="E348" i="14"/>
  <c r="D348" i="14"/>
  <c r="F347" i="14"/>
  <c r="E347" i="14"/>
  <c r="D347" i="14"/>
  <c r="F346" i="14"/>
  <c r="E346" i="14"/>
  <c r="D346" i="14"/>
  <c r="F345" i="14"/>
  <c r="E345" i="14"/>
  <c r="D345" i="14"/>
  <c r="F344" i="14"/>
  <c r="E344" i="14"/>
  <c r="D344" i="14"/>
  <c r="F343" i="14"/>
  <c r="E343" i="14"/>
  <c r="D343" i="14"/>
  <c r="F342" i="14"/>
  <c r="E342" i="14"/>
  <c r="D342" i="14"/>
  <c r="F341" i="14"/>
  <c r="E341" i="14"/>
  <c r="D341" i="14"/>
  <c r="F340" i="14"/>
  <c r="E340" i="14"/>
  <c r="D340" i="14"/>
  <c r="F339" i="14"/>
  <c r="E339" i="14"/>
  <c r="D339" i="14"/>
  <c r="F338" i="14"/>
  <c r="E338" i="14"/>
  <c r="D338" i="14"/>
  <c r="F337" i="14"/>
  <c r="E337" i="14"/>
  <c r="D337" i="14"/>
  <c r="F336" i="14"/>
  <c r="E336" i="14"/>
  <c r="D336" i="14"/>
  <c r="F335" i="14"/>
  <c r="E335" i="14"/>
  <c r="D335" i="14"/>
  <c r="F334" i="14"/>
  <c r="E334" i="14"/>
  <c r="D334" i="14"/>
  <c r="F333" i="14"/>
  <c r="E333" i="14"/>
  <c r="D333" i="14"/>
  <c r="F332" i="14"/>
  <c r="E332" i="14"/>
  <c r="D332" i="14"/>
  <c r="F331" i="14"/>
  <c r="E331" i="14"/>
  <c r="D331" i="14"/>
  <c r="F330" i="14"/>
  <c r="E330" i="14"/>
  <c r="D330" i="14"/>
  <c r="F329" i="14"/>
  <c r="E329" i="14"/>
  <c r="D329" i="14"/>
  <c r="F328" i="14"/>
  <c r="E328" i="14"/>
  <c r="D328" i="14"/>
  <c r="F327" i="14"/>
  <c r="E327" i="14"/>
  <c r="D327" i="14"/>
  <c r="F326" i="14"/>
  <c r="E326" i="14"/>
  <c r="D326" i="14"/>
  <c r="F325" i="14"/>
  <c r="E325" i="14"/>
  <c r="D325" i="14"/>
  <c r="F324" i="14"/>
  <c r="E324" i="14"/>
  <c r="D324" i="14"/>
  <c r="F323" i="14"/>
  <c r="E323" i="14"/>
  <c r="D323" i="14"/>
  <c r="F322" i="14"/>
  <c r="E322" i="14"/>
  <c r="D322" i="14"/>
  <c r="F321" i="14"/>
  <c r="E321" i="14"/>
  <c r="D321" i="14"/>
  <c r="F320" i="14"/>
  <c r="E320" i="14"/>
  <c r="D320" i="14"/>
  <c r="F319" i="14"/>
  <c r="E319" i="14"/>
  <c r="D319" i="14"/>
  <c r="F318" i="14"/>
  <c r="E318" i="14"/>
  <c r="D318" i="14"/>
  <c r="F317" i="14"/>
  <c r="E317" i="14"/>
  <c r="D317" i="14"/>
  <c r="F316" i="14"/>
  <c r="E316" i="14"/>
  <c r="D316" i="14"/>
  <c r="F315" i="14"/>
  <c r="E315" i="14"/>
  <c r="D315" i="14"/>
  <c r="F314" i="14"/>
  <c r="E314" i="14"/>
  <c r="D314" i="14"/>
  <c r="F313" i="14"/>
  <c r="E313" i="14"/>
  <c r="D313" i="14"/>
  <c r="F312" i="14"/>
  <c r="E312" i="14"/>
  <c r="D312" i="14"/>
  <c r="F311" i="14"/>
  <c r="E311" i="14"/>
  <c r="D311" i="14"/>
  <c r="F310" i="14"/>
  <c r="E310" i="14"/>
  <c r="D310" i="14"/>
  <c r="F309" i="14"/>
  <c r="E309" i="14"/>
  <c r="D309" i="14"/>
  <c r="F308" i="14"/>
  <c r="E308" i="14"/>
  <c r="D308" i="14"/>
  <c r="F307" i="14"/>
  <c r="E307" i="14"/>
  <c r="D307" i="14"/>
  <c r="F306" i="14"/>
  <c r="E306" i="14"/>
  <c r="D306" i="14"/>
  <c r="F305" i="14"/>
  <c r="E305" i="14"/>
  <c r="D305" i="14"/>
  <c r="F304" i="14"/>
  <c r="E304" i="14"/>
  <c r="D304" i="14"/>
  <c r="F303" i="14"/>
  <c r="E303" i="14"/>
  <c r="D303" i="14"/>
  <c r="F302" i="14"/>
  <c r="E302" i="14"/>
  <c r="D302" i="14"/>
  <c r="F301" i="14"/>
  <c r="E301" i="14"/>
  <c r="D301" i="14"/>
  <c r="F300" i="14"/>
  <c r="E300" i="14"/>
  <c r="D300" i="14"/>
  <c r="F299" i="14"/>
  <c r="E299" i="14"/>
  <c r="D299" i="14"/>
  <c r="F298" i="14"/>
  <c r="E298" i="14"/>
  <c r="D298" i="14"/>
  <c r="F297" i="14"/>
  <c r="E297" i="14"/>
  <c r="D297" i="14"/>
  <c r="F296" i="14"/>
  <c r="E296" i="14"/>
  <c r="D296" i="14"/>
  <c r="F295" i="14"/>
  <c r="E295" i="14"/>
  <c r="D295" i="14"/>
  <c r="F294" i="14"/>
  <c r="E294" i="14"/>
  <c r="D294" i="14"/>
  <c r="F293" i="14"/>
  <c r="E293" i="14"/>
  <c r="D293" i="14"/>
  <c r="F292" i="14"/>
  <c r="E292" i="14"/>
  <c r="D292" i="14"/>
  <c r="F291" i="14"/>
  <c r="E291" i="14"/>
  <c r="D291" i="14"/>
  <c r="F290" i="14"/>
  <c r="E290" i="14"/>
  <c r="D290" i="14"/>
  <c r="F289" i="14"/>
  <c r="E289" i="14"/>
  <c r="D289" i="14"/>
  <c r="F288" i="14"/>
  <c r="E288" i="14"/>
  <c r="D288" i="14"/>
  <c r="F287" i="14"/>
  <c r="E287" i="14"/>
  <c r="D287" i="14"/>
  <c r="F286" i="14"/>
  <c r="E286" i="14"/>
  <c r="D286" i="14"/>
  <c r="F285" i="14"/>
  <c r="E285" i="14"/>
  <c r="D285" i="14"/>
  <c r="F284" i="14"/>
  <c r="E284" i="14"/>
  <c r="D284" i="14"/>
  <c r="F283" i="14"/>
  <c r="E283" i="14"/>
  <c r="D283" i="14"/>
  <c r="F282" i="14"/>
  <c r="E282" i="14"/>
  <c r="D282" i="14"/>
  <c r="F281" i="14"/>
  <c r="E281" i="14"/>
  <c r="D281" i="14"/>
  <c r="F280" i="14"/>
  <c r="E280" i="14"/>
  <c r="D280" i="14"/>
  <c r="F279" i="14"/>
  <c r="E279" i="14"/>
  <c r="D279" i="14"/>
  <c r="F278" i="14"/>
  <c r="E278" i="14"/>
  <c r="D278" i="14"/>
  <c r="F277" i="14"/>
  <c r="E277" i="14"/>
  <c r="D277" i="14"/>
  <c r="F276" i="14"/>
  <c r="E276" i="14"/>
  <c r="D276" i="14"/>
  <c r="F275" i="14"/>
  <c r="E275" i="14"/>
  <c r="D275" i="14"/>
  <c r="F274" i="14"/>
  <c r="E274" i="14"/>
  <c r="D274" i="14"/>
  <c r="F273" i="14"/>
  <c r="E273" i="14"/>
  <c r="D273" i="14"/>
  <c r="F272" i="14"/>
  <c r="E272" i="14"/>
  <c r="D272" i="14"/>
  <c r="F271" i="14"/>
  <c r="E271" i="14"/>
  <c r="D271" i="14"/>
  <c r="F270" i="14"/>
  <c r="E270" i="14"/>
  <c r="D270" i="14"/>
  <c r="F269" i="14"/>
  <c r="E269" i="14"/>
  <c r="D269" i="14"/>
  <c r="F268" i="14"/>
  <c r="E268" i="14"/>
  <c r="D268" i="14"/>
  <c r="F267" i="14"/>
  <c r="E267" i="14"/>
  <c r="D267" i="14"/>
  <c r="F266" i="14"/>
  <c r="E266" i="14"/>
  <c r="D266" i="14"/>
  <c r="F265" i="14"/>
  <c r="E265" i="14"/>
  <c r="D265" i="14"/>
  <c r="F264" i="14"/>
  <c r="E264" i="14"/>
  <c r="D264" i="14"/>
  <c r="F263" i="14"/>
  <c r="E263" i="14"/>
  <c r="D263" i="14"/>
  <c r="F262" i="14"/>
  <c r="E262" i="14"/>
  <c r="D262" i="14"/>
  <c r="F261" i="14"/>
  <c r="E261" i="14"/>
  <c r="D261" i="14"/>
  <c r="F260" i="14"/>
  <c r="E260" i="14"/>
  <c r="D260" i="14"/>
  <c r="F259" i="14"/>
  <c r="E259" i="14"/>
  <c r="D259" i="14"/>
  <c r="F258" i="14"/>
  <c r="E258" i="14"/>
  <c r="D258" i="14"/>
  <c r="F257" i="14"/>
  <c r="E257" i="14"/>
  <c r="D257" i="14"/>
  <c r="F256" i="14"/>
  <c r="E256" i="14"/>
  <c r="D256" i="14"/>
  <c r="F255" i="14"/>
  <c r="E255" i="14"/>
  <c r="D255" i="14"/>
  <c r="F254" i="14"/>
  <c r="E254" i="14"/>
  <c r="D254" i="14"/>
  <c r="F253" i="14"/>
  <c r="E253" i="14"/>
  <c r="D253" i="14"/>
  <c r="F252" i="14"/>
  <c r="E252" i="14"/>
  <c r="D252" i="14"/>
  <c r="F251" i="14"/>
  <c r="E251" i="14"/>
  <c r="D251" i="14"/>
  <c r="F250" i="14"/>
  <c r="E250" i="14"/>
  <c r="D250" i="14"/>
  <c r="F249" i="14"/>
  <c r="E249" i="14"/>
  <c r="D249" i="14"/>
  <c r="F248" i="14"/>
  <c r="E248" i="14"/>
  <c r="D248" i="14"/>
  <c r="F247" i="14"/>
  <c r="E247" i="14"/>
  <c r="D247" i="14"/>
  <c r="F246" i="14"/>
  <c r="E246" i="14"/>
  <c r="D246" i="14"/>
  <c r="F245" i="14"/>
  <c r="E245" i="14"/>
  <c r="D245" i="14"/>
  <c r="F244" i="14"/>
  <c r="E244" i="14"/>
  <c r="D244" i="14"/>
  <c r="F243" i="14"/>
  <c r="E243" i="14"/>
  <c r="D243" i="14"/>
  <c r="F242" i="14"/>
  <c r="E242" i="14"/>
  <c r="D242" i="14"/>
  <c r="F241" i="14"/>
  <c r="E241" i="14"/>
  <c r="D241" i="14"/>
  <c r="F240" i="14"/>
  <c r="E240" i="14"/>
  <c r="D240" i="14"/>
  <c r="F239" i="14"/>
  <c r="E239" i="14"/>
  <c r="D239" i="14"/>
  <c r="F238" i="14"/>
  <c r="E238" i="14"/>
  <c r="D238" i="14"/>
  <c r="F237" i="14"/>
  <c r="E237" i="14"/>
  <c r="D237" i="14"/>
  <c r="F236" i="14"/>
  <c r="E236" i="14"/>
  <c r="D236" i="14"/>
  <c r="F235" i="14"/>
  <c r="E235" i="14"/>
  <c r="D235" i="14"/>
  <c r="F234" i="14"/>
  <c r="E234" i="14"/>
  <c r="D234" i="14"/>
  <c r="F233" i="14"/>
  <c r="E233" i="14"/>
  <c r="D233" i="14"/>
  <c r="F232" i="14"/>
  <c r="E232" i="14"/>
  <c r="D232" i="14"/>
  <c r="F231" i="14"/>
  <c r="E231" i="14"/>
  <c r="D231" i="14"/>
  <c r="F230" i="14"/>
  <c r="E230" i="14"/>
  <c r="D230" i="14"/>
  <c r="F229" i="14"/>
  <c r="E229" i="14"/>
  <c r="D229" i="14"/>
  <c r="F228" i="14"/>
  <c r="E228" i="14"/>
  <c r="D228" i="14"/>
  <c r="F227" i="14"/>
  <c r="E227" i="14"/>
  <c r="D227" i="14"/>
  <c r="F226" i="14"/>
  <c r="E226" i="14"/>
  <c r="D226" i="14"/>
  <c r="F225" i="14"/>
  <c r="E225" i="14"/>
  <c r="D225" i="14"/>
  <c r="F224" i="14"/>
  <c r="E224" i="14"/>
  <c r="D224" i="14"/>
  <c r="F223" i="14"/>
  <c r="E223" i="14"/>
  <c r="D223" i="14"/>
  <c r="F222" i="14"/>
  <c r="E222" i="14"/>
  <c r="D222" i="14"/>
  <c r="F221" i="14"/>
  <c r="E221" i="14"/>
  <c r="D221" i="14"/>
  <c r="F220" i="14"/>
  <c r="E220" i="14"/>
  <c r="D220" i="14"/>
  <c r="F219" i="14"/>
  <c r="E219" i="14"/>
  <c r="D219" i="14"/>
  <c r="F218" i="14"/>
  <c r="E218" i="14"/>
  <c r="D218" i="14"/>
  <c r="F217" i="14"/>
  <c r="E217" i="14"/>
  <c r="D217" i="14"/>
  <c r="F216" i="14"/>
  <c r="E216" i="14"/>
  <c r="D216" i="14"/>
  <c r="F215" i="14"/>
  <c r="E215" i="14"/>
  <c r="D215" i="14"/>
  <c r="F214" i="14"/>
  <c r="E214" i="14"/>
  <c r="D214" i="14"/>
  <c r="F213" i="14"/>
  <c r="E213" i="14"/>
  <c r="D213" i="14"/>
  <c r="F212" i="14"/>
  <c r="E212" i="14"/>
  <c r="D212" i="14"/>
  <c r="F211" i="14"/>
  <c r="E211" i="14"/>
  <c r="D211" i="14"/>
  <c r="F210" i="14"/>
  <c r="E210" i="14"/>
  <c r="D210" i="14"/>
  <c r="F209" i="14"/>
  <c r="E209" i="14"/>
  <c r="D209" i="14"/>
  <c r="F208" i="14"/>
  <c r="E208" i="14"/>
  <c r="D208" i="14"/>
  <c r="F207" i="14"/>
  <c r="E207" i="14"/>
  <c r="D207" i="14"/>
  <c r="F206" i="14"/>
  <c r="E206" i="14"/>
  <c r="D206" i="14"/>
  <c r="F205" i="14"/>
  <c r="E205" i="14"/>
  <c r="D205" i="14"/>
  <c r="F204" i="14"/>
  <c r="E204" i="14"/>
  <c r="D204" i="14"/>
  <c r="F203" i="14"/>
  <c r="E203" i="14"/>
  <c r="D203" i="14"/>
  <c r="F202" i="14"/>
  <c r="E202" i="14"/>
  <c r="D202" i="14"/>
  <c r="F201" i="14"/>
  <c r="E201" i="14"/>
  <c r="D201" i="14"/>
  <c r="F200" i="14"/>
  <c r="E200" i="14"/>
  <c r="D200" i="14"/>
  <c r="F199" i="14"/>
  <c r="E199" i="14"/>
  <c r="D199" i="14"/>
  <c r="F198" i="14"/>
  <c r="E198" i="14"/>
  <c r="D198" i="14"/>
  <c r="F197" i="14"/>
  <c r="E197" i="14"/>
  <c r="D197" i="14"/>
  <c r="F196" i="14"/>
  <c r="E196" i="14"/>
  <c r="D196" i="14"/>
  <c r="F195" i="14"/>
  <c r="E195" i="14"/>
  <c r="D195" i="14"/>
  <c r="F194" i="14"/>
  <c r="E194" i="14"/>
  <c r="D194" i="14"/>
  <c r="F193" i="14"/>
  <c r="E193" i="14"/>
  <c r="D193" i="14"/>
  <c r="F192" i="14"/>
  <c r="E192" i="14"/>
  <c r="D192" i="14"/>
  <c r="F191" i="14"/>
  <c r="E191" i="14"/>
  <c r="D191" i="14"/>
  <c r="F190" i="14"/>
  <c r="E190" i="14"/>
  <c r="D190" i="14"/>
  <c r="F189" i="14"/>
  <c r="E189" i="14"/>
  <c r="D189" i="14"/>
  <c r="F188" i="14"/>
  <c r="E188" i="14"/>
  <c r="D188" i="14"/>
  <c r="F187" i="14"/>
  <c r="E187" i="14"/>
  <c r="D187" i="14"/>
  <c r="F186" i="14"/>
  <c r="E186" i="14"/>
  <c r="D186" i="14"/>
  <c r="F185" i="14"/>
  <c r="E185" i="14"/>
  <c r="D185" i="14"/>
  <c r="F184" i="14"/>
  <c r="E184" i="14"/>
  <c r="D184" i="14"/>
  <c r="F183" i="14"/>
  <c r="E183" i="14"/>
  <c r="D183" i="14"/>
  <c r="F182" i="14"/>
  <c r="E182" i="14"/>
  <c r="D182" i="14"/>
  <c r="F181" i="14"/>
  <c r="E181" i="14"/>
  <c r="D181" i="14"/>
  <c r="F180" i="14"/>
  <c r="E180" i="14"/>
  <c r="D180" i="14"/>
  <c r="F179" i="14"/>
  <c r="E179" i="14"/>
  <c r="D179" i="14"/>
  <c r="F178" i="14"/>
  <c r="E178" i="14"/>
  <c r="D178" i="14"/>
  <c r="F177" i="14"/>
  <c r="E177" i="14"/>
  <c r="D177" i="14"/>
  <c r="F176" i="14"/>
  <c r="E176" i="14"/>
  <c r="D176" i="14"/>
  <c r="F175" i="14"/>
  <c r="E175" i="14"/>
  <c r="D175" i="14"/>
  <c r="F174" i="14"/>
  <c r="E174" i="14"/>
  <c r="D174" i="14"/>
  <c r="F173" i="14"/>
  <c r="E173" i="14"/>
  <c r="D173" i="14"/>
  <c r="F172" i="14"/>
  <c r="E172" i="14"/>
  <c r="D172" i="14"/>
  <c r="F171" i="14"/>
  <c r="E171" i="14"/>
  <c r="D171" i="14"/>
  <c r="F170" i="14"/>
  <c r="E170" i="14"/>
  <c r="D170" i="14"/>
  <c r="F169" i="14"/>
  <c r="E169" i="14"/>
  <c r="D169" i="14"/>
  <c r="F168" i="14"/>
  <c r="E168" i="14"/>
  <c r="D168" i="14"/>
  <c r="F167" i="14"/>
  <c r="E167" i="14"/>
  <c r="D167" i="14"/>
  <c r="F166" i="14"/>
  <c r="E166" i="14"/>
  <c r="D166" i="14"/>
  <c r="F165" i="14"/>
  <c r="E165" i="14"/>
  <c r="D165" i="14"/>
  <c r="F164" i="14"/>
  <c r="E164" i="14"/>
  <c r="D164" i="14"/>
  <c r="F163" i="14"/>
  <c r="E163" i="14"/>
  <c r="D163" i="14"/>
  <c r="F162" i="14"/>
  <c r="E162" i="14"/>
  <c r="D162" i="14"/>
  <c r="F161" i="14"/>
  <c r="E161" i="14"/>
  <c r="D161" i="14"/>
  <c r="F160" i="14"/>
  <c r="E160" i="14"/>
  <c r="D160" i="14"/>
  <c r="F159" i="14"/>
  <c r="E159" i="14"/>
  <c r="D159" i="14"/>
  <c r="F158" i="14"/>
  <c r="E158" i="14"/>
  <c r="D158" i="14"/>
  <c r="F157" i="14"/>
  <c r="E157" i="14"/>
  <c r="D157" i="14"/>
  <c r="F156" i="14"/>
  <c r="E156" i="14"/>
  <c r="D156" i="14"/>
  <c r="F155" i="14"/>
  <c r="E155" i="14"/>
  <c r="D155" i="14"/>
  <c r="F154" i="14"/>
  <c r="E154" i="14"/>
  <c r="D154" i="14"/>
  <c r="F153" i="14"/>
  <c r="E153" i="14"/>
  <c r="D153" i="14"/>
  <c r="F152" i="14"/>
  <c r="E152" i="14"/>
  <c r="D152" i="14"/>
  <c r="F151" i="14"/>
  <c r="E151" i="14"/>
  <c r="D151" i="14"/>
  <c r="F150" i="14"/>
  <c r="E150" i="14"/>
  <c r="D150" i="14"/>
  <c r="F149" i="14"/>
  <c r="E149" i="14"/>
  <c r="D149" i="14"/>
  <c r="F148" i="14"/>
  <c r="E148" i="14"/>
  <c r="D148" i="14"/>
  <c r="F147" i="14"/>
  <c r="E147" i="14"/>
  <c r="D147" i="14"/>
  <c r="F146" i="14"/>
  <c r="E146" i="14"/>
  <c r="D146" i="14"/>
  <c r="F145" i="14"/>
  <c r="E145" i="14"/>
  <c r="D145" i="14"/>
  <c r="F144" i="14"/>
  <c r="E144" i="14"/>
  <c r="D144" i="14"/>
  <c r="F143" i="14"/>
  <c r="E143" i="14"/>
  <c r="D143" i="14"/>
  <c r="F142" i="14"/>
  <c r="E142" i="14"/>
  <c r="D142" i="14"/>
  <c r="F141" i="14"/>
  <c r="E141" i="14"/>
  <c r="D141" i="14"/>
  <c r="F140" i="14"/>
  <c r="E140" i="14"/>
  <c r="D140" i="14"/>
  <c r="F139" i="14"/>
  <c r="E139" i="14"/>
  <c r="D139" i="14"/>
  <c r="F138" i="14"/>
  <c r="E138" i="14"/>
  <c r="D138" i="14"/>
  <c r="F137" i="14"/>
  <c r="E137" i="14"/>
  <c r="D137" i="14"/>
  <c r="F136" i="14"/>
  <c r="E136" i="14"/>
  <c r="D136" i="14"/>
  <c r="F135" i="14"/>
  <c r="E135" i="14"/>
  <c r="D135" i="14"/>
  <c r="F134" i="14"/>
  <c r="E134" i="14"/>
  <c r="D134" i="14"/>
  <c r="F133" i="14"/>
  <c r="E133" i="14"/>
  <c r="D133" i="14"/>
  <c r="F132" i="14"/>
  <c r="E132" i="14"/>
  <c r="D132" i="14"/>
  <c r="F131" i="14"/>
  <c r="E131" i="14"/>
  <c r="D131" i="14"/>
  <c r="F130" i="14"/>
  <c r="E130" i="14"/>
  <c r="D130" i="14"/>
  <c r="F129" i="14"/>
  <c r="E129" i="14"/>
  <c r="D129" i="14"/>
  <c r="F128" i="14"/>
  <c r="E128" i="14"/>
  <c r="D128" i="14"/>
  <c r="F127" i="14"/>
  <c r="E127" i="14"/>
  <c r="D127" i="14"/>
  <c r="F126" i="14"/>
  <c r="E126" i="14"/>
  <c r="D126" i="14"/>
  <c r="F125" i="14"/>
  <c r="E125" i="14"/>
  <c r="D125" i="14"/>
  <c r="F124" i="14"/>
  <c r="E124" i="14"/>
  <c r="D124" i="14"/>
  <c r="F123" i="14"/>
  <c r="E123" i="14"/>
  <c r="D123" i="14"/>
  <c r="F122" i="14"/>
  <c r="E122" i="14"/>
  <c r="D122" i="14"/>
  <c r="F121" i="14"/>
  <c r="E121" i="14"/>
  <c r="D121" i="14"/>
  <c r="F120" i="14"/>
  <c r="E120" i="14"/>
  <c r="D120" i="14"/>
  <c r="F119" i="14"/>
  <c r="E119" i="14"/>
  <c r="D119" i="14"/>
  <c r="F118" i="14"/>
  <c r="E118" i="14"/>
  <c r="D118" i="14"/>
  <c r="F117" i="14"/>
  <c r="E117" i="14"/>
  <c r="D117" i="14"/>
  <c r="F116" i="14"/>
  <c r="E116" i="14"/>
  <c r="D116" i="14"/>
  <c r="F115" i="14"/>
  <c r="E115" i="14"/>
  <c r="D115" i="14"/>
  <c r="F114" i="14"/>
  <c r="E114" i="14"/>
  <c r="D114" i="14"/>
  <c r="F113" i="14"/>
  <c r="E113" i="14"/>
  <c r="D113" i="14"/>
  <c r="F112" i="14"/>
  <c r="E112" i="14"/>
  <c r="D112" i="14"/>
  <c r="F111" i="14"/>
  <c r="E111" i="14"/>
  <c r="D111" i="14"/>
  <c r="F110" i="14"/>
  <c r="E110" i="14"/>
  <c r="D110" i="14"/>
  <c r="F109" i="14"/>
  <c r="E109" i="14"/>
  <c r="D109" i="14"/>
  <c r="F108" i="14"/>
  <c r="E108" i="14"/>
  <c r="D108" i="14"/>
  <c r="F107" i="14"/>
  <c r="E107" i="14"/>
  <c r="D107" i="14"/>
  <c r="F106" i="14"/>
  <c r="E106" i="14"/>
  <c r="D106" i="14"/>
  <c r="F105" i="14"/>
  <c r="E105" i="14"/>
  <c r="D105" i="14"/>
  <c r="F104" i="14"/>
  <c r="E104" i="14"/>
  <c r="D104" i="14"/>
  <c r="F103" i="14"/>
  <c r="E103" i="14"/>
  <c r="D103" i="14"/>
  <c r="F102" i="14"/>
  <c r="E102" i="14"/>
  <c r="D102" i="14"/>
  <c r="F101" i="14"/>
  <c r="E101" i="14"/>
  <c r="D101" i="14"/>
  <c r="F100" i="14"/>
  <c r="E100" i="14"/>
  <c r="D100" i="14"/>
  <c r="F99" i="14"/>
  <c r="E99" i="14"/>
  <c r="D99" i="14"/>
  <c r="F98" i="14"/>
  <c r="E98" i="14"/>
  <c r="D98" i="14"/>
  <c r="F97" i="14"/>
  <c r="E97" i="14"/>
  <c r="D97" i="14"/>
  <c r="F96" i="14"/>
  <c r="E96" i="14"/>
  <c r="D96" i="14"/>
  <c r="F95" i="14"/>
  <c r="E95" i="14"/>
  <c r="D95" i="14"/>
  <c r="F94" i="14"/>
  <c r="E94" i="14"/>
  <c r="D94" i="14"/>
  <c r="F93" i="14"/>
  <c r="E93" i="14"/>
  <c r="D93" i="14"/>
  <c r="F92" i="14"/>
  <c r="E92" i="14"/>
  <c r="D92" i="14"/>
  <c r="F91" i="14"/>
  <c r="E91" i="14"/>
  <c r="D91" i="14"/>
  <c r="F90" i="14"/>
  <c r="E90" i="14"/>
  <c r="D90" i="14"/>
  <c r="F89" i="14"/>
  <c r="E89" i="14"/>
  <c r="D89" i="14"/>
  <c r="F88" i="14"/>
  <c r="E88" i="14"/>
  <c r="D88" i="14"/>
  <c r="F87" i="14"/>
  <c r="E87" i="14"/>
  <c r="D87" i="14"/>
  <c r="F86" i="14"/>
  <c r="E86" i="14"/>
  <c r="D86" i="14"/>
  <c r="F85" i="14"/>
  <c r="E85" i="14"/>
  <c r="D85" i="14"/>
  <c r="F84" i="14"/>
  <c r="E84" i="14"/>
  <c r="D84" i="14"/>
  <c r="F83" i="14"/>
  <c r="E83" i="14"/>
  <c r="D83" i="14"/>
  <c r="F82" i="14"/>
  <c r="E82" i="14"/>
  <c r="D82" i="14"/>
  <c r="F81" i="14"/>
  <c r="E81" i="14"/>
  <c r="D81" i="14"/>
  <c r="F80" i="14"/>
  <c r="E80" i="14"/>
  <c r="D80" i="14"/>
  <c r="F79" i="14"/>
  <c r="E79" i="14"/>
  <c r="D79" i="14"/>
  <c r="F78" i="14"/>
  <c r="E78" i="14"/>
  <c r="D78" i="14"/>
  <c r="F77" i="14"/>
  <c r="E77" i="14"/>
  <c r="D77" i="14"/>
  <c r="F76" i="14"/>
  <c r="E76" i="14"/>
  <c r="D76" i="14"/>
  <c r="F75" i="14"/>
  <c r="E75" i="14"/>
  <c r="D75" i="14"/>
  <c r="F74" i="14"/>
  <c r="E74" i="14"/>
  <c r="D74" i="14"/>
  <c r="F73" i="14"/>
  <c r="E73" i="14"/>
  <c r="D73" i="14"/>
  <c r="F72" i="14"/>
  <c r="E72" i="14"/>
  <c r="D72" i="14"/>
  <c r="F71" i="14"/>
  <c r="E71" i="14"/>
  <c r="D71" i="14"/>
  <c r="F70" i="14"/>
  <c r="E70" i="14"/>
  <c r="D70" i="14"/>
  <c r="F69" i="14"/>
  <c r="E69" i="14"/>
  <c r="D69" i="14"/>
  <c r="F68" i="14"/>
  <c r="E68" i="14"/>
  <c r="D68" i="14"/>
  <c r="F67" i="14"/>
  <c r="E67" i="14"/>
  <c r="D67" i="14"/>
  <c r="F66" i="14"/>
  <c r="E66" i="14"/>
  <c r="D66" i="14"/>
  <c r="F65" i="14"/>
  <c r="E65" i="14"/>
  <c r="D65" i="14"/>
  <c r="F64" i="14"/>
  <c r="E64" i="14"/>
  <c r="D64" i="14"/>
  <c r="F63" i="14"/>
  <c r="E63" i="14"/>
  <c r="D63" i="14"/>
  <c r="F62" i="14"/>
  <c r="E62" i="14"/>
  <c r="D62" i="14"/>
  <c r="F61" i="14"/>
  <c r="E61" i="14"/>
  <c r="D61" i="14"/>
  <c r="F60" i="14"/>
  <c r="E60" i="14"/>
  <c r="D60" i="14"/>
  <c r="F59" i="14"/>
  <c r="E59" i="14"/>
  <c r="D59" i="14"/>
  <c r="F58" i="14"/>
  <c r="E58" i="14"/>
  <c r="D58" i="14"/>
  <c r="F57" i="14"/>
  <c r="E57" i="14"/>
  <c r="D57" i="14"/>
  <c r="F56" i="14"/>
  <c r="E56" i="14"/>
  <c r="D56" i="14"/>
  <c r="F55" i="14"/>
  <c r="E55" i="14"/>
  <c r="D55" i="14"/>
  <c r="F54" i="14"/>
  <c r="E54" i="14"/>
  <c r="D54" i="14"/>
  <c r="F53" i="14"/>
  <c r="E53" i="14"/>
  <c r="D53" i="14"/>
  <c r="F52" i="14"/>
  <c r="E52" i="14"/>
  <c r="D52" i="14"/>
  <c r="F51" i="14"/>
  <c r="E51" i="14"/>
  <c r="D51" i="14"/>
  <c r="F50" i="14"/>
  <c r="E50" i="14"/>
  <c r="D50" i="14"/>
  <c r="F49" i="14"/>
  <c r="E49" i="14"/>
  <c r="D49" i="14"/>
  <c r="F48" i="14"/>
  <c r="E48" i="14"/>
  <c r="D48" i="14"/>
  <c r="F47" i="14"/>
  <c r="E47" i="14"/>
  <c r="D47" i="14"/>
  <c r="F46" i="14"/>
  <c r="E46" i="14"/>
  <c r="D46" i="14"/>
  <c r="F45" i="14"/>
  <c r="E45" i="14"/>
  <c r="D45" i="14"/>
  <c r="F44" i="14"/>
  <c r="E44" i="14"/>
  <c r="D44" i="14"/>
  <c r="F43" i="14"/>
  <c r="E43" i="14"/>
  <c r="D43" i="14"/>
  <c r="F42" i="14"/>
  <c r="E42" i="14"/>
  <c r="D42" i="14"/>
  <c r="F41" i="14"/>
  <c r="E41" i="14"/>
  <c r="P23" i="14" s="1"/>
  <c r="D41" i="14"/>
  <c r="F40" i="14"/>
  <c r="E40" i="14"/>
  <c r="D40" i="14"/>
  <c r="F39" i="14"/>
  <c r="E39" i="14"/>
  <c r="D39" i="14"/>
  <c r="F38" i="14"/>
  <c r="E38" i="14"/>
  <c r="D38" i="14"/>
  <c r="F37" i="14"/>
  <c r="E37" i="14"/>
  <c r="D37" i="14"/>
  <c r="F36" i="14"/>
  <c r="E36" i="14"/>
  <c r="D36" i="14"/>
  <c r="F35" i="14"/>
  <c r="E35" i="14"/>
  <c r="D35" i="14"/>
  <c r="F34" i="14"/>
  <c r="E34" i="14"/>
  <c r="D34" i="14"/>
  <c r="F33" i="14"/>
  <c r="E33" i="14"/>
  <c r="D33" i="14"/>
  <c r="F32" i="14"/>
  <c r="E32" i="14"/>
  <c r="D32" i="14"/>
  <c r="F31" i="14"/>
  <c r="E31" i="14"/>
  <c r="D31" i="14"/>
  <c r="F30" i="14"/>
  <c r="E30" i="14"/>
  <c r="D30" i="14"/>
  <c r="F29" i="14"/>
  <c r="E29" i="14"/>
  <c r="D29" i="14"/>
  <c r="F28" i="14"/>
  <c r="E28" i="14"/>
  <c r="D28" i="14"/>
  <c r="F27" i="14"/>
  <c r="E27" i="14"/>
  <c r="D27" i="14"/>
  <c r="F26" i="14"/>
  <c r="E26" i="14"/>
  <c r="D26" i="14"/>
  <c r="F25" i="14"/>
  <c r="E25" i="14"/>
  <c r="D25" i="14"/>
  <c r="F24" i="14"/>
  <c r="E24" i="14"/>
  <c r="D24" i="14"/>
  <c r="F23" i="14"/>
  <c r="E23" i="14"/>
  <c r="D23" i="14"/>
  <c r="F22" i="14"/>
  <c r="E22" i="14"/>
  <c r="D22" i="14"/>
  <c r="F21" i="14"/>
  <c r="E21" i="14"/>
  <c r="D21" i="14"/>
  <c r="F20" i="14"/>
  <c r="E20" i="14"/>
  <c r="D20" i="14"/>
  <c r="F19" i="14"/>
  <c r="E19" i="14"/>
  <c r="D19" i="14"/>
  <c r="F18" i="14"/>
  <c r="E18" i="14"/>
  <c r="D18" i="14"/>
  <c r="F17" i="14"/>
  <c r="E17" i="14"/>
  <c r="D17" i="14"/>
  <c r="F16" i="14"/>
  <c r="L33" i="14" s="1"/>
  <c r="E16" i="14"/>
  <c r="D16" i="14"/>
  <c r="F15" i="14"/>
  <c r="E15" i="14"/>
  <c r="D15" i="14"/>
  <c r="F14" i="14"/>
  <c r="E14" i="14"/>
  <c r="D14" i="14"/>
  <c r="F13" i="14"/>
  <c r="E13" i="14"/>
  <c r="D13" i="14"/>
  <c r="F12" i="14"/>
  <c r="L29" i="14" s="1"/>
  <c r="E12" i="14"/>
  <c r="D12" i="14"/>
  <c r="F11" i="14"/>
  <c r="E11" i="14"/>
  <c r="D11" i="14"/>
  <c r="F10" i="14"/>
  <c r="E10" i="14"/>
  <c r="D10" i="14"/>
  <c r="F9" i="14"/>
  <c r="E9" i="14"/>
  <c r="D9" i="14"/>
  <c r="F8" i="14"/>
  <c r="K24" i="14" s="1"/>
  <c r="E8" i="14"/>
  <c r="D8" i="14"/>
  <c r="F7" i="14"/>
  <c r="E7" i="14"/>
  <c r="D7" i="14"/>
  <c r="F6" i="14"/>
  <c r="E6" i="14"/>
  <c r="D6" i="14"/>
  <c r="F5" i="14"/>
  <c r="E5" i="14"/>
  <c r="D5" i="14"/>
  <c r="F4" i="14"/>
  <c r="E4" i="14"/>
  <c r="D4" i="14"/>
  <c r="F3" i="14"/>
  <c r="E3" i="14"/>
  <c r="D3" i="14"/>
  <c r="K26" i="15" l="1"/>
  <c r="L34" i="15"/>
  <c r="J7" i="15"/>
  <c r="J12" i="15"/>
  <c r="K25" i="15"/>
  <c r="L30" i="15"/>
  <c r="J11" i="15"/>
  <c r="J8" i="15"/>
  <c r="J16" i="15"/>
  <c r="K20" i="15"/>
  <c r="K28" i="15"/>
  <c r="L32" i="15"/>
  <c r="L33" i="15"/>
  <c r="J15" i="15"/>
  <c r="K19" i="15"/>
  <c r="K23" i="15"/>
  <c r="K27" i="15"/>
  <c r="L31" i="15"/>
  <c r="K24" i="15"/>
  <c r="J9" i="15"/>
  <c r="J13" i="15"/>
  <c r="K17" i="15"/>
  <c r="K21" i="15"/>
  <c r="L29" i="15"/>
  <c r="J6" i="15"/>
  <c r="J10" i="15"/>
  <c r="J14" i="15"/>
  <c r="K18" i="15"/>
  <c r="K22" i="15"/>
  <c r="K20" i="14"/>
  <c r="K22" i="14"/>
  <c r="K18" i="14"/>
  <c r="K26" i="14"/>
  <c r="K25" i="14"/>
  <c r="L30" i="14"/>
  <c r="L34" i="14"/>
  <c r="J5" i="14"/>
  <c r="J11" i="14"/>
  <c r="J15" i="14"/>
  <c r="K19" i="14"/>
  <c r="K27" i="14"/>
  <c r="L31" i="14"/>
  <c r="J12" i="14"/>
  <c r="J16" i="14"/>
  <c r="K28" i="14"/>
  <c r="L32" i="14"/>
  <c r="J9" i="14"/>
  <c r="K23" i="14"/>
  <c r="L35" i="14"/>
  <c r="J8" i="14"/>
  <c r="J7" i="14"/>
  <c r="J13" i="14"/>
  <c r="K17" i="14"/>
  <c r="K21" i="14"/>
  <c r="J6" i="14"/>
  <c r="J10" i="14"/>
  <c r="J14" i="14"/>
  <c r="D13" i="2" l="1"/>
  <c r="F2" i="2"/>
  <c r="J8" i="2" s="1"/>
  <c r="F3" i="2"/>
  <c r="K6" i="2" s="1"/>
  <c r="F4" i="2"/>
  <c r="K7" i="2" s="1"/>
  <c r="F5" i="2"/>
  <c r="K8" i="2" s="1"/>
  <c r="F6" i="2"/>
  <c r="J22" i="2" s="1"/>
  <c r="F7" i="2"/>
  <c r="K10" i="2" s="1"/>
  <c r="F8" i="2"/>
  <c r="K11" i="2" s="1"/>
  <c r="F9" i="2"/>
  <c r="K12" i="2" s="1"/>
  <c r="F10" i="2"/>
  <c r="J26" i="2" s="1"/>
  <c r="F11" i="2"/>
  <c r="K14" i="2" s="1"/>
  <c r="F12" i="2"/>
  <c r="K15" i="2" s="1"/>
  <c r="F13" i="2"/>
  <c r="J30" i="2" s="1"/>
  <c r="F14" i="2"/>
  <c r="K18" i="2" s="1"/>
  <c r="F15" i="2"/>
  <c r="J32" i="2" s="1"/>
  <c r="F16" i="2"/>
  <c r="J33" i="2" s="1"/>
  <c r="F17" i="2"/>
  <c r="J34" i="2" s="1"/>
  <c r="F18" i="2"/>
  <c r="K22" i="2" s="1"/>
  <c r="F19" i="2"/>
  <c r="F20" i="2"/>
  <c r="K24" i="2" s="1"/>
  <c r="F21" i="2"/>
  <c r="K25" i="2" s="1"/>
  <c r="F22" i="2"/>
  <c r="K26" i="2" s="1"/>
  <c r="F23" i="2"/>
  <c r="F24" i="2"/>
  <c r="K28" i="2" s="1"/>
  <c r="F25" i="2"/>
  <c r="K30" i="2" s="1"/>
  <c r="F26" i="2"/>
  <c r="K31" i="2" s="1"/>
  <c r="F27" i="2"/>
  <c r="K32" i="2" s="1"/>
  <c r="F28" i="2"/>
  <c r="K33" i="2" s="1"/>
  <c r="F29" i="2"/>
  <c r="K34" i="2" s="1"/>
  <c r="F30" i="2"/>
  <c r="K35" i="2" s="1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J11" i="2" l="1"/>
  <c r="J15" i="2"/>
  <c r="J19" i="2"/>
  <c r="J23" i="2"/>
  <c r="J27" i="2"/>
  <c r="J31" i="2"/>
  <c r="J35" i="2"/>
  <c r="K5" i="2"/>
  <c r="K9" i="2"/>
  <c r="K13" i="2"/>
  <c r="K19" i="2"/>
  <c r="K23" i="2"/>
  <c r="K27" i="2"/>
  <c r="K29" i="2"/>
  <c r="P6" i="2" s="1"/>
  <c r="J7" i="2"/>
  <c r="J12" i="2"/>
  <c r="J16" i="2"/>
  <c r="J20" i="2"/>
  <c r="J24" i="2"/>
  <c r="J28" i="2"/>
  <c r="J5" i="2"/>
  <c r="K16" i="2"/>
  <c r="K20" i="2"/>
  <c r="J9" i="2"/>
  <c r="J13" i="2"/>
  <c r="J17" i="2"/>
  <c r="J21" i="2"/>
  <c r="J25" i="2"/>
  <c r="J29" i="2"/>
  <c r="O6" i="2" s="1"/>
  <c r="J6" i="2"/>
  <c r="K17" i="2"/>
  <c r="P5" i="2" s="1"/>
  <c r="K21" i="2"/>
  <c r="J10" i="2"/>
  <c r="J14" i="2"/>
  <c r="J18" i="2"/>
  <c r="P4" i="2" l="1"/>
  <c r="P7" i="2" s="1"/>
  <c r="O5" i="2"/>
  <c r="O4" i="2"/>
  <c r="O7" i="2" s="1"/>
  <c r="E61" i="2" l="1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" i="2"/>
  <c r="E3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8" i="2"/>
  <c r="D9" i="2"/>
  <c r="D10" i="2"/>
  <c r="D11" i="2"/>
  <c r="D4" i="2"/>
  <c r="D5" i="2"/>
  <c r="D6" i="2"/>
  <c r="D7" i="2"/>
  <c r="D3" i="2"/>
</calcChain>
</file>

<file path=xl/connections.xml><?xml version="1.0" encoding="utf-8"?>
<connections xmlns="http://schemas.openxmlformats.org/spreadsheetml/2006/main">
  <connection id="1" keepAlive="1" name="Query - US-COVID19" description="Connection to the 'US-COVID19' query in the workbook." type="5" refreshedVersion="6" background="1" saveData="1">
    <dbPr connection="Provider=Microsoft.Mashup.OleDb.1;Data Source=$Workbook$;Location=US-COVID19;Extended Properties=&quot;&quot;" command="SELECT * FROM [US-COVID19]"/>
  </connection>
  <connection id="2" keepAlive="1" name="Query - US-COVID19 (3)" description="Connection to the 'US-COVID19 (3)' query in the workbook." type="5" refreshedVersion="6" background="1" saveData="1">
    <dbPr connection="Provider=Microsoft.Mashup.OleDb.1;Data Source=$Workbook$;Location=&quot;US-COVID19 (3)&quot;" command="SELECT * FROM [US-COVID19 (3)]"/>
  </connection>
  <connection id="3" keepAlive="1" name="Query - US-COVID19 (4)" description="Connection to the 'US-COVID19 (4)' query in the workbook." type="5" refreshedVersion="6" background="1" saveData="1">
    <dbPr connection="Provider=Microsoft.Mashup.OleDb.1;Data Source=$Workbook$;Location=&quot;US-COVID19 (4)&quot;" command="SELECT * FROM [US-COVID19 (4)]"/>
  </connection>
</connections>
</file>

<file path=xl/sharedStrings.xml><?xml version="1.0" encoding="utf-8"?>
<sst xmlns="http://schemas.openxmlformats.org/spreadsheetml/2006/main" count="129" uniqueCount="30">
  <si>
    <t>date</t>
  </si>
  <si>
    <t>cases</t>
  </si>
  <si>
    <t>deaths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</si>
  <si>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</si>
  <si>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</si>
  <si>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</si>
  <si>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</si>
  <si>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</si>
  <si>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</si>
  <si>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</si>
  <si>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</si>
  <si>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</si>
  <si>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</si>
  <si>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</si>
  <si>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</si>
  <si>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</si>
  <si>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NumOfCaseInEachMonth</t>
  </si>
  <si>
    <t>Year</t>
  </si>
  <si>
    <t>Total</t>
  </si>
  <si>
    <t>Cases</t>
  </si>
  <si>
    <t>NumOfDeathsInEachMonth</t>
  </si>
  <si>
    <t>NumDailyCases</t>
  </si>
  <si>
    <t>NumDailyDeath</t>
  </si>
  <si>
    <t>Number Of Cases in Each Month Of The Year</t>
  </si>
  <si>
    <t>Total Cases</t>
  </si>
  <si>
    <t>Total Deaths</t>
  </si>
  <si>
    <t>Number Of Deaths in Each Month Of The Year</t>
  </si>
  <si>
    <t>NumDailyDeaths</t>
  </si>
  <si>
    <t>NumDeath</t>
  </si>
  <si>
    <t>NumCases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</si>
</sst>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d\-m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164" fontId="0" fillId="0" borderId="1" xfId="0" applyNumberFormat="1" applyFont="1" applyBorder="1"/>
    <xf numFmtId="1" fontId="0" fillId="0" borderId="2" xfId="0" applyNumberFormat="1" applyFont="1" applyBorder="1"/>
    <xf numFmtId="164" fontId="0" fillId="4" borderId="1" xfId="0" applyNumberFormat="1" applyFont="1" applyFill="1" applyBorder="1"/>
    <xf numFmtId="1" fontId="0" fillId="4" borderId="2" xfId="0" applyNumberFormat="1" applyFont="1" applyFill="1" applyBorder="1"/>
    <xf numFmtId="164" fontId="2" fillId="5" borderId="1" xfId="0" applyNumberFormat="1" applyFont="1" applyFill="1" applyBorder="1"/>
    <xf numFmtId="1" fontId="2" fillId="5" borderId="2" xfId="0" applyNumberFormat="1" applyFont="1" applyFill="1" applyBorder="1"/>
    <xf numFmtId="0" fontId="0" fillId="6" borderId="0" xfId="0" applyFill="1"/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3" xfId="0" applyFont="1" applyFill="1" applyBorder="1"/>
    <xf numFmtId="1" fontId="2" fillId="7" borderId="2" xfId="0" applyNumberFormat="1" applyFont="1" applyFill="1" applyBorder="1"/>
    <xf numFmtId="0" fontId="2" fillId="7" borderId="3" xfId="0" applyFont="1" applyFill="1" applyBorder="1"/>
    <xf numFmtId="1" fontId="0" fillId="8" borderId="2" xfId="0" applyNumberFormat="1" applyFont="1" applyFill="1" applyBorder="1"/>
    <xf numFmtId="0" fontId="0" fillId="8" borderId="3" xfId="0" applyFont="1" applyFill="1" applyBorder="1"/>
    <xf numFmtId="1" fontId="0" fillId="2" borderId="2" xfId="0" applyNumberFormat="1" applyFont="1" applyFill="1" applyBorder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0" fillId="9" borderId="0" xfId="0" applyFill="1"/>
    <xf numFmtId="0" fontId="0" fillId="10" borderId="0" xfId="0" applyFill="1"/>
    <xf numFmtId="0" fontId="3" fillId="10" borderId="0" xfId="0" applyFont="1" applyFill="1"/>
    <xf numFmtId="0" fontId="0" fillId="9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1" fillId="9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'Log-Scale'!$J$4</c:f>
              <c:strCache>
                <c:ptCount val="1"/>
                <c:pt idx="0">
                  <c:v>NumOfCaseInEachMonth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'Log-Scale'!$H$5:$I$35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'Log-Scale'!$J$5:$J$35</c:f>
              <c:numCache>
                <c:formatCode>General</c:formatCode>
                <c:ptCount val="31"/>
                <c:pt idx="0">
                  <c:v>7</c:v>
                </c:pt>
                <c:pt idx="1">
                  <c:v>63</c:v>
                </c:pt>
                <c:pt idx="2">
                  <c:v>188391</c:v>
                </c:pt>
                <c:pt idx="3">
                  <c:v>887295</c:v>
                </c:pt>
                <c:pt idx="4">
                  <c:v>723546</c:v>
                </c:pt>
                <c:pt idx="5">
                  <c:v>854019</c:v>
                </c:pt>
                <c:pt idx="6">
                  <c:v>1918348</c:v>
                </c:pt>
                <c:pt idx="7">
                  <c:v>1473788</c:v>
                </c:pt>
                <c:pt idx="8">
                  <c:v>1217278</c:v>
                </c:pt>
                <c:pt idx="9">
                  <c:v>1946272</c:v>
                </c:pt>
                <c:pt idx="10">
                  <c:v>4406314</c:v>
                </c:pt>
                <c:pt idx="11">
                  <c:v>6409480</c:v>
                </c:pt>
                <c:pt idx="12">
                  <c:v>6196629</c:v>
                </c:pt>
                <c:pt idx="13">
                  <c:v>2402731</c:v>
                </c:pt>
                <c:pt idx="14">
                  <c:v>1854725</c:v>
                </c:pt>
                <c:pt idx="15">
                  <c:v>1883488</c:v>
                </c:pt>
                <c:pt idx="16">
                  <c:v>915538</c:v>
                </c:pt>
                <c:pt idx="17">
                  <c:v>361852</c:v>
                </c:pt>
                <c:pt idx="18">
                  <c:v>1378800</c:v>
                </c:pt>
                <c:pt idx="19">
                  <c:v>4298065</c:v>
                </c:pt>
                <c:pt idx="20">
                  <c:v>4141403</c:v>
                </c:pt>
                <c:pt idx="21">
                  <c:v>2476066</c:v>
                </c:pt>
                <c:pt idx="22">
                  <c:v>2586694</c:v>
                </c:pt>
                <c:pt idx="23">
                  <c:v>6168575</c:v>
                </c:pt>
                <c:pt idx="24">
                  <c:v>20300128</c:v>
                </c:pt>
                <c:pt idx="25">
                  <c:v>3953318</c:v>
                </c:pt>
                <c:pt idx="26">
                  <c:v>1061372</c:v>
                </c:pt>
                <c:pt idx="27">
                  <c:v>1254848</c:v>
                </c:pt>
                <c:pt idx="28">
                  <c:v>2882308</c:v>
                </c:pt>
                <c:pt idx="29">
                  <c:v>3330059</c:v>
                </c:pt>
                <c:pt idx="30">
                  <c:v>2755193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9-4714-B083-DB7335E4621D}"/>
            </c:ext>
          </c:extLst>
        </c:ser>
        <c:ser>
          <c:idx val="1"/>
          <c:order val="1"/>
          <c:tx>
            <c:strRef>
              <c:f>'Log-Scale'!$K$4</c:f>
              <c:strCache>
                <c:ptCount val="1"/>
                <c:pt idx="0">
                  <c:v>NumOfDeathsInEachMonth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'Log-Scale'!$H$5:$I$35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'Log-Scale'!$K$5:$K$35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4303</c:v>
                </c:pt>
                <c:pt idx="3">
                  <c:v>58836</c:v>
                </c:pt>
                <c:pt idx="4">
                  <c:v>41239</c:v>
                </c:pt>
                <c:pt idx="5">
                  <c:v>23083</c:v>
                </c:pt>
                <c:pt idx="6">
                  <c:v>26400</c:v>
                </c:pt>
                <c:pt idx="7">
                  <c:v>29610</c:v>
                </c:pt>
                <c:pt idx="8">
                  <c:v>23380</c:v>
                </c:pt>
                <c:pt idx="9">
                  <c:v>23660</c:v>
                </c:pt>
                <c:pt idx="10">
                  <c:v>37519</c:v>
                </c:pt>
                <c:pt idx="11">
                  <c:v>78019</c:v>
                </c:pt>
                <c:pt idx="12">
                  <c:v>95249</c:v>
                </c:pt>
                <c:pt idx="13">
                  <c:v>71680</c:v>
                </c:pt>
                <c:pt idx="14">
                  <c:v>38679</c:v>
                </c:pt>
                <c:pt idx="15">
                  <c:v>23979</c:v>
                </c:pt>
                <c:pt idx="16">
                  <c:v>18684</c:v>
                </c:pt>
                <c:pt idx="17">
                  <c:v>10125</c:v>
                </c:pt>
                <c:pt idx="18">
                  <c:v>8473</c:v>
                </c:pt>
                <c:pt idx="19">
                  <c:v>27600</c:v>
                </c:pt>
                <c:pt idx="20">
                  <c:v>57617</c:v>
                </c:pt>
                <c:pt idx="21">
                  <c:v>47607</c:v>
                </c:pt>
                <c:pt idx="22">
                  <c:v>35440</c:v>
                </c:pt>
                <c:pt idx="23">
                  <c:v>43153</c:v>
                </c:pt>
                <c:pt idx="24">
                  <c:v>61607</c:v>
                </c:pt>
                <c:pt idx="25">
                  <c:v>62912</c:v>
                </c:pt>
                <c:pt idx="26">
                  <c:v>30381</c:v>
                </c:pt>
                <c:pt idx="27">
                  <c:v>12774</c:v>
                </c:pt>
                <c:pt idx="28">
                  <c:v>11561</c:v>
                </c:pt>
                <c:pt idx="29">
                  <c:v>10881</c:v>
                </c:pt>
                <c:pt idx="30">
                  <c:v>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9-4714-B083-DB7335E4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966896"/>
        <c:axId val="1756961904"/>
      </c:barChart>
      <c:catAx>
        <c:axId val="17569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61904"/>
        <c:crosses val="autoZero"/>
        <c:auto val="1"/>
        <c:lblAlgn val="ctr"/>
        <c:lblOffset val="100"/>
        <c:noMultiLvlLbl val="0"/>
      </c:catAx>
      <c:valAx>
        <c:axId val="1756961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Covid19 Cases Trend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CovidCases!$J$4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CovidCases!$H$5:$I$35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CovidCases!$J$5:$J$35</c:f>
              <c:numCache>
                <c:formatCode>General</c:formatCode>
                <c:ptCount val="31"/>
                <c:pt idx="0">
                  <c:v>7</c:v>
                </c:pt>
                <c:pt idx="1">
                  <c:v>63</c:v>
                </c:pt>
                <c:pt idx="2">
                  <c:v>188391</c:v>
                </c:pt>
                <c:pt idx="3">
                  <c:v>887295</c:v>
                </c:pt>
                <c:pt idx="4">
                  <c:v>723546</c:v>
                </c:pt>
                <c:pt idx="5">
                  <c:v>854019</c:v>
                </c:pt>
                <c:pt idx="6">
                  <c:v>1918348</c:v>
                </c:pt>
                <c:pt idx="7">
                  <c:v>1473788</c:v>
                </c:pt>
                <c:pt idx="8">
                  <c:v>1217278</c:v>
                </c:pt>
                <c:pt idx="9">
                  <c:v>1946272</c:v>
                </c:pt>
                <c:pt idx="10">
                  <c:v>4406314</c:v>
                </c:pt>
                <c:pt idx="11">
                  <c:v>6409480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0-44B2-9E14-44CC2B975338}"/>
            </c:ext>
          </c:extLst>
        </c:ser>
        <c:ser>
          <c:idx val="1"/>
          <c:order val="1"/>
          <c:tx>
            <c:strRef>
              <c:f>CovidCases!$K$4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CovidCases!$H$5:$I$35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CovidCases!$K$5:$K$35</c:f>
              <c:numCache>
                <c:formatCode>General</c:formatCode>
                <c:ptCount val="31"/>
                <c:pt idx="12">
                  <c:v>6196629</c:v>
                </c:pt>
                <c:pt idx="13">
                  <c:v>2402731</c:v>
                </c:pt>
                <c:pt idx="14">
                  <c:v>1854725</c:v>
                </c:pt>
                <c:pt idx="15">
                  <c:v>1883488</c:v>
                </c:pt>
                <c:pt idx="16">
                  <c:v>915538</c:v>
                </c:pt>
                <c:pt idx="17">
                  <c:v>361852</c:v>
                </c:pt>
                <c:pt idx="18">
                  <c:v>1378800</c:v>
                </c:pt>
                <c:pt idx="19">
                  <c:v>4298065</c:v>
                </c:pt>
                <c:pt idx="20">
                  <c:v>4141403</c:v>
                </c:pt>
                <c:pt idx="21">
                  <c:v>2476066</c:v>
                </c:pt>
                <c:pt idx="22">
                  <c:v>2586694</c:v>
                </c:pt>
                <c:pt idx="23">
                  <c:v>6168575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0-44B2-9E14-44CC2B975338}"/>
            </c:ext>
          </c:extLst>
        </c:ser>
        <c:ser>
          <c:idx val="2"/>
          <c:order val="2"/>
          <c:tx>
            <c:strRef>
              <c:f>CovidCases!$L$4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CovidCases!$H$5:$I$35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CovidCases!$L$5:$L$35</c:f>
              <c:numCache>
                <c:formatCode>General</c:formatCode>
                <c:ptCount val="31"/>
                <c:pt idx="24">
                  <c:v>20300128</c:v>
                </c:pt>
                <c:pt idx="25">
                  <c:v>3953318</c:v>
                </c:pt>
                <c:pt idx="26">
                  <c:v>1061372</c:v>
                </c:pt>
                <c:pt idx="27">
                  <c:v>1254848</c:v>
                </c:pt>
                <c:pt idx="28">
                  <c:v>2882308</c:v>
                </c:pt>
                <c:pt idx="29">
                  <c:v>3330059</c:v>
                </c:pt>
                <c:pt idx="30">
                  <c:v>2755193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0-44B2-9E14-44CC2B97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60521407"/>
        <c:axId val="1660522655"/>
      </c:lineChart>
      <c:catAx>
        <c:axId val="166052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22655"/>
        <c:crosses val="autoZero"/>
        <c:auto val="1"/>
        <c:lblAlgn val="ctr"/>
        <c:lblOffset val="100"/>
        <c:noMultiLvlLbl val="0"/>
      </c:catAx>
      <c:valAx>
        <c:axId val="16605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19 Death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DeathCases!$J$4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DeathCases!$H$5:$I$35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DeathCases!$J$5:$J$35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4303</c:v>
                </c:pt>
                <c:pt idx="3">
                  <c:v>58836</c:v>
                </c:pt>
                <c:pt idx="4">
                  <c:v>41239</c:v>
                </c:pt>
                <c:pt idx="5">
                  <c:v>23083</c:v>
                </c:pt>
                <c:pt idx="6">
                  <c:v>26400</c:v>
                </c:pt>
                <c:pt idx="7">
                  <c:v>29610</c:v>
                </c:pt>
                <c:pt idx="8">
                  <c:v>23380</c:v>
                </c:pt>
                <c:pt idx="9">
                  <c:v>23660</c:v>
                </c:pt>
                <c:pt idx="10">
                  <c:v>37519</c:v>
                </c:pt>
                <c:pt idx="11">
                  <c:v>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1-43B1-B526-510E1FCF770D}"/>
            </c:ext>
          </c:extLst>
        </c:ser>
        <c:ser>
          <c:idx val="1"/>
          <c:order val="1"/>
          <c:tx>
            <c:strRef>
              <c:f>DeathCases!$K$4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DeathCases!$H$5:$I$35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DeathCases!$K$5:$K$35</c:f>
              <c:numCache>
                <c:formatCode>General</c:formatCode>
                <c:ptCount val="31"/>
                <c:pt idx="12">
                  <c:v>95249</c:v>
                </c:pt>
                <c:pt idx="13">
                  <c:v>71680</c:v>
                </c:pt>
                <c:pt idx="14">
                  <c:v>38679</c:v>
                </c:pt>
                <c:pt idx="15">
                  <c:v>23979</c:v>
                </c:pt>
                <c:pt idx="16">
                  <c:v>18684</c:v>
                </c:pt>
                <c:pt idx="17">
                  <c:v>10125</c:v>
                </c:pt>
                <c:pt idx="18">
                  <c:v>8473</c:v>
                </c:pt>
                <c:pt idx="19">
                  <c:v>27600</c:v>
                </c:pt>
                <c:pt idx="20">
                  <c:v>57617</c:v>
                </c:pt>
                <c:pt idx="21">
                  <c:v>47607</c:v>
                </c:pt>
                <c:pt idx="22">
                  <c:v>35440</c:v>
                </c:pt>
                <c:pt idx="23">
                  <c:v>43153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1-43B1-B526-510E1FCF770D}"/>
            </c:ext>
          </c:extLst>
        </c:ser>
        <c:ser>
          <c:idx val="2"/>
          <c:order val="2"/>
          <c:tx>
            <c:strRef>
              <c:f>DeathCases!$L$4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DeathCases!$H$5:$I$35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DeathCases!$L$5:$L$35</c:f>
              <c:numCache>
                <c:formatCode>General</c:formatCode>
                <c:ptCount val="31"/>
                <c:pt idx="24">
                  <c:v>61607</c:v>
                </c:pt>
                <c:pt idx="25">
                  <c:v>62912</c:v>
                </c:pt>
                <c:pt idx="26">
                  <c:v>30381</c:v>
                </c:pt>
                <c:pt idx="27">
                  <c:v>12774</c:v>
                </c:pt>
                <c:pt idx="28">
                  <c:v>11561</c:v>
                </c:pt>
                <c:pt idx="29">
                  <c:v>10881</c:v>
                </c:pt>
                <c:pt idx="30">
                  <c:v>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1-43B1-B526-510E1FCF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02495"/>
        <c:axId val="1663607487"/>
      </c:lineChart>
      <c:catAx>
        <c:axId val="16636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07487"/>
        <c:crosses val="autoZero"/>
        <c:auto val="1"/>
        <c:lblAlgn val="ctr"/>
        <c:lblOffset val="100"/>
        <c:noMultiLvlLbl val="0"/>
      </c:catAx>
      <c:valAx>
        <c:axId val="16636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8</xdr:row>
      <xdr:rowOff>142875</xdr:rowOff>
    </xdr:from>
    <xdr:to>
      <xdr:col>21</xdr:col>
      <xdr:colOff>371475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1</xdr:row>
      <xdr:rowOff>219075</xdr:rowOff>
    </xdr:from>
    <xdr:to>
      <xdr:col>20</xdr:col>
      <xdr:colOff>295274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3</xdr:row>
      <xdr:rowOff>123825</xdr:rowOff>
    </xdr:from>
    <xdr:to>
      <xdr:col>22</xdr:col>
      <xdr:colOff>352424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 unboundColumnsRight="3">
    <queryTableFields count="6">
      <queryTableField id="1" name="date" tableColumnId="7"/>
      <queryTableField id="2" name="cases" tableColumnId="8"/>
      <queryTableField id="3" name="deaths" tableColumnId="9"/>
      <queryTableField id="4" dataBound="0" tableColumnId="10"/>
      <queryTableField id="5" dataBound="0" tableColumnId="11"/>
      <queryTableField id="7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US_COVID19" displayName="US_COVID19" ref="A1:F1039" tableType="queryTable" totalsRowShown="0">
  <autoFilter ref="A1:F1039"/>
  <tableColumns count="6">
    <tableColumn id="7" uniqueName="7" name="date" queryTableFieldId="1" dataDxfId="1"/>
    <tableColumn id="8" uniqueName="8" name="cases" queryTableFieldId="2"/>
    <tableColumn id="9" uniqueName="9" name="deaths" queryTableFieldId="3"/>
    <tableColumn id="10" uniqueName="10" name="NumCases" queryTableFieldId="4"/>
    <tableColumn id="11" uniqueName="11" name="NumDeath" queryTableFieldId="5"/>
    <tableColumn id="13" uniqueName="13" name="Month" queryTableFieldId="7" dataDxfId="0">
      <calculatedColumnFormula>TEXT(US_COVID19[[#This Row],[date]],"mmm-yyy")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defaultGridColor="0" colorId="9" workbookViewId="0">
      <selection activeCell="I3" sqref="I3"/>
    </sheetView>
  </sheetViews>
  <sheetFormatPr defaultRowHeight="15" x14ac:dyDescent="0.25"/>
  <cols>
    <col min="1" max="1" width="30.42578125" bestFit="1" customWidth="1"/>
    <col min="2" max="2" width="9" bestFit="1" customWidth="1"/>
    <col min="3" max="3" width="8" bestFit="1" customWidth="1"/>
    <col min="4" max="4" width="15.85546875" bestFit="1" customWidth="1"/>
    <col min="5" max="5" width="5.85546875" bestFit="1" customWidth="1"/>
  </cols>
  <sheetData>
    <row r="1" spans="1:6" x14ac:dyDescent="0.25">
      <c r="A1" s="13" t="s">
        <v>0</v>
      </c>
      <c r="B1" s="14" t="s">
        <v>1</v>
      </c>
      <c r="C1" s="14" t="s">
        <v>2</v>
      </c>
      <c r="D1" s="19"/>
      <c r="E1" s="19"/>
      <c r="F1" s="20"/>
    </row>
    <row r="2" spans="1:6" x14ac:dyDescent="0.25">
      <c r="A2" s="11">
        <v>43851</v>
      </c>
      <c r="B2" s="12">
        <v>1</v>
      </c>
      <c r="C2" s="12">
        <v>0</v>
      </c>
      <c r="D2" s="21"/>
      <c r="E2" s="21"/>
      <c r="F2" s="22"/>
    </row>
    <row r="3" spans="1:6" x14ac:dyDescent="0.25">
      <c r="A3" s="9">
        <v>43852</v>
      </c>
      <c r="B3" s="10">
        <v>1</v>
      </c>
      <c r="C3" s="10">
        <v>0</v>
      </c>
      <c r="D3" s="23"/>
      <c r="E3" s="23"/>
      <c r="F3" s="18"/>
    </row>
    <row r="4" spans="1:6" x14ac:dyDescent="0.25">
      <c r="A4" s="11">
        <v>43853</v>
      </c>
      <c r="B4" s="12">
        <v>1</v>
      </c>
      <c r="C4" s="12">
        <v>0</v>
      </c>
      <c r="D4" s="21"/>
      <c r="E4" s="21"/>
      <c r="F4" s="22"/>
    </row>
    <row r="5" spans="1:6" x14ac:dyDescent="0.25">
      <c r="A5" s="9">
        <v>43854</v>
      </c>
      <c r="B5" s="10">
        <v>2</v>
      </c>
      <c r="C5" s="10">
        <v>0</v>
      </c>
      <c r="D5" s="23"/>
      <c r="E5" s="23"/>
      <c r="F5" s="18"/>
    </row>
    <row r="6" spans="1:6" x14ac:dyDescent="0.25">
      <c r="A6" s="11">
        <v>43855</v>
      </c>
      <c r="B6" s="12">
        <v>3</v>
      </c>
      <c r="C6" s="12">
        <v>0</v>
      </c>
      <c r="D6" s="21"/>
      <c r="E6" s="21"/>
      <c r="F6" s="22"/>
    </row>
    <row r="7" spans="1:6" x14ac:dyDescent="0.25">
      <c r="A7" s="9">
        <v>43856</v>
      </c>
      <c r="B7" s="10">
        <v>5</v>
      </c>
      <c r="C7" s="10">
        <v>0</v>
      </c>
      <c r="D7" s="23"/>
      <c r="E7" s="23"/>
      <c r="F7" s="18"/>
    </row>
    <row r="8" spans="1:6" x14ac:dyDescent="0.25">
      <c r="A8" s="11">
        <v>43857</v>
      </c>
      <c r="B8" s="12">
        <v>5</v>
      </c>
      <c r="C8" s="12">
        <v>0</v>
      </c>
      <c r="D8" s="21"/>
      <c r="E8" s="21"/>
      <c r="F8" s="22"/>
    </row>
    <row r="9" spans="1:6" x14ac:dyDescent="0.25">
      <c r="A9" s="9">
        <v>43858</v>
      </c>
      <c r="B9" s="10">
        <v>5</v>
      </c>
      <c r="C9" s="10">
        <v>0</v>
      </c>
      <c r="D9" s="23"/>
      <c r="E9" s="23"/>
      <c r="F9" s="18"/>
    </row>
    <row r="10" spans="1:6" x14ac:dyDescent="0.25">
      <c r="A10" s="11">
        <v>43859</v>
      </c>
      <c r="B10" s="12">
        <v>5</v>
      </c>
      <c r="C10" s="12">
        <v>0</v>
      </c>
      <c r="D10" s="21"/>
      <c r="E10" s="21"/>
      <c r="F10" s="22"/>
    </row>
    <row r="11" spans="1:6" x14ac:dyDescent="0.25">
      <c r="A11" s="9">
        <v>43860</v>
      </c>
      <c r="B11" s="10">
        <v>6</v>
      </c>
      <c r="C11" s="10">
        <v>0</v>
      </c>
      <c r="D11" s="23"/>
      <c r="E11" s="23"/>
      <c r="F11" s="18"/>
    </row>
    <row r="12" spans="1:6" x14ac:dyDescent="0.25">
      <c r="A12" s="11">
        <v>43861</v>
      </c>
      <c r="B12" s="12">
        <v>7</v>
      </c>
      <c r="C12" s="12">
        <v>0</v>
      </c>
      <c r="D12" s="21"/>
      <c r="E12" s="21"/>
      <c r="F12" s="22"/>
    </row>
    <row r="13" spans="1:6" x14ac:dyDescent="0.25">
      <c r="A13" s="9">
        <v>43862</v>
      </c>
      <c r="B13" s="10">
        <v>8</v>
      </c>
      <c r="C13" s="10">
        <v>0</v>
      </c>
      <c r="D13" s="23"/>
      <c r="E13" s="23"/>
      <c r="F13" s="18"/>
    </row>
    <row r="14" spans="1:6" x14ac:dyDescent="0.25">
      <c r="A14" s="11">
        <v>43863</v>
      </c>
      <c r="B14" s="12">
        <v>11</v>
      </c>
      <c r="C14" s="12">
        <v>0</v>
      </c>
      <c r="D14" s="21"/>
      <c r="E14" s="21"/>
      <c r="F14" s="22"/>
    </row>
    <row r="15" spans="1:6" x14ac:dyDescent="0.25">
      <c r="A15" s="9">
        <v>43864</v>
      </c>
      <c r="B15" s="10">
        <v>11</v>
      </c>
      <c r="C15" s="10">
        <v>0</v>
      </c>
      <c r="D15" s="23"/>
      <c r="E15" s="23"/>
      <c r="F15" s="18"/>
    </row>
    <row r="16" spans="1:6" x14ac:dyDescent="0.25">
      <c r="A16" s="11">
        <v>43865</v>
      </c>
      <c r="B16" s="12">
        <v>11</v>
      </c>
      <c r="C16" s="12">
        <v>0</v>
      </c>
      <c r="D16" s="21"/>
      <c r="E16" s="21"/>
      <c r="F16" s="22"/>
    </row>
    <row r="17" spans="1:6" x14ac:dyDescent="0.25">
      <c r="A17" s="9">
        <v>43866</v>
      </c>
      <c r="B17" s="10">
        <v>12</v>
      </c>
      <c r="C17" s="10">
        <v>0</v>
      </c>
      <c r="D17" s="23"/>
      <c r="E17" s="23"/>
      <c r="F17" s="18"/>
    </row>
    <row r="18" spans="1:6" x14ac:dyDescent="0.25">
      <c r="A18" s="11">
        <v>43867</v>
      </c>
      <c r="B18" s="12">
        <v>12</v>
      </c>
      <c r="C18" s="12">
        <v>0</v>
      </c>
      <c r="D18" s="21"/>
      <c r="E18" s="21"/>
      <c r="F18" s="22"/>
    </row>
    <row r="19" spans="1:6" x14ac:dyDescent="0.25">
      <c r="A19" s="9">
        <v>43868</v>
      </c>
      <c r="B19" s="10">
        <v>12</v>
      </c>
      <c r="C19" s="10">
        <v>0</v>
      </c>
      <c r="D19" s="23"/>
      <c r="E19" s="23"/>
      <c r="F19" s="18"/>
    </row>
    <row r="20" spans="1:6" x14ac:dyDescent="0.25">
      <c r="A20" s="11">
        <v>43869</v>
      </c>
      <c r="B20" s="12">
        <v>12</v>
      </c>
      <c r="C20" s="12">
        <v>0</v>
      </c>
      <c r="D20" s="21"/>
      <c r="E20" s="21"/>
      <c r="F20" s="22"/>
    </row>
    <row r="21" spans="1:6" x14ac:dyDescent="0.25">
      <c r="A21" s="9">
        <v>43870</v>
      </c>
      <c r="B21" s="10">
        <v>12</v>
      </c>
      <c r="C21" s="10">
        <v>0</v>
      </c>
      <c r="D21" s="23"/>
      <c r="E21" s="23"/>
      <c r="F21" s="18"/>
    </row>
    <row r="22" spans="1:6" x14ac:dyDescent="0.25">
      <c r="A22" s="11">
        <v>43871</v>
      </c>
      <c r="B22" s="12">
        <v>13</v>
      </c>
      <c r="C22" s="12">
        <v>0</v>
      </c>
      <c r="D22" s="21"/>
      <c r="E22" s="21"/>
      <c r="F22" s="22"/>
    </row>
    <row r="23" spans="1:6" x14ac:dyDescent="0.25">
      <c r="A23" s="9">
        <v>43872</v>
      </c>
      <c r="B23" s="10">
        <v>13</v>
      </c>
      <c r="C23" s="10">
        <v>0</v>
      </c>
      <c r="D23" s="23"/>
      <c r="E23" s="23"/>
      <c r="F23" s="18"/>
    </row>
    <row r="24" spans="1:6" x14ac:dyDescent="0.25">
      <c r="A24" s="11">
        <v>43873</v>
      </c>
      <c r="B24" s="12">
        <v>14</v>
      </c>
      <c r="C24" s="12">
        <v>0</v>
      </c>
      <c r="D24" s="21"/>
      <c r="E24" s="21"/>
      <c r="F24" s="22"/>
    </row>
    <row r="25" spans="1:6" x14ac:dyDescent="0.25">
      <c r="A25" s="9">
        <v>43874</v>
      </c>
      <c r="B25" s="10">
        <v>15</v>
      </c>
      <c r="C25" s="10">
        <v>0</v>
      </c>
      <c r="D25" s="23"/>
      <c r="E25" s="23"/>
      <c r="F25" s="18"/>
    </row>
    <row r="26" spans="1:6" x14ac:dyDescent="0.25">
      <c r="A26" s="11">
        <v>43875</v>
      </c>
      <c r="B26" s="12">
        <v>15</v>
      </c>
      <c r="C26" s="12">
        <v>0</v>
      </c>
      <c r="D26" s="21"/>
      <c r="E26" s="21"/>
      <c r="F26" s="22"/>
    </row>
    <row r="27" spans="1:6" x14ac:dyDescent="0.25">
      <c r="A27" s="9">
        <v>43876</v>
      </c>
      <c r="B27" s="10">
        <v>15</v>
      </c>
      <c r="C27" s="10">
        <v>0</v>
      </c>
      <c r="D27" s="23"/>
      <c r="E27" s="23"/>
      <c r="F27" s="18"/>
    </row>
    <row r="28" spans="1:6" x14ac:dyDescent="0.25">
      <c r="A28" s="11">
        <v>43877</v>
      </c>
      <c r="B28" s="12">
        <v>15</v>
      </c>
      <c r="C28" s="12">
        <v>0</v>
      </c>
      <c r="D28" s="21"/>
      <c r="E28" s="21"/>
      <c r="F28" s="22"/>
    </row>
    <row r="29" spans="1:6" x14ac:dyDescent="0.25">
      <c r="A29" s="9">
        <v>43878</v>
      </c>
      <c r="B29" s="10">
        <v>25</v>
      </c>
      <c r="C29" s="10">
        <v>0</v>
      </c>
      <c r="D29" s="23"/>
      <c r="E29" s="23"/>
      <c r="F29" s="18"/>
    </row>
    <row r="30" spans="1:6" x14ac:dyDescent="0.25">
      <c r="A30" s="11">
        <v>43879</v>
      </c>
      <c r="B30" s="12">
        <v>25</v>
      </c>
      <c r="C30" s="12">
        <v>0</v>
      </c>
      <c r="D30" s="21"/>
      <c r="E30" s="21"/>
      <c r="F30" s="22"/>
    </row>
    <row r="31" spans="1:6" x14ac:dyDescent="0.25">
      <c r="A31" s="9">
        <v>43880</v>
      </c>
      <c r="B31" s="10">
        <v>25</v>
      </c>
      <c r="C31" s="10">
        <v>0</v>
      </c>
      <c r="D31" s="23"/>
      <c r="E31" s="23"/>
      <c r="F31" s="18"/>
    </row>
    <row r="32" spans="1:6" x14ac:dyDescent="0.25">
      <c r="A32" s="11">
        <v>43881</v>
      </c>
      <c r="B32" s="12">
        <v>27</v>
      </c>
      <c r="C32" s="12">
        <v>0</v>
      </c>
      <c r="D32" s="21"/>
      <c r="E32" s="21"/>
      <c r="F32" s="22"/>
    </row>
    <row r="33" spans="1:6" x14ac:dyDescent="0.25">
      <c r="A33" s="9">
        <v>43882</v>
      </c>
      <c r="B33" s="10">
        <v>30</v>
      </c>
      <c r="C33" s="10">
        <v>0</v>
      </c>
      <c r="D33" s="23"/>
      <c r="E33" s="23"/>
      <c r="F33" s="18"/>
    </row>
    <row r="34" spans="1:6" x14ac:dyDescent="0.25">
      <c r="A34" s="11">
        <v>43883</v>
      </c>
      <c r="B34" s="12">
        <v>30</v>
      </c>
      <c r="C34" s="12">
        <v>0</v>
      </c>
      <c r="D34" s="21"/>
      <c r="E34" s="21"/>
      <c r="F34" s="22"/>
    </row>
    <row r="35" spans="1:6" x14ac:dyDescent="0.25">
      <c r="A35" s="9">
        <v>43884</v>
      </c>
      <c r="B35" s="10">
        <v>30</v>
      </c>
      <c r="C35" s="10">
        <v>0</v>
      </c>
      <c r="D35" s="23"/>
      <c r="E35" s="23"/>
      <c r="F35" s="18"/>
    </row>
    <row r="36" spans="1:6" x14ac:dyDescent="0.25">
      <c r="A36" s="11">
        <v>43885</v>
      </c>
      <c r="B36" s="12">
        <v>43</v>
      </c>
      <c r="C36" s="12">
        <v>0</v>
      </c>
      <c r="D36" s="21"/>
      <c r="E36" s="21"/>
      <c r="F36" s="22"/>
    </row>
    <row r="37" spans="1:6" x14ac:dyDescent="0.25">
      <c r="A37" s="9">
        <v>43886</v>
      </c>
      <c r="B37" s="10">
        <v>45</v>
      </c>
      <c r="C37" s="10">
        <v>0</v>
      </c>
      <c r="D37" s="23"/>
      <c r="E37" s="23"/>
      <c r="F37" s="18"/>
    </row>
    <row r="38" spans="1:6" x14ac:dyDescent="0.25">
      <c r="A38" s="11">
        <v>43887</v>
      </c>
      <c r="B38" s="12">
        <v>60</v>
      </c>
      <c r="C38" s="12">
        <v>0</v>
      </c>
      <c r="D38" s="21"/>
      <c r="E38" s="21"/>
      <c r="F38" s="22"/>
    </row>
    <row r="39" spans="1:6" x14ac:dyDescent="0.25">
      <c r="A39" s="9">
        <v>43888</v>
      </c>
      <c r="B39" s="10">
        <v>60</v>
      </c>
      <c r="C39" s="10">
        <v>0</v>
      </c>
      <c r="D39" s="23"/>
      <c r="E39" s="23"/>
      <c r="F39" s="18"/>
    </row>
    <row r="40" spans="1:6" x14ac:dyDescent="0.25">
      <c r="A40" s="11">
        <v>43889</v>
      </c>
      <c r="B40" s="12">
        <v>65</v>
      </c>
      <c r="C40" s="12">
        <v>0</v>
      </c>
      <c r="D40" s="21"/>
      <c r="E40" s="21"/>
      <c r="F40" s="22"/>
    </row>
    <row r="41" spans="1:6" x14ac:dyDescent="0.25">
      <c r="A41" s="9">
        <v>43890</v>
      </c>
      <c r="B41" s="10">
        <v>70</v>
      </c>
      <c r="C41" s="10">
        <v>1</v>
      </c>
      <c r="D41" s="23"/>
      <c r="E41" s="23"/>
      <c r="F41" s="18"/>
    </row>
    <row r="42" spans="1:6" x14ac:dyDescent="0.25">
      <c r="A42" s="11">
        <v>43891</v>
      </c>
      <c r="B42" s="12">
        <v>88</v>
      </c>
      <c r="C42" s="12">
        <v>3</v>
      </c>
      <c r="D42" s="21"/>
      <c r="E42" s="21"/>
      <c r="F42" s="22"/>
    </row>
    <row r="43" spans="1:6" x14ac:dyDescent="0.25">
      <c r="A43" s="9">
        <v>43892</v>
      </c>
      <c r="B43" s="10">
        <v>104</v>
      </c>
      <c r="C43" s="10">
        <v>6</v>
      </c>
      <c r="D43" s="23"/>
      <c r="E43" s="23"/>
      <c r="F43" s="18"/>
    </row>
    <row r="44" spans="1:6" x14ac:dyDescent="0.25">
      <c r="A44" s="11">
        <v>43893</v>
      </c>
      <c r="B44" s="12">
        <v>125</v>
      </c>
      <c r="C44" s="12">
        <v>10</v>
      </c>
      <c r="D44" s="21"/>
      <c r="E44" s="21"/>
      <c r="F44" s="22"/>
    </row>
    <row r="45" spans="1:6" x14ac:dyDescent="0.25">
      <c r="A45" s="9">
        <v>43894</v>
      </c>
      <c r="B45" s="10">
        <v>161</v>
      </c>
      <c r="C45" s="10">
        <v>12</v>
      </c>
      <c r="D45" s="23"/>
      <c r="E45" s="23"/>
      <c r="F45" s="18"/>
    </row>
    <row r="46" spans="1:6" x14ac:dyDescent="0.25">
      <c r="A46" s="11">
        <v>43895</v>
      </c>
      <c r="B46" s="12">
        <v>228</v>
      </c>
      <c r="C46" s="12">
        <v>12</v>
      </c>
      <c r="D46" s="21"/>
      <c r="E46" s="21"/>
      <c r="F46" s="22"/>
    </row>
    <row r="47" spans="1:6" x14ac:dyDescent="0.25">
      <c r="A47" s="9">
        <v>43896</v>
      </c>
      <c r="B47" s="10">
        <v>311</v>
      </c>
      <c r="C47" s="10">
        <v>15</v>
      </c>
      <c r="D47" s="23"/>
      <c r="E47" s="23"/>
      <c r="F47" s="18"/>
    </row>
    <row r="48" spans="1:6" x14ac:dyDescent="0.25">
      <c r="A48" s="11">
        <v>43897</v>
      </c>
      <c r="B48" s="12">
        <v>428</v>
      </c>
      <c r="C48" s="12">
        <v>19</v>
      </c>
      <c r="D48" s="21"/>
      <c r="E48" s="21"/>
      <c r="F48" s="22"/>
    </row>
    <row r="49" spans="1:6" x14ac:dyDescent="0.25">
      <c r="A49" s="9">
        <v>43898</v>
      </c>
      <c r="B49" s="10">
        <v>547</v>
      </c>
      <c r="C49" s="10">
        <v>22</v>
      </c>
      <c r="D49" s="23"/>
      <c r="E49" s="23"/>
      <c r="F49" s="18"/>
    </row>
    <row r="50" spans="1:6" x14ac:dyDescent="0.25">
      <c r="A50" s="11">
        <v>43899</v>
      </c>
      <c r="B50" s="12">
        <v>748</v>
      </c>
      <c r="C50" s="12">
        <v>26</v>
      </c>
      <c r="D50" s="21"/>
      <c r="E50" s="21"/>
      <c r="F50" s="22"/>
    </row>
    <row r="51" spans="1:6" x14ac:dyDescent="0.25">
      <c r="A51" s="9">
        <v>43900</v>
      </c>
      <c r="B51" s="10">
        <v>1018</v>
      </c>
      <c r="C51" s="10">
        <v>31</v>
      </c>
      <c r="D51" s="23"/>
      <c r="E51" s="23"/>
      <c r="F51" s="18"/>
    </row>
    <row r="52" spans="1:6" x14ac:dyDescent="0.25">
      <c r="A52" s="11">
        <v>43901</v>
      </c>
      <c r="B52" s="12">
        <v>1263</v>
      </c>
      <c r="C52" s="12">
        <v>37</v>
      </c>
      <c r="D52" s="21"/>
      <c r="E52" s="21"/>
      <c r="F52" s="22"/>
    </row>
    <row r="53" spans="1:6" x14ac:dyDescent="0.25">
      <c r="A53" s="9">
        <v>43902</v>
      </c>
      <c r="B53" s="10">
        <v>1668</v>
      </c>
      <c r="C53" s="10">
        <v>43</v>
      </c>
      <c r="D53" s="23"/>
      <c r="E53" s="23"/>
      <c r="F53" s="18"/>
    </row>
    <row r="54" spans="1:6" x14ac:dyDescent="0.25">
      <c r="A54" s="11">
        <v>43903</v>
      </c>
      <c r="B54" s="12">
        <v>2224</v>
      </c>
      <c r="C54" s="12">
        <v>50</v>
      </c>
      <c r="D54" s="21"/>
      <c r="E54" s="21"/>
      <c r="F54" s="22"/>
    </row>
    <row r="55" spans="1:6" x14ac:dyDescent="0.25">
      <c r="A55" s="9">
        <v>43904</v>
      </c>
      <c r="B55" s="10">
        <v>2898</v>
      </c>
      <c r="C55" s="10">
        <v>60</v>
      </c>
      <c r="D55" s="23"/>
      <c r="E55" s="23"/>
      <c r="F55" s="18"/>
    </row>
    <row r="56" spans="1:6" x14ac:dyDescent="0.25">
      <c r="A56" s="11">
        <v>43905</v>
      </c>
      <c r="B56" s="12">
        <v>3600</v>
      </c>
      <c r="C56" s="12">
        <v>68</v>
      </c>
      <c r="D56" s="21"/>
      <c r="E56" s="21"/>
      <c r="F56" s="22"/>
    </row>
    <row r="57" spans="1:6" x14ac:dyDescent="0.25">
      <c r="A57" s="9">
        <v>43906</v>
      </c>
      <c r="B57" s="10">
        <v>4507</v>
      </c>
      <c r="C57" s="10">
        <v>91</v>
      </c>
      <c r="D57" s="23"/>
      <c r="E57" s="23"/>
      <c r="F57" s="18"/>
    </row>
    <row r="58" spans="1:6" x14ac:dyDescent="0.25">
      <c r="A58" s="11">
        <v>43907</v>
      </c>
      <c r="B58" s="12">
        <v>5906</v>
      </c>
      <c r="C58" s="12">
        <v>117</v>
      </c>
      <c r="D58" s="21"/>
      <c r="E58" s="21"/>
      <c r="F58" s="22"/>
    </row>
    <row r="59" spans="1:6" x14ac:dyDescent="0.25">
      <c r="A59" s="9">
        <v>43908</v>
      </c>
      <c r="B59" s="10">
        <v>8350</v>
      </c>
      <c r="C59" s="10">
        <v>162</v>
      </c>
      <c r="D59" s="23"/>
      <c r="E59" s="23"/>
      <c r="F59" s="18"/>
    </row>
    <row r="60" spans="1:6" x14ac:dyDescent="0.25">
      <c r="A60" s="11">
        <v>43909</v>
      </c>
      <c r="B60" s="12">
        <v>12393</v>
      </c>
      <c r="C60" s="12">
        <v>212</v>
      </c>
      <c r="D60" s="21"/>
      <c r="E60" s="21"/>
      <c r="F60" s="22"/>
    </row>
    <row r="61" spans="1:6" x14ac:dyDescent="0.25">
      <c r="A61" s="9">
        <v>43910</v>
      </c>
      <c r="B61" s="10">
        <v>18012</v>
      </c>
      <c r="C61" s="10">
        <v>277</v>
      </c>
      <c r="D61" s="23"/>
      <c r="E61" s="23"/>
      <c r="F61" s="18"/>
    </row>
    <row r="62" spans="1:6" x14ac:dyDescent="0.25">
      <c r="A62" s="11">
        <v>43911</v>
      </c>
      <c r="B62" s="12">
        <v>24528</v>
      </c>
      <c r="C62" s="12">
        <v>360</v>
      </c>
      <c r="D62" s="21"/>
      <c r="E62" s="21"/>
      <c r="F62" s="22"/>
    </row>
    <row r="63" spans="1:6" x14ac:dyDescent="0.25">
      <c r="A63" s="9">
        <v>43912</v>
      </c>
      <c r="B63" s="10">
        <v>33073</v>
      </c>
      <c r="C63" s="10">
        <v>458</v>
      </c>
      <c r="D63" s="23"/>
      <c r="E63" s="23"/>
      <c r="F63" s="18"/>
    </row>
    <row r="64" spans="1:6" x14ac:dyDescent="0.25">
      <c r="A64" s="11">
        <v>43913</v>
      </c>
      <c r="B64" s="12">
        <v>43505</v>
      </c>
      <c r="C64" s="12">
        <v>579</v>
      </c>
      <c r="D64" s="21"/>
      <c r="E64" s="21"/>
      <c r="F64" s="22"/>
    </row>
    <row r="65" spans="1:6" x14ac:dyDescent="0.25">
      <c r="A65" s="9">
        <v>43914</v>
      </c>
      <c r="B65" s="10">
        <v>53938</v>
      </c>
      <c r="C65" s="10">
        <v>785</v>
      </c>
      <c r="D65" s="23"/>
      <c r="E65" s="23"/>
      <c r="F65" s="18"/>
    </row>
    <row r="66" spans="1:6" x14ac:dyDescent="0.25">
      <c r="A66" s="11">
        <v>43915</v>
      </c>
      <c r="B66" s="12">
        <v>68572</v>
      </c>
      <c r="C66" s="12">
        <v>1054</v>
      </c>
      <c r="D66" s="21"/>
      <c r="E66" s="21"/>
      <c r="F66" s="22"/>
    </row>
    <row r="67" spans="1:6" x14ac:dyDescent="0.25">
      <c r="A67" s="9">
        <v>43916</v>
      </c>
      <c r="B67" s="10">
        <v>85570</v>
      </c>
      <c r="C67" s="10">
        <v>1353</v>
      </c>
      <c r="D67" s="23"/>
      <c r="E67" s="23"/>
      <c r="F67" s="18"/>
    </row>
    <row r="68" spans="1:6" x14ac:dyDescent="0.25">
      <c r="A68" s="11">
        <v>43917</v>
      </c>
      <c r="B68" s="12">
        <v>102900</v>
      </c>
      <c r="C68" s="12">
        <v>1770</v>
      </c>
      <c r="D68" s="21"/>
      <c r="E68" s="21"/>
      <c r="F68" s="22"/>
    </row>
    <row r="69" spans="1:6" x14ac:dyDescent="0.25">
      <c r="A69" s="9">
        <v>43918</v>
      </c>
      <c r="B69" s="10">
        <v>123966</v>
      </c>
      <c r="C69" s="10">
        <v>2300</v>
      </c>
      <c r="D69" s="23"/>
      <c r="E69" s="23"/>
      <c r="F69" s="18"/>
    </row>
    <row r="70" spans="1:6" x14ac:dyDescent="0.25">
      <c r="A70" s="11">
        <v>43919</v>
      </c>
      <c r="B70" s="12">
        <v>142486</v>
      </c>
      <c r="C70" s="12">
        <v>2718</v>
      </c>
      <c r="D70" s="21"/>
      <c r="E70" s="21"/>
      <c r="F70" s="22"/>
    </row>
    <row r="71" spans="1:6" x14ac:dyDescent="0.25">
      <c r="A71" s="9">
        <v>43920</v>
      </c>
      <c r="B71" s="10">
        <v>163955</v>
      </c>
      <c r="C71" s="10">
        <v>3368</v>
      </c>
      <c r="D71" s="23"/>
      <c r="E71" s="23"/>
      <c r="F71" s="18"/>
    </row>
    <row r="72" spans="1:6" x14ac:dyDescent="0.25">
      <c r="A72" s="11">
        <v>43921</v>
      </c>
      <c r="B72" s="12">
        <v>188461</v>
      </c>
      <c r="C72" s="12">
        <v>4304</v>
      </c>
      <c r="D72" s="21"/>
      <c r="E72" s="21"/>
      <c r="F72" s="22"/>
    </row>
    <row r="73" spans="1:6" x14ac:dyDescent="0.25">
      <c r="A73" s="9">
        <v>43922</v>
      </c>
      <c r="B73" s="10">
        <v>215391</v>
      </c>
      <c r="C73" s="10">
        <v>5325</v>
      </c>
      <c r="D73" s="23"/>
      <c r="E73" s="23"/>
      <c r="F73" s="18"/>
    </row>
    <row r="74" spans="1:6" x14ac:dyDescent="0.25">
      <c r="A74" s="11">
        <v>43923</v>
      </c>
      <c r="B74" s="12">
        <v>245108</v>
      </c>
      <c r="C74" s="12">
        <v>6541</v>
      </c>
      <c r="D74" s="21"/>
      <c r="E74" s="21"/>
      <c r="F74" s="22"/>
    </row>
    <row r="75" spans="1:6" x14ac:dyDescent="0.25">
      <c r="A75" s="9">
        <v>43924</v>
      </c>
      <c r="B75" s="10">
        <v>277426</v>
      </c>
      <c r="C75" s="10">
        <v>7932</v>
      </c>
      <c r="D75" s="23"/>
      <c r="E75" s="23"/>
      <c r="F75" s="18"/>
    </row>
    <row r="76" spans="1:6" x14ac:dyDescent="0.25">
      <c r="A76" s="11">
        <v>43925</v>
      </c>
      <c r="B76" s="12">
        <v>312525</v>
      </c>
      <c r="C76" s="12">
        <v>9488</v>
      </c>
      <c r="D76" s="21"/>
      <c r="E76" s="21"/>
      <c r="F76" s="22"/>
    </row>
    <row r="77" spans="1:6" x14ac:dyDescent="0.25">
      <c r="A77" s="9">
        <v>43926</v>
      </c>
      <c r="B77" s="10">
        <v>338141</v>
      </c>
      <c r="C77" s="10">
        <v>10856</v>
      </c>
      <c r="D77" s="23"/>
      <c r="E77" s="23"/>
      <c r="F77" s="18"/>
    </row>
    <row r="78" spans="1:6" x14ac:dyDescent="0.25">
      <c r="A78" s="11">
        <v>43927</v>
      </c>
      <c r="B78" s="12">
        <v>369057</v>
      </c>
      <c r="C78" s="12">
        <v>12382</v>
      </c>
      <c r="D78" s="21"/>
      <c r="E78" s="21"/>
      <c r="F78" s="22"/>
    </row>
    <row r="79" spans="1:6" x14ac:dyDescent="0.25">
      <c r="A79" s="9">
        <v>43928</v>
      </c>
      <c r="B79" s="10">
        <v>399394</v>
      </c>
      <c r="C79" s="10">
        <v>14616</v>
      </c>
      <c r="D79" s="23"/>
      <c r="E79" s="23"/>
      <c r="F79" s="18"/>
    </row>
    <row r="80" spans="1:6" x14ac:dyDescent="0.25">
      <c r="A80" s="11">
        <v>43929</v>
      </c>
      <c r="B80" s="12">
        <v>431214</v>
      </c>
      <c r="C80" s="12">
        <v>16701</v>
      </c>
      <c r="D80" s="21"/>
      <c r="E80" s="21"/>
      <c r="F80" s="22"/>
    </row>
    <row r="81" spans="1:6" x14ac:dyDescent="0.25">
      <c r="A81" s="9">
        <v>43930</v>
      </c>
      <c r="B81" s="10">
        <v>465913</v>
      </c>
      <c r="C81" s="10">
        <v>18821</v>
      </c>
      <c r="D81" s="23"/>
      <c r="E81" s="23"/>
      <c r="F81" s="18"/>
    </row>
    <row r="82" spans="1:6" x14ac:dyDescent="0.25">
      <c r="A82" s="11">
        <v>43931</v>
      </c>
      <c r="B82" s="12">
        <v>499386</v>
      </c>
      <c r="C82" s="12">
        <v>21084</v>
      </c>
      <c r="D82" s="21"/>
      <c r="E82" s="21"/>
      <c r="F82" s="22"/>
    </row>
    <row r="83" spans="1:6" x14ac:dyDescent="0.25">
      <c r="A83" s="9">
        <v>43932</v>
      </c>
      <c r="B83" s="10">
        <v>531106</v>
      </c>
      <c r="C83" s="10">
        <v>23168</v>
      </c>
      <c r="D83" s="23"/>
      <c r="E83" s="23"/>
      <c r="F83" s="18"/>
    </row>
    <row r="84" spans="1:6" x14ac:dyDescent="0.25">
      <c r="A84" s="11">
        <v>43933</v>
      </c>
      <c r="B84" s="12">
        <v>558249</v>
      </c>
      <c r="C84" s="12">
        <v>24849</v>
      </c>
      <c r="D84" s="21"/>
      <c r="E84" s="21"/>
      <c r="F84" s="22"/>
    </row>
    <row r="85" spans="1:6" x14ac:dyDescent="0.25">
      <c r="A85" s="9">
        <v>43934</v>
      </c>
      <c r="B85" s="10">
        <v>584018</v>
      </c>
      <c r="C85" s="10">
        <v>26613</v>
      </c>
      <c r="D85" s="23"/>
      <c r="E85" s="23"/>
      <c r="F85" s="18"/>
    </row>
    <row r="86" spans="1:6" x14ac:dyDescent="0.25">
      <c r="A86" s="11">
        <v>43935</v>
      </c>
      <c r="B86" s="12">
        <v>610709</v>
      </c>
      <c r="C86" s="12">
        <v>29318</v>
      </c>
      <c r="D86" s="21"/>
      <c r="E86" s="21"/>
      <c r="F86" s="22"/>
    </row>
    <row r="87" spans="1:6" x14ac:dyDescent="0.25">
      <c r="A87" s="9">
        <v>43936</v>
      </c>
      <c r="B87" s="10">
        <v>640742</v>
      </c>
      <c r="C87" s="10">
        <v>32070</v>
      </c>
      <c r="D87" s="23"/>
      <c r="E87" s="23"/>
      <c r="F87" s="18"/>
    </row>
    <row r="88" spans="1:6" x14ac:dyDescent="0.25">
      <c r="A88" s="11">
        <v>43937</v>
      </c>
      <c r="B88" s="12">
        <v>672355</v>
      </c>
      <c r="C88" s="12">
        <v>34419</v>
      </c>
      <c r="D88" s="21"/>
      <c r="E88" s="21"/>
      <c r="F88" s="22"/>
    </row>
    <row r="89" spans="1:6" x14ac:dyDescent="0.25">
      <c r="A89" s="9">
        <v>43938</v>
      </c>
      <c r="B89" s="10">
        <v>703864</v>
      </c>
      <c r="C89" s="10">
        <v>36708</v>
      </c>
      <c r="D89" s="23"/>
      <c r="E89" s="23"/>
      <c r="F89" s="18"/>
    </row>
    <row r="90" spans="1:6" x14ac:dyDescent="0.25">
      <c r="A90" s="11">
        <v>43939</v>
      </c>
      <c r="B90" s="12">
        <v>732262</v>
      </c>
      <c r="C90" s="12">
        <v>38659</v>
      </c>
      <c r="D90" s="21"/>
      <c r="E90" s="21"/>
      <c r="F90" s="22"/>
    </row>
    <row r="91" spans="1:6" x14ac:dyDescent="0.25">
      <c r="A91" s="9">
        <v>43940</v>
      </c>
      <c r="B91" s="10">
        <v>757596</v>
      </c>
      <c r="C91" s="10">
        <v>40179</v>
      </c>
      <c r="D91" s="23"/>
      <c r="E91" s="23"/>
      <c r="F91" s="18"/>
    </row>
    <row r="92" spans="1:6" x14ac:dyDescent="0.25">
      <c r="A92" s="11">
        <v>43941</v>
      </c>
      <c r="B92" s="12">
        <v>784991</v>
      </c>
      <c r="C92" s="12">
        <v>42016</v>
      </c>
      <c r="D92" s="21"/>
      <c r="E92" s="21"/>
      <c r="F92" s="22"/>
    </row>
    <row r="93" spans="1:6" x14ac:dyDescent="0.25">
      <c r="A93" s="9">
        <v>43942</v>
      </c>
      <c r="B93" s="10">
        <v>810505</v>
      </c>
      <c r="C93" s="10">
        <v>44688</v>
      </c>
      <c r="D93" s="23"/>
      <c r="E93" s="23"/>
      <c r="F93" s="18"/>
    </row>
    <row r="94" spans="1:6" x14ac:dyDescent="0.25">
      <c r="A94" s="11">
        <v>43943</v>
      </c>
      <c r="B94" s="12">
        <v>839336</v>
      </c>
      <c r="C94" s="12">
        <v>47059</v>
      </c>
      <c r="D94" s="21"/>
      <c r="E94" s="21"/>
      <c r="F94" s="22"/>
    </row>
    <row r="95" spans="1:6" x14ac:dyDescent="0.25">
      <c r="A95" s="9">
        <v>43944</v>
      </c>
      <c r="B95" s="10">
        <v>873112</v>
      </c>
      <c r="C95" s="10">
        <v>49228</v>
      </c>
      <c r="D95" s="23"/>
      <c r="E95" s="23"/>
      <c r="F95" s="18"/>
    </row>
    <row r="96" spans="1:6" x14ac:dyDescent="0.25">
      <c r="A96" s="11">
        <v>43945</v>
      </c>
      <c r="B96" s="12">
        <v>909853</v>
      </c>
      <c r="C96" s="12">
        <v>51360</v>
      </c>
      <c r="D96" s="21"/>
      <c r="E96" s="21"/>
      <c r="F96" s="22"/>
    </row>
    <row r="97" spans="1:6" x14ac:dyDescent="0.25">
      <c r="A97" s="9">
        <v>43946</v>
      </c>
      <c r="B97" s="10">
        <v>944261</v>
      </c>
      <c r="C97" s="10">
        <v>53327</v>
      </c>
      <c r="D97" s="23"/>
      <c r="E97" s="23"/>
      <c r="F97" s="18"/>
    </row>
    <row r="98" spans="1:6" x14ac:dyDescent="0.25">
      <c r="A98" s="11">
        <v>43947</v>
      </c>
      <c r="B98" s="12">
        <v>970996</v>
      </c>
      <c r="C98" s="12">
        <v>54580</v>
      </c>
      <c r="D98" s="21"/>
      <c r="E98" s="21"/>
      <c r="F98" s="22"/>
    </row>
    <row r="99" spans="1:6" x14ac:dyDescent="0.25">
      <c r="A99" s="9">
        <v>43948</v>
      </c>
      <c r="B99" s="10">
        <v>994193</v>
      </c>
      <c r="C99" s="10">
        <v>56022</v>
      </c>
      <c r="D99" s="23"/>
      <c r="E99" s="23"/>
      <c r="F99" s="18"/>
    </row>
    <row r="100" spans="1:6" x14ac:dyDescent="0.25">
      <c r="A100" s="11">
        <v>43949</v>
      </c>
      <c r="B100" s="12">
        <v>1018844</v>
      </c>
      <c r="C100" s="12">
        <v>58416</v>
      </c>
      <c r="D100" s="21"/>
      <c r="E100" s="21"/>
      <c r="F100" s="22"/>
    </row>
    <row r="101" spans="1:6" x14ac:dyDescent="0.25">
      <c r="A101" s="9">
        <v>43950</v>
      </c>
      <c r="B101" s="10">
        <v>1045399</v>
      </c>
      <c r="C101" s="10">
        <v>60930</v>
      </c>
      <c r="D101" s="23"/>
      <c r="E101" s="23"/>
      <c r="F101" s="18"/>
    </row>
    <row r="102" spans="1:6" x14ac:dyDescent="0.25">
      <c r="A102" s="11">
        <v>43951</v>
      </c>
      <c r="B102" s="12">
        <v>1075756</v>
      </c>
      <c r="C102" s="12">
        <v>63140</v>
      </c>
      <c r="D102" s="21"/>
      <c r="E102" s="21"/>
      <c r="F102" s="22"/>
    </row>
    <row r="103" spans="1:6" x14ac:dyDescent="0.25">
      <c r="A103" s="9">
        <v>43952</v>
      </c>
      <c r="B103" s="10">
        <v>1109726</v>
      </c>
      <c r="C103" s="10">
        <v>64902</v>
      </c>
      <c r="D103" s="23"/>
      <c r="E103" s="23"/>
      <c r="F103" s="18"/>
    </row>
    <row r="104" spans="1:6" x14ac:dyDescent="0.25">
      <c r="A104" s="11">
        <v>43953</v>
      </c>
      <c r="B104" s="12">
        <v>1139200</v>
      </c>
      <c r="C104" s="12">
        <v>66485</v>
      </c>
      <c r="D104" s="21"/>
      <c r="E104" s="21"/>
      <c r="F104" s="22"/>
    </row>
    <row r="105" spans="1:6" x14ac:dyDescent="0.25">
      <c r="A105" s="9">
        <v>43954</v>
      </c>
      <c r="B105" s="10">
        <v>1165340</v>
      </c>
      <c r="C105" s="10">
        <v>67816</v>
      </c>
      <c r="D105" s="23"/>
      <c r="E105" s="23"/>
      <c r="F105" s="18"/>
    </row>
    <row r="106" spans="1:6" x14ac:dyDescent="0.25">
      <c r="A106" s="11">
        <v>43955</v>
      </c>
      <c r="B106" s="12">
        <v>1187302</v>
      </c>
      <c r="C106" s="12">
        <v>68905</v>
      </c>
      <c r="D106" s="21"/>
      <c r="E106" s="21"/>
      <c r="F106" s="22"/>
    </row>
    <row r="107" spans="1:6" x14ac:dyDescent="0.25">
      <c r="A107" s="9">
        <v>43956</v>
      </c>
      <c r="B107" s="10">
        <v>1211011</v>
      </c>
      <c r="C107" s="10">
        <v>71139</v>
      </c>
      <c r="D107" s="23"/>
      <c r="E107" s="23"/>
      <c r="F107" s="18"/>
    </row>
    <row r="108" spans="1:6" x14ac:dyDescent="0.25">
      <c r="A108" s="11">
        <v>43957</v>
      </c>
      <c r="B108" s="12">
        <v>1235517</v>
      </c>
      <c r="C108" s="12">
        <v>73847</v>
      </c>
      <c r="D108" s="21"/>
      <c r="E108" s="21"/>
      <c r="F108" s="22"/>
    </row>
    <row r="109" spans="1:6" x14ac:dyDescent="0.25">
      <c r="A109" s="9">
        <v>43958</v>
      </c>
      <c r="B109" s="10">
        <v>1263995</v>
      </c>
      <c r="C109" s="10">
        <v>75805</v>
      </c>
      <c r="D109" s="23"/>
      <c r="E109" s="23"/>
      <c r="F109" s="18"/>
    </row>
    <row r="110" spans="1:6" x14ac:dyDescent="0.25">
      <c r="A110" s="11">
        <v>43959</v>
      </c>
      <c r="B110" s="12">
        <v>1291643</v>
      </c>
      <c r="C110" s="12">
        <v>77380</v>
      </c>
      <c r="D110" s="21"/>
      <c r="E110" s="21"/>
      <c r="F110" s="22"/>
    </row>
    <row r="111" spans="1:6" x14ac:dyDescent="0.25">
      <c r="A111" s="9">
        <v>43960</v>
      </c>
      <c r="B111" s="10">
        <v>1316511</v>
      </c>
      <c r="C111" s="10">
        <v>78834</v>
      </c>
      <c r="D111" s="23"/>
      <c r="E111" s="23"/>
      <c r="F111" s="18"/>
    </row>
    <row r="112" spans="1:6" x14ac:dyDescent="0.25">
      <c r="A112" s="11">
        <v>43961</v>
      </c>
      <c r="B112" s="12">
        <v>1336828</v>
      </c>
      <c r="C112" s="12">
        <v>79766</v>
      </c>
      <c r="D112" s="21"/>
      <c r="E112" s="21"/>
      <c r="F112" s="22"/>
    </row>
    <row r="113" spans="1:6" x14ac:dyDescent="0.25">
      <c r="A113" s="9">
        <v>43962</v>
      </c>
      <c r="B113" s="10">
        <v>1354449</v>
      </c>
      <c r="C113" s="10">
        <v>80748</v>
      </c>
      <c r="D113" s="23"/>
      <c r="E113" s="23"/>
      <c r="F113" s="18"/>
    </row>
    <row r="114" spans="1:6" x14ac:dyDescent="0.25">
      <c r="A114" s="11">
        <v>43963</v>
      </c>
      <c r="B114" s="12">
        <v>1376749</v>
      </c>
      <c r="C114" s="12">
        <v>82400</v>
      </c>
      <c r="D114" s="21"/>
      <c r="E114" s="21"/>
      <c r="F114" s="22"/>
    </row>
    <row r="115" spans="1:6" x14ac:dyDescent="0.25">
      <c r="A115" s="9">
        <v>43964</v>
      </c>
      <c r="B115" s="10">
        <v>1397894</v>
      </c>
      <c r="C115" s="10">
        <v>84168</v>
      </c>
      <c r="D115" s="23"/>
      <c r="E115" s="23"/>
      <c r="F115" s="18"/>
    </row>
    <row r="116" spans="1:6" x14ac:dyDescent="0.25">
      <c r="A116" s="11">
        <v>43965</v>
      </c>
      <c r="B116" s="12">
        <v>1424856</v>
      </c>
      <c r="C116" s="12">
        <v>85906</v>
      </c>
      <c r="D116" s="21"/>
      <c r="E116" s="21"/>
      <c r="F116" s="22"/>
    </row>
    <row r="117" spans="1:6" x14ac:dyDescent="0.25">
      <c r="A117" s="9">
        <v>43966</v>
      </c>
      <c r="B117" s="10">
        <v>1451093</v>
      </c>
      <c r="C117" s="10">
        <v>87499</v>
      </c>
      <c r="D117" s="23"/>
      <c r="E117" s="23"/>
      <c r="F117" s="18"/>
    </row>
    <row r="118" spans="1:6" x14ac:dyDescent="0.25">
      <c r="A118" s="11">
        <v>43967</v>
      </c>
      <c r="B118" s="12">
        <v>1474752</v>
      </c>
      <c r="C118" s="12">
        <v>88724</v>
      </c>
      <c r="D118" s="21"/>
      <c r="E118" s="21"/>
      <c r="F118" s="22"/>
    </row>
    <row r="119" spans="1:6" x14ac:dyDescent="0.25">
      <c r="A119" s="9">
        <v>43968</v>
      </c>
      <c r="B119" s="10">
        <v>1493766</v>
      </c>
      <c r="C119" s="10">
        <v>89568</v>
      </c>
      <c r="D119" s="23"/>
      <c r="E119" s="23"/>
      <c r="F119" s="18"/>
    </row>
    <row r="120" spans="1:6" x14ac:dyDescent="0.25">
      <c r="A120" s="11">
        <v>43969</v>
      </c>
      <c r="B120" s="12">
        <v>1515593</v>
      </c>
      <c r="C120" s="12">
        <v>90414</v>
      </c>
      <c r="D120" s="21"/>
      <c r="E120" s="21"/>
      <c r="F120" s="22"/>
    </row>
    <row r="121" spans="1:6" x14ac:dyDescent="0.25">
      <c r="A121" s="9">
        <v>43970</v>
      </c>
      <c r="B121" s="10">
        <v>1536570</v>
      </c>
      <c r="C121" s="10">
        <v>91934</v>
      </c>
      <c r="D121" s="23"/>
      <c r="E121" s="23"/>
      <c r="F121" s="18"/>
    </row>
    <row r="122" spans="1:6" x14ac:dyDescent="0.25">
      <c r="A122" s="11">
        <v>43971</v>
      </c>
      <c r="B122" s="12">
        <v>1559640</v>
      </c>
      <c r="C122" s="12">
        <v>93411</v>
      </c>
      <c r="D122" s="21"/>
      <c r="E122" s="21"/>
      <c r="F122" s="22"/>
    </row>
    <row r="123" spans="1:6" x14ac:dyDescent="0.25">
      <c r="A123" s="9">
        <v>43972</v>
      </c>
      <c r="B123" s="10">
        <v>1585373</v>
      </c>
      <c r="C123" s="10">
        <v>94722</v>
      </c>
      <c r="D123" s="23"/>
      <c r="E123" s="23"/>
      <c r="F123" s="18"/>
    </row>
    <row r="124" spans="1:6" x14ac:dyDescent="0.25">
      <c r="A124" s="11">
        <v>43973</v>
      </c>
      <c r="B124" s="12">
        <v>1609172</v>
      </c>
      <c r="C124" s="12">
        <v>96010</v>
      </c>
      <c r="D124" s="21"/>
      <c r="E124" s="21"/>
      <c r="F124" s="22"/>
    </row>
    <row r="125" spans="1:6" x14ac:dyDescent="0.25">
      <c r="A125" s="9">
        <v>43974</v>
      </c>
      <c r="B125" s="10">
        <v>1631440</v>
      </c>
      <c r="C125" s="10">
        <v>97060</v>
      </c>
      <c r="D125" s="23"/>
      <c r="E125" s="23"/>
      <c r="F125" s="18"/>
    </row>
    <row r="126" spans="1:6" x14ac:dyDescent="0.25">
      <c r="A126" s="11">
        <v>43975</v>
      </c>
      <c r="B126" s="12">
        <v>1651471</v>
      </c>
      <c r="C126" s="12">
        <v>97680</v>
      </c>
      <c r="D126" s="21"/>
      <c r="E126" s="21"/>
      <c r="F126" s="22"/>
    </row>
    <row r="127" spans="1:6" x14ac:dyDescent="0.25">
      <c r="A127" s="9">
        <v>43976</v>
      </c>
      <c r="B127" s="10">
        <v>1670571</v>
      </c>
      <c r="C127" s="10">
        <v>98190</v>
      </c>
      <c r="D127" s="23"/>
      <c r="E127" s="23"/>
      <c r="F127" s="18"/>
    </row>
    <row r="128" spans="1:6" x14ac:dyDescent="0.25">
      <c r="A128" s="11">
        <v>43977</v>
      </c>
      <c r="B128" s="12">
        <v>1689467</v>
      </c>
      <c r="C128" s="12">
        <v>98937</v>
      </c>
      <c r="D128" s="21"/>
      <c r="E128" s="21"/>
      <c r="F128" s="22"/>
    </row>
    <row r="129" spans="1:6" x14ac:dyDescent="0.25">
      <c r="A129" s="9">
        <v>43978</v>
      </c>
      <c r="B129" s="10">
        <v>1708211</v>
      </c>
      <c r="C129" s="10">
        <v>100422</v>
      </c>
      <c r="D129" s="23"/>
      <c r="E129" s="23"/>
      <c r="F129" s="18"/>
    </row>
    <row r="130" spans="1:6" x14ac:dyDescent="0.25">
      <c r="A130" s="11">
        <v>43979</v>
      </c>
      <c r="B130" s="12">
        <v>1730723</v>
      </c>
      <c r="C130" s="12">
        <v>101622</v>
      </c>
      <c r="D130" s="21"/>
      <c r="E130" s="21"/>
      <c r="F130" s="22"/>
    </row>
    <row r="131" spans="1:6" x14ac:dyDescent="0.25">
      <c r="A131" s="9">
        <v>43980</v>
      </c>
      <c r="B131" s="10">
        <v>1755271</v>
      </c>
      <c r="C131" s="10">
        <v>102812</v>
      </c>
      <c r="D131" s="23"/>
      <c r="E131" s="23"/>
      <c r="F131" s="18"/>
    </row>
    <row r="132" spans="1:6" x14ac:dyDescent="0.25">
      <c r="A132" s="11">
        <v>43981</v>
      </c>
      <c r="B132" s="12">
        <v>1778668</v>
      </c>
      <c r="C132" s="12">
        <v>103775</v>
      </c>
      <c r="D132" s="21"/>
      <c r="E132" s="21"/>
      <c r="F132" s="22"/>
    </row>
    <row r="133" spans="1:6" x14ac:dyDescent="0.25">
      <c r="A133" s="9">
        <v>43982</v>
      </c>
      <c r="B133" s="10">
        <v>1799302</v>
      </c>
      <c r="C133" s="10">
        <v>104379</v>
      </c>
      <c r="D133" s="23"/>
      <c r="E133" s="23"/>
      <c r="F133" s="18"/>
    </row>
    <row r="134" spans="1:6" x14ac:dyDescent="0.25">
      <c r="A134" s="11">
        <v>43983</v>
      </c>
      <c r="B134" s="12">
        <v>1821199</v>
      </c>
      <c r="C134" s="12">
        <v>105113</v>
      </c>
      <c r="D134" s="21"/>
      <c r="E134" s="21"/>
      <c r="F134" s="22"/>
    </row>
    <row r="135" spans="1:6" x14ac:dyDescent="0.25">
      <c r="A135" s="9">
        <v>43984</v>
      </c>
      <c r="B135" s="10">
        <v>1841990</v>
      </c>
      <c r="C135" s="10">
        <v>106195</v>
      </c>
      <c r="D135" s="23"/>
      <c r="E135" s="23"/>
      <c r="F135" s="18"/>
    </row>
    <row r="136" spans="1:6" x14ac:dyDescent="0.25">
      <c r="A136" s="11">
        <v>43985</v>
      </c>
      <c r="B136" s="12">
        <v>1861977</v>
      </c>
      <c r="C136" s="12">
        <v>107184</v>
      </c>
      <c r="D136" s="21"/>
      <c r="E136" s="21"/>
      <c r="F136" s="22"/>
    </row>
    <row r="137" spans="1:6" x14ac:dyDescent="0.25">
      <c r="A137" s="9">
        <v>43986</v>
      </c>
      <c r="B137" s="10">
        <v>1883593</v>
      </c>
      <c r="C137" s="10">
        <v>108192</v>
      </c>
      <c r="D137" s="23"/>
      <c r="E137" s="23"/>
      <c r="F137" s="18"/>
    </row>
    <row r="138" spans="1:6" x14ac:dyDescent="0.25">
      <c r="A138" s="11">
        <v>43987</v>
      </c>
      <c r="B138" s="12">
        <v>1912302</v>
      </c>
      <c r="C138" s="12">
        <v>109304</v>
      </c>
      <c r="D138" s="21"/>
      <c r="E138" s="21"/>
      <c r="F138" s="22"/>
    </row>
    <row r="139" spans="1:6" x14ac:dyDescent="0.25">
      <c r="A139" s="9">
        <v>43988</v>
      </c>
      <c r="B139" s="10">
        <v>1934818</v>
      </c>
      <c r="C139" s="10">
        <v>110032</v>
      </c>
      <c r="D139" s="23"/>
      <c r="E139" s="23"/>
      <c r="F139" s="18"/>
    </row>
    <row r="140" spans="1:6" x14ac:dyDescent="0.25">
      <c r="A140" s="11">
        <v>43989</v>
      </c>
      <c r="B140" s="12">
        <v>1953434</v>
      </c>
      <c r="C140" s="12">
        <v>110422</v>
      </c>
      <c r="D140" s="21"/>
      <c r="E140" s="21"/>
      <c r="F140" s="22"/>
    </row>
    <row r="141" spans="1:6" x14ac:dyDescent="0.25">
      <c r="A141" s="9">
        <v>43990</v>
      </c>
      <c r="B141" s="10">
        <v>1971641</v>
      </c>
      <c r="C141" s="10">
        <v>111144</v>
      </c>
      <c r="D141" s="23"/>
      <c r="E141" s="23"/>
      <c r="F141" s="18"/>
    </row>
    <row r="142" spans="1:6" x14ac:dyDescent="0.25">
      <c r="A142" s="11">
        <v>43991</v>
      </c>
      <c r="B142" s="12">
        <v>1990446</v>
      </c>
      <c r="C142" s="12">
        <v>112174</v>
      </c>
      <c r="D142" s="21"/>
      <c r="E142" s="21"/>
      <c r="F142" s="22"/>
    </row>
    <row r="143" spans="1:6" x14ac:dyDescent="0.25">
      <c r="A143" s="9">
        <v>43992</v>
      </c>
      <c r="B143" s="10">
        <v>2013298</v>
      </c>
      <c r="C143" s="10">
        <v>113103</v>
      </c>
      <c r="D143" s="23"/>
      <c r="E143" s="23"/>
      <c r="F143" s="18"/>
    </row>
    <row r="144" spans="1:6" x14ac:dyDescent="0.25">
      <c r="A144" s="11">
        <v>43993</v>
      </c>
      <c r="B144" s="12">
        <v>2036500</v>
      </c>
      <c r="C144" s="12">
        <v>113980</v>
      </c>
      <c r="D144" s="21"/>
      <c r="E144" s="21"/>
      <c r="F144" s="22"/>
    </row>
    <row r="145" spans="1:6" x14ac:dyDescent="0.25">
      <c r="A145" s="9">
        <v>43994</v>
      </c>
      <c r="B145" s="10">
        <v>2061993</v>
      </c>
      <c r="C145" s="10">
        <v>114759</v>
      </c>
      <c r="D145" s="23"/>
      <c r="E145" s="23"/>
      <c r="F145" s="18"/>
    </row>
    <row r="146" spans="1:6" x14ac:dyDescent="0.25">
      <c r="A146" s="11">
        <v>43995</v>
      </c>
      <c r="B146" s="12">
        <v>2087327</v>
      </c>
      <c r="C146" s="12">
        <v>115451</v>
      </c>
      <c r="D146" s="21"/>
      <c r="E146" s="21"/>
      <c r="F146" s="22"/>
    </row>
    <row r="147" spans="1:6" x14ac:dyDescent="0.25">
      <c r="A147" s="9">
        <v>43996</v>
      </c>
      <c r="B147" s="10">
        <v>2106457</v>
      </c>
      <c r="C147" s="10">
        <v>115768</v>
      </c>
      <c r="D147" s="23"/>
      <c r="E147" s="23"/>
      <c r="F147" s="18"/>
    </row>
    <row r="148" spans="1:6" x14ac:dyDescent="0.25">
      <c r="A148" s="11">
        <v>43997</v>
      </c>
      <c r="B148" s="12">
        <v>2126574</v>
      </c>
      <c r="C148" s="12">
        <v>116216</v>
      </c>
      <c r="D148" s="21"/>
      <c r="E148" s="21"/>
      <c r="F148" s="22"/>
    </row>
    <row r="149" spans="1:6" x14ac:dyDescent="0.25">
      <c r="A149" s="9">
        <v>43998</v>
      </c>
      <c r="B149" s="10">
        <v>2151459</v>
      </c>
      <c r="C149" s="10">
        <v>116985</v>
      </c>
      <c r="D149" s="23"/>
      <c r="E149" s="23"/>
      <c r="F149" s="18"/>
    </row>
    <row r="150" spans="1:6" x14ac:dyDescent="0.25">
      <c r="A150" s="11">
        <v>43999</v>
      </c>
      <c r="B150" s="12">
        <v>2177114</v>
      </c>
      <c r="C150" s="12">
        <v>117746</v>
      </c>
      <c r="D150" s="21"/>
      <c r="E150" s="21"/>
      <c r="F150" s="22"/>
    </row>
    <row r="151" spans="1:6" x14ac:dyDescent="0.25">
      <c r="A151" s="9">
        <v>44000</v>
      </c>
      <c r="B151" s="10">
        <v>2205173</v>
      </c>
      <c r="C151" s="10">
        <v>118473</v>
      </c>
      <c r="D151" s="23"/>
      <c r="E151" s="23"/>
      <c r="F151" s="18"/>
    </row>
    <row r="152" spans="1:6" x14ac:dyDescent="0.25">
      <c r="A152" s="11">
        <v>44001</v>
      </c>
      <c r="B152" s="12">
        <v>2236009</v>
      </c>
      <c r="C152" s="12">
        <v>119171</v>
      </c>
      <c r="D152" s="21"/>
      <c r="E152" s="21"/>
      <c r="F152" s="22"/>
    </row>
    <row r="153" spans="1:6" x14ac:dyDescent="0.25">
      <c r="A153" s="9">
        <v>44002</v>
      </c>
      <c r="B153" s="10">
        <v>2268034</v>
      </c>
      <c r="C153" s="10">
        <v>119717</v>
      </c>
      <c r="D153" s="23"/>
      <c r="E153" s="23"/>
      <c r="F153" s="18"/>
    </row>
    <row r="154" spans="1:6" x14ac:dyDescent="0.25">
      <c r="A154" s="11">
        <v>44003</v>
      </c>
      <c r="B154" s="12">
        <v>2294413</v>
      </c>
      <c r="C154" s="12">
        <v>119974</v>
      </c>
      <c r="D154" s="21"/>
      <c r="E154" s="21"/>
      <c r="F154" s="22"/>
    </row>
    <row r="155" spans="1:6" x14ac:dyDescent="0.25">
      <c r="A155" s="9">
        <v>44004</v>
      </c>
      <c r="B155" s="10">
        <v>2324879</v>
      </c>
      <c r="C155" s="10">
        <v>120334</v>
      </c>
      <c r="D155" s="23"/>
      <c r="E155" s="23"/>
      <c r="F155" s="18"/>
    </row>
    <row r="156" spans="1:6" x14ac:dyDescent="0.25">
      <c r="A156" s="11">
        <v>44005</v>
      </c>
      <c r="B156" s="12">
        <v>2359939</v>
      </c>
      <c r="C156" s="12">
        <v>121167</v>
      </c>
      <c r="D156" s="21"/>
      <c r="E156" s="21"/>
      <c r="F156" s="22"/>
    </row>
    <row r="157" spans="1:6" x14ac:dyDescent="0.25">
      <c r="A157" s="9">
        <v>44006</v>
      </c>
      <c r="B157" s="10">
        <v>2396928</v>
      </c>
      <c r="C157" s="10">
        <v>121934</v>
      </c>
      <c r="D157" s="23"/>
      <c r="E157" s="23"/>
      <c r="F157" s="18"/>
    </row>
    <row r="158" spans="1:6" x14ac:dyDescent="0.25">
      <c r="A158" s="11">
        <v>44007</v>
      </c>
      <c r="B158" s="12">
        <v>2438101</v>
      </c>
      <c r="C158" s="12">
        <v>124400</v>
      </c>
      <c r="D158" s="21"/>
      <c r="E158" s="21"/>
      <c r="F158" s="22"/>
    </row>
    <row r="159" spans="1:6" x14ac:dyDescent="0.25">
      <c r="A159" s="9">
        <v>44008</v>
      </c>
      <c r="B159" s="10">
        <v>2483629</v>
      </c>
      <c r="C159" s="10">
        <v>125033</v>
      </c>
      <c r="D159" s="23"/>
      <c r="E159" s="23"/>
      <c r="F159" s="18"/>
    </row>
    <row r="160" spans="1:6" x14ac:dyDescent="0.25">
      <c r="A160" s="11">
        <v>44009</v>
      </c>
      <c r="B160" s="12">
        <v>2525928</v>
      </c>
      <c r="C160" s="12">
        <v>125544</v>
      </c>
      <c r="D160" s="21"/>
      <c r="E160" s="21"/>
      <c r="F160" s="22"/>
    </row>
    <row r="161" spans="1:6" x14ac:dyDescent="0.25">
      <c r="A161" s="9">
        <v>44010</v>
      </c>
      <c r="B161" s="10">
        <v>2565436</v>
      </c>
      <c r="C161" s="10">
        <v>125815</v>
      </c>
      <c r="D161" s="23"/>
      <c r="E161" s="23"/>
      <c r="F161" s="18"/>
    </row>
    <row r="162" spans="1:6" x14ac:dyDescent="0.25">
      <c r="A162" s="11">
        <v>44011</v>
      </c>
      <c r="B162" s="12">
        <v>2604932</v>
      </c>
      <c r="C162" s="12">
        <v>126162</v>
      </c>
      <c r="D162" s="21"/>
      <c r="E162" s="21"/>
      <c r="F162" s="22"/>
    </row>
    <row r="163" spans="1:6" x14ac:dyDescent="0.25">
      <c r="A163" s="9">
        <v>44012</v>
      </c>
      <c r="B163" s="10">
        <v>2653321</v>
      </c>
      <c r="C163" s="10">
        <v>127462</v>
      </c>
      <c r="D163" s="23"/>
      <c r="E163" s="23"/>
      <c r="F163" s="18"/>
    </row>
    <row r="164" spans="1:6" x14ac:dyDescent="0.25">
      <c r="A164" s="11">
        <v>44013</v>
      </c>
      <c r="B164" s="12">
        <v>2703296</v>
      </c>
      <c r="C164" s="12">
        <v>128104</v>
      </c>
      <c r="D164" s="21"/>
      <c r="E164" s="21"/>
      <c r="F164" s="22"/>
    </row>
    <row r="165" spans="1:6" x14ac:dyDescent="0.25">
      <c r="A165" s="9">
        <v>44014</v>
      </c>
      <c r="B165" s="10">
        <v>2758855</v>
      </c>
      <c r="C165" s="10">
        <v>128827</v>
      </c>
      <c r="D165" s="23"/>
      <c r="E165" s="23"/>
      <c r="F165" s="18"/>
    </row>
    <row r="166" spans="1:6" x14ac:dyDescent="0.25">
      <c r="A166" s="11">
        <v>44015</v>
      </c>
      <c r="B166" s="12">
        <v>2816009</v>
      </c>
      <c r="C166" s="12">
        <v>129418</v>
      </c>
      <c r="D166" s="21"/>
      <c r="E166" s="21"/>
      <c r="F166" s="22"/>
    </row>
    <row r="167" spans="1:6" x14ac:dyDescent="0.25">
      <c r="A167" s="9">
        <v>44016</v>
      </c>
      <c r="B167" s="10">
        <v>2866015</v>
      </c>
      <c r="C167" s="10">
        <v>129679</v>
      </c>
      <c r="D167" s="23"/>
      <c r="E167" s="23"/>
      <c r="F167" s="18"/>
    </row>
    <row r="168" spans="1:6" x14ac:dyDescent="0.25">
      <c r="A168" s="11">
        <v>44017</v>
      </c>
      <c r="B168" s="12">
        <v>2910782</v>
      </c>
      <c r="C168" s="12">
        <v>129941</v>
      </c>
      <c r="D168" s="21"/>
      <c r="E168" s="21"/>
      <c r="F168" s="22"/>
    </row>
    <row r="169" spans="1:6" x14ac:dyDescent="0.25">
      <c r="A169" s="9">
        <v>44018</v>
      </c>
      <c r="B169" s="10">
        <v>2958098</v>
      </c>
      <c r="C169" s="10">
        <v>130332</v>
      </c>
      <c r="D169" s="23"/>
      <c r="E169" s="23"/>
      <c r="F169" s="18"/>
    </row>
    <row r="170" spans="1:6" x14ac:dyDescent="0.25">
      <c r="A170" s="11">
        <v>44019</v>
      </c>
      <c r="B170" s="12">
        <v>3012182</v>
      </c>
      <c r="C170" s="12">
        <v>131290</v>
      </c>
      <c r="D170" s="21"/>
      <c r="E170" s="21"/>
      <c r="F170" s="22"/>
    </row>
    <row r="171" spans="1:6" x14ac:dyDescent="0.25">
      <c r="A171" s="9">
        <v>44020</v>
      </c>
      <c r="B171" s="10">
        <v>3071637</v>
      </c>
      <c r="C171" s="10">
        <v>132238</v>
      </c>
      <c r="D171" s="23"/>
      <c r="E171" s="23"/>
      <c r="F171" s="18"/>
    </row>
    <row r="172" spans="1:6" x14ac:dyDescent="0.25">
      <c r="A172" s="11">
        <v>44021</v>
      </c>
      <c r="B172" s="12">
        <v>3131526</v>
      </c>
      <c r="C172" s="12">
        <v>133079</v>
      </c>
      <c r="D172" s="21"/>
      <c r="E172" s="21"/>
      <c r="F172" s="22"/>
    </row>
    <row r="173" spans="1:6" x14ac:dyDescent="0.25">
      <c r="A173" s="9">
        <v>44022</v>
      </c>
      <c r="B173" s="10">
        <v>3199753</v>
      </c>
      <c r="C173" s="10">
        <v>133907</v>
      </c>
      <c r="D173" s="23"/>
      <c r="E173" s="23"/>
      <c r="F173" s="18"/>
    </row>
    <row r="174" spans="1:6" x14ac:dyDescent="0.25">
      <c r="A174" s="11">
        <v>44023</v>
      </c>
      <c r="B174" s="12">
        <v>3260474</v>
      </c>
      <c r="C174" s="12">
        <v>134582</v>
      </c>
      <c r="D174" s="21"/>
      <c r="E174" s="21"/>
      <c r="F174" s="22"/>
    </row>
    <row r="175" spans="1:6" x14ac:dyDescent="0.25">
      <c r="A175" s="9">
        <v>44024</v>
      </c>
      <c r="B175" s="10">
        <v>3318279</v>
      </c>
      <c r="C175" s="10">
        <v>134977</v>
      </c>
      <c r="D175" s="23"/>
      <c r="E175" s="23"/>
      <c r="F175" s="18"/>
    </row>
    <row r="176" spans="1:6" x14ac:dyDescent="0.25">
      <c r="A176" s="11">
        <v>44025</v>
      </c>
      <c r="B176" s="12">
        <v>3379846</v>
      </c>
      <c r="C176" s="12">
        <v>135402</v>
      </c>
      <c r="D176" s="21"/>
      <c r="E176" s="21"/>
      <c r="F176" s="22"/>
    </row>
    <row r="177" spans="1:6" x14ac:dyDescent="0.25">
      <c r="A177" s="9">
        <v>44026</v>
      </c>
      <c r="B177" s="10">
        <v>3445448</v>
      </c>
      <c r="C177" s="10">
        <v>136356</v>
      </c>
      <c r="D177" s="23"/>
      <c r="E177" s="23"/>
      <c r="F177" s="18"/>
    </row>
    <row r="178" spans="1:6" x14ac:dyDescent="0.25">
      <c r="A178" s="11">
        <v>44027</v>
      </c>
      <c r="B178" s="12">
        <v>3513790</v>
      </c>
      <c r="C178" s="12">
        <v>137327</v>
      </c>
      <c r="D178" s="21"/>
      <c r="E178" s="21"/>
      <c r="F178" s="22"/>
    </row>
    <row r="179" spans="1:6" x14ac:dyDescent="0.25">
      <c r="A179" s="9">
        <v>44028</v>
      </c>
      <c r="B179" s="10">
        <v>3589477</v>
      </c>
      <c r="C179" s="10">
        <v>138285</v>
      </c>
      <c r="D179" s="23"/>
      <c r="E179" s="23"/>
      <c r="F179" s="18"/>
    </row>
    <row r="180" spans="1:6" x14ac:dyDescent="0.25">
      <c r="A180" s="11">
        <v>44029</v>
      </c>
      <c r="B180" s="12">
        <v>3660400</v>
      </c>
      <c r="C180" s="12">
        <v>139186</v>
      </c>
      <c r="D180" s="21"/>
      <c r="E180" s="21"/>
      <c r="F180" s="22"/>
    </row>
    <row r="181" spans="1:6" x14ac:dyDescent="0.25">
      <c r="A181" s="9">
        <v>44030</v>
      </c>
      <c r="B181" s="10">
        <v>3722851</v>
      </c>
      <c r="C181" s="10">
        <v>139961</v>
      </c>
      <c r="D181" s="23"/>
      <c r="E181" s="23"/>
      <c r="F181" s="18"/>
    </row>
    <row r="182" spans="1:6" x14ac:dyDescent="0.25">
      <c r="A182" s="11">
        <v>44031</v>
      </c>
      <c r="B182" s="12">
        <v>3785126</v>
      </c>
      <c r="C182" s="12">
        <v>140373</v>
      </c>
      <c r="D182" s="21"/>
      <c r="E182" s="21"/>
      <c r="F182" s="22"/>
    </row>
    <row r="183" spans="1:6" x14ac:dyDescent="0.25">
      <c r="A183" s="9">
        <v>44032</v>
      </c>
      <c r="B183" s="10">
        <v>3845014</v>
      </c>
      <c r="C183" s="10">
        <v>140904</v>
      </c>
      <c r="D183" s="23"/>
      <c r="E183" s="23"/>
      <c r="F183" s="18"/>
    </row>
    <row r="184" spans="1:6" x14ac:dyDescent="0.25">
      <c r="A184" s="11">
        <v>44033</v>
      </c>
      <c r="B184" s="12">
        <v>3910291</v>
      </c>
      <c r="C184" s="12">
        <v>142031</v>
      </c>
      <c r="D184" s="21"/>
      <c r="E184" s="21"/>
      <c r="F184" s="22"/>
    </row>
    <row r="185" spans="1:6" x14ac:dyDescent="0.25">
      <c r="A185" s="9">
        <v>44034</v>
      </c>
      <c r="B185" s="10">
        <v>3980030</v>
      </c>
      <c r="C185" s="10">
        <v>143167</v>
      </c>
      <c r="D185" s="23"/>
      <c r="E185" s="23"/>
      <c r="F185" s="18"/>
    </row>
    <row r="186" spans="1:6" x14ac:dyDescent="0.25">
      <c r="A186" s="11">
        <v>44035</v>
      </c>
      <c r="B186" s="12">
        <v>4050036</v>
      </c>
      <c r="C186" s="12">
        <v>144283</v>
      </c>
      <c r="D186" s="21"/>
      <c r="E186" s="21"/>
      <c r="F186" s="22"/>
    </row>
    <row r="187" spans="1:6" x14ac:dyDescent="0.25">
      <c r="A187" s="9">
        <v>44036</v>
      </c>
      <c r="B187" s="10">
        <v>4123561</v>
      </c>
      <c r="C187" s="10">
        <v>145429</v>
      </c>
      <c r="D187" s="23"/>
      <c r="E187" s="23"/>
      <c r="F187" s="18"/>
    </row>
    <row r="188" spans="1:6" x14ac:dyDescent="0.25">
      <c r="A188" s="11">
        <v>44037</v>
      </c>
      <c r="B188" s="12">
        <v>4190337</v>
      </c>
      <c r="C188" s="12">
        <v>146313</v>
      </c>
      <c r="D188" s="21"/>
      <c r="E188" s="21"/>
      <c r="F188" s="22"/>
    </row>
    <row r="189" spans="1:6" x14ac:dyDescent="0.25">
      <c r="A189" s="9">
        <v>44038</v>
      </c>
      <c r="B189" s="10">
        <v>4244554</v>
      </c>
      <c r="C189" s="10">
        <v>146753</v>
      </c>
      <c r="D189" s="23"/>
      <c r="E189" s="23"/>
      <c r="F189" s="18"/>
    </row>
    <row r="190" spans="1:6" x14ac:dyDescent="0.25">
      <c r="A190" s="11">
        <v>44039</v>
      </c>
      <c r="B190" s="12">
        <v>4303735</v>
      </c>
      <c r="C190" s="12">
        <v>148449</v>
      </c>
      <c r="D190" s="21"/>
      <c r="E190" s="21"/>
      <c r="F190" s="22"/>
    </row>
    <row r="191" spans="1:6" x14ac:dyDescent="0.25">
      <c r="A191" s="9">
        <v>44040</v>
      </c>
      <c r="B191" s="10">
        <v>4366851</v>
      </c>
      <c r="C191" s="10">
        <v>149776</v>
      </c>
      <c r="D191" s="23"/>
      <c r="E191" s="23"/>
      <c r="F191" s="18"/>
    </row>
    <row r="192" spans="1:6" x14ac:dyDescent="0.25">
      <c r="A192" s="11">
        <v>44041</v>
      </c>
      <c r="B192" s="12">
        <v>4433633</v>
      </c>
      <c r="C192" s="12">
        <v>151172</v>
      </c>
      <c r="D192" s="21"/>
      <c r="E192" s="21"/>
      <c r="F192" s="22"/>
    </row>
    <row r="193" spans="1:6" x14ac:dyDescent="0.25">
      <c r="A193" s="9">
        <v>44042</v>
      </c>
      <c r="B193" s="10">
        <v>4502581</v>
      </c>
      <c r="C193" s="10">
        <v>152433</v>
      </c>
      <c r="D193" s="23"/>
      <c r="E193" s="23"/>
      <c r="F193" s="18"/>
    </row>
    <row r="194" spans="1:6" x14ac:dyDescent="0.25">
      <c r="A194" s="11">
        <v>44043</v>
      </c>
      <c r="B194" s="12">
        <v>4571669</v>
      </c>
      <c r="C194" s="12">
        <v>153862</v>
      </c>
      <c r="D194" s="21"/>
      <c r="E194" s="21"/>
      <c r="F194" s="22"/>
    </row>
    <row r="195" spans="1:6" x14ac:dyDescent="0.25">
      <c r="A195" s="9">
        <v>44044</v>
      </c>
      <c r="B195" s="10">
        <v>4628497</v>
      </c>
      <c r="C195" s="10">
        <v>154917</v>
      </c>
      <c r="D195" s="23"/>
      <c r="E195" s="23"/>
      <c r="F195" s="18"/>
    </row>
    <row r="196" spans="1:6" x14ac:dyDescent="0.25">
      <c r="A196" s="11">
        <v>44045</v>
      </c>
      <c r="B196" s="12">
        <v>4679291</v>
      </c>
      <c r="C196" s="12">
        <v>155337</v>
      </c>
      <c r="D196" s="21"/>
      <c r="E196" s="21"/>
      <c r="F196" s="22"/>
    </row>
    <row r="197" spans="1:6" x14ac:dyDescent="0.25">
      <c r="A197" s="9">
        <v>44046</v>
      </c>
      <c r="B197" s="10">
        <v>4726775</v>
      </c>
      <c r="C197" s="10">
        <v>155945</v>
      </c>
      <c r="D197" s="23"/>
      <c r="E197" s="23"/>
      <c r="F197" s="18"/>
    </row>
    <row r="198" spans="1:6" x14ac:dyDescent="0.25">
      <c r="A198" s="11">
        <v>44047</v>
      </c>
      <c r="B198" s="12">
        <v>4780324</v>
      </c>
      <c r="C198" s="12">
        <v>157301</v>
      </c>
      <c r="D198" s="21"/>
      <c r="E198" s="21"/>
      <c r="F198" s="22"/>
    </row>
    <row r="199" spans="1:6" x14ac:dyDescent="0.25">
      <c r="A199" s="9">
        <v>44048</v>
      </c>
      <c r="B199" s="10">
        <v>4834047</v>
      </c>
      <c r="C199" s="10">
        <v>158554</v>
      </c>
      <c r="D199" s="23"/>
      <c r="E199" s="23"/>
      <c r="F199" s="18"/>
    </row>
    <row r="200" spans="1:6" x14ac:dyDescent="0.25">
      <c r="A200" s="11">
        <v>44049</v>
      </c>
      <c r="B200" s="12">
        <v>4891561</v>
      </c>
      <c r="C200" s="12">
        <v>159625</v>
      </c>
      <c r="D200" s="21"/>
      <c r="E200" s="21"/>
      <c r="F200" s="22"/>
    </row>
    <row r="201" spans="1:6" x14ac:dyDescent="0.25">
      <c r="A201" s="9">
        <v>44050</v>
      </c>
      <c r="B201" s="10">
        <v>4952718</v>
      </c>
      <c r="C201" s="10">
        <v>160981</v>
      </c>
      <c r="D201" s="23"/>
      <c r="E201" s="23"/>
      <c r="F201" s="18"/>
    </row>
    <row r="202" spans="1:6" x14ac:dyDescent="0.25">
      <c r="A202" s="11">
        <v>44051</v>
      </c>
      <c r="B202" s="12">
        <v>5007958</v>
      </c>
      <c r="C202" s="12">
        <v>161947</v>
      </c>
      <c r="D202" s="21"/>
      <c r="E202" s="21"/>
      <c r="F202" s="22"/>
    </row>
    <row r="203" spans="1:6" x14ac:dyDescent="0.25">
      <c r="A203" s="9">
        <v>44052</v>
      </c>
      <c r="B203" s="10">
        <v>5056438</v>
      </c>
      <c r="C203" s="10">
        <v>162486</v>
      </c>
      <c r="D203" s="23"/>
      <c r="E203" s="23"/>
      <c r="F203" s="18"/>
    </row>
    <row r="204" spans="1:6" x14ac:dyDescent="0.25">
      <c r="A204" s="11">
        <v>44053</v>
      </c>
      <c r="B204" s="12">
        <v>5103611</v>
      </c>
      <c r="C204" s="12">
        <v>163023</v>
      </c>
      <c r="D204" s="21"/>
      <c r="E204" s="21"/>
      <c r="F204" s="22"/>
    </row>
    <row r="205" spans="1:6" x14ac:dyDescent="0.25">
      <c r="A205" s="9">
        <v>44054</v>
      </c>
      <c r="B205" s="10">
        <v>5156968</v>
      </c>
      <c r="C205" s="10">
        <v>164474</v>
      </c>
      <c r="D205" s="23"/>
      <c r="E205" s="23"/>
      <c r="F205" s="18"/>
    </row>
    <row r="206" spans="1:6" x14ac:dyDescent="0.25">
      <c r="A206" s="11">
        <v>44055</v>
      </c>
      <c r="B206" s="12">
        <v>5211246</v>
      </c>
      <c r="C206" s="12">
        <v>165952</v>
      </c>
      <c r="D206" s="21"/>
      <c r="E206" s="21"/>
      <c r="F206" s="22"/>
    </row>
    <row r="207" spans="1:6" x14ac:dyDescent="0.25">
      <c r="A207" s="9">
        <v>44056</v>
      </c>
      <c r="B207" s="10">
        <v>5265307</v>
      </c>
      <c r="C207" s="10">
        <v>167165</v>
      </c>
      <c r="D207" s="23"/>
      <c r="E207" s="23"/>
      <c r="F207" s="18"/>
    </row>
    <row r="208" spans="1:6" x14ac:dyDescent="0.25">
      <c r="A208" s="11">
        <v>44057</v>
      </c>
      <c r="B208" s="12">
        <v>5324784</v>
      </c>
      <c r="C208" s="12">
        <v>168341</v>
      </c>
      <c r="D208" s="21"/>
      <c r="E208" s="21"/>
      <c r="F208" s="22"/>
    </row>
    <row r="209" spans="1:6" x14ac:dyDescent="0.25">
      <c r="A209" s="9">
        <v>44058</v>
      </c>
      <c r="B209" s="10">
        <v>5375527</v>
      </c>
      <c r="C209" s="10">
        <v>169400</v>
      </c>
      <c r="D209" s="23"/>
      <c r="E209" s="23"/>
      <c r="F209" s="18"/>
    </row>
    <row r="210" spans="1:6" x14ac:dyDescent="0.25">
      <c r="A210" s="11">
        <v>44059</v>
      </c>
      <c r="B210" s="12">
        <v>5417664</v>
      </c>
      <c r="C210" s="12">
        <v>169914</v>
      </c>
      <c r="D210" s="21"/>
      <c r="E210" s="21"/>
      <c r="F210" s="22"/>
    </row>
    <row r="211" spans="1:6" x14ac:dyDescent="0.25">
      <c r="A211" s="9">
        <v>44060</v>
      </c>
      <c r="B211" s="10">
        <v>5455187</v>
      </c>
      <c r="C211" s="10">
        <v>170449</v>
      </c>
      <c r="D211" s="23"/>
      <c r="E211" s="23"/>
      <c r="F211" s="18"/>
    </row>
    <row r="212" spans="1:6" x14ac:dyDescent="0.25">
      <c r="A212" s="11">
        <v>44061</v>
      </c>
      <c r="B212" s="12">
        <v>5498420</v>
      </c>
      <c r="C212" s="12">
        <v>171798</v>
      </c>
      <c r="D212" s="21"/>
      <c r="E212" s="21"/>
      <c r="F212" s="22"/>
    </row>
    <row r="213" spans="1:6" x14ac:dyDescent="0.25">
      <c r="A213" s="9">
        <v>44062</v>
      </c>
      <c r="B213" s="10">
        <v>5541433</v>
      </c>
      <c r="C213" s="10">
        <v>173093</v>
      </c>
      <c r="D213" s="23"/>
      <c r="E213" s="23"/>
      <c r="F213" s="18"/>
    </row>
    <row r="214" spans="1:6" x14ac:dyDescent="0.25">
      <c r="A214" s="11">
        <v>44063</v>
      </c>
      <c r="B214" s="12">
        <v>5587462</v>
      </c>
      <c r="C214" s="12">
        <v>174136</v>
      </c>
      <c r="D214" s="21"/>
      <c r="E214" s="21"/>
      <c r="F214" s="22"/>
    </row>
    <row r="215" spans="1:6" x14ac:dyDescent="0.25">
      <c r="A215" s="9">
        <v>44064</v>
      </c>
      <c r="B215" s="10">
        <v>5636491</v>
      </c>
      <c r="C215" s="10">
        <v>175297</v>
      </c>
      <c r="D215" s="23"/>
      <c r="E215" s="23"/>
      <c r="F215" s="18"/>
    </row>
    <row r="216" spans="1:6" x14ac:dyDescent="0.25">
      <c r="A216" s="11">
        <v>44065</v>
      </c>
      <c r="B216" s="12">
        <v>5681517</v>
      </c>
      <c r="C216" s="12">
        <v>176247</v>
      </c>
      <c r="D216" s="21"/>
      <c r="E216" s="21"/>
      <c r="F216" s="22"/>
    </row>
    <row r="217" spans="1:6" x14ac:dyDescent="0.25">
      <c r="A217" s="9">
        <v>44066</v>
      </c>
      <c r="B217" s="10">
        <v>5713850</v>
      </c>
      <c r="C217" s="10">
        <v>176693</v>
      </c>
      <c r="D217" s="23"/>
      <c r="E217" s="23"/>
      <c r="F217" s="18"/>
    </row>
    <row r="218" spans="1:6" x14ac:dyDescent="0.25">
      <c r="A218" s="11">
        <v>44067</v>
      </c>
      <c r="B218" s="12">
        <v>5754254</v>
      </c>
      <c r="C218" s="12">
        <v>177197</v>
      </c>
      <c r="D218" s="21"/>
      <c r="E218" s="21"/>
      <c r="F218" s="22"/>
    </row>
    <row r="219" spans="1:6" x14ac:dyDescent="0.25">
      <c r="A219" s="9">
        <v>44068</v>
      </c>
      <c r="B219" s="10">
        <v>5793437</v>
      </c>
      <c r="C219" s="10">
        <v>178410</v>
      </c>
      <c r="D219" s="23"/>
      <c r="E219" s="23"/>
      <c r="F219" s="18"/>
    </row>
    <row r="220" spans="1:6" x14ac:dyDescent="0.25">
      <c r="A220" s="11">
        <v>44069</v>
      </c>
      <c r="B220" s="12">
        <v>5838756</v>
      </c>
      <c r="C220" s="12">
        <v>179603</v>
      </c>
      <c r="D220" s="21"/>
      <c r="E220" s="21"/>
      <c r="F220" s="22"/>
    </row>
    <row r="221" spans="1:6" x14ac:dyDescent="0.25">
      <c r="A221" s="9">
        <v>44070</v>
      </c>
      <c r="B221" s="10">
        <v>5884368</v>
      </c>
      <c r="C221" s="10">
        <v>180729</v>
      </c>
      <c r="D221" s="23"/>
      <c r="E221" s="23"/>
      <c r="F221" s="18"/>
    </row>
    <row r="222" spans="1:6" x14ac:dyDescent="0.25">
      <c r="A222" s="11">
        <v>44071</v>
      </c>
      <c r="B222" s="12">
        <v>5930932</v>
      </c>
      <c r="C222" s="12">
        <v>181739</v>
      </c>
      <c r="D222" s="21"/>
      <c r="E222" s="21"/>
      <c r="F222" s="22"/>
    </row>
    <row r="223" spans="1:6" x14ac:dyDescent="0.25">
      <c r="A223" s="9">
        <v>44072</v>
      </c>
      <c r="B223" s="10">
        <v>5975541</v>
      </c>
      <c r="C223" s="10">
        <v>182610</v>
      </c>
      <c r="D223" s="23"/>
      <c r="E223" s="23"/>
      <c r="F223" s="18"/>
    </row>
    <row r="224" spans="1:6" x14ac:dyDescent="0.25">
      <c r="A224" s="11">
        <v>44073</v>
      </c>
      <c r="B224" s="12">
        <v>6008970</v>
      </c>
      <c r="C224" s="12">
        <v>182984</v>
      </c>
      <c r="D224" s="21"/>
      <c r="E224" s="21"/>
      <c r="F224" s="22"/>
    </row>
    <row r="225" spans="1:6" x14ac:dyDescent="0.25">
      <c r="A225" s="9">
        <v>44074</v>
      </c>
      <c r="B225" s="10">
        <v>6045457</v>
      </c>
      <c r="C225" s="10">
        <v>183472</v>
      </c>
      <c r="D225" s="23"/>
      <c r="E225" s="23"/>
      <c r="F225" s="18"/>
    </row>
    <row r="226" spans="1:6" x14ac:dyDescent="0.25">
      <c r="A226" s="11">
        <v>44075</v>
      </c>
      <c r="B226" s="12">
        <v>6089506</v>
      </c>
      <c r="C226" s="12">
        <v>184563</v>
      </c>
      <c r="D226" s="21"/>
      <c r="E226" s="21"/>
      <c r="F226" s="22"/>
    </row>
    <row r="227" spans="1:6" x14ac:dyDescent="0.25">
      <c r="A227" s="9">
        <v>44076</v>
      </c>
      <c r="B227" s="10">
        <v>6121950</v>
      </c>
      <c r="C227" s="10">
        <v>185639</v>
      </c>
      <c r="D227" s="23"/>
      <c r="E227" s="23"/>
      <c r="F227" s="18"/>
    </row>
    <row r="228" spans="1:6" x14ac:dyDescent="0.25">
      <c r="A228" s="11">
        <v>44077</v>
      </c>
      <c r="B228" s="12">
        <v>6168347</v>
      </c>
      <c r="C228" s="12">
        <v>186717</v>
      </c>
      <c r="D228" s="21"/>
      <c r="E228" s="21"/>
      <c r="F228" s="22"/>
    </row>
    <row r="229" spans="1:6" x14ac:dyDescent="0.25">
      <c r="A229" s="9">
        <v>44078</v>
      </c>
      <c r="B229" s="10">
        <v>6220448</v>
      </c>
      <c r="C229" s="10">
        <v>187697</v>
      </c>
      <c r="D229" s="23"/>
      <c r="E229" s="23"/>
      <c r="F229" s="18"/>
    </row>
    <row r="230" spans="1:6" x14ac:dyDescent="0.25">
      <c r="A230" s="11">
        <v>44079</v>
      </c>
      <c r="B230" s="12">
        <v>6262701</v>
      </c>
      <c r="C230" s="12">
        <v>188409</v>
      </c>
      <c r="D230" s="21"/>
      <c r="E230" s="21"/>
      <c r="F230" s="22"/>
    </row>
    <row r="231" spans="1:6" x14ac:dyDescent="0.25">
      <c r="A231" s="9">
        <v>44080</v>
      </c>
      <c r="B231" s="10">
        <v>6292699</v>
      </c>
      <c r="C231" s="10">
        <v>188820</v>
      </c>
      <c r="D231" s="23"/>
      <c r="E231" s="23"/>
      <c r="F231" s="18"/>
    </row>
    <row r="232" spans="1:6" x14ac:dyDescent="0.25">
      <c r="A232" s="11">
        <v>44081</v>
      </c>
      <c r="B232" s="12">
        <v>6317865</v>
      </c>
      <c r="C232" s="12">
        <v>189083</v>
      </c>
      <c r="D232" s="21"/>
      <c r="E232" s="21"/>
      <c r="F232" s="22"/>
    </row>
    <row r="233" spans="1:6" x14ac:dyDescent="0.25">
      <c r="A233" s="9">
        <v>44082</v>
      </c>
      <c r="B233" s="10">
        <v>6346807</v>
      </c>
      <c r="C233" s="10">
        <v>189541</v>
      </c>
      <c r="D233" s="23"/>
      <c r="E233" s="23"/>
      <c r="F233" s="18"/>
    </row>
    <row r="234" spans="1:6" x14ac:dyDescent="0.25">
      <c r="A234" s="11">
        <v>44083</v>
      </c>
      <c r="B234" s="12">
        <v>6380139</v>
      </c>
      <c r="C234" s="12">
        <v>190716</v>
      </c>
      <c r="D234" s="21"/>
      <c r="E234" s="21"/>
      <c r="F234" s="22"/>
    </row>
    <row r="235" spans="1:6" x14ac:dyDescent="0.25">
      <c r="A235" s="9">
        <v>44084</v>
      </c>
      <c r="B235" s="10">
        <v>6418200</v>
      </c>
      <c r="C235" s="10">
        <v>191631</v>
      </c>
      <c r="D235" s="23"/>
      <c r="E235" s="23"/>
      <c r="F235" s="18"/>
    </row>
    <row r="236" spans="1:6" x14ac:dyDescent="0.25">
      <c r="A236" s="11">
        <v>44085</v>
      </c>
      <c r="B236" s="12">
        <v>6465767</v>
      </c>
      <c r="C236" s="12">
        <v>192858</v>
      </c>
      <c r="D236" s="21"/>
      <c r="E236" s="21"/>
      <c r="F236" s="22"/>
    </row>
    <row r="237" spans="1:6" x14ac:dyDescent="0.25">
      <c r="A237" s="9">
        <v>44086</v>
      </c>
      <c r="B237" s="10">
        <v>6504871</v>
      </c>
      <c r="C237" s="10">
        <v>193559</v>
      </c>
      <c r="D237" s="23"/>
      <c r="E237" s="23"/>
      <c r="F237" s="18"/>
    </row>
    <row r="238" spans="1:6" x14ac:dyDescent="0.25">
      <c r="A238" s="11">
        <v>44087</v>
      </c>
      <c r="B238" s="12">
        <v>6538214</v>
      </c>
      <c r="C238" s="12">
        <v>193958</v>
      </c>
      <c r="D238" s="21"/>
      <c r="E238" s="21"/>
      <c r="F238" s="22"/>
    </row>
    <row r="239" spans="1:6" x14ac:dyDescent="0.25">
      <c r="A239" s="9">
        <v>44088</v>
      </c>
      <c r="B239" s="10">
        <v>6575101</v>
      </c>
      <c r="C239" s="10">
        <v>194408</v>
      </c>
      <c r="D239" s="23"/>
      <c r="E239" s="23"/>
      <c r="F239" s="18"/>
    </row>
    <row r="240" spans="1:6" x14ac:dyDescent="0.25">
      <c r="A240" s="11">
        <v>44089</v>
      </c>
      <c r="B240" s="12">
        <v>6614318</v>
      </c>
      <c r="C240" s="12">
        <v>195689</v>
      </c>
      <c r="D240" s="21"/>
      <c r="E240" s="21"/>
      <c r="F240" s="22"/>
    </row>
    <row r="241" spans="1:6" x14ac:dyDescent="0.25">
      <c r="A241" s="9">
        <v>44090</v>
      </c>
      <c r="B241" s="10">
        <v>6653586</v>
      </c>
      <c r="C241" s="10">
        <v>196686</v>
      </c>
      <c r="D241" s="23"/>
      <c r="E241" s="23"/>
      <c r="F241" s="18"/>
    </row>
    <row r="242" spans="1:6" x14ac:dyDescent="0.25">
      <c r="A242" s="11">
        <v>44091</v>
      </c>
      <c r="B242" s="12">
        <v>6698896</v>
      </c>
      <c r="C242" s="12">
        <v>197535</v>
      </c>
      <c r="D242" s="21"/>
      <c r="E242" s="21"/>
      <c r="F242" s="22"/>
    </row>
    <row r="243" spans="1:6" x14ac:dyDescent="0.25">
      <c r="A243" s="9">
        <v>44092</v>
      </c>
      <c r="B243" s="10">
        <v>6747783</v>
      </c>
      <c r="C243" s="10">
        <v>198484</v>
      </c>
      <c r="D243" s="23"/>
      <c r="E243" s="23"/>
      <c r="F243" s="18"/>
    </row>
    <row r="244" spans="1:6" x14ac:dyDescent="0.25">
      <c r="A244" s="11">
        <v>44093</v>
      </c>
      <c r="B244" s="12">
        <v>6789594</v>
      </c>
      <c r="C244" s="12">
        <v>199154</v>
      </c>
      <c r="D244" s="21"/>
      <c r="E244" s="21"/>
      <c r="F244" s="22"/>
    </row>
    <row r="245" spans="1:6" x14ac:dyDescent="0.25">
      <c r="A245" s="9">
        <v>44094</v>
      </c>
      <c r="B245" s="10">
        <v>6825950</v>
      </c>
      <c r="C245" s="10">
        <v>199367</v>
      </c>
      <c r="D245" s="23"/>
      <c r="E245" s="23"/>
      <c r="F245" s="18"/>
    </row>
    <row r="246" spans="1:6" x14ac:dyDescent="0.25">
      <c r="A246" s="11">
        <v>44095</v>
      </c>
      <c r="B246" s="12">
        <v>6880902</v>
      </c>
      <c r="C246" s="12">
        <v>199797</v>
      </c>
      <c r="D246" s="21"/>
      <c r="E246" s="21"/>
      <c r="F246" s="22"/>
    </row>
    <row r="247" spans="1:6" x14ac:dyDescent="0.25">
      <c r="A247" s="9">
        <v>44096</v>
      </c>
      <c r="B247" s="10">
        <v>6918293</v>
      </c>
      <c r="C247" s="10">
        <v>200738</v>
      </c>
      <c r="D247" s="23"/>
      <c r="E247" s="23"/>
      <c r="F247" s="18"/>
    </row>
    <row r="248" spans="1:6" x14ac:dyDescent="0.25">
      <c r="A248" s="11">
        <v>44097</v>
      </c>
      <c r="B248" s="12">
        <v>6959842</v>
      </c>
      <c r="C248" s="12">
        <v>201828</v>
      </c>
      <c r="D248" s="21"/>
      <c r="E248" s="21"/>
      <c r="F248" s="22"/>
    </row>
    <row r="249" spans="1:6" x14ac:dyDescent="0.25">
      <c r="A249" s="9">
        <v>44098</v>
      </c>
      <c r="B249" s="10">
        <v>7005046</v>
      </c>
      <c r="C249" s="10">
        <v>202713</v>
      </c>
      <c r="D249" s="23"/>
      <c r="E249" s="23"/>
      <c r="F249" s="18"/>
    </row>
    <row r="250" spans="1:6" x14ac:dyDescent="0.25">
      <c r="A250" s="11">
        <v>44099</v>
      </c>
      <c r="B250" s="12">
        <v>7059627</v>
      </c>
      <c r="C250" s="12">
        <v>203566</v>
      </c>
      <c r="D250" s="21"/>
      <c r="E250" s="21"/>
      <c r="F250" s="22"/>
    </row>
    <row r="251" spans="1:6" x14ac:dyDescent="0.25">
      <c r="A251" s="9">
        <v>44100</v>
      </c>
      <c r="B251" s="10">
        <v>7102322</v>
      </c>
      <c r="C251" s="10">
        <v>204335</v>
      </c>
      <c r="D251" s="23"/>
      <c r="E251" s="23"/>
      <c r="F251" s="18"/>
    </row>
    <row r="252" spans="1:6" x14ac:dyDescent="0.25">
      <c r="A252" s="11">
        <v>44101</v>
      </c>
      <c r="B252" s="12">
        <v>7139620</v>
      </c>
      <c r="C252" s="12">
        <v>204602</v>
      </c>
      <c r="D252" s="21"/>
      <c r="E252" s="21"/>
      <c r="F252" s="22"/>
    </row>
    <row r="253" spans="1:6" x14ac:dyDescent="0.25">
      <c r="A253" s="9">
        <v>44102</v>
      </c>
      <c r="B253" s="10">
        <v>7176980</v>
      </c>
      <c r="C253" s="10">
        <v>204952</v>
      </c>
      <c r="D253" s="23"/>
      <c r="E253" s="23"/>
      <c r="F253" s="18"/>
    </row>
    <row r="254" spans="1:6" x14ac:dyDescent="0.25">
      <c r="A254" s="11">
        <v>44103</v>
      </c>
      <c r="B254" s="12">
        <v>7220677</v>
      </c>
      <c r="C254" s="12">
        <v>205878</v>
      </c>
      <c r="D254" s="21"/>
      <c r="E254" s="21"/>
      <c r="F254" s="22"/>
    </row>
    <row r="255" spans="1:6" x14ac:dyDescent="0.25">
      <c r="A255" s="9">
        <v>44104</v>
      </c>
      <c r="B255" s="10">
        <v>7262735</v>
      </c>
      <c r="C255" s="10">
        <v>206852</v>
      </c>
      <c r="D255" s="23"/>
      <c r="E255" s="23"/>
      <c r="F255" s="18"/>
    </row>
    <row r="256" spans="1:6" x14ac:dyDescent="0.25">
      <c r="A256" s="11">
        <v>44105</v>
      </c>
      <c r="B256" s="12">
        <v>7309153</v>
      </c>
      <c r="C256" s="12">
        <v>207699</v>
      </c>
      <c r="D256" s="21"/>
      <c r="E256" s="21"/>
      <c r="F256" s="22"/>
    </row>
    <row r="257" spans="1:6" x14ac:dyDescent="0.25">
      <c r="A257" s="9">
        <v>44106</v>
      </c>
      <c r="B257" s="10">
        <v>7362733</v>
      </c>
      <c r="C257" s="10">
        <v>208564</v>
      </c>
      <c r="D257" s="23"/>
      <c r="E257" s="23"/>
      <c r="F257" s="18"/>
    </row>
    <row r="258" spans="1:6" x14ac:dyDescent="0.25">
      <c r="A258" s="11">
        <v>44107</v>
      </c>
      <c r="B258" s="12">
        <v>7410512</v>
      </c>
      <c r="C258" s="12">
        <v>209273</v>
      </c>
      <c r="D258" s="21"/>
      <c r="E258" s="21"/>
      <c r="F258" s="22"/>
    </row>
    <row r="259" spans="1:6" x14ac:dyDescent="0.25">
      <c r="A259" s="9">
        <v>44108</v>
      </c>
      <c r="B259" s="10">
        <v>7445575</v>
      </c>
      <c r="C259" s="10">
        <v>209606</v>
      </c>
      <c r="D259" s="23"/>
      <c r="E259" s="23"/>
      <c r="F259" s="18"/>
    </row>
    <row r="260" spans="1:6" x14ac:dyDescent="0.25">
      <c r="A260" s="11">
        <v>44109</v>
      </c>
      <c r="B260" s="12">
        <v>7507988</v>
      </c>
      <c r="C260" s="12">
        <v>210035</v>
      </c>
      <c r="D260" s="21"/>
      <c r="E260" s="21"/>
      <c r="F260" s="22"/>
    </row>
    <row r="261" spans="1:6" x14ac:dyDescent="0.25">
      <c r="A261" s="9">
        <v>44110</v>
      </c>
      <c r="B261" s="10">
        <v>7550850</v>
      </c>
      <c r="C261" s="10">
        <v>210756</v>
      </c>
      <c r="D261" s="23"/>
      <c r="E261" s="23"/>
      <c r="F261" s="18"/>
    </row>
    <row r="262" spans="1:6" x14ac:dyDescent="0.25">
      <c r="A262" s="11">
        <v>44111</v>
      </c>
      <c r="B262" s="12">
        <v>7603867</v>
      </c>
      <c r="C262" s="12">
        <v>211752</v>
      </c>
      <c r="D262" s="21"/>
      <c r="E262" s="21"/>
      <c r="F262" s="22"/>
    </row>
    <row r="263" spans="1:6" x14ac:dyDescent="0.25">
      <c r="A263" s="9">
        <v>44112</v>
      </c>
      <c r="B263" s="10">
        <v>7660249</v>
      </c>
      <c r="C263" s="10">
        <v>212680</v>
      </c>
      <c r="D263" s="23"/>
      <c r="E263" s="23"/>
      <c r="F263" s="18"/>
    </row>
    <row r="264" spans="1:6" x14ac:dyDescent="0.25">
      <c r="A264" s="11">
        <v>44113</v>
      </c>
      <c r="B264" s="12">
        <v>7719211</v>
      </c>
      <c r="C264" s="12">
        <v>213595</v>
      </c>
      <c r="D264" s="21"/>
      <c r="E264" s="21"/>
      <c r="F264" s="22"/>
    </row>
    <row r="265" spans="1:6" x14ac:dyDescent="0.25">
      <c r="A265" s="9">
        <v>44114</v>
      </c>
      <c r="B265" s="10">
        <v>7770859</v>
      </c>
      <c r="C265" s="10">
        <v>214187</v>
      </c>
      <c r="D265" s="23"/>
      <c r="E265" s="23"/>
      <c r="F265" s="18"/>
    </row>
    <row r="266" spans="1:6" x14ac:dyDescent="0.25">
      <c r="A266" s="11">
        <v>44115</v>
      </c>
      <c r="B266" s="12">
        <v>7815642</v>
      </c>
      <c r="C266" s="12">
        <v>214606</v>
      </c>
      <c r="D266" s="21"/>
      <c r="E266" s="21"/>
      <c r="F266" s="22"/>
    </row>
    <row r="267" spans="1:6" x14ac:dyDescent="0.25">
      <c r="A267" s="9">
        <v>44116</v>
      </c>
      <c r="B267" s="10">
        <v>7863658</v>
      </c>
      <c r="C267" s="10">
        <v>214957</v>
      </c>
      <c r="D267" s="23"/>
      <c r="E267" s="23"/>
      <c r="F267" s="18"/>
    </row>
    <row r="268" spans="1:6" x14ac:dyDescent="0.25">
      <c r="A268" s="11">
        <v>44117</v>
      </c>
      <c r="B268" s="12">
        <v>7918051</v>
      </c>
      <c r="C268" s="12">
        <v>215783</v>
      </c>
      <c r="D268" s="21"/>
      <c r="E268" s="21"/>
      <c r="F268" s="22"/>
    </row>
    <row r="269" spans="1:6" x14ac:dyDescent="0.25">
      <c r="A269" s="9">
        <v>44118</v>
      </c>
      <c r="B269" s="10">
        <v>7977904</v>
      </c>
      <c r="C269" s="10">
        <v>216792</v>
      </c>
      <c r="D269" s="23"/>
      <c r="E269" s="23"/>
      <c r="F269" s="18"/>
    </row>
    <row r="270" spans="1:6" x14ac:dyDescent="0.25">
      <c r="A270" s="11">
        <v>44119</v>
      </c>
      <c r="B270" s="12">
        <v>8043257</v>
      </c>
      <c r="C270" s="12">
        <v>217585</v>
      </c>
      <c r="D270" s="21"/>
      <c r="E270" s="21"/>
      <c r="F270" s="22"/>
    </row>
    <row r="271" spans="1:6" x14ac:dyDescent="0.25">
      <c r="A271" s="9">
        <v>44120</v>
      </c>
      <c r="B271" s="10">
        <v>8113721</v>
      </c>
      <c r="C271" s="10">
        <v>218476</v>
      </c>
      <c r="D271" s="23"/>
      <c r="E271" s="23"/>
      <c r="F271" s="18"/>
    </row>
    <row r="272" spans="1:6" x14ac:dyDescent="0.25">
      <c r="A272" s="11">
        <v>44121</v>
      </c>
      <c r="B272" s="12">
        <v>8166482</v>
      </c>
      <c r="C272" s="12">
        <v>219154</v>
      </c>
      <c r="D272" s="21"/>
      <c r="E272" s="21"/>
      <c r="F272" s="22"/>
    </row>
    <row r="273" spans="1:6" x14ac:dyDescent="0.25">
      <c r="A273" s="9">
        <v>44122</v>
      </c>
      <c r="B273" s="10">
        <v>8214364</v>
      </c>
      <c r="C273" s="10">
        <v>219541</v>
      </c>
      <c r="D273" s="23"/>
      <c r="E273" s="23"/>
      <c r="F273" s="18"/>
    </row>
    <row r="274" spans="1:6" x14ac:dyDescent="0.25">
      <c r="A274" s="11">
        <v>44123</v>
      </c>
      <c r="B274" s="12">
        <v>8279804</v>
      </c>
      <c r="C274" s="12">
        <v>220058</v>
      </c>
      <c r="D274" s="21"/>
      <c r="E274" s="21"/>
      <c r="F274" s="22"/>
    </row>
    <row r="275" spans="1:6" x14ac:dyDescent="0.25">
      <c r="A275" s="9">
        <v>44124</v>
      </c>
      <c r="B275" s="10">
        <v>8340398</v>
      </c>
      <c r="C275" s="10">
        <v>220987</v>
      </c>
      <c r="D275" s="23"/>
      <c r="E275" s="23"/>
      <c r="F275" s="18"/>
    </row>
    <row r="276" spans="1:6" x14ac:dyDescent="0.25">
      <c r="A276" s="11">
        <v>44125</v>
      </c>
      <c r="B276" s="12">
        <v>8404635</v>
      </c>
      <c r="C276" s="12">
        <v>222195</v>
      </c>
      <c r="D276" s="21"/>
      <c r="E276" s="21"/>
      <c r="F276" s="22"/>
    </row>
    <row r="277" spans="1:6" x14ac:dyDescent="0.25">
      <c r="A277" s="9">
        <v>44126</v>
      </c>
      <c r="B277" s="10">
        <v>8479765</v>
      </c>
      <c r="C277" s="10">
        <v>223023</v>
      </c>
      <c r="D277" s="23"/>
      <c r="E277" s="23"/>
      <c r="F277" s="18"/>
    </row>
    <row r="278" spans="1:6" x14ac:dyDescent="0.25">
      <c r="A278" s="11">
        <v>44127</v>
      </c>
      <c r="B278" s="12">
        <v>8565062</v>
      </c>
      <c r="C278" s="12">
        <v>223953</v>
      </c>
      <c r="D278" s="21"/>
      <c r="E278" s="21"/>
      <c r="F278" s="22"/>
    </row>
    <row r="279" spans="1:6" x14ac:dyDescent="0.25">
      <c r="A279" s="9">
        <v>44128</v>
      </c>
      <c r="B279" s="10">
        <v>8643641</v>
      </c>
      <c r="C279" s="10">
        <v>224825</v>
      </c>
      <c r="D279" s="23"/>
      <c r="E279" s="23"/>
      <c r="F279" s="18"/>
    </row>
    <row r="280" spans="1:6" x14ac:dyDescent="0.25">
      <c r="A280" s="11">
        <v>44129</v>
      </c>
      <c r="B280" s="12">
        <v>8703356</v>
      </c>
      <c r="C280" s="12">
        <v>225164</v>
      </c>
      <c r="D280" s="21"/>
      <c r="E280" s="21"/>
      <c r="F280" s="22"/>
    </row>
    <row r="281" spans="1:6" x14ac:dyDescent="0.25">
      <c r="A281" s="9">
        <v>44130</v>
      </c>
      <c r="B281" s="10">
        <v>8777994</v>
      </c>
      <c r="C281" s="10">
        <v>225701</v>
      </c>
      <c r="D281" s="23"/>
      <c r="E281" s="23"/>
      <c r="F281" s="18"/>
    </row>
    <row r="282" spans="1:6" x14ac:dyDescent="0.25">
      <c r="A282" s="11">
        <v>44131</v>
      </c>
      <c r="B282" s="12">
        <v>8852381</v>
      </c>
      <c r="C282" s="12">
        <v>226684</v>
      </c>
      <c r="D282" s="21"/>
      <c r="E282" s="21"/>
      <c r="F282" s="22"/>
    </row>
    <row r="283" spans="1:6" x14ac:dyDescent="0.25">
      <c r="A283" s="9">
        <v>44132</v>
      </c>
      <c r="B283" s="10">
        <v>8934263</v>
      </c>
      <c r="C283" s="10">
        <v>227702</v>
      </c>
      <c r="D283" s="23"/>
      <c r="E283" s="23"/>
      <c r="F283" s="18"/>
    </row>
    <row r="284" spans="1:6" x14ac:dyDescent="0.25">
      <c r="A284" s="11">
        <v>44133</v>
      </c>
      <c r="B284" s="12">
        <v>9024932</v>
      </c>
      <c r="C284" s="12">
        <v>228706</v>
      </c>
      <c r="D284" s="21"/>
      <c r="E284" s="21"/>
      <c r="F284" s="22"/>
    </row>
    <row r="285" spans="1:6" x14ac:dyDescent="0.25">
      <c r="A285" s="9">
        <v>44134</v>
      </c>
      <c r="B285" s="10">
        <v>9124800</v>
      </c>
      <c r="C285" s="10">
        <v>229674</v>
      </c>
      <c r="D285" s="23"/>
      <c r="E285" s="23"/>
      <c r="F285" s="18"/>
    </row>
    <row r="286" spans="1:6" x14ac:dyDescent="0.25">
      <c r="A286" s="11">
        <v>44135</v>
      </c>
      <c r="B286" s="12">
        <v>9209007</v>
      </c>
      <c r="C286" s="12">
        <v>230512</v>
      </c>
      <c r="D286" s="21"/>
      <c r="E286" s="21"/>
      <c r="F286" s="22"/>
    </row>
    <row r="287" spans="1:6" x14ac:dyDescent="0.25">
      <c r="A287" s="9">
        <v>44136</v>
      </c>
      <c r="B287" s="10">
        <v>9283202</v>
      </c>
      <c r="C287" s="10">
        <v>230940</v>
      </c>
      <c r="D287" s="23"/>
      <c r="E287" s="23"/>
      <c r="F287" s="18"/>
    </row>
    <row r="288" spans="1:6" x14ac:dyDescent="0.25">
      <c r="A288" s="11">
        <v>44137</v>
      </c>
      <c r="B288" s="12">
        <v>9377208</v>
      </c>
      <c r="C288" s="12">
        <v>231480</v>
      </c>
      <c r="D288" s="21"/>
      <c r="E288" s="21"/>
      <c r="F288" s="22"/>
    </row>
    <row r="289" spans="1:6" x14ac:dyDescent="0.25">
      <c r="A289" s="9">
        <v>44138</v>
      </c>
      <c r="B289" s="10">
        <v>9469624</v>
      </c>
      <c r="C289" s="10">
        <v>232610</v>
      </c>
      <c r="D289" s="23"/>
      <c r="E289" s="23"/>
      <c r="F289" s="18"/>
    </row>
    <row r="290" spans="1:6" x14ac:dyDescent="0.25">
      <c r="A290" s="11">
        <v>44139</v>
      </c>
      <c r="B290" s="12">
        <v>9577702</v>
      </c>
      <c r="C290" s="12">
        <v>234226</v>
      </c>
      <c r="D290" s="21"/>
      <c r="E290" s="21"/>
      <c r="F290" s="22"/>
    </row>
    <row r="291" spans="1:6" x14ac:dyDescent="0.25">
      <c r="A291" s="9">
        <v>44140</v>
      </c>
      <c r="B291" s="10">
        <v>9699051</v>
      </c>
      <c r="C291" s="10">
        <v>235334</v>
      </c>
      <c r="D291" s="23"/>
      <c r="E291" s="23"/>
      <c r="F291" s="18"/>
    </row>
    <row r="292" spans="1:6" x14ac:dyDescent="0.25">
      <c r="A292" s="11">
        <v>44141</v>
      </c>
      <c r="B292" s="12">
        <v>9831874</v>
      </c>
      <c r="C292" s="12">
        <v>236582</v>
      </c>
      <c r="D292" s="21"/>
      <c r="E292" s="21"/>
      <c r="F292" s="22"/>
    </row>
    <row r="293" spans="1:6" x14ac:dyDescent="0.25">
      <c r="A293" s="9">
        <v>44142</v>
      </c>
      <c r="B293" s="10">
        <v>9957805</v>
      </c>
      <c r="C293" s="10">
        <v>237589</v>
      </c>
      <c r="D293" s="23"/>
      <c r="E293" s="23"/>
      <c r="F293" s="18"/>
    </row>
    <row r="294" spans="1:6" x14ac:dyDescent="0.25">
      <c r="A294" s="11">
        <v>44143</v>
      </c>
      <c r="B294" s="12">
        <v>10061218</v>
      </c>
      <c r="C294" s="12">
        <v>238053</v>
      </c>
      <c r="D294" s="21"/>
      <c r="E294" s="21"/>
      <c r="F294" s="22"/>
    </row>
    <row r="295" spans="1:6" x14ac:dyDescent="0.25">
      <c r="A295" s="9">
        <v>44144</v>
      </c>
      <c r="B295" s="10">
        <v>10191667</v>
      </c>
      <c r="C295" s="10">
        <v>238798</v>
      </c>
      <c r="D295" s="23"/>
      <c r="E295" s="23"/>
      <c r="F295" s="18"/>
    </row>
    <row r="296" spans="1:6" x14ac:dyDescent="0.25">
      <c r="A296" s="11">
        <v>44145</v>
      </c>
      <c r="B296" s="12">
        <v>10331417</v>
      </c>
      <c r="C296" s="12">
        <v>240262</v>
      </c>
      <c r="D296" s="21"/>
      <c r="E296" s="21"/>
      <c r="F296" s="22"/>
    </row>
    <row r="297" spans="1:6" x14ac:dyDescent="0.25">
      <c r="A297" s="9">
        <v>44146</v>
      </c>
      <c r="B297" s="10">
        <v>10474295</v>
      </c>
      <c r="C297" s="10">
        <v>241693</v>
      </c>
      <c r="D297" s="23"/>
      <c r="E297" s="23"/>
      <c r="F297" s="18"/>
    </row>
    <row r="298" spans="1:6" x14ac:dyDescent="0.25">
      <c r="A298" s="11">
        <v>44147</v>
      </c>
      <c r="B298" s="12">
        <v>10637946</v>
      </c>
      <c r="C298" s="12">
        <v>242865</v>
      </c>
      <c r="D298" s="21"/>
      <c r="E298" s="21"/>
      <c r="F298" s="22"/>
    </row>
    <row r="299" spans="1:6" x14ac:dyDescent="0.25">
      <c r="A299" s="9">
        <v>44148</v>
      </c>
      <c r="B299" s="10">
        <v>10819442</v>
      </c>
      <c r="C299" s="10">
        <v>244255</v>
      </c>
      <c r="D299" s="23"/>
      <c r="E299" s="23"/>
      <c r="F299" s="18"/>
    </row>
    <row r="300" spans="1:6" x14ac:dyDescent="0.25">
      <c r="A300" s="11">
        <v>44149</v>
      </c>
      <c r="B300" s="12">
        <v>10978475</v>
      </c>
      <c r="C300" s="12">
        <v>245465</v>
      </c>
      <c r="D300" s="21"/>
      <c r="E300" s="21"/>
      <c r="F300" s="22"/>
    </row>
    <row r="301" spans="1:6" x14ac:dyDescent="0.25">
      <c r="A301" s="9">
        <v>44150</v>
      </c>
      <c r="B301" s="10">
        <v>11113661</v>
      </c>
      <c r="C301" s="10">
        <v>246088</v>
      </c>
      <c r="D301" s="23"/>
      <c r="E301" s="23"/>
      <c r="F301" s="18"/>
    </row>
    <row r="302" spans="1:6" x14ac:dyDescent="0.25">
      <c r="A302" s="11">
        <v>44151</v>
      </c>
      <c r="B302" s="12">
        <v>11280224</v>
      </c>
      <c r="C302" s="12">
        <v>246884</v>
      </c>
      <c r="D302" s="21"/>
      <c r="E302" s="21"/>
      <c r="F302" s="22"/>
    </row>
    <row r="303" spans="1:6" x14ac:dyDescent="0.25">
      <c r="A303" s="9">
        <v>44152</v>
      </c>
      <c r="B303" s="10">
        <v>11441855</v>
      </c>
      <c r="C303" s="10">
        <v>248491</v>
      </c>
      <c r="D303" s="23"/>
      <c r="E303" s="23"/>
      <c r="F303" s="18"/>
    </row>
    <row r="304" spans="1:6" x14ac:dyDescent="0.25">
      <c r="A304" s="11">
        <v>44153</v>
      </c>
      <c r="B304" s="12">
        <v>11614135</v>
      </c>
      <c r="C304" s="12">
        <v>250415</v>
      </c>
      <c r="D304" s="21"/>
      <c r="E304" s="21"/>
      <c r="F304" s="22"/>
    </row>
    <row r="305" spans="1:6" x14ac:dyDescent="0.25">
      <c r="A305" s="9">
        <v>44154</v>
      </c>
      <c r="B305" s="10">
        <v>11801643</v>
      </c>
      <c r="C305" s="10">
        <v>252376</v>
      </c>
      <c r="D305" s="23"/>
      <c r="E305" s="23"/>
      <c r="F305" s="18"/>
    </row>
    <row r="306" spans="1:6" x14ac:dyDescent="0.25">
      <c r="A306" s="11">
        <v>44155</v>
      </c>
      <c r="B306" s="12">
        <v>12000502</v>
      </c>
      <c r="C306" s="12">
        <v>254333</v>
      </c>
      <c r="D306" s="21"/>
      <c r="E306" s="21"/>
      <c r="F306" s="22"/>
    </row>
    <row r="307" spans="1:6" x14ac:dyDescent="0.25">
      <c r="A307" s="9">
        <v>44156</v>
      </c>
      <c r="B307" s="10">
        <v>12172435</v>
      </c>
      <c r="C307" s="10">
        <v>255758</v>
      </c>
      <c r="D307" s="23"/>
      <c r="E307" s="23"/>
      <c r="F307" s="18"/>
    </row>
    <row r="308" spans="1:6" x14ac:dyDescent="0.25">
      <c r="A308" s="11">
        <v>44157</v>
      </c>
      <c r="B308" s="12">
        <v>12313229</v>
      </c>
      <c r="C308" s="12">
        <v>256601</v>
      </c>
      <c r="D308" s="21"/>
      <c r="E308" s="21"/>
      <c r="F308" s="22"/>
    </row>
    <row r="309" spans="1:6" x14ac:dyDescent="0.25">
      <c r="A309" s="9">
        <v>44158</v>
      </c>
      <c r="B309" s="10">
        <v>12492852</v>
      </c>
      <c r="C309" s="10">
        <v>257639</v>
      </c>
      <c r="D309" s="23"/>
      <c r="E309" s="23"/>
      <c r="F309" s="18"/>
    </row>
    <row r="310" spans="1:6" x14ac:dyDescent="0.25">
      <c r="A310" s="11">
        <v>44159</v>
      </c>
      <c r="B310" s="12">
        <v>12670710</v>
      </c>
      <c r="C310" s="12">
        <v>259848</v>
      </c>
      <c r="D310" s="21"/>
      <c r="E310" s="21"/>
      <c r="F310" s="22"/>
    </row>
    <row r="311" spans="1:6" x14ac:dyDescent="0.25">
      <c r="A311" s="9">
        <v>44160</v>
      </c>
      <c r="B311" s="10">
        <v>12851300</v>
      </c>
      <c r="C311" s="10">
        <v>262161</v>
      </c>
      <c r="D311" s="23"/>
      <c r="E311" s="23"/>
      <c r="F311" s="18"/>
    </row>
    <row r="312" spans="1:6" x14ac:dyDescent="0.25">
      <c r="A312" s="11">
        <v>44161</v>
      </c>
      <c r="B312" s="12">
        <v>12954294</v>
      </c>
      <c r="C312" s="12">
        <v>263339</v>
      </c>
      <c r="D312" s="21"/>
      <c r="E312" s="21"/>
      <c r="F312" s="22"/>
    </row>
    <row r="313" spans="1:6" x14ac:dyDescent="0.25">
      <c r="A313" s="9">
        <v>44162</v>
      </c>
      <c r="B313" s="10">
        <v>13160133</v>
      </c>
      <c r="C313" s="10">
        <v>264751</v>
      </c>
      <c r="D313" s="23"/>
      <c r="E313" s="23"/>
      <c r="F313" s="18"/>
    </row>
    <row r="314" spans="1:6" x14ac:dyDescent="0.25">
      <c r="A314" s="11">
        <v>44163</v>
      </c>
      <c r="B314" s="12">
        <v>13311541</v>
      </c>
      <c r="C314" s="12">
        <v>265943</v>
      </c>
      <c r="D314" s="21"/>
      <c r="E314" s="21"/>
      <c r="F314" s="22"/>
    </row>
    <row r="315" spans="1:6" x14ac:dyDescent="0.25">
      <c r="A315" s="9">
        <v>44164</v>
      </c>
      <c r="B315" s="10">
        <v>13447663</v>
      </c>
      <c r="C315" s="10">
        <v>266761</v>
      </c>
      <c r="D315" s="23"/>
      <c r="E315" s="23"/>
      <c r="F315" s="18"/>
    </row>
    <row r="316" spans="1:6" x14ac:dyDescent="0.25">
      <c r="A316" s="11">
        <v>44165</v>
      </c>
      <c r="B316" s="12">
        <v>13615321</v>
      </c>
      <c r="C316" s="12">
        <v>268031</v>
      </c>
      <c r="D316" s="21"/>
      <c r="E316" s="21"/>
      <c r="F316" s="22"/>
    </row>
    <row r="317" spans="1:6" x14ac:dyDescent="0.25">
      <c r="A317" s="9">
        <v>44166</v>
      </c>
      <c r="B317" s="10">
        <v>13799549</v>
      </c>
      <c r="C317" s="10">
        <v>270639</v>
      </c>
      <c r="D317" s="23"/>
      <c r="E317" s="23"/>
      <c r="F317" s="18"/>
    </row>
    <row r="318" spans="1:6" x14ac:dyDescent="0.25">
      <c r="A318" s="11">
        <v>44167</v>
      </c>
      <c r="B318" s="12">
        <v>14000721</v>
      </c>
      <c r="C318" s="12">
        <v>273525</v>
      </c>
      <c r="D318" s="21"/>
      <c r="E318" s="21"/>
      <c r="F318" s="22"/>
    </row>
    <row r="319" spans="1:6" x14ac:dyDescent="0.25">
      <c r="A319" s="9">
        <v>44168</v>
      </c>
      <c r="B319" s="10">
        <v>14218459</v>
      </c>
      <c r="C319" s="10">
        <v>276381</v>
      </c>
      <c r="D319" s="23"/>
      <c r="E319" s="23"/>
      <c r="F319" s="18"/>
    </row>
    <row r="320" spans="1:6" x14ac:dyDescent="0.25">
      <c r="A320" s="11">
        <v>44169</v>
      </c>
      <c r="B320" s="12">
        <v>14449827</v>
      </c>
      <c r="C320" s="12">
        <v>279018</v>
      </c>
      <c r="D320" s="21"/>
      <c r="E320" s="21"/>
      <c r="F320" s="22"/>
    </row>
    <row r="321" spans="1:6" x14ac:dyDescent="0.25">
      <c r="A321" s="9">
        <v>44170</v>
      </c>
      <c r="B321" s="10">
        <v>14655535</v>
      </c>
      <c r="C321" s="10">
        <v>281208</v>
      </c>
      <c r="D321" s="23"/>
      <c r="E321" s="23"/>
      <c r="F321" s="18"/>
    </row>
    <row r="322" spans="1:6" x14ac:dyDescent="0.25">
      <c r="A322" s="11">
        <v>44171</v>
      </c>
      <c r="B322" s="12">
        <v>14827456</v>
      </c>
      <c r="C322" s="12">
        <v>282319</v>
      </c>
      <c r="D322" s="21"/>
      <c r="E322" s="21"/>
      <c r="F322" s="22"/>
    </row>
    <row r="323" spans="1:6" x14ac:dyDescent="0.25">
      <c r="A323" s="9">
        <v>44172</v>
      </c>
      <c r="B323" s="10">
        <v>15031979</v>
      </c>
      <c r="C323" s="10">
        <v>283853</v>
      </c>
      <c r="D323" s="23"/>
      <c r="E323" s="23"/>
      <c r="F323" s="18"/>
    </row>
    <row r="324" spans="1:6" x14ac:dyDescent="0.25">
      <c r="A324" s="11">
        <v>44173</v>
      </c>
      <c r="B324" s="12">
        <v>15251693</v>
      </c>
      <c r="C324" s="12">
        <v>286674</v>
      </c>
      <c r="D324" s="21"/>
      <c r="E324" s="21"/>
      <c r="F324" s="22"/>
    </row>
    <row r="325" spans="1:6" x14ac:dyDescent="0.25">
      <c r="A325" s="9">
        <v>44174</v>
      </c>
      <c r="B325" s="10">
        <v>15471409</v>
      </c>
      <c r="C325" s="10">
        <v>289830</v>
      </c>
      <c r="D325" s="23"/>
      <c r="E325" s="23"/>
      <c r="F325" s="18"/>
    </row>
    <row r="326" spans="1:6" x14ac:dyDescent="0.25">
      <c r="A326" s="11">
        <v>44175</v>
      </c>
      <c r="B326" s="12">
        <v>15696634</v>
      </c>
      <c r="C326" s="12">
        <v>292771</v>
      </c>
      <c r="D326" s="21"/>
      <c r="E326" s="21"/>
      <c r="F326" s="22"/>
    </row>
    <row r="327" spans="1:6" x14ac:dyDescent="0.25">
      <c r="A327" s="9">
        <v>44176</v>
      </c>
      <c r="B327" s="10">
        <v>15977147</v>
      </c>
      <c r="C327" s="10">
        <v>295726</v>
      </c>
      <c r="D327" s="23"/>
      <c r="E327" s="23"/>
      <c r="F327" s="18"/>
    </row>
    <row r="328" spans="1:6" x14ac:dyDescent="0.25">
      <c r="A328" s="11">
        <v>44177</v>
      </c>
      <c r="B328" s="12">
        <v>16184679</v>
      </c>
      <c r="C328" s="12">
        <v>297981</v>
      </c>
      <c r="D328" s="21"/>
      <c r="E328" s="21"/>
      <c r="F328" s="22"/>
    </row>
    <row r="329" spans="1:6" x14ac:dyDescent="0.25">
      <c r="A329" s="9">
        <v>44178</v>
      </c>
      <c r="B329" s="10">
        <v>16368898</v>
      </c>
      <c r="C329" s="10">
        <v>299338</v>
      </c>
      <c r="D329" s="23"/>
      <c r="E329" s="23"/>
      <c r="F329" s="18"/>
    </row>
    <row r="330" spans="1:6" x14ac:dyDescent="0.25">
      <c r="A330" s="11">
        <v>44179</v>
      </c>
      <c r="B330" s="12">
        <v>16569783</v>
      </c>
      <c r="C330" s="12">
        <v>301016</v>
      </c>
      <c r="D330" s="21"/>
      <c r="E330" s="21"/>
      <c r="F330" s="22"/>
    </row>
    <row r="331" spans="1:6" x14ac:dyDescent="0.25">
      <c r="A331" s="9">
        <v>44180</v>
      </c>
      <c r="B331" s="10">
        <v>16772936</v>
      </c>
      <c r="C331" s="10">
        <v>304041</v>
      </c>
      <c r="D331" s="23"/>
      <c r="E331" s="23"/>
      <c r="F331" s="18"/>
    </row>
    <row r="332" spans="1:6" x14ac:dyDescent="0.25">
      <c r="A332" s="11">
        <v>44181</v>
      </c>
      <c r="B332" s="12">
        <v>17017763</v>
      </c>
      <c r="C332" s="12">
        <v>307652</v>
      </c>
      <c r="D332" s="21"/>
      <c r="E332" s="21"/>
      <c r="F332" s="22"/>
    </row>
    <row r="333" spans="1:6" x14ac:dyDescent="0.25">
      <c r="A333" s="9">
        <v>44182</v>
      </c>
      <c r="B333" s="10">
        <v>17255472</v>
      </c>
      <c r="C333" s="10">
        <v>310950</v>
      </c>
      <c r="D333" s="23"/>
      <c r="E333" s="23"/>
      <c r="F333" s="18"/>
    </row>
    <row r="334" spans="1:6" x14ac:dyDescent="0.25">
      <c r="A334" s="11">
        <v>44183</v>
      </c>
      <c r="B334" s="12">
        <v>17506662</v>
      </c>
      <c r="C334" s="12">
        <v>313820</v>
      </c>
      <c r="D334" s="21"/>
      <c r="E334" s="21"/>
      <c r="F334" s="22"/>
    </row>
    <row r="335" spans="1:6" x14ac:dyDescent="0.25">
      <c r="A335" s="9">
        <v>44184</v>
      </c>
      <c r="B335" s="10">
        <v>17700567</v>
      </c>
      <c r="C335" s="10">
        <v>316381</v>
      </c>
      <c r="D335" s="23"/>
      <c r="E335" s="23"/>
      <c r="F335" s="18"/>
    </row>
    <row r="336" spans="1:6" x14ac:dyDescent="0.25">
      <c r="A336" s="11">
        <v>44185</v>
      </c>
      <c r="B336" s="12">
        <v>17880478</v>
      </c>
      <c r="C336" s="12">
        <v>317810</v>
      </c>
      <c r="D336" s="21"/>
      <c r="E336" s="21"/>
      <c r="F336" s="22"/>
    </row>
    <row r="337" spans="1:6" x14ac:dyDescent="0.25">
      <c r="A337" s="9">
        <v>44186</v>
      </c>
      <c r="B337" s="10">
        <v>18081996</v>
      </c>
      <c r="C337" s="10">
        <v>319773</v>
      </c>
      <c r="D337" s="23"/>
      <c r="E337" s="23"/>
      <c r="F337" s="18"/>
    </row>
    <row r="338" spans="1:6" x14ac:dyDescent="0.25">
      <c r="A338" s="11">
        <v>44187</v>
      </c>
      <c r="B338" s="12">
        <v>18283633</v>
      </c>
      <c r="C338" s="12">
        <v>323012</v>
      </c>
      <c r="D338" s="21"/>
      <c r="E338" s="21"/>
      <c r="F338" s="22"/>
    </row>
    <row r="339" spans="1:6" x14ac:dyDescent="0.25">
      <c r="A339" s="9">
        <v>44188</v>
      </c>
      <c r="B339" s="10">
        <v>18511396</v>
      </c>
      <c r="C339" s="10">
        <v>326424</v>
      </c>
      <c r="D339" s="23"/>
      <c r="E339" s="23"/>
      <c r="F339" s="18"/>
    </row>
    <row r="340" spans="1:6" x14ac:dyDescent="0.25">
      <c r="A340" s="11">
        <v>44189</v>
      </c>
      <c r="B340" s="12">
        <v>18704907</v>
      </c>
      <c r="C340" s="12">
        <v>329248</v>
      </c>
      <c r="D340" s="21"/>
      <c r="E340" s="21"/>
      <c r="F340" s="22"/>
    </row>
    <row r="341" spans="1:6" x14ac:dyDescent="0.25">
      <c r="A341" s="9">
        <v>44190</v>
      </c>
      <c r="B341" s="10">
        <v>18805838</v>
      </c>
      <c r="C341" s="10">
        <v>330377</v>
      </c>
      <c r="D341" s="23"/>
      <c r="E341" s="23"/>
      <c r="F341" s="18"/>
    </row>
    <row r="342" spans="1:6" x14ac:dyDescent="0.25">
      <c r="A342" s="11">
        <v>44191</v>
      </c>
      <c r="B342" s="12">
        <v>19022699</v>
      </c>
      <c r="C342" s="12">
        <v>332023</v>
      </c>
      <c r="D342" s="21"/>
      <c r="E342" s="21"/>
      <c r="F342" s="22"/>
    </row>
    <row r="343" spans="1:6" x14ac:dyDescent="0.25">
      <c r="A343" s="9">
        <v>44192</v>
      </c>
      <c r="B343" s="10">
        <v>19174788</v>
      </c>
      <c r="C343" s="10">
        <v>333253</v>
      </c>
      <c r="D343" s="23"/>
      <c r="E343" s="23"/>
      <c r="F343" s="18"/>
    </row>
    <row r="344" spans="1:6" x14ac:dyDescent="0.25">
      <c r="A344" s="11">
        <v>44193</v>
      </c>
      <c r="B344" s="12">
        <v>19363798</v>
      </c>
      <c r="C344" s="12">
        <v>335152</v>
      </c>
      <c r="D344" s="21"/>
      <c r="E344" s="21"/>
      <c r="F344" s="22"/>
    </row>
    <row r="345" spans="1:6" x14ac:dyDescent="0.25">
      <c r="A345" s="9">
        <v>44194</v>
      </c>
      <c r="B345" s="10">
        <v>19564828</v>
      </c>
      <c r="C345" s="10">
        <v>338780</v>
      </c>
      <c r="D345" s="23"/>
      <c r="E345" s="23"/>
      <c r="F345" s="18"/>
    </row>
    <row r="346" spans="1:6" x14ac:dyDescent="0.25">
      <c r="A346" s="11">
        <v>44195</v>
      </c>
      <c r="B346" s="12">
        <v>19793777</v>
      </c>
      <c r="C346" s="12">
        <v>342588</v>
      </c>
      <c r="D346" s="21"/>
      <c r="E346" s="21"/>
      <c r="F346" s="22"/>
    </row>
    <row r="347" spans="1:6" x14ac:dyDescent="0.25">
      <c r="A347" s="9">
        <v>44196</v>
      </c>
      <c r="B347" s="10">
        <v>20024801</v>
      </c>
      <c r="C347" s="10">
        <v>346050</v>
      </c>
      <c r="D347" s="23"/>
      <c r="E347" s="23"/>
      <c r="F347" s="18"/>
    </row>
    <row r="348" spans="1:6" x14ac:dyDescent="0.25">
      <c r="A348" s="11">
        <v>44197</v>
      </c>
      <c r="B348" s="12">
        <v>20172049</v>
      </c>
      <c r="C348" s="12">
        <v>347970</v>
      </c>
      <c r="D348" s="21"/>
      <c r="E348" s="21"/>
      <c r="F348" s="22"/>
    </row>
    <row r="349" spans="1:6" x14ac:dyDescent="0.25">
      <c r="A349" s="9">
        <v>44198</v>
      </c>
      <c r="B349" s="10">
        <v>20463659</v>
      </c>
      <c r="C349" s="10">
        <v>350343</v>
      </c>
      <c r="D349" s="23"/>
      <c r="E349" s="23"/>
      <c r="F349" s="18"/>
    </row>
    <row r="350" spans="1:6" x14ac:dyDescent="0.25">
      <c r="A350" s="11">
        <v>44199</v>
      </c>
      <c r="B350" s="12">
        <v>20665439</v>
      </c>
      <c r="C350" s="12">
        <v>351694</v>
      </c>
      <c r="D350" s="21"/>
      <c r="E350" s="21"/>
      <c r="F350" s="22"/>
    </row>
    <row r="351" spans="1:6" x14ac:dyDescent="0.25">
      <c r="A351" s="9">
        <v>44200</v>
      </c>
      <c r="B351" s="10">
        <v>20917269</v>
      </c>
      <c r="C351" s="10">
        <v>353743</v>
      </c>
      <c r="D351" s="23"/>
      <c r="E351" s="23"/>
      <c r="F351" s="18"/>
    </row>
    <row r="352" spans="1:6" x14ac:dyDescent="0.25">
      <c r="A352" s="11">
        <v>44201</v>
      </c>
      <c r="B352" s="12">
        <v>21152285</v>
      </c>
      <c r="C352" s="12">
        <v>357432</v>
      </c>
      <c r="D352" s="21"/>
      <c r="E352" s="21"/>
      <c r="F352" s="22"/>
    </row>
    <row r="353" spans="1:6" x14ac:dyDescent="0.25">
      <c r="A353" s="9">
        <v>44202</v>
      </c>
      <c r="B353" s="10">
        <v>21408251</v>
      </c>
      <c r="C353" s="10">
        <v>361396</v>
      </c>
      <c r="D353" s="23"/>
      <c r="E353" s="23"/>
      <c r="F353" s="18"/>
    </row>
    <row r="354" spans="1:6" x14ac:dyDescent="0.25">
      <c r="A354" s="11">
        <v>44203</v>
      </c>
      <c r="B354" s="12">
        <v>21688585</v>
      </c>
      <c r="C354" s="12">
        <v>365509</v>
      </c>
      <c r="D354" s="21"/>
      <c r="E354" s="21"/>
      <c r="F354" s="22"/>
    </row>
    <row r="355" spans="1:6" x14ac:dyDescent="0.25">
      <c r="A355" s="9">
        <v>44204</v>
      </c>
      <c r="B355" s="10">
        <v>21989362</v>
      </c>
      <c r="C355" s="10">
        <v>369404</v>
      </c>
      <c r="D355" s="23"/>
      <c r="E355" s="23"/>
      <c r="F355" s="18"/>
    </row>
    <row r="356" spans="1:6" x14ac:dyDescent="0.25">
      <c r="A356" s="11">
        <v>44205</v>
      </c>
      <c r="B356" s="12">
        <v>22241281</v>
      </c>
      <c r="C356" s="12">
        <v>372663</v>
      </c>
      <c r="D356" s="21"/>
      <c r="E356" s="21"/>
      <c r="F356" s="22"/>
    </row>
    <row r="357" spans="1:6" x14ac:dyDescent="0.25">
      <c r="A357" s="9">
        <v>44206</v>
      </c>
      <c r="B357" s="10">
        <v>22449576</v>
      </c>
      <c r="C357" s="10">
        <v>374440</v>
      </c>
      <c r="D357" s="23"/>
      <c r="E357" s="23"/>
      <c r="F357" s="18"/>
    </row>
    <row r="358" spans="1:6" x14ac:dyDescent="0.25">
      <c r="A358" s="11">
        <v>44207</v>
      </c>
      <c r="B358" s="12">
        <v>22675892</v>
      </c>
      <c r="C358" s="12">
        <v>376488</v>
      </c>
      <c r="D358" s="21"/>
      <c r="E358" s="21"/>
      <c r="F358" s="22"/>
    </row>
    <row r="359" spans="1:6" x14ac:dyDescent="0.25">
      <c r="A359" s="9">
        <v>44208</v>
      </c>
      <c r="B359" s="10">
        <v>22905869</v>
      </c>
      <c r="C359" s="10">
        <v>380894</v>
      </c>
      <c r="D359" s="23"/>
      <c r="E359" s="23"/>
      <c r="F359" s="18"/>
    </row>
    <row r="360" spans="1:6" x14ac:dyDescent="0.25">
      <c r="A360" s="11">
        <v>44209</v>
      </c>
      <c r="B360" s="12">
        <v>23135194</v>
      </c>
      <c r="C360" s="12">
        <v>384824</v>
      </c>
      <c r="D360" s="21"/>
      <c r="E360" s="21"/>
      <c r="F360" s="22"/>
    </row>
    <row r="361" spans="1:6" x14ac:dyDescent="0.25">
      <c r="A361" s="9">
        <v>44210</v>
      </c>
      <c r="B361" s="10">
        <v>23374716</v>
      </c>
      <c r="C361" s="10">
        <v>388804</v>
      </c>
      <c r="D361" s="23"/>
      <c r="E361" s="23"/>
      <c r="F361" s="18"/>
    </row>
    <row r="362" spans="1:6" x14ac:dyDescent="0.25">
      <c r="A362" s="11">
        <v>44211</v>
      </c>
      <c r="B362" s="12">
        <v>23614569</v>
      </c>
      <c r="C362" s="12">
        <v>392553</v>
      </c>
      <c r="D362" s="21"/>
      <c r="E362" s="21"/>
      <c r="F362" s="22"/>
    </row>
    <row r="363" spans="1:6" x14ac:dyDescent="0.25">
      <c r="A363" s="9">
        <v>44212</v>
      </c>
      <c r="B363" s="10">
        <v>23816762</v>
      </c>
      <c r="C363" s="10">
        <v>395894</v>
      </c>
      <c r="D363" s="23"/>
      <c r="E363" s="23"/>
      <c r="F363" s="18"/>
    </row>
    <row r="364" spans="1:6" x14ac:dyDescent="0.25">
      <c r="A364" s="11">
        <v>44213</v>
      </c>
      <c r="B364" s="12">
        <v>23986856</v>
      </c>
      <c r="C364" s="12">
        <v>397624</v>
      </c>
      <c r="D364" s="21"/>
      <c r="E364" s="21"/>
      <c r="F364" s="22"/>
    </row>
    <row r="365" spans="1:6" x14ac:dyDescent="0.25">
      <c r="A365" s="9">
        <v>44214</v>
      </c>
      <c r="B365" s="10">
        <v>24127989</v>
      </c>
      <c r="C365" s="10">
        <v>399065</v>
      </c>
      <c r="D365" s="23"/>
      <c r="E365" s="23"/>
      <c r="F365" s="18"/>
    </row>
    <row r="366" spans="1:6" x14ac:dyDescent="0.25">
      <c r="A366" s="11">
        <v>44215</v>
      </c>
      <c r="B366" s="12">
        <v>24314933</v>
      </c>
      <c r="C366" s="12">
        <v>401836</v>
      </c>
      <c r="D366" s="21"/>
      <c r="E366" s="21"/>
      <c r="F366" s="22"/>
    </row>
    <row r="367" spans="1:6" x14ac:dyDescent="0.25">
      <c r="A367" s="9">
        <v>44216</v>
      </c>
      <c r="B367" s="10">
        <v>24500421</v>
      </c>
      <c r="C367" s="10">
        <v>406216</v>
      </c>
      <c r="D367" s="23"/>
      <c r="E367" s="23"/>
      <c r="F367" s="18"/>
    </row>
    <row r="368" spans="1:6" x14ac:dyDescent="0.25">
      <c r="A368" s="11">
        <v>44217</v>
      </c>
      <c r="B368" s="12">
        <v>24690903</v>
      </c>
      <c r="C368" s="12">
        <v>410351</v>
      </c>
      <c r="D368" s="21"/>
      <c r="E368" s="21"/>
      <c r="F368" s="22"/>
    </row>
    <row r="369" spans="1:6" x14ac:dyDescent="0.25">
      <c r="A369" s="9">
        <v>44218</v>
      </c>
      <c r="B369" s="10">
        <v>24882468</v>
      </c>
      <c r="C369" s="10">
        <v>414082</v>
      </c>
      <c r="D369" s="23"/>
      <c r="E369" s="23"/>
      <c r="F369" s="18"/>
    </row>
    <row r="370" spans="1:6" x14ac:dyDescent="0.25">
      <c r="A370" s="11">
        <v>44219</v>
      </c>
      <c r="B370" s="12">
        <v>25050385</v>
      </c>
      <c r="C370" s="12">
        <v>417404</v>
      </c>
      <c r="D370" s="21"/>
      <c r="E370" s="21"/>
      <c r="F370" s="22"/>
    </row>
    <row r="371" spans="1:6" x14ac:dyDescent="0.25">
      <c r="A371" s="9">
        <v>44220</v>
      </c>
      <c r="B371" s="10">
        <v>25180061</v>
      </c>
      <c r="C371" s="10">
        <v>419219</v>
      </c>
      <c r="D371" s="23"/>
      <c r="E371" s="23"/>
      <c r="F371" s="18"/>
    </row>
    <row r="372" spans="1:6" x14ac:dyDescent="0.25">
      <c r="A372" s="11">
        <v>44221</v>
      </c>
      <c r="B372" s="12">
        <v>25336637</v>
      </c>
      <c r="C372" s="12">
        <v>421126</v>
      </c>
      <c r="D372" s="21"/>
      <c r="E372" s="21"/>
      <c r="F372" s="22"/>
    </row>
    <row r="373" spans="1:6" x14ac:dyDescent="0.25">
      <c r="A373" s="9">
        <v>44222</v>
      </c>
      <c r="B373" s="10">
        <v>25487275</v>
      </c>
      <c r="C373" s="10">
        <v>425224</v>
      </c>
      <c r="D373" s="23"/>
      <c r="E373" s="23"/>
      <c r="F373" s="18"/>
    </row>
    <row r="374" spans="1:6" x14ac:dyDescent="0.25">
      <c r="A374" s="11">
        <v>44223</v>
      </c>
      <c r="B374" s="12">
        <v>25643045</v>
      </c>
      <c r="C374" s="12">
        <v>429326</v>
      </c>
      <c r="D374" s="21"/>
      <c r="E374" s="21"/>
      <c r="F374" s="22"/>
    </row>
    <row r="375" spans="1:6" x14ac:dyDescent="0.25">
      <c r="A375" s="9">
        <v>44224</v>
      </c>
      <c r="B375" s="10">
        <v>25809220</v>
      </c>
      <c r="C375" s="10">
        <v>433194</v>
      </c>
      <c r="D375" s="23"/>
      <c r="E375" s="23"/>
      <c r="F375" s="18"/>
    </row>
    <row r="376" spans="1:6" x14ac:dyDescent="0.25">
      <c r="A376" s="11">
        <v>44225</v>
      </c>
      <c r="B376" s="12">
        <v>25973835</v>
      </c>
      <c r="C376" s="12">
        <v>436794</v>
      </c>
      <c r="D376" s="21"/>
      <c r="E376" s="21"/>
      <c r="F376" s="22"/>
    </row>
    <row r="377" spans="1:6" x14ac:dyDescent="0.25">
      <c r="A377" s="9">
        <v>44226</v>
      </c>
      <c r="B377" s="10">
        <v>26107635</v>
      </c>
      <c r="C377" s="10">
        <v>439435</v>
      </c>
      <c r="D377" s="23"/>
      <c r="E377" s="23"/>
      <c r="F377" s="18"/>
    </row>
    <row r="378" spans="1:6" x14ac:dyDescent="0.25">
      <c r="A378" s="11">
        <v>44227</v>
      </c>
      <c r="B378" s="12">
        <v>26221430</v>
      </c>
      <c r="C378" s="12">
        <v>441299</v>
      </c>
      <c r="D378" s="21"/>
      <c r="E378" s="21"/>
      <c r="F378" s="22"/>
    </row>
    <row r="379" spans="1:6" x14ac:dyDescent="0.25">
      <c r="A379" s="9">
        <v>44228</v>
      </c>
      <c r="B379" s="10">
        <v>26363284</v>
      </c>
      <c r="C379" s="10">
        <v>443249</v>
      </c>
      <c r="D379" s="23"/>
      <c r="E379" s="23"/>
      <c r="F379" s="18"/>
    </row>
    <row r="380" spans="1:6" x14ac:dyDescent="0.25">
      <c r="A380" s="11">
        <v>44229</v>
      </c>
      <c r="B380" s="12">
        <v>26478540</v>
      </c>
      <c r="C380" s="12">
        <v>446860</v>
      </c>
      <c r="D380" s="21"/>
      <c r="E380" s="21"/>
      <c r="F380" s="22"/>
    </row>
    <row r="381" spans="1:6" x14ac:dyDescent="0.25">
      <c r="A381" s="9">
        <v>44230</v>
      </c>
      <c r="B381" s="10">
        <v>26598723</v>
      </c>
      <c r="C381" s="10">
        <v>450703</v>
      </c>
      <c r="D381" s="23"/>
      <c r="E381" s="23"/>
      <c r="F381" s="18"/>
    </row>
    <row r="382" spans="1:6" x14ac:dyDescent="0.25">
      <c r="A382" s="11">
        <v>44231</v>
      </c>
      <c r="B382" s="12">
        <v>26724359</v>
      </c>
      <c r="C382" s="12">
        <v>455820</v>
      </c>
      <c r="D382" s="21"/>
      <c r="E382" s="21"/>
      <c r="F382" s="22"/>
    </row>
    <row r="383" spans="1:6" x14ac:dyDescent="0.25">
      <c r="A383" s="9">
        <v>44232</v>
      </c>
      <c r="B383" s="10">
        <v>26853860</v>
      </c>
      <c r="C383" s="10">
        <v>459390</v>
      </c>
      <c r="D383" s="23"/>
      <c r="E383" s="23"/>
      <c r="F383" s="18"/>
    </row>
    <row r="384" spans="1:6" x14ac:dyDescent="0.25">
      <c r="A384" s="11">
        <v>44233</v>
      </c>
      <c r="B384" s="12">
        <v>26958807</v>
      </c>
      <c r="C384" s="12">
        <v>462052</v>
      </c>
      <c r="D384" s="21"/>
      <c r="E384" s="21"/>
      <c r="F384" s="22"/>
    </row>
    <row r="385" spans="1:6" x14ac:dyDescent="0.25">
      <c r="A385" s="9">
        <v>44234</v>
      </c>
      <c r="B385" s="10">
        <v>27046088</v>
      </c>
      <c r="C385" s="10">
        <v>463353</v>
      </c>
      <c r="D385" s="23"/>
      <c r="E385" s="23"/>
      <c r="F385" s="18"/>
    </row>
    <row r="386" spans="1:6" x14ac:dyDescent="0.25">
      <c r="A386" s="11">
        <v>44235</v>
      </c>
      <c r="B386" s="12">
        <v>27139070</v>
      </c>
      <c r="C386" s="12">
        <v>464936</v>
      </c>
      <c r="D386" s="21"/>
      <c r="E386" s="21"/>
      <c r="F386" s="22"/>
    </row>
    <row r="387" spans="1:6" x14ac:dyDescent="0.25">
      <c r="A387" s="9">
        <v>44236</v>
      </c>
      <c r="B387" s="10">
        <v>27235460</v>
      </c>
      <c r="C387" s="10">
        <v>468106</v>
      </c>
      <c r="D387" s="23"/>
      <c r="E387" s="23"/>
      <c r="F387" s="18"/>
    </row>
    <row r="388" spans="1:6" x14ac:dyDescent="0.25">
      <c r="A388" s="11">
        <v>44237</v>
      </c>
      <c r="B388" s="12">
        <v>27330435</v>
      </c>
      <c r="C388" s="12">
        <v>471360</v>
      </c>
      <c r="D388" s="21"/>
      <c r="E388" s="21"/>
      <c r="F388" s="22"/>
    </row>
    <row r="389" spans="1:6" x14ac:dyDescent="0.25">
      <c r="A389" s="9">
        <v>44238</v>
      </c>
      <c r="B389" s="10">
        <v>27436075</v>
      </c>
      <c r="C389" s="10">
        <v>475238</v>
      </c>
      <c r="D389" s="23"/>
      <c r="E389" s="23"/>
      <c r="F389" s="18"/>
    </row>
    <row r="390" spans="1:6" x14ac:dyDescent="0.25">
      <c r="A390" s="11">
        <v>44239</v>
      </c>
      <c r="B390" s="12">
        <v>27535702</v>
      </c>
      <c r="C390" s="12">
        <v>480701</v>
      </c>
      <c r="D390" s="21"/>
      <c r="E390" s="21"/>
      <c r="F390" s="22"/>
    </row>
    <row r="391" spans="1:6" x14ac:dyDescent="0.25">
      <c r="A391" s="9">
        <v>44240</v>
      </c>
      <c r="B391" s="10">
        <v>27620354</v>
      </c>
      <c r="C391" s="10">
        <v>484073</v>
      </c>
      <c r="D391" s="23"/>
      <c r="E391" s="23"/>
      <c r="F391" s="18"/>
    </row>
    <row r="392" spans="1:6" x14ac:dyDescent="0.25">
      <c r="A392" s="11">
        <v>44241</v>
      </c>
      <c r="B392" s="12">
        <v>27684134</v>
      </c>
      <c r="C392" s="12">
        <v>485154</v>
      </c>
      <c r="D392" s="21"/>
      <c r="E392" s="21"/>
      <c r="F392" s="22"/>
    </row>
    <row r="393" spans="1:6" x14ac:dyDescent="0.25">
      <c r="A393" s="9">
        <v>44242</v>
      </c>
      <c r="B393" s="10">
        <v>27739406</v>
      </c>
      <c r="C393" s="10">
        <v>486148</v>
      </c>
      <c r="D393" s="23"/>
      <c r="E393" s="23"/>
      <c r="F393" s="18"/>
    </row>
    <row r="394" spans="1:6" x14ac:dyDescent="0.25">
      <c r="A394" s="11">
        <v>44243</v>
      </c>
      <c r="B394" s="12">
        <v>27803946</v>
      </c>
      <c r="C394" s="12">
        <v>487855</v>
      </c>
      <c r="D394" s="21"/>
      <c r="E394" s="21"/>
      <c r="F394" s="22"/>
    </row>
    <row r="395" spans="1:6" x14ac:dyDescent="0.25">
      <c r="A395" s="9">
        <v>44244</v>
      </c>
      <c r="B395" s="10">
        <v>27874107</v>
      </c>
      <c r="C395" s="10">
        <v>490326</v>
      </c>
      <c r="D395" s="23"/>
      <c r="E395" s="23"/>
      <c r="F395" s="18"/>
    </row>
    <row r="396" spans="1:6" x14ac:dyDescent="0.25">
      <c r="A396" s="11">
        <v>44245</v>
      </c>
      <c r="B396" s="12">
        <v>27945898</v>
      </c>
      <c r="C396" s="12">
        <v>492951</v>
      </c>
      <c r="D396" s="21"/>
      <c r="E396" s="21"/>
      <c r="F396" s="22"/>
    </row>
    <row r="397" spans="1:6" x14ac:dyDescent="0.25">
      <c r="A397" s="9">
        <v>44246</v>
      </c>
      <c r="B397" s="10">
        <v>28023910</v>
      </c>
      <c r="C397" s="10">
        <v>495572</v>
      </c>
      <c r="D397" s="23"/>
      <c r="E397" s="23"/>
      <c r="F397" s="18"/>
    </row>
    <row r="398" spans="1:6" x14ac:dyDescent="0.25">
      <c r="A398" s="11">
        <v>44247</v>
      </c>
      <c r="B398" s="12">
        <v>28093630</v>
      </c>
      <c r="C398" s="12">
        <v>497403</v>
      </c>
      <c r="D398" s="21"/>
      <c r="E398" s="21"/>
      <c r="F398" s="22"/>
    </row>
    <row r="399" spans="1:6" x14ac:dyDescent="0.25">
      <c r="A399" s="9">
        <v>44248</v>
      </c>
      <c r="B399" s="10">
        <v>28148810</v>
      </c>
      <c r="C399" s="10">
        <v>498650</v>
      </c>
      <c r="D399" s="23"/>
      <c r="E399" s="23"/>
      <c r="F399" s="18"/>
    </row>
    <row r="400" spans="1:6" x14ac:dyDescent="0.25">
      <c r="A400" s="11">
        <v>44249</v>
      </c>
      <c r="B400" s="12">
        <v>28208276</v>
      </c>
      <c r="C400" s="12">
        <v>500104</v>
      </c>
      <c r="D400" s="21"/>
      <c r="E400" s="21"/>
      <c r="F400" s="22"/>
    </row>
    <row r="401" spans="1:6" x14ac:dyDescent="0.25">
      <c r="A401" s="9">
        <v>44250</v>
      </c>
      <c r="B401" s="10">
        <v>28280189</v>
      </c>
      <c r="C401" s="10">
        <v>502432</v>
      </c>
      <c r="D401" s="23"/>
      <c r="E401" s="23"/>
      <c r="F401" s="18"/>
    </row>
    <row r="402" spans="1:6" x14ac:dyDescent="0.25">
      <c r="A402" s="11">
        <v>44251</v>
      </c>
      <c r="B402" s="12">
        <v>28354383</v>
      </c>
      <c r="C402" s="12">
        <v>505642</v>
      </c>
      <c r="D402" s="21"/>
      <c r="E402" s="21"/>
      <c r="F402" s="22"/>
    </row>
    <row r="403" spans="1:6" x14ac:dyDescent="0.25">
      <c r="A403" s="9">
        <v>44252</v>
      </c>
      <c r="B403" s="10">
        <v>28432264</v>
      </c>
      <c r="C403" s="10">
        <v>508107</v>
      </c>
      <c r="D403" s="23"/>
      <c r="E403" s="23"/>
      <c r="F403" s="18"/>
    </row>
    <row r="404" spans="1:6" x14ac:dyDescent="0.25">
      <c r="A404" s="11">
        <v>44253</v>
      </c>
      <c r="B404" s="12">
        <v>28510582</v>
      </c>
      <c r="C404" s="12">
        <v>510283</v>
      </c>
      <c r="D404" s="21"/>
      <c r="E404" s="21"/>
      <c r="F404" s="22"/>
    </row>
    <row r="405" spans="1:6" x14ac:dyDescent="0.25">
      <c r="A405" s="9">
        <v>44254</v>
      </c>
      <c r="B405" s="10">
        <v>28573256</v>
      </c>
      <c r="C405" s="10">
        <v>511850</v>
      </c>
      <c r="D405" s="23"/>
      <c r="E405" s="23"/>
      <c r="F405" s="18"/>
    </row>
    <row r="406" spans="1:6" x14ac:dyDescent="0.25">
      <c r="A406" s="11">
        <v>44255</v>
      </c>
      <c r="B406" s="12">
        <v>28624161</v>
      </c>
      <c r="C406" s="12">
        <v>512979</v>
      </c>
      <c r="D406" s="21"/>
      <c r="E406" s="21"/>
      <c r="F406" s="22"/>
    </row>
    <row r="407" spans="1:6" x14ac:dyDescent="0.25">
      <c r="A407" s="9">
        <v>44256</v>
      </c>
      <c r="B407" s="10">
        <v>28680857</v>
      </c>
      <c r="C407" s="10">
        <v>514404</v>
      </c>
      <c r="D407" s="23"/>
      <c r="E407" s="23"/>
      <c r="F407" s="18"/>
    </row>
    <row r="408" spans="1:6" x14ac:dyDescent="0.25">
      <c r="A408" s="11">
        <v>44257</v>
      </c>
      <c r="B408" s="12">
        <v>28738501</v>
      </c>
      <c r="C408" s="12">
        <v>515710</v>
      </c>
      <c r="D408" s="21"/>
      <c r="E408" s="21"/>
      <c r="F408" s="22"/>
    </row>
    <row r="409" spans="1:6" x14ac:dyDescent="0.25">
      <c r="A409" s="9">
        <v>44258</v>
      </c>
      <c r="B409" s="10">
        <v>28805113</v>
      </c>
      <c r="C409" s="10">
        <v>518079</v>
      </c>
      <c r="D409" s="23"/>
      <c r="E409" s="23"/>
      <c r="F409" s="18"/>
    </row>
    <row r="410" spans="1:6" x14ac:dyDescent="0.25">
      <c r="A410" s="11">
        <v>44259</v>
      </c>
      <c r="B410" s="12">
        <v>28872395</v>
      </c>
      <c r="C410" s="12">
        <v>520028</v>
      </c>
      <c r="D410" s="21"/>
      <c r="E410" s="21"/>
      <c r="F410" s="22"/>
    </row>
    <row r="411" spans="1:6" x14ac:dyDescent="0.25">
      <c r="A411" s="9">
        <v>44260</v>
      </c>
      <c r="B411" s="10">
        <v>28938090</v>
      </c>
      <c r="C411" s="10">
        <v>522511</v>
      </c>
      <c r="D411" s="23"/>
      <c r="E411" s="23"/>
      <c r="F411" s="18"/>
    </row>
    <row r="412" spans="1:6" x14ac:dyDescent="0.25">
      <c r="A412" s="11">
        <v>44261</v>
      </c>
      <c r="B412" s="12">
        <v>28994675</v>
      </c>
      <c r="C412" s="12">
        <v>523970</v>
      </c>
      <c r="D412" s="21"/>
      <c r="E412" s="21"/>
      <c r="F412" s="22"/>
    </row>
    <row r="413" spans="1:6" x14ac:dyDescent="0.25">
      <c r="A413" s="9">
        <v>44262</v>
      </c>
      <c r="B413" s="10">
        <v>29034739</v>
      </c>
      <c r="C413" s="10">
        <v>524646</v>
      </c>
      <c r="D413" s="23"/>
      <c r="E413" s="23"/>
      <c r="F413" s="18"/>
    </row>
    <row r="414" spans="1:6" x14ac:dyDescent="0.25">
      <c r="A414" s="11">
        <v>44263</v>
      </c>
      <c r="B414" s="12">
        <v>29129252</v>
      </c>
      <c r="C414" s="12">
        <v>525466</v>
      </c>
      <c r="D414" s="21"/>
      <c r="E414" s="21"/>
      <c r="F414" s="22"/>
    </row>
    <row r="415" spans="1:6" x14ac:dyDescent="0.25">
      <c r="A415" s="9">
        <v>44264</v>
      </c>
      <c r="B415" s="10">
        <v>29185151</v>
      </c>
      <c r="C415" s="10">
        <v>527351</v>
      </c>
      <c r="D415" s="23"/>
      <c r="E415" s="23"/>
      <c r="F415" s="18"/>
    </row>
    <row r="416" spans="1:6" x14ac:dyDescent="0.25">
      <c r="A416" s="11">
        <v>44265</v>
      </c>
      <c r="B416" s="12">
        <v>29243346</v>
      </c>
      <c r="C416" s="12">
        <v>528825</v>
      </c>
      <c r="D416" s="21"/>
      <c r="E416" s="21"/>
      <c r="F416" s="22"/>
    </row>
    <row r="417" spans="1:6" x14ac:dyDescent="0.25">
      <c r="A417" s="9">
        <v>44266</v>
      </c>
      <c r="B417" s="10">
        <v>29305733</v>
      </c>
      <c r="C417" s="10">
        <v>530349</v>
      </c>
      <c r="D417" s="23"/>
      <c r="E417" s="23"/>
      <c r="F417" s="18"/>
    </row>
    <row r="418" spans="1:6" x14ac:dyDescent="0.25">
      <c r="A418" s="11">
        <v>44267</v>
      </c>
      <c r="B418" s="12">
        <v>29369899</v>
      </c>
      <c r="C418" s="12">
        <v>532054</v>
      </c>
      <c r="D418" s="21"/>
      <c r="E418" s="21"/>
      <c r="F418" s="22"/>
    </row>
    <row r="419" spans="1:6" x14ac:dyDescent="0.25">
      <c r="A419" s="9">
        <v>44268</v>
      </c>
      <c r="B419" s="10">
        <v>29419456</v>
      </c>
      <c r="C419" s="10">
        <v>533928</v>
      </c>
      <c r="D419" s="23"/>
      <c r="E419" s="23"/>
      <c r="F419" s="18"/>
    </row>
    <row r="420" spans="1:6" x14ac:dyDescent="0.25">
      <c r="A420" s="11">
        <v>44269</v>
      </c>
      <c r="B420" s="12">
        <v>29457445</v>
      </c>
      <c r="C420" s="12">
        <v>534497</v>
      </c>
      <c r="D420" s="21"/>
      <c r="E420" s="21"/>
      <c r="F420" s="22"/>
    </row>
    <row r="421" spans="1:6" x14ac:dyDescent="0.25">
      <c r="A421" s="9">
        <v>44270</v>
      </c>
      <c r="B421" s="10">
        <v>29514609</v>
      </c>
      <c r="C421" s="10">
        <v>535246</v>
      </c>
      <c r="D421" s="23"/>
      <c r="E421" s="23"/>
      <c r="F421" s="18"/>
    </row>
    <row r="422" spans="1:6" x14ac:dyDescent="0.25">
      <c r="A422" s="11">
        <v>44271</v>
      </c>
      <c r="B422" s="12">
        <v>29569140</v>
      </c>
      <c r="C422" s="12">
        <v>536491</v>
      </c>
      <c r="D422" s="21"/>
      <c r="E422" s="21"/>
      <c r="F422" s="22"/>
    </row>
    <row r="423" spans="1:6" x14ac:dyDescent="0.25">
      <c r="A423" s="9">
        <v>44272</v>
      </c>
      <c r="B423" s="10">
        <v>29628071</v>
      </c>
      <c r="C423" s="10">
        <v>537668</v>
      </c>
      <c r="D423" s="23"/>
      <c r="E423" s="23"/>
      <c r="F423" s="18"/>
    </row>
    <row r="424" spans="1:6" x14ac:dyDescent="0.25">
      <c r="A424" s="11">
        <v>44273</v>
      </c>
      <c r="B424" s="12">
        <v>29688541</v>
      </c>
      <c r="C424" s="12">
        <v>539226</v>
      </c>
      <c r="D424" s="21"/>
      <c r="E424" s="21"/>
      <c r="F424" s="22"/>
    </row>
    <row r="425" spans="1:6" x14ac:dyDescent="0.25">
      <c r="A425" s="9">
        <v>44274</v>
      </c>
      <c r="B425" s="10">
        <v>29749164</v>
      </c>
      <c r="C425" s="10">
        <v>540740</v>
      </c>
      <c r="D425" s="23"/>
      <c r="E425" s="23"/>
      <c r="F425" s="18"/>
    </row>
    <row r="426" spans="1:6" x14ac:dyDescent="0.25">
      <c r="A426" s="11">
        <v>44275</v>
      </c>
      <c r="B426" s="12">
        <v>29803589</v>
      </c>
      <c r="C426" s="12">
        <v>541512</v>
      </c>
      <c r="D426" s="21"/>
      <c r="E426" s="21"/>
      <c r="F426" s="22"/>
    </row>
    <row r="427" spans="1:6" x14ac:dyDescent="0.25">
      <c r="A427" s="9">
        <v>44276</v>
      </c>
      <c r="B427" s="10">
        <v>29837782</v>
      </c>
      <c r="C427" s="10">
        <v>541960</v>
      </c>
      <c r="D427" s="23"/>
      <c r="E427" s="23"/>
      <c r="F427" s="18"/>
    </row>
    <row r="428" spans="1:6" x14ac:dyDescent="0.25">
      <c r="A428" s="11">
        <v>44277</v>
      </c>
      <c r="B428" s="12">
        <v>29892498</v>
      </c>
      <c r="C428" s="12">
        <v>542608</v>
      </c>
      <c r="D428" s="21"/>
      <c r="E428" s="21"/>
      <c r="F428" s="22"/>
    </row>
    <row r="429" spans="1:6" x14ac:dyDescent="0.25">
      <c r="A429" s="9">
        <v>44278</v>
      </c>
      <c r="B429" s="10">
        <v>29949244</v>
      </c>
      <c r="C429" s="10">
        <v>543501</v>
      </c>
      <c r="D429" s="23"/>
      <c r="E429" s="23"/>
      <c r="F429" s="18"/>
    </row>
    <row r="430" spans="1:6" x14ac:dyDescent="0.25">
      <c r="A430" s="11">
        <v>44279</v>
      </c>
      <c r="B430" s="12">
        <v>30029147</v>
      </c>
      <c r="C430" s="12">
        <v>545091</v>
      </c>
      <c r="D430" s="21"/>
      <c r="E430" s="21"/>
      <c r="F430" s="22"/>
    </row>
    <row r="431" spans="1:6" x14ac:dyDescent="0.25">
      <c r="A431" s="9">
        <v>44280</v>
      </c>
      <c r="B431" s="10">
        <v>30098263</v>
      </c>
      <c r="C431" s="10">
        <v>546361</v>
      </c>
      <c r="D431" s="23"/>
      <c r="E431" s="23"/>
      <c r="F431" s="18"/>
    </row>
    <row r="432" spans="1:6" x14ac:dyDescent="0.25">
      <c r="A432" s="11">
        <v>44281</v>
      </c>
      <c r="B432" s="12">
        <v>30172762</v>
      </c>
      <c r="C432" s="12">
        <v>547621</v>
      </c>
      <c r="D432" s="21"/>
      <c r="E432" s="21"/>
      <c r="F432" s="22"/>
    </row>
    <row r="433" spans="1:6" x14ac:dyDescent="0.25">
      <c r="A433" s="9">
        <v>44282</v>
      </c>
      <c r="B433" s="10">
        <v>30233462</v>
      </c>
      <c r="C433" s="10">
        <v>548401</v>
      </c>
      <c r="D433" s="23"/>
      <c r="E433" s="23"/>
      <c r="F433" s="18"/>
    </row>
    <row r="434" spans="1:6" x14ac:dyDescent="0.25">
      <c r="A434" s="11">
        <v>44283</v>
      </c>
      <c r="B434" s="12">
        <v>30277977</v>
      </c>
      <c r="C434" s="12">
        <v>548891</v>
      </c>
      <c r="D434" s="21"/>
      <c r="E434" s="21"/>
      <c r="F434" s="22"/>
    </row>
    <row r="435" spans="1:6" x14ac:dyDescent="0.25">
      <c r="A435" s="9">
        <v>44284</v>
      </c>
      <c r="B435" s="10">
        <v>30348716</v>
      </c>
      <c r="C435" s="10">
        <v>549576</v>
      </c>
      <c r="D435" s="23"/>
      <c r="E435" s="23"/>
      <c r="F435" s="18"/>
    </row>
    <row r="436" spans="1:6" x14ac:dyDescent="0.25">
      <c r="A436" s="11">
        <v>44285</v>
      </c>
      <c r="B436" s="12">
        <v>30410950</v>
      </c>
      <c r="C436" s="12">
        <v>550523</v>
      </c>
      <c r="D436" s="21"/>
      <c r="E436" s="21"/>
      <c r="F436" s="22"/>
    </row>
    <row r="437" spans="1:6" x14ac:dyDescent="0.25">
      <c r="A437" s="9">
        <v>44286</v>
      </c>
      <c r="B437" s="10">
        <v>30478886</v>
      </c>
      <c r="C437" s="10">
        <v>551658</v>
      </c>
      <c r="D437" s="23"/>
      <c r="E437" s="23"/>
      <c r="F437" s="18"/>
    </row>
    <row r="438" spans="1:6" x14ac:dyDescent="0.25">
      <c r="A438" s="11">
        <v>44287</v>
      </c>
      <c r="B438" s="12">
        <v>30556079</v>
      </c>
      <c r="C438" s="12">
        <v>552615</v>
      </c>
      <c r="D438" s="21"/>
      <c r="E438" s="21"/>
      <c r="F438" s="22"/>
    </row>
    <row r="439" spans="1:6" x14ac:dyDescent="0.25">
      <c r="A439" s="9">
        <v>44288</v>
      </c>
      <c r="B439" s="10">
        <v>30624668</v>
      </c>
      <c r="C439" s="10">
        <v>553571</v>
      </c>
      <c r="D439" s="23"/>
      <c r="E439" s="23"/>
      <c r="F439" s="18"/>
    </row>
    <row r="440" spans="1:6" x14ac:dyDescent="0.25">
      <c r="A440" s="11">
        <v>44289</v>
      </c>
      <c r="B440" s="12">
        <v>30688804</v>
      </c>
      <c r="C440" s="12">
        <v>554324</v>
      </c>
      <c r="D440" s="21"/>
      <c r="E440" s="21"/>
      <c r="F440" s="22"/>
    </row>
    <row r="441" spans="1:6" x14ac:dyDescent="0.25">
      <c r="A441" s="9">
        <v>44290</v>
      </c>
      <c r="B441" s="10">
        <v>30725627</v>
      </c>
      <c r="C441" s="10">
        <v>554596</v>
      </c>
      <c r="D441" s="23"/>
      <c r="E441" s="23"/>
      <c r="F441" s="18"/>
    </row>
    <row r="442" spans="1:6" x14ac:dyDescent="0.25">
      <c r="A442" s="11">
        <v>44291</v>
      </c>
      <c r="B442" s="12">
        <v>30802221</v>
      </c>
      <c r="C442" s="12">
        <v>555126</v>
      </c>
      <c r="D442" s="21"/>
      <c r="E442" s="21"/>
      <c r="F442" s="22"/>
    </row>
    <row r="443" spans="1:6" x14ac:dyDescent="0.25">
      <c r="A443" s="9">
        <v>44292</v>
      </c>
      <c r="B443" s="10">
        <v>30864193</v>
      </c>
      <c r="C443" s="10">
        <v>556035</v>
      </c>
      <c r="D443" s="23"/>
      <c r="E443" s="23"/>
      <c r="F443" s="18"/>
    </row>
    <row r="444" spans="1:6" x14ac:dyDescent="0.25">
      <c r="A444" s="11">
        <v>44293</v>
      </c>
      <c r="B444" s="12">
        <v>30937283</v>
      </c>
      <c r="C444" s="12">
        <v>558606</v>
      </c>
      <c r="D444" s="21"/>
      <c r="E444" s="21"/>
      <c r="F444" s="22"/>
    </row>
    <row r="445" spans="1:6" x14ac:dyDescent="0.25">
      <c r="A445" s="9">
        <v>44294</v>
      </c>
      <c r="B445" s="10">
        <v>31017741</v>
      </c>
      <c r="C445" s="10">
        <v>559608</v>
      </c>
      <c r="D445" s="23"/>
      <c r="E445" s="23"/>
      <c r="F445" s="18"/>
    </row>
    <row r="446" spans="1:6" x14ac:dyDescent="0.25">
      <c r="A446" s="11">
        <v>44295</v>
      </c>
      <c r="B446" s="12">
        <v>31099323</v>
      </c>
      <c r="C446" s="12">
        <v>560554</v>
      </c>
      <c r="D446" s="21"/>
      <c r="E446" s="21"/>
      <c r="F446" s="22"/>
    </row>
    <row r="447" spans="1:6" x14ac:dyDescent="0.25">
      <c r="A447" s="9">
        <v>44296</v>
      </c>
      <c r="B447" s="10">
        <v>31164081</v>
      </c>
      <c r="C447" s="10">
        <v>561258</v>
      </c>
      <c r="D447" s="23"/>
      <c r="E447" s="23"/>
      <c r="F447" s="18"/>
    </row>
    <row r="448" spans="1:6" x14ac:dyDescent="0.25">
      <c r="A448" s="11">
        <v>44297</v>
      </c>
      <c r="B448" s="12">
        <v>31212058</v>
      </c>
      <c r="C448" s="12">
        <v>561559</v>
      </c>
      <c r="D448" s="21"/>
      <c r="E448" s="21"/>
      <c r="F448" s="22"/>
    </row>
    <row r="449" spans="1:6" x14ac:dyDescent="0.25">
      <c r="A449" s="9">
        <v>44298</v>
      </c>
      <c r="B449" s="10">
        <v>31283990</v>
      </c>
      <c r="C449" s="10">
        <v>562024</v>
      </c>
      <c r="D449" s="23"/>
      <c r="E449" s="23"/>
      <c r="F449" s="18"/>
    </row>
    <row r="450" spans="1:6" x14ac:dyDescent="0.25">
      <c r="A450" s="11">
        <v>44299</v>
      </c>
      <c r="B450" s="12">
        <v>31361311</v>
      </c>
      <c r="C450" s="12">
        <v>563007</v>
      </c>
      <c r="D450" s="21"/>
      <c r="E450" s="21"/>
      <c r="F450" s="22"/>
    </row>
    <row r="451" spans="1:6" x14ac:dyDescent="0.25">
      <c r="A451" s="9">
        <v>44300</v>
      </c>
      <c r="B451" s="10">
        <v>31437061</v>
      </c>
      <c r="C451" s="10">
        <v>563942</v>
      </c>
      <c r="D451" s="23"/>
      <c r="E451" s="23"/>
      <c r="F451" s="18"/>
    </row>
    <row r="452" spans="1:6" x14ac:dyDescent="0.25">
      <c r="A452" s="11">
        <v>44301</v>
      </c>
      <c r="B452" s="12">
        <v>31510755</v>
      </c>
      <c r="C452" s="12">
        <v>564859</v>
      </c>
      <c r="D452" s="21"/>
      <c r="E452" s="21"/>
      <c r="F452" s="22"/>
    </row>
    <row r="453" spans="1:6" x14ac:dyDescent="0.25">
      <c r="A453" s="9">
        <v>44302</v>
      </c>
      <c r="B453" s="10">
        <v>31589109</v>
      </c>
      <c r="C453" s="10">
        <v>565794</v>
      </c>
      <c r="D453" s="23"/>
      <c r="E453" s="23"/>
      <c r="F453" s="18"/>
    </row>
    <row r="454" spans="1:6" x14ac:dyDescent="0.25">
      <c r="A454" s="11">
        <v>44303</v>
      </c>
      <c r="B454" s="12">
        <v>31642983</v>
      </c>
      <c r="C454" s="12">
        <v>566471</v>
      </c>
      <c r="D454" s="21"/>
      <c r="E454" s="21"/>
      <c r="F454" s="22"/>
    </row>
    <row r="455" spans="1:6" x14ac:dyDescent="0.25">
      <c r="A455" s="9">
        <v>44304</v>
      </c>
      <c r="B455" s="10">
        <v>31684382</v>
      </c>
      <c r="C455" s="10">
        <v>566829</v>
      </c>
      <c r="D455" s="23"/>
      <c r="E455" s="23"/>
      <c r="F455" s="18"/>
    </row>
    <row r="456" spans="1:6" x14ac:dyDescent="0.25">
      <c r="A456" s="11">
        <v>44305</v>
      </c>
      <c r="B456" s="12">
        <v>31754642</v>
      </c>
      <c r="C456" s="12">
        <v>567314</v>
      </c>
      <c r="D456" s="21"/>
      <c r="E456" s="21"/>
      <c r="F456" s="22"/>
    </row>
    <row r="457" spans="1:6" x14ac:dyDescent="0.25">
      <c r="A457" s="9">
        <v>44306</v>
      </c>
      <c r="B457" s="10">
        <v>31815666</v>
      </c>
      <c r="C457" s="10">
        <v>568146</v>
      </c>
      <c r="D457" s="23"/>
      <c r="E457" s="23"/>
      <c r="F457" s="18"/>
    </row>
    <row r="458" spans="1:6" x14ac:dyDescent="0.25">
      <c r="A458" s="11">
        <v>44307</v>
      </c>
      <c r="B458" s="12">
        <v>31878161</v>
      </c>
      <c r="C458" s="12">
        <v>568986</v>
      </c>
      <c r="D458" s="21"/>
      <c r="E458" s="21"/>
      <c r="F458" s="22"/>
    </row>
    <row r="459" spans="1:6" x14ac:dyDescent="0.25">
      <c r="A459" s="9">
        <v>44308</v>
      </c>
      <c r="B459" s="10">
        <v>31944402</v>
      </c>
      <c r="C459" s="10">
        <v>569897</v>
      </c>
      <c r="D459" s="23"/>
      <c r="E459" s="23"/>
      <c r="F459" s="18"/>
    </row>
    <row r="460" spans="1:6" x14ac:dyDescent="0.25">
      <c r="A460" s="11">
        <v>44309</v>
      </c>
      <c r="B460" s="12">
        <v>32008186</v>
      </c>
      <c r="C460" s="12">
        <v>570770</v>
      </c>
      <c r="D460" s="21"/>
      <c r="E460" s="21"/>
      <c r="F460" s="22"/>
    </row>
    <row r="461" spans="1:6" x14ac:dyDescent="0.25">
      <c r="A461" s="9">
        <v>44310</v>
      </c>
      <c r="B461" s="10">
        <v>32058654</v>
      </c>
      <c r="C461" s="10">
        <v>571495</v>
      </c>
      <c r="D461" s="23"/>
      <c r="E461" s="23"/>
      <c r="F461" s="18"/>
    </row>
    <row r="462" spans="1:6" x14ac:dyDescent="0.25">
      <c r="A462" s="11">
        <v>44311</v>
      </c>
      <c r="B462" s="12">
        <v>32092245</v>
      </c>
      <c r="C462" s="12">
        <v>571777</v>
      </c>
      <c r="D462" s="21"/>
      <c r="E462" s="21"/>
      <c r="F462" s="22"/>
    </row>
    <row r="463" spans="1:6" x14ac:dyDescent="0.25">
      <c r="A463" s="9">
        <v>44312</v>
      </c>
      <c r="B463" s="10">
        <v>32139580</v>
      </c>
      <c r="C463" s="10">
        <v>572256</v>
      </c>
      <c r="D463" s="23"/>
      <c r="E463" s="23"/>
      <c r="F463" s="18"/>
    </row>
    <row r="464" spans="1:6" x14ac:dyDescent="0.25">
      <c r="A464" s="11">
        <v>44313</v>
      </c>
      <c r="B464" s="12">
        <v>32191457</v>
      </c>
      <c r="C464" s="12">
        <v>572969</v>
      </c>
      <c r="D464" s="21"/>
      <c r="E464" s="21"/>
      <c r="F464" s="22"/>
    </row>
    <row r="465" spans="1:6" x14ac:dyDescent="0.25">
      <c r="A465" s="9">
        <v>44314</v>
      </c>
      <c r="B465" s="10">
        <v>32246275</v>
      </c>
      <c r="C465" s="10">
        <v>573903</v>
      </c>
      <c r="D465" s="23"/>
      <c r="E465" s="23"/>
      <c r="F465" s="18"/>
    </row>
    <row r="466" spans="1:6" x14ac:dyDescent="0.25">
      <c r="A466" s="11">
        <v>44315</v>
      </c>
      <c r="B466" s="12">
        <v>32303857</v>
      </c>
      <c r="C466" s="12">
        <v>574777</v>
      </c>
      <c r="D466" s="21"/>
      <c r="E466" s="21"/>
      <c r="F466" s="22"/>
    </row>
    <row r="467" spans="1:6" x14ac:dyDescent="0.25">
      <c r="A467" s="9">
        <v>44316</v>
      </c>
      <c r="B467" s="10">
        <v>32362374</v>
      </c>
      <c r="C467" s="10">
        <v>575637</v>
      </c>
      <c r="D467" s="23"/>
      <c r="E467" s="23"/>
      <c r="F467" s="18"/>
    </row>
    <row r="468" spans="1:6" x14ac:dyDescent="0.25">
      <c r="A468" s="11">
        <v>44317</v>
      </c>
      <c r="B468" s="12">
        <v>32407133</v>
      </c>
      <c r="C468" s="12">
        <v>576352</v>
      </c>
      <c r="D468" s="21"/>
      <c r="E468" s="21"/>
      <c r="F468" s="22"/>
    </row>
    <row r="469" spans="1:6" x14ac:dyDescent="0.25">
      <c r="A469" s="9">
        <v>44318</v>
      </c>
      <c r="B469" s="10">
        <v>32436765</v>
      </c>
      <c r="C469" s="10">
        <v>576664</v>
      </c>
      <c r="D469" s="23"/>
      <c r="E469" s="23"/>
      <c r="F469" s="18"/>
    </row>
    <row r="470" spans="1:6" x14ac:dyDescent="0.25">
      <c r="A470" s="11">
        <v>44319</v>
      </c>
      <c r="B470" s="12">
        <v>32486709</v>
      </c>
      <c r="C470" s="12">
        <v>577123</v>
      </c>
      <c r="D470" s="21"/>
      <c r="E470" s="21"/>
      <c r="F470" s="22"/>
    </row>
    <row r="471" spans="1:6" x14ac:dyDescent="0.25">
      <c r="A471" s="9">
        <v>44320</v>
      </c>
      <c r="B471" s="10">
        <v>32527664</v>
      </c>
      <c r="C471" s="10">
        <v>578030</v>
      </c>
      <c r="D471" s="23"/>
      <c r="E471" s="23"/>
      <c r="F471" s="18"/>
    </row>
    <row r="472" spans="1:6" x14ac:dyDescent="0.25">
      <c r="A472" s="11">
        <v>44321</v>
      </c>
      <c r="B472" s="12">
        <v>32572383</v>
      </c>
      <c r="C472" s="12">
        <v>578806</v>
      </c>
      <c r="D472" s="21"/>
      <c r="E472" s="21"/>
      <c r="F472" s="22"/>
    </row>
    <row r="473" spans="1:6" x14ac:dyDescent="0.25">
      <c r="A473" s="9">
        <v>44322</v>
      </c>
      <c r="B473" s="10">
        <v>32620077</v>
      </c>
      <c r="C473" s="10">
        <v>579638</v>
      </c>
      <c r="D473" s="23"/>
      <c r="E473" s="23"/>
      <c r="F473" s="18"/>
    </row>
    <row r="474" spans="1:6" x14ac:dyDescent="0.25">
      <c r="A474" s="11">
        <v>44323</v>
      </c>
      <c r="B474" s="12">
        <v>32667570</v>
      </c>
      <c r="C474" s="12">
        <v>580450</v>
      </c>
      <c r="D474" s="21"/>
      <c r="E474" s="21"/>
      <c r="F474" s="22"/>
    </row>
    <row r="475" spans="1:6" x14ac:dyDescent="0.25">
      <c r="A475" s="9">
        <v>44324</v>
      </c>
      <c r="B475" s="10">
        <v>32701236</v>
      </c>
      <c r="C475" s="10">
        <v>581054</v>
      </c>
      <c r="D475" s="23"/>
      <c r="E475" s="23"/>
      <c r="F475" s="18"/>
    </row>
    <row r="476" spans="1:6" x14ac:dyDescent="0.25">
      <c r="A476" s="11">
        <v>44325</v>
      </c>
      <c r="B476" s="12">
        <v>32723564</v>
      </c>
      <c r="C476" s="12">
        <v>581300</v>
      </c>
      <c r="D476" s="21"/>
      <c r="E476" s="21"/>
      <c r="F476" s="22"/>
    </row>
    <row r="477" spans="1:6" x14ac:dyDescent="0.25">
      <c r="A477" s="9">
        <v>44326</v>
      </c>
      <c r="B477" s="10">
        <v>32760121</v>
      </c>
      <c r="C477" s="10">
        <v>581670</v>
      </c>
      <c r="D477" s="23"/>
      <c r="E477" s="23"/>
      <c r="F477" s="18"/>
    </row>
    <row r="478" spans="1:6" x14ac:dyDescent="0.25">
      <c r="A478" s="11">
        <v>44327</v>
      </c>
      <c r="B478" s="12">
        <v>32794162</v>
      </c>
      <c r="C478" s="12">
        <v>582363</v>
      </c>
      <c r="D478" s="21"/>
      <c r="E478" s="21"/>
      <c r="F478" s="22"/>
    </row>
    <row r="479" spans="1:6" x14ac:dyDescent="0.25">
      <c r="A479" s="9">
        <v>44328</v>
      </c>
      <c r="B479" s="10">
        <v>32829645</v>
      </c>
      <c r="C479" s="10">
        <v>583211</v>
      </c>
      <c r="D479" s="23"/>
      <c r="E479" s="23"/>
      <c r="F479" s="18"/>
    </row>
    <row r="480" spans="1:6" x14ac:dyDescent="0.25">
      <c r="A480" s="11">
        <v>44329</v>
      </c>
      <c r="B480" s="12">
        <v>32868084</v>
      </c>
      <c r="C480" s="12">
        <v>583991</v>
      </c>
      <c r="D480" s="21"/>
      <c r="E480" s="21"/>
      <c r="F480" s="22"/>
    </row>
    <row r="481" spans="1:6" x14ac:dyDescent="0.25">
      <c r="A481" s="9">
        <v>44330</v>
      </c>
      <c r="B481" s="10">
        <v>32909065</v>
      </c>
      <c r="C481" s="10">
        <v>584723</v>
      </c>
      <c r="D481" s="23"/>
      <c r="E481" s="23"/>
      <c r="F481" s="18"/>
    </row>
    <row r="482" spans="1:6" x14ac:dyDescent="0.25">
      <c r="A482" s="11">
        <v>44331</v>
      </c>
      <c r="B482" s="12">
        <v>32938115</v>
      </c>
      <c r="C482" s="12">
        <v>585282</v>
      </c>
      <c r="D482" s="21"/>
      <c r="E482" s="21"/>
      <c r="F482" s="22"/>
    </row>
    <row r="483" spans="1:6" x14ac:dyDescent="0.25">
      <c r="A483" s="9">
        <v>44332</v>
      </c>
      <c r="B483" s="10">
        <v>32954825</v>
      </c>
      <c r="C483" s="10">
        <v>585574</v>
      </c>
      <c r="D483" s="23"/>
      <c r="E483" s="23"/>
      <c r="F483" s="18"/>
    </row>
    <row r="484" spans="1:6" x14ac:dyDescent="0.25">
      <c r="A484" s="11">
        <v>44333</v>
      </c>
      <c r="B484" s="12">
        <v>32984032</v>
      </c>
      <c r="C484" s="12">
        <v>585958</v>
      </c>
      <c r="D484" s="21"/>
      <c r="E484" s="21"/>
      <c r="F484" s="22"/>
    </row>
    <row r="485" spans="1:6" x14ac:dyDescent="0.25">
      <c r="A485" s="9">
        <v>44334</v>
      </c>
      <c r="B485" s="10">
        <v>33011895</v>
      </c>
      <c r="C485" s="10">
        <v>586825</v>
      </c>
      <c r="D485" s="23"/>
      <c r="E485" s="23"/>
      <c r="F485" s="18"/>
    </row>
    <row r="486" spans="1:6" x14ac:dyDescent="0.25">
      <c r="A486" s="11">
        <v>44335</v>
      </c>
      <c r="B486" s="12">
        <v>33040689</v>
      </c>
      <c r="C486" s="12">
        <v>587500</v>
      </c>
      <c r="D486" s="21"/>
      <c r="E486" s="21"/>
      <c r="F486" s="22"/>
    </row>
    <row r="487" spans="1:6" x14ac:dyDescent="0.25">
      <c r="A487" s="9">
        <v>44336</v>
      </c>
      <c r="B487" s="10">
        <v>33070307</v>
      </c>
      <c r="C487" s="10">
        <v>588154</v>
      </c>
      <c r="D487" s="23"/>
      <c r="E487" s="23"/>
      <c r="F487" s="18"/>
    </row>
    <row r="488" spans="1:6" x14ac:dyDescent="0.25">
      <c r="A488" s="11">
        <v>44337</v>
      </c>
      <c r="B488" s="12">
        <v>33099318</v>
      </c>
      <c r="C488" s="12">
        <v>588850</v>
      </c>
      <c r="D488" s="21"/>
      <c r="E488" s="21"/>
      <c r="F488" s="22"/>
    </row>
    <row r="489" spans="1:6" x14ac:dyDescent="0.25">
      <c r="A489" s="9">
        <v>44338</v>
      </c>
      <c r="B489" s="10">
        <v>33117634</v>
      </c>
      <c r="C489" s="10">
        <v>589329</v>
      </c>
      <c r="D489" s="23"/>
      <c r="E489" s="23"/>
      <c r="F489" s="18"/>
    </row>
    <row r="490" spans="1:6" x14ac:dyDescent="0.25">
      <c r="A490" s="11">
        <v>44339</v>
      </c>
      <c r="B490" s="12">
        <v>33131784</v>
      </c>
      <c r="C490" s="12">
        <v>589518</v>
      </c>
      <c r="D490" s="21"/>
      <c r="E490" s="21"/>
      <c r="F490" s="22"/>
    </row>
    <row r="491" spans="1:6" x14ac:dyDescent="0.25">
      <c r="A491" s="9">
        <v>44340</v>
      </c>
      <c r="B491" s="10">
        <v>33157412</v>
      </c>
      <c r="C491" s="10">
        <v>589935</v>
      </c>
      <c r="D491" s="23"/>
      <c r="E491" s="23"/>
      <c r="F491" s="18"/>
    </row>
    <row r="492" spans="1:6" x14ac:dyDescent="0.25">
      <c r="A492" s="11">
        <v>44341</v>
      </c>
      <c r="B492" s="12">
        <v>33180250</v>
      </c>
      <c r="C492" s="12">
        <v>590635</v>
      </c>
      <c r="D492" s="21"/>
      <c r="E492" s="21"/>
      <c r="F492" s="22"/>
    </row>
    <row r="493" spans="1:6" x14ac:dyDescent="0.25">
      <c r="A493" s="9">
        <v>44342</v>
      </c>
      <c r="B493" s="10">
        <v>33203636</v>
      </c>
      <c r="C493" s="10">
        <v>591601</v>
      </c>
      <c r="D493" s="23"/>
      <c r="E493" s="23"/>
      <c r="F493" s="18"/>
    </row>
    <row r="494" spans="1:6" x14ac:dyDescent="0.25">
      <c r="A494" s="11">
        <v>44343</v>
      </c>
      <c r="B494" s="12">
        <v>33231383</v>
      </c>
      <c r="C494" s="12">
        <v>592942</v>
      </c>
      <c r="D494" s="21"/>
      <c r="E494" s="21"/>
      <c r="F494" s="22"/>
    </row>
    <row r="495" spans="1:6" x14ac:dyDescent="0.25">
      <c r="A495" s="9">
        <v>44344</v>
      </c>
      <c r="B495" s="10">
        <v>33253407</v>
      </c>
      <c r="C495" s="10">
        <v>593701</v>
      </c>
      <c r="D495" s="23"/>
      <c r="E495" s="23"/>
      <c r="F495" s="18"/>
    </row>
    <row r="496" spans="1:6" x14ac:dyDescent="0.25">
      <c r="A496" s="11">
        <v>44345</v>
      </c>
      <c r="B496" s="12">
        <v>33264967</v>
      </c>
      <c r="C496" s="12">
        <v>594040</v>
      </c>
      <c r="D496" s="21"/>
      <c r="E496" s="21"/>
      <c r="F496" s="22"/>
    </row>
    <row r="497" spans="1:6" x14ac:dyDescent="0.25">
      <c r="A497" s="9">
        <v>44346</v>
      </c>
      <c r="B497" s="10">
        <v>33272409</v>
      </c>
      <c r="C497" s="10">
        <v>594171</v>
      </c>
      <c r="D497" s="23"/>
      <c r="E497" s="23"/>
      <c r="F497" s="18"/>
    </row>
    <row r="498" spans="1:6" x14ac:dyDescent="0.25">
      <c r="A498" s="11">
        <v>44347</v>
      </c>
      <c r="B498" s="12">
        <v>33277912</v>
      </c>
      <c r="C498" s="12">
        <v>594321</v>
      </c>
      <c r="D498" s="21"/>
      <c r="E498" s="21"/>
      <c r="F498" s="22"/>
    </row>
    <row r="499" spans="1:6" x14ac:dyDescent="0.25">
      <c r="A499" s="9">
        <v>44348</v>
      </c>
      <c r="B499" s="10">
        <v>33300482</v>
      </c>
      <c r="C499" s="10">
        <v>594827</v>
      </c>
      <c r="D499" s="23"/>
      <c r="E499" s="23"/>
      <c r="F499" s="18"/>
    </row>
    <row r="500" spans="1:6" x14ac:dyDescent="0.25">
      <c r="A500" s="11">
        <v>44349</v>
      </c>
      <c r="B500" s="12">
        <v>33317340</v>
      </c>
      <c r="C500" s="12">
        <v>595421</v>
      </c>
      <c r="D500" s="21"/>
      <c r="E500" s="21"/>
      <c r="F500" s="22"/>
    </row>
    <row r="501" spans="1:6" x14ac:dyDescent="0.25">
      <c r="A501" s="9">
        <v>44350</v>
      </c>
      <c r="B501" s="10">
        <v>33336811</v>
      </c>
      <c r="C501" s="10">
        <v>596037</v>
      </c>
      <c r="D501" s="23"/>
      <c r="E501" s="23"/>
      <c r="F501" s="18"/>
    </row>
    <row r="502" spans="1:6" x14ac:dyDescent="0.25">
      <c r="A502" s="11">
        <v>44351</v>
      </c>
      <c r="B502" s="12">
        <v>33312812</v>
      </c>
      <c r="C502" s="12">
        <v>596176</v>
      </c>
      <c r="D502" s="21"/>
      <c r="E502" s="21"/>
      <c r="F502" s="22"/>
    </row>
    <row r="503" spans="1:6" x14ac:dyDescent="0.25">
      <c r="A503" s="9">
        <v>44352</v>
      </c>
      <c r="B503" s="10">
        <v>33323260</v>
      </c>
      <c r="C503" s="10">
        <v>596551</v>
      </c>
      <c r="D503" s="23"/>
      <c r="E503" s="23"/>
      <c r="F503" s="18"/>
    </row>
    <row r="504" spans="1:6" x14ac:dyDescent="0.25">
      <c r="A504" s="11">
        <v>44353</v>
      </c>
      <c r="B504" s="12">
        <v>33329413</v>
      </c>
      <c r="C504" s="12">
        <v>596803</v>
      </c>
      <c r="D504" s="21"/>
      <c r="E504" s="21"/>
      <c r="F504" s="22"/>
    </row>
    <row r="505" spans="1:6" x14ac:dyDescent="0.25">
      <c r="A505" s="9">
        <v>44354</v>
      </c>
      <c r="B505" s="10">
        <v>33348865</v>
      </c>
      <c r="C505" s="10">
        <v>597139</v>
      </c>
      <c r="D505" s="23"/>
      <c r="E505" s="23"/>
      <c r="F505" s="18"/>
    </row>
    <row r="506" spans="1:6" x14ac:dyDescent="0.25">
      <c r="A506" s="11">
        <v>44355</v>
      </c>
      <c r="B506" s="12">
        <v>33363050</v>
      </c>
      <c r="C506" s="12">
        <v>597514</v>
      </c>
      <c r="D506" s="21"/>
      <c r="E506" s="21"/>
      <c r="F506" s="22"/>
    </row>
    <row r="507" spans="1:6" x14ac:dyDescent="0.25">
      <c r="A507" s="9">
        <v>44356</v>
      </c>
      <c r="B507" s="10">
        <v>33383714</v>
      </c>
      <c r="C507" s="10">
        <v>598086</v>
      </c>
      <c r="D507" s="23"/>
      <c r="E507" s="23"/>
      <c r="F507" s="18"/>
    </row>
    <row r="508" spans="1:6" x14ac:dyDescent="0.25">
      <c r="A508" s="11">
        <v>44357</v>
      </c>
      <c r="B508" s="12">
        <v>33399513</v>
      </c>
      <c r="C508" s="12">
        <v>598546</v>
      </c>
      <c r="D508" s="21"/>
      <c r="E508" s="21"/>
      <c r="F508" s="22"/>
    </row>
    <row r="509" spans="1:6" x14ac:dyDescent="0.25">
      <c r="A509" s="9">
        <v>44358</v>
      </c>
      <c r="B509" s="10">
        <v>33416340</v>
      </c>
      <c r="C509" s="10">
        <v>599063</v>
      </c>
      <c r="D509" s="23"/>
      <c r="E509" s="23"/>
      <c r="F509" s="18"/>
    </row>
    <row r="510" spans="1:6" x14ac:dyDescent="0.25">
      <c r="A510" s="11">
        <v>44359</v>
      </c>
      <c r="B510" s="12">
        <v>33424619</v>
      </c>
      <c r="C510" s="12">
        <v>599233</v>
      </c>
      <c r="D510" s="21"/>
      <c r="E510" s="21"/>
      <c r="F510" s="22"/>
    </row>
    <row r="511" spans="1:6" x14ac:dyDescent="0.25">
      <c r="A511" s="9">
        <v>44360</v>
      </c>
      <c r="B511" s="10">
        <v>33431406</v>
      </c>
      <c r="C511" s="10">
        <v>599328</v>
      </c>
      <c r="D511" s="23"/>
      <c r="E511" s="23"/>
      <c r="F511" s="18"/>
    </row>
    <row r="512" spans="1:6" x14ac:dyDescent="0.25">
      <c r="A512" s="11">
        <v>44361</v>
      </c>
      <c r="B512" s="12">
        <v>33446525</v>
      </c>
      <c r="C512" s="12">
        <v>599538</v>
      </c>
      <c r="D512" s="21"/>
      <c r="E512" s="21"/>
      <c r="F512" s="22"/>
    </row>
    <row r="513" spans="1:6" x14ac:dyDescent="0.25">
      <c r="A513" s="9">
        <v>44362</v>
      </c>
      <c r="B513" s="10">
        <v>33458397</v>
      </c>
      <c r="C513" s="10">
        <v>599990</v>
      </c>
      <c r="D513" s="23"/>
      <c r="E513" s="23"/>
      <c r="F513" s="18"/>
    </row>
    <row r="514" spans="1:6" x14ac:dyDescent="0.25">
      <c r="A514" s="11">
        <v>44363</v>
      </c>
      <c r="B514" s="12">
        <v>33472808</v>
      </c>
      <c r="C514" s="12">
        <v>600414</v>
      </c>
      <c r="D514" s="21"/>
      <c r="E514" s="21"/>
      <c r="F514" s="22"/>
    </row>
    <row r="515" spans="1:6" x14ac:dyDescent="0.25">
      <c r="A515" s="9">
        <v>44364</v>
      </c>
      <c r="B515" s="10">
        <v>33484995</v>
      </c>
      <c r="C515" s="10">
        <v>600702</v>
      </c>
      <c r="D515" s="23"/>
      <c r="E515" s="23"/>
      <c r="F515" s="18"/>
    </row>
    <row r="516" spans="1:6" x14ac:dyDescent="0.25">
      <c r="A516" s="11">
        <v>44365</v>
      </c>
      <c r="B516" s="12">
        <v>33497695</v>
      </c>
      <c r="C516" s="12">
        <v>601171</v>
      </c>
      <c r="D516" s="21"/>
      <c r="E516" s="21"/>
      <c r="F516" s="22"/>
    </row>
    <row r="517" spans="1:6" x14ac:dyDescent="0.25">
      <c r="A517" s="9">
        <v>44366</v>
      </c>
      <c r="B517" s="10">
        <v>33505275</v>
      </c>
      <c r="C517" s="10">
        <v>601340</v>
      </c>
      <c r="D517" s="23"/>
      <c r="E517" s="23"/>
      <c r="F517" s="18"/>
    </row>
    <row r="518" spans="1:6" x14ac:dyDescent="0.25">
      <c r="A518" s="11">
        <v>44367</v>
      </c>
      <c r="B518" s="12">
        <v>33509338</v>
      </c>
      <c r="C518" s="12">
        <v>601430</v>
      </c>
      <c r="D518" s="21"/>
      <c r="E518" s="21"/>
      <c r="F518" s="22"/>
    </row>
    <row r="519" spans="1:6" x14ac:dyDescent="0.25">
      <c r="A519" s="9">
        <v>44368</v>
      </c>
      <c r="B519" s="10">
        <v>33525182</v>
      </c>
      <c r="C519" s="10">
        <v>601718</v>
      </c>
      <c r="D519" s="23"/>
      <c r="E519" s="23"/>
      <c r="F519" s="18"/>
    </row>
    <row r="520" spans="1:6" x14ac:dyDescent="0.25">
      <c r="A520" s="11">
        <v>44369</v>
      </c>
      <c r="B520" s="12">
        <v>33537943</v>
      </c>
      <c r="C520" s="12">
        <v>602150</v>
      </c>
      <c r="D520" s="21"/>
      <c r="E520" s="21"/>
      <c r="F520" s="22"/>
    </row>
    <row r="521" spans="1:6" x14ac:dyDescent="0.25">
      <c r="A521" s="9">
        <v>44370</v>
      </c>
      <c r="B521" s="10">
        <v>33551974</v>
      </c>
      <c r="C521" s="10">
        <v>602548</v>
      </c>
      <c r="D521" s="23"/>
      <c r="E521" s="23"/>
      <c r="F521" s="18"/>
    </row>
    <row r="522" spans="1:6" x14ac:dyDescent="0.25">
      <c r="A522" s="11">
        <v>44371</v>
      </c>
      <c r="B522" s="12">
        <v>33566669</v>
      </c>
      <c r="C522" s="12">
        <v>602903</v>
      </c>
      <c r="D522" s="21"/>
      <c r="E522" s="21"/>
      <c r="F522" s="22"/>
    </row>
    <row r="523" spans="1:6" x14ac:dyDescent="0.25">
      <c r="A523" s="9">
        <v>44372</v>
      </c>
      <c r="B523" s="10">
        <v>33581632</v>
      </c>
      <c r="C523" s="10">
        <v>603361</v>
      </c>
      <c r="D523" s="23"/>
      <c r="E523" s="23"/>
      <c r="F523" s="18"/>
    </row>
    <row r="524" spans="1:6" x14ac:dyDescent="0.25">
      <c r="A524" s="11">
        <v>44373</v>
      </c>
      <c r="B524" s="12">
        <v>33588423</v>
      </c>
      <c r="C524" s="12">
        <v>603487</v>
      </c>
      <c r="D524" s="21"/>
      <c r="E524" s="21"/>
      <c r="F524" s="22"/>
    </row>
    <row r="525" spans="1:6" x14ac:dyDescent="0.25">
      <c r="A525" s="9">
        <v>44374</v>
      </c>
      <c r="B525" s="10">
        <v>33592510</v>
      </c>
      <c r="C525" s="10">
        <v>603583</v>
      </c>
      <c r="D525" s="23"/>
      <c r="E525" s="23"/>
      <c r="F525" s="18"/>
    </row>
    <row r="526" spans="1:6" x14ac:dyDescent="0.25">
      <c r="A526" s="11">
        <v>44375</v>
      </c>
      <c r="B526" s="12">
        <v>33608058</v>
      </c>
      <c r="C526" s="12">
        <v>603744</v>
      </c>
      <c r="D526" s="21"/>
      <c r="E526" s="21"/>
      <c r="F526" s="22"/>
    </row>
    <row r="527" spans="1:6" x14ac:dyDescent="0.25">
      <c r="A527" s="9">
        <v>44376</v>
      </c>
      <c r="B527" s="10">
        <v>33623787</v>
      </c>
      <c r="C527" s="10">
        <v>604123</v>
      </c>
      <c r="D527" s="23"/>
      <c r="E527" s="23"/>
      <c r="F527" s="18"/>
    </row>
    <row r="528" spans="1:6" x14ac:dyDescent="0.25">
      <c r="A528" s="11">
        <v>44377</v>
      </c>
      <c r="B528" s="12">
        <v>33639764</v>
      </c>
      <c r="C528" s="12">
        <v>604446</v>
      </c>
      <c r="D528" s="21"/>
      <c r="E528" s="21"/>
      <c r="F528" s="22"/>
    </row>
    <row r="529" spans="1:6" x14ac:dyDescent="0.25">
      <c r="A529" s="9">
        <v>44378</v>
      </c>
      <c r="B529" s="10">
        <v>33704723</v>
      </c>
      <c r="C529" s="10">
        <v>604693</v>
      </c>
      <c r="D529" s="23"/>
      <c r="E529" s="23"/>
      <c r="F529" s="18"/>
    </row>
    <row r="530" spans="1:6" x14ac:dyDescent="0.25">
      <c r="A530" s="11">
        <v>44379</v>
      </c>
      <c r="B530" s="12">
        <v>33725159</v>
      </c>
      <c r="C530" s="12">
        <v>604959</v>
      </c>
      <c r="D530" s="21"/>
      <c r="E530" s="21"/>
      <c r="F530" s="22"/>
    </row>
    <row r="531" spans="1:6" x14ac:dyDescent="0.25">
      <c r="A531" s="9">
        <v>44380</v>
      </c>
      <c r="B531" s="10">
        <v>33729152</v>
      </c>
      <c r="C531" s="10">
        <v>605045</v>
      </c>
      <c r="D531" s="23"/>
      <c r="E531" s="23"/>
      <c r="F531" s="18"/>
    </row>
    <row r="532" spans="1:6" x14ac:dyDescent="0.25">
      <c r="A532" s="11">
        <v>44381</v>
      </c>
      <c r="B532" s="12">
        <v>33732074</v>
      </c>
      <c r="C532" s="12">
        <v>605082</v>
      </c>
      <c r="D532" s="21"/>
      <c r="E532" s="21"/>
      <c r="F532" s="22"/>
    </row>
    <row r="533" spans="1:6" x14ac:dyDescent="0.25">
      <c r="A533" s="9">
        <v>44382</v>
      </c>
      <c r="B533" s="10">
        <v>33736665</v>
      </c>
      <c r="C533" s="10">
        <v>605123</v>
      </c>
      <c r="D533" s="23"/>
      <c r="E533" s="23"/>
      <c r="F533" s="18"/>
    </row>
    <row r="534" spans="1:6" x14ac:dyDescent="0.25">
      <c r="A534" s="11">
        <v>44383</v>
      </c>
      <c r="B534" s="12">
        <v>33763742</v>
      </c>
      <c r="C534" s="12">
        <v>605440</v>
      </c>
      <c r="D534" s="21"/>
      <c r="E534" s="21"/>
      <c r="F534" s="22"/>
    </row>
    <row r="535" spans="1:6" x14ac:dyDescent="0.25">
      <c r="A535" s="9">
        <v>44384</v>
      </c>
      <c r="B535" s="10">
        <v>33793961</v>
      </c>
      <c r="C535" s="10">
        <v>605762</v>
      </c>
      <c r="D535" s="23"/>
      <c r="E535" s="23"/>
      <c r="F535" s="18"/>
    </row>
    <row r="536" spans="1:6" x14ac:dyDescent="0.25">
      <c r="A536" s="11">
        <v>44385</v>
      </c>
      <c r="B536" s="12">
        <v>33843194</v>
      </c>
      <c r="C536" s="12">
        <v>606128</v>
      </c>
      <c r="D536" s="21"/>
      <c r="E536" s="21"/>
      <c r="F536" s="22"/>
    </row>
    <row r="537" spans="1:6" x14ac:dyDescent="0.25">
      <c r="A537" s="9">
        <v>44386</v>
      </c>
      <c r="B537" s="10">
        <v>33878529</v>
      </c>
      <c r="C537" s="10">
        <v>606535</v>
      </c>
      <c r="D537" s="23"/>
      <c r="E537" s="23"/>
      <c r="F537" s="18"/>
    </row>
    <row r="538" spans="1:6" x14ac:dyDescent="0.25">
      <c r="A538" s="11">
        <v>44387</v>
      </c>
      <c r="B538" s="12">
        <v>33886287</v>
      </c>
      <c r="C538" s="12">
        <v>606623</v>
      </c>
      <c r="D538" s="21"/>
      <c r="E538" s="21"/>
      <c r="F538" s="22"/>
    </row>
    <row r="539" spans="1:6" x14ac:dyDescent="0.25">
      <c r="A539" s="9">
        <v>44388</v>
      </c>
      <c r="B539" s="10">
        <v>33891830</v>
      </c>
      <c r="C539" s="10">
        <v>606653</v>
      </c>
      <c r="D539" s="23"/>
      <c r="E539" s="23"/>
      <c r="F539" s="18"/>
    </row>
    <row r="540" spans="1:6" x14ac:dyDescent="0.25">
      <c r="A540" s="11">
        <v>44389</v>
      </c>
      <c r="B540" s="12">
        <v>33927213</v>
      </c>
      <c r="C540" s="12">
        <v>606926</v>
      </c>
      <c r="D540" s="21"/>
      <c r="E540" s="21"/>
      <c r="F540" s="22"/>
    </row>
    <row r="541" spans="1:6" x14ac:dyDescent="0.25">
      <c r="A541" s="9">
        <v>44390</v>
      </c>
      <c r="B541" s="10">
        <v>33970195</v>
      </c>
      <c r="C541" s="10">
        <v>607358</v>
      </c>
      <c r="D541" s="23"/>
      <c r="E541" s="23"/>
      <c r="F541" s="18"/>
    </row>
    <row r="542" spans="1:6" x14ac:dyDescent="0.25">
      <c r="A542" s="11">
        <v>44391</v>
      </c>
      <c r="B542" s="12">
        <v>34008250</v>
      </c>
      <c r="C542" s="12">
        <v>607751</v>
      </c>
      <c r="D542" s="21"/>
      <c r="E542" s="21"/>
      <c r="F542" s="22"/>
    </row>
    <row r="543" spans="1:6" x14ac:dyDescent="0.25">
      <c r="A543" s="9">
        <v>44392</v>
      </c>
      <c r="B543" s="10">
        <v>34044268</v>
      </c>
      <c r="C543" s="10">
        <v>608089</v>
      </c>
      <c r="D543" s="23"/>
      <c r="E543" s="23"/>
      <c r="F543" s="18"/>
    </row>
    <row r="544" spans="1:6" x14ac:dyDescent="0.25">
      <c r="A544" s="11">
        <v>44393</v>
      </c>
      <c r="B544" s="12">
        <v>34096492</v>
      </c>
      <c r="C544" s="12">
        <v>608446</v>
      </c>
      <c r="D544" s="21"/>
      <c r="E544" s="21"/>
      <c r="F544" s="22"/>
    </row>
    <row r="545" spans="1:6" x14ac:dyDescent="0.25">
      <c r="A545" s="9">
        <v>44394</v>
      </c>
      <c r="B545" s="10">
        <v>34108937</v>
      </c>
      <c r="C545" s="10">
        <v>608529</v>
      </c>
      <c r="D545" s="23"/>
      <c r="E545" s="23"/>
      <c r="F545" s="18"/>
    </row>
    <row r="546" spans="1:6" x14ac:dyDescent="0.25">
      <c r="A546" s="11">
        <v>44395</v>
      </c>
      <c r="B546" s="12">
        <v>34117964</v>
      </c>
      <c r="C546" s="12">
        <v>608566</v>
      </c>
      <c r="D546" s="21"/>
      <c r="E546" s="21"/>
      <c r="F546" s="22"/>
    </row>
    <row r="547" spans="1:6" x14ac:dyDescent="0.25">
      <c r="A547" s="9">
        <v>44396</v>
      </c>
      <c r="B547" s="10">
        <v>34177146</v>
      </c>
      <c r="C547" s="10">
        <v>608797</v>
      </c>
      <c r="D547" s="23"/>
      <c r="E547" s="23"/>
      <c r="F547" s="18"/>
    </row>
    <row r="548" spans="1:6" x14ac:dyDescent="0.25">
      <c r="A548" s="11">
        <v>44397</v>
      </c>
      <c r="B548" s="12">
        <v>34239257</v>
      </c>
      <c r="C548" s="12">
        <v>609097</v>
      </c>
      <c r="D548" s="21"/>
      <c r="E548" s="21"/>
      <c r="F548" s="22"/>
    </row>
    <row r="549" spans="1:6" x14ac:dyDescent="0.25">
      <c r="A549" s="9">
        <v>44398</v>
      </c>
      <c r="B549" s="10">
        <v>34299048</v>
      </c>
      <c r="C549" s="10">
        <v>609494</v>
      </c>
      <c r="D549" s="23"/>
      <c r="E549" s="23"/>
      <c r="F549" s="18"/>
    </row>
    <row r="550" spans="1:6" x14ac:dyDescent="0.25">
      <c r="A550" s="11">
        <v>44399</v>
      </c>
      <c r="B550" s="12">
        <v>34364548</v>
      </c>
      <c r="C550" s="12">
        <v>609856</v>
      </c>
      <c r="D550" s="21"/>
      <c r="E550" s="21"/>
      <c r="F550" s="22"/>
    </row>
    <row r="551" spans="1:6" x14ac:dyDescent="0.25">
      <c r="A551" s="9">
        <v>44400</v>
      </c>
      <c r="B551" s="10">
        <v>34447610</v>
      </c>
      <c r="C551" s="10">
        <v>610299</v>
      </c>
      <c r="D551" s="23"/>
      <c r="E551" s="23"/>
      <c r="F551" s="18"/>
    </row>
    <row r="552" spans="1:6" x14ac:dyDescent="0.25">
      <c r="A552" s="11">
        <v>44401</v>
      </c>
      <c r="B552" s="12">
        <v>34469200</v>
      </c>
      <c r="C552" s="12">
        <v>610400</v>
      </c>
      <c r="D552" s="21"/>
      <c r="E552" s="21"/>
      <c r="F552" s="22"/>
    </row>
    <row r="553" spans="1:6" x14ac:dyDescent="0.25">
      <c r="A553" s="9">
        <v>44402</v>
      </c>
      <c r="B553" s="10">
        <v>34483033</v>
      </c>
      <c r="C553" s="10">
        <v>610449</v>
      </c>
      <c r="D553" s="23"/>
      <c r="E553" s="23"/>
      <c r="F553" s="18"/>
    </row>
    <row r="554" spans="1:6" x14ac:dyDescent="0.25">
      <c r="A554" s="11">
        <v>44403</v>
      </c>
      <c r="B554" s="12">
        <v>34576119</v>
      </c>
      <c r="C554" s="12">
        <v>610722</v>
      </c>
      <c r="D554" s="21"/>
      <c r="E554" s="21"/>
      <c r="F554" s="22"/>
    </row>
    <row r="555" spans="1:6" x14ac:dyDescent="0.25">
      <c r="A555" s="9">
        <v>44404</v>
      </c>
      <c r="B555" s="10">
        <v>34682937</v>
      </c>
      <c r="C555" s="10">
        <v>611206</v>
      </c>
      <c r="D555" s="23"/>
      <c r="E555" s="23"/>
      <c r="F555" s="18"/>
    </row>
    <row r="556" spans="1:6" x14ac:dyDescent="0.25">
      <c r="A556" s="11">
        <v>44405</v>
      </c>
      <c r="B556" s="12">
        <v>34767898</v>
      </c>
      <c r="C556" s="12">
        <v>611701</v>
      </c>
      <c r="D556" s="21"/>
      <c r="E556" s="21"/>
      <c r="F556" s="22"/>
    </row>
    <row r="557" spans="1:6" x14ac:dyDescent="0.25">
      <c r="A557" s="9">
        <v>44406</v>
      </c>
      <c r="B557" s="10">
        <v>34866192</v>
      </c>
      <c r="C557" s="10">
        <v>612104</v>
      </c>
      <c r="D557" s="23"/>
      <c r="E557" s="23"/>
      <c r="F557" s="18"/>
    </row>
    <row r="558" spans="1:6" x14ac:dyDescent="0.25">
      <c r="A558" s="11">
        <v>44407</v>
      </c>
      <c r="B558" s="12">
        <v>34988866</v>
      </c>
      <c r="C558" s="12">
        <v>612775</v>
      </c>
      <c r="D558" s="21"/>
      <c r="E558" s="21"/>
      <c r="F558" s="22"/>
    </row>
    <row r="559" spans="1:6" x14ac:dyDescent="0.25">
      <c r="A559" s="9">
        <v>44408</v>
      </c>
      <c r="B559" s="10">
        <v>35018564</v>
      </c>
      <c r="C559" s="10">
        <v>612919</v>
      </c>
      <c r="D559" s="23"/>
      <c r="E559" s="23"/>
      <c r="F559" s="18"/>
    </row>
    <row r="560" spans="1:6" x14ac:dyDescent="0.25">
      <c r="A560" s="11">
        <v>44409</v>
      </c>
      <c r="B560" s="12">
        <v>35041458</v>
      </c>
      <c r="C560" s="12">
        <v>612982</v>
      </c>
      <c r="D560" s="21"/>
      <c r="E560" s="21"/>
      <c r="F560" s="22"/>
    </row>
    <row r="561" spans="1:6" x14ac:dyDescent="0.25">
      <c r="A561" s="9">
        <v>44410</v>
      </c>
      <c r="B561" s="10">
        <v>35177628</v>
      </c>
      <c r="C561" s="10">
        <v>613440</v>
      </c>
      <c r="D561" s="23"/>
      <c r="E561" s="23"/>
      <c r="F561" s="18"/>
    </row>
    <row r="562" spans="1:6" x14ac:dyDescent="0.25">
      <c r="A562" s="11">
        <v>44411</v>
      </c>
      <c r="B562" s="12">
        <v>35327939</v>
      </c>
      <c r="C562" s="12">
        <v>614109</v>
      </c>
      <c r="D562" s="21"/>
      <c r="E562" s="21"/>
      <c r="F562" s="22"/>
    </row>
    <row r="563" spans="1:6" x14ac:dyDescent="0.25">
      <c r="A563" s="9">
        <v>44412</v>
      </c>
      <c r="B563" s="10">
        <v>35440283</v>
      </c>
      <c r="C563" s="10">
        <v>614834</v>
      </c>
      <c r="D563" s="23"/>
      <c r="E563" s="23"/>
      <c r="F563" s="18"/>
    </row>
    <row r="564" spans="1:6" x14ac:dyDescent="0.25">
      <c r="A564" s="11">
        <v>44413</v>
      </c>
      <c r="B564" s="12">
        <v>35567255</v>
      </c>
      <c r="C564" s="12">
        <v>615408</v>
      </c>
      <c r="D564" s="21"/>
      <c r="E564" s="21"/>
      <c r="F564" s="22"/>
    </row>
    <row r="565" spans="1:6" x14ac:dyDescent="0.25">
      <c r="A565" s="9">
        <v>44414</v>
      </c>
      <c r="B565" s="10">
        <v>35735606</v>
      </c>
      <c r="C565" s="10">
        <v>616257</v>
      </c>
      <c r="D565" s="23"/>
      <c r="E565" s="23"/>
      <c r="F565" s="18"/>
    </row>
    <row r="566" spans="1:6" x14ac:dyDescent="0.25">
      <c r="A566" s="11">
        <v>44415</v>
      </c>
      <c r="B566" s="12">
        <v>35777721</v>
      </c>
      <c r="C566" s="12">
        <v>616463</v>
      </c>
      <c r="D566" s="21"/>
      <c r="E566" s="21"/>
      <c r="F566" s="22"/>
    </row>
    <row r="567" spans="1:6" x14ac:dyDescent="0.25">
      <c r="A567" s="9">
        <v>44416</v>
      </c>
      <c r="B567" s="10">
        <v>35813789</v>
      </c>
      <c r="C567" s="10">
        <v>616594</v>
      </c>
      <c r="D567" s="23"/>
      <c r="E567" s="23"/>
      <c r="F567" s="18"/>
    </row>
    <row r="568" spans="1:6" x14ac:dyDescent="0.25">
      <c r="A568" s="11">
        <v>44417</v>
      </c>
      <c r="B568" s="12">
        <v>35992480</v>
      </c>
      <c r="C568" s="12">
        <v>617314</v>
      </c>
      <c r="D568" s="21"/>
      <c r="E568" s="21"/>
      <c r="F568" s="22"/>
    </row>
    <row r="569" spans="1:6" x14ac:dyDescent="0.25">
      <c r="A569" s="9">
        <v>44418</v>
      </c>
      <c r="B569" s="10">
        <v>36154571</v>
      </c>
      <c r="C569" s="10">
        <v>618363</v>
      </c>
      <c r="D569" s="23"/>
      <c r="E569" s="23"/>
      <c r="F569" s="18"/>
    </row>
    <row r="570" spans="1:6" x14ac:dyDescent="0.25">
      <c r="A570" s="11">
        <v>44419</v>
      </c>
      <c r="B570" s="12">
        <v>36310148</v>
      </c>
      <c r="C570" s="12">
        <v>618701</v>
      </c>
      <c r="D570" s="21"/>
      <c r="E570" s="21"/>
      <c r="F570" s="22"/>
    </row>
    <row r="571" spans="1:6" x14ac:dyDescent="0.25">
      <c r="A571" s="9">
        <v>44420</v>
      </c>
      <c r="B571" s="10">
        <v>36448857</v>
      </c>
      <c r="C571" s="10">
        <v>619723</v>
      </c>
      <c r="D571" s="23"/>
      <c r="E571" s="23"/>
      <c r="F571" s="18"/>
    </row>
    <row r="572" spans="1:6" x14ac:dyDescent="0.25">
      <c r="A572" s="11">
        <v>44421</v>
      </c>
      <c r="B572" s="12">
        <v>36636249</v>
      </c>
      <c r="C572" s="12">
        <v>620809</v>
      </c>
      <c r="D572" s="21"/>
      <c r="E572" s="21"/>
      <c r="F572" s="22"/>
    </row>
    <row r="573" spans="1:6" x14ac:dyDescent="0.25">
      <c r="A573" s="9">
        <v>44422</v>
      </c>
      <c r="B573" s="10">
        <v>36686066</v>
      </c>
      <c r="C573" s="10">
        <v>621051</v>
      </c>
      <c r="D573" s="23"/>
      <c r="E573" s="23"/>
      <c r="F573" s="18"/>
    </row>
    <row r="574" spans="1:6" x14ac:dyDescent="0.25">
      <c r="A574" s="11">
        <v>44423</v>
      </c>
      <c r="B574" s="12">
        <v>36729884</v>
      </c>
      <c r="C574" s="12">
        <v>621228</v>
      </c>
      <c r="D574" s="21"/>
      <c r="E574" s="21"/>
      <c r="F574" s="22"/>
    </row>
    <row r="575" spans="1:6" x14ac:dyDescent="0.25">
      <c r="A575" s="9">
        <v>44424</v>
      </c>
      <c r="B575" s="10">
        <v>36989377</v>
      </c>
      <c r="C575" s="10">
        <v>622244</v>
      </c>
      <c r="D575" s="23"/>
      <c r="E575" s="23"/>
      <c r="F575" s="18"/>
    </row>
    <row r="576" spans="1:6" x14ac:dyDescent="0.25">
      <c r="A576" s="11">
        <v>44425</v>
      </c>
      <c r="B576" s="12">
        <v>37133674</v>
      </c>
      <c r="C576" s="12">
        <v>623237</v>
      </c>
      <c r="D576" s="21"/>
      <c r="E576" s="21"/>
      <c r="F576" s="22"/>
    </row>
    <row r="577" spans="1:6" x14ac:dyDescent="0.25">
      <c r="A577" s="9">
        <v>44426</v>
      </c>
      <c r="B577" s="10">
        <v>37298285</v>
      </c>
      <c r="C577" s="10">
        <v>624365</v>
      </c>
      <c r="D577" s="23"/>
      <c r="E577" s="23"/>
      <c r="F577" s="18"/>
    </row>
    <row r="578" spans="1:6" x14ac:dyDescent="0.25">
      <c r="A578" s="11">
        <v>44427</v>
      </c>
      <c r="B578" s="12">
        <v>37458037</v>
      </c>
      <c r="C578" s="12">
        <v>626099</v>
      </c>
      <c r="D578" s="21"/>
      <c r="E578" s="21"/>
      <c r="F578" s="22"/>
    </row>
    <row r="579" spans="1:6" x14ac:dyDescent="0.25">
      <c r="A579" s="9">
        <v>44428</v>
      </c>
      <c r="B579" s="10">
        <v>37657643</v>
      </c>
      <c r="C579" s="10">
        <v>627631</v>
      </c>
      <c r="D579" s="23"/>
      <c r="E579" s="23"/>
      <c r="F579" s="18"/>
    </row>
    <row r="580" spans="1:6" x14ac:dyDescent="0.25">
      <c r="A580" s="11">
        <v>44429</v>
      </c>
      <c r="B580" s="12">
        <v>37737034</v>
      </c>
      <c r="C580" s="12">
        <v>628100</v>
      </c>
      <c r="D580" s="21"/>
      <c r="E580" s="21"/>
      <c r="F580" s="22"/>
    </row>
    <row r="581" spans="1:6" x14ac:dyDescent="0.25">
      <c r="A581" s="9">
        <v>44430</v>
      </c>
      <c r="B581" s="10">
        <v>37777607</v>
      </c>
      <c r="C581" s="10">
        <v>628285</v>
      </c>
      <c r="D581" s="23"/>
      <c r="E581" s="23"/>
      <c r="F581" s="18"/>
    </row>
    <row r="582" spans="1:6" x14ac:dyDescent="0.25">
      <c r="A582" s="11">
        <v>44431</v>
      </c>
      <c r="B582" s="12">
        <v>38043754</v>
      </c>
      <c r="C582" s="12">
        <v>629644</v>
      </c>
      <c r="D582" s="21"/>
      <c r="E582" s="21"/>
      <c r="F582" s="22"/>
    </row>
    <row r="583" spans="1:6" x14ac:dyDescent="0.25">
      <c r="A583" s="9">
        <v>44432</v>
      </c>
      <c r="B583" s="10">
        <v>38193951</v>
      </c>
      <c r="C583" s="10">
        <v>631057</v>
      </c>
      <c r="D583" s="23"/>
      <c r="E583" s="23"/>
      <c r="F583" s="18"/>
    </row>
    <row r="584" spans="1:6" x14ac:dyDescent="0.25">
      <c r="A584" s="11">
        <v>44433</v>
      </c>
      <c r="B584" s="12">
        <v>38364887</v>
      </c>
      <c r="C584" s="12">
        <v>632522</v>
      </c>
      <c r="D584" s="21"/>
      <c r="E584" s="21"/>
      <c r="F584" s="22"/>
    </row>
    <row r="585" spans="1:6" x14ac:dyDescent="0.25">
      <c r="A585" s="9">
        <v>44434</v>
      </c>
      <c r="B585" s="10">
        <v>38552648</v>
      </c>
      <c r="C585" s="10">
        <v>634735</v>
      </c>
      <c r="D585" s="23"/>
      <c r="E585" s="23"/>
      <c r="F585" s="18"/>
    </row>
    <row r="586" spans="1:6" x14ac:dyDescent="0.25">
      <c r="A586" s="11">
        <v>44435</v>
      </c>
      <c r="B586" s="12">
        <v>38748559</v>
      </c>
      <c r="C586" s="12">
        <v>636509</v>
      </c>
      <c r="D586" s="21"/>
      <c r="E586" s="21"/>
      <c r="F586" s="22"/>
    </row>
    <row r="587" spans="1:6" x14ac:dyDescent="0.25">
      <c r="A587" s="9">
        <v>44436</v>
      </c>
      <c r="B587" s="10">
        <v>38833818</v>
      </c>
      <c r="C587" s="10">
        <v>637076</v>
      </c>
      <c r="D587" s="23"/>
      <c r="E587" s="23"/>
      <c r="F587" s="18"/>
    </row>
    <row r="588" spans="1:6" x14ac:dyDescent="0.25">
      <c r="A588" s="11">
        <v>44437</v>
      </c>
      <c r="B588" s="12">
        <v>38875976</v>
      </c>
      <c r="C588" s="12">
        <v>637356</v>
      </c>
      <c r="D588" s="21"/>
      <c r="E588" s="21"/>
      <c r="F588" s="22"/>
    </row>
    <row r="589" spans="1:6" x14ac:dyDescent="0.25">
      <c r="A589" s="9">
        <v>44438</v>
      </c>
      <c r="B589" s="10">
        <v>39156379</v>
      </c>
      <c r="C589" s="10">
        <v>639081</v>
      </c>
      <c r="D589" s="23"/>
      <c r="E589" s="23"/>
      <c r="F589" s="18"/>
    </row>
    <row r="590" spans="1:6" x14ac:dyDescent="0.25">
      <c r="A590" s="11">
        <v>44439</v>
      </c>
      <c r="B590" s="12">
        <v>39316629</v>
      </c>
      <c r="C590" s="12">
        <v>640519</v>
      </c>
      <c r="D590" s="21"/>
      <c r="E590" s="21"/>
      <c r="F590" s="22"/>
    </row>
    <row r="591" spans="1:6" x14ac:dyDescent="0.25">
      <c r="A591" s="9">
        <v>44440</v>
      </c>
      <c r="B591" s="10">
        <v>39527624</v>
      </c>
      <c r="C591" s="10">
        <v>642454</v>
      </c>
      <c r="D591" s="23"/>
      <c r="E591" s="23"/>
      <c r="F591" s="18"/>
    </row>
    <row r="592" spans="1:6" x14ac:dyDescent="0.25">
      <c r="A592" s="11">
        <v>44441</v>
      </c>
      <c r="B592" s="12">
        <v>39703320</v>
      </c>
      <c r="C592" s="12">
        <v>645391</v>
      </c>
      <c r="D592" s="21"/>
      <c r="E592" s="21"/>
      <c r="F592" s="22"/>
    </row>
    <row r="593" spans="1:6" x14ac:dyDescent="0.25">
      <c r="A593" s="9">
        <v>44442</v>
      </c>
      <c r="B593" s="10">
        <v>39894795</v>
      </c>
      <c r="C593" s="10">
        <v>647370</v>
      </c>
      <c r="D593" s="23"/>
      <c r="E593" s="23"/>
      <c r="F593" s="18"/>
    </row>
    <row r="594" spans="1:6" x14ac:dyDescent="0.25">
      <c r="A594" s="11">
        <v>44443</v>
      </c>
      <c r="B594" s="12">
        <v>39960849</v>
      </c>
      <c r="C594" s="12">
        <v>647896</v>
      </c>
      <c r="D594" s="21"/>
      <c r="E594" s="21"/>
      <c r="F594" s="22"/>
    </row>
    <row r="595" spans="1:6" x14ac:dyDescent="0.25">
      <c r="A595" s="9">
        <v>44444</v>
      </c>
      <c r="B595" s="10">
        <v>40005266</v>
      </c>
      <c r="C595" s="10">
        <v>648273</v>
      </c>
      <c r="D595" s="23"/>
      <c r="E595" s="23"/>
      <c r="F595" s="18"/>
    </row>
    <row r="596" spans="1:6" x14ac:dyDescent="0.25">
      <c r="A596" s="11">
        <v>44445</v>
      </c>
      <c r="B596" s="12">
        <v>40082242</v>
      </c>
      <c r="C596" s="12">
        <v>648788</v>
      </c>
      <c r="D596" s="21"/>
      <c r="E596" s="21"/>
      <c r="F596" s="22"/>
    </row>
    <row r="597" spans="1:6" x14ac:dyDescent="0.25">
      <c r="A597" s="9">
        <v>44446</v>
      </c>
      <c r="B597" s="10">
        <v>40383380</v>
      </c>
      <c r="C597" s="10">
        <v>651014</v>
      </c>
      <c r="D597" s="23"/>
      <c r="E597" s="23"/>
      <c r="F597" s="18"/>
    </row>
    <row r="598" spans="1:6" x14ac:dyDescent="0.25">
      <c r="A598" s="11">
        <v>44447</v>
      </c>
      <c r="B598" s="12">
        <v>40567569</v>
      </c>
      <c r="C598" s="12">
        <v>653216</v>
      </c>
      <c r="D598" s="21"/>
      <c r="E598" s="21"/>
      <c r="F598" s="22"/>
    </row>
    <row r="599" spans="1:6" x14ac:dyDescent="0.25">
      <c r="A599" s="9">
        <v>44448</v>
      </c>
      <c r="B599" s="10">
        <v>40738140</v>
      </c>
      <c r="C599" s="10">
        <v>656448</v>
      </c>
      <c r="D599" s="23"/>
      <c r="E599" s="23"/>
      <c r="F599" s="18"/>
    </row>
    <row r="600" spans="1:6" x14ac:dyDescent="0.25">
      <c r="A600" s="11">
        <v>44449</v>
      </c>
      <c r="B600" s="12">
        <v>40914456</v>
      </c>
      <c r="C600" s="12">
        <v>658865</v>
      </c>
      <c r="D600" s="21"/>
      <c r="E600" s="21"/>
      <c r="F600" s="22"/>
    </row>
    <row r="601" spans="1:6" x14ac:dyDescent="0.25">
      <c r="A601" s="9">
        <v>44450</v>
      </c>
      <c r="B601" s="10">
        <v>40988382</v>
      </c>
      <c r="C601" s="10">
        <v>659556</v>
      </c>
      <c r="D601" s="23"/>
      <c r="E601" s="23"/>
      <c r="F601" s="18"/>
    </row>
    <row r="602" spans="1:6" x14ac:dyDescent="0.25">
      <c r="A602" s="11">
        <v>44451</v>
      </c>
      <c r="B602" s="12">
        <v>41027940</v>
      </c>
      <c r="C602" s="12">
        <v>659854</v>
      </c>
      <c r="D602" s="21"/>
      <c r="E602" s="21"/>
      <c r="F602" s="22"/>
    </row>
    <row r="603" spans="1:6" x14ac:dyDescent="0.25">
      <c r="A603" s="9">
        <v>44452</v>
      </c>
      <c r="B603" s="10">
        <v>41312998</v>
      </c>
      <c r="C603" s="10">
        <v>661579</v>
      </c>
      <c r="D603" s="23"/>
      <c r="E603" s="23"/>
      <c r="F603" s="18"/>
    </row>
    <row r="604" spans="1:6" x14ac:dyDescent="0.25">
      <c r="A604" s="11">
        <v>44453</v>
      </c>
      <c r="B604" s="12">
        <v>41465694</v>
      </c>
      <c r="C604" s="12">
        <v>664235</v>
      </c>
      <c r="D604" s="21"/>
      <c r="E604" s="21"/>
      <c r="F604" s="22"/>
    </row>
    <row r="605" spans="1:6" x14ac:dyDescent="0.25">
      <c r="A605" s="9">
        <v>44454</v>
      </c>
      <c r="B605" s="10">
        <v>41635889</v>
      </c>
      <c r="C605" s="10">
        <v>666816</v>
      </c>
      <c r="D605" s="23"/>
      <c r="E605" s="23"/>
      <c r="F605" s="18"/>
    </row>
    <row r="606" spans="1:6" x14ac:dyDescent="0.25">
      <c r="A606" s="11">
        <v>44455</v>
      </c>
      <c r="B606" s="12">
        <v>41790772</v>
      </c>
      <c r="C606" s="12">
        <v>670234</v>
      </c>
      <c r="D606" s="21"/>
      <c r="E606" s="21"/>
      <c r="F606" s="22"/>
    </row>
    <row r="607" spans="1:6" x14ac:dyDescent="0.25">
      <c r="A607" s="9">
        <v>44456</v>
      </c>
      <c r="B607" s="10">
        <v>41957710</v>
      </c>
      <c r="C607" s="10">
        <v>672813</v>
      </c>
      <c r="D607" s="23"/>
      <c r="E607" s="23"/>
      <c r="F607" s="18"/>
    </row>
    <row r="608" spans="1:6" x14ac:dyDescent="0.25">
      <c r="A608" s="11">
        <v>44457</v>
      </c>
      <c r="B608" s="12">
        <v>42025890</v>
      </c>
      <c r="C608" s="12">
        <v>673637</v>
      </c>
      <c r="D608" s="21"/>
      <c r="E608" s="21"/>
      <c r="F608" s="22"/>
    </row>
    <row r="609" spans="1:6" x14ac:dyDescent="0.25">
      <c r="A609" s="9">
        <v>44458</v>
      </c>
      <c r="B609" s="10">
        <v>42065846</v>
      </c>
      <c r="C609" s="10">
        <v>673939</v>
      </c>
      <c r="D609" s="23"/>
      <c r="E609" s="23"/>
      <c r="F609" s="18"/>
    </row>
    <row r="610" spans="1:6" x14ac:dyDescent="0.25">
      <c r="A610" s="11">
        <v>44459</v>
      </c>
      <c r="B610" s="12">
        <v>42274012</v>
      </c>
      <c r="C610" s="12">
        <v>676191</v>
      </c>
      <c r="D610" s="21"/>
      <c r="E610" s="21"/>
      <c r="F610" s="22"/>
    </row>
    <row r="611" spans="1:6" x14ac:dyDescent="0.25">
      <c r="A611" s="9">
        <v>44460</v>
      </c>
      <c r="B611" s="10">
        <v>42403987</v>
      </c>
      <c r="C611" s="10">
        <v>678556</v>
      </c>
      <c r="D611" s="23"/>
      <c r="E611" s="23"/>
      <c r="F611" s="18"/>
    </row>
    <row r="612" spans="1:6" x14ac:dyDescent="0.25">
      <c r="A612" s="11">
        <v>44461</v>
      </c>
      <c r="B612" s="12">
        <v>42551480</v>
      </c>
      <c r="C612" s="12">
        <v>681343</v>
      </c>
      <c r="D612" s="21"/>
      <c r="E612" s="21"/>
      <c r="F612" s="22"/>
    </row>
    <row r="613" spans="1:6" x14ac:dyDescent="0.25">
      <c r="A613" s="9">
        <v>44462</v>
      </c>
      <c r="B613" s="10">
        <v>42679344</v>
      </c>
      <c r="C613" s="10">
        <v>684498</v>
      </c>
      <c r="D613" s="23"/>
      <c r="E613" s="23"/>
      <c r="F613" s="18"/>
    </row>
    <row r="614" spans="1:6" x14ac:dyDescent="0.25">
      <c r="A614" s="11">
        <v>44463</v>
      </c>
      <c r="B614" s="12">
        <v>42819355</v>
      </c>
      <c r="C614" s="12">
        <v>687247</v>
      </c>
      <c r="D614" s="21"/>
      <c r="E614" s="21"/>
      <c r="F614" s="22"/>
    </row>
    <row r="615" spans="1:6" x14ac:dyDescent="0.25">
      <c r="A615" s="9">
        <v>44464</v>
      </c>
      <c r="B615" s="10">
        <v>42870947</v>
      </c>
      <c r="C615" s="10">
        <v>687876</v>
      </c>
      <c r="D615" s="23"/>
      <c r="E615" s="23"/>
      <c r="F615" s="18"/>
    </row>
    <row r="616" spans="1:6" x14ac:dyDescent="0.25">
      <c r="A616" s="11">
        <v>44465</v>
      </c>
      <c r="B616" s="12">
        <v>42905182</v>
      </c>
      <c r="C616" s="12">
        <v>688178</v>
      </c>
      <c r="D616" s="21"/>
      <c r="E616" s="21"/>
      <c r="F616" s="22"/>
    </row>
    <row r="617" spans="1:6" x14ac:dyDescent="0.25">
      <c r="A617" s="9">
        <v>44466</v>
      </c>
      <c r="B617" s="10">
        <v>43099971</v>
      </c>
      <c r="C617" s="10">
        <v>690559</v>
      </c>
      <c r="D617" s="23"/>
      <c r="E617" s="23"/>
      <c r="F617" s="18"/>
    </row>
    <row r="618" spans="1:6" x14ac:dyDescent="0.25">
      <c r="A618" s="11">
        <v>44467</v>
      </c>
      <c r="B618" s="12">
        <v>43213311</v>
      </c>
      <c r="C618" s="12">
        <v>692878</v>
      </c>
      <c r="D618" s="21"/>
      <c r="E618" s="21"/>
      <c r="F618" s="22"/>
    </row>
    <row r="619" spans="1:6" x14ac:dyDescent="0.25">
      <c r="A619" s="9">
        <v>44468</v>
      </c>
      <c r="B619" s="10">
        <v>43341823</v>
      </c>
      <c r="C619" s="10">
        <v>695393</v>
      </c>
      <c r="D619" s="23"/>
      <c r="E619" s="23"/>
      <c r="F619" s="18"/>
    </row>
    <row r="620" spans="1:6" x14ac:dyDescent="0.25">
      <c r="A620" s="11">
        <v>44469</v>
      </c>
      <c r="B620" s="12">
        <v>43458032</v>
      </c>
      <c r="C620" s="12">
        <v>698136</v>
      </c>
      <c r="D620" s="21"/>
      <c r="E620" s="21"/>
      <c r="F620" s="22"/>
    </row>
    <row r="621" spans="1:6" x14ac:dyDescent="0.25">
      <c r="A621" s="9">
        <v>44470</v>
      </c>
      <c r="B621" s="10">
        <v>43583808</v>
      </c>
      <c r="C621" s="10">
        <v>700583</v>
      </c>
      <c r="D621" s="23"/>
      <c r="E621" s="23"/>
      <c r="F621" s="18"/>
    </row>
    <row r="622" spans="1:6" x14ac:dyDescent="0.25">
      <c r="A622" s="11">
        <v>44471</v>
      </c>
      <c r="B622" s="12">
        <v>43628030</v>
      </c>
      <c r="C622" s="12">
        <v>701231</v>
      </c>
      <c r="D622" s="21"/>
      <c r="E622" s="21"/>
      <c r="F622" s="22"/>
    </row>
    <row r="623" spans="1:6" x14ac:dyDescent="0.25">
      <c r="A623" s="9">
        <v>44472</v>
      </c>
      <c r="B623" s="10">
        <v>43653869</v>
      </c>
      <c r="C623" s="10">
        <v>701480</v>
      </c>
      <c r="D623" s="23"/>
      <c r="E623" s="23"/>
      <c r="F623" s="18"/>
    </row>
    <row r="624" spans="1:6" x14ac:dyDescent="0.25">
      <c r="A624" s="11">
        <v>44473</v>
      </c>
      <c r="B624" s="12">
        <v>43826568</v>
      </c>
      <c r="C624" s="12">
        <v>703515</v>
      </c>
      <c r="D624" s="21"/>
      <c r="E624" s="21"/>
      <c r="F624" s="22"/>
    </row>
    <row r="625" spans="1:6" x14ac:dyDescent="0.25">
      <c r="A625" s="9">
        <v>44474</v>
      </c>
      <c r="B625" s="10">
        <v>43925170</v>
      </c>
      <c r="C625" s="10">
        <v>705543</v>
      </c>
      <c r="D625" s="23"/>
      <c r="E625" s="23"/>
      <c r="F625" s="18"/>
    </row>
    <row r="626" spans="1:6" x14ac:dyDescent="0.25">
      <c r="A626" s="11">
        <v>44475</v>
      </c>
      <c r="B626" s="12">
        <v>44051125</v>
      </c>
      <c r="C626" s="12">
        <v>708073</v>
      </c>
      <c r="D626" s="21"/>
      <c r="E626" s="21"/>
      <c r="F626" s="22"/>
    </row>
    <row r="627" spans="1:6" x14ac:dyDescent="0.25">
      <c r="A627" s="9">
        <v>44476</v>
      </c>
      <c r="B627" s="10">
        <v>44156527</v>
      </c>
      <c r="C627" s="10">
        <v>710522</v>
      </c>
      <c r="D627" s="23"/>
      <c r="E627" s="23"/>
      <c r="F627" s="18"/>
    </row>
    <row r="628" spans="1:6" x14ac:dyDescent="0.25">
      <c r="A628" s="11">
        <v>44477</v>
      </c>
      <c r="B628" s="12">
        <v>44269453</v>
      </c>
      <c r="C628" s="12">
        <v>712967</v>
      </c>
      <c r="D628" s="21"/>
      <c r="E628" s="21"/>
      <c r="F628" s="22"/>
    </row>
    <row r="629" spans="1:6" x14ac:dyDescent="0.25">
      <c r="A629" s="9">
        <v>44478</v>
      </c>
      <c r="B629" s="10">
        <v>44306787</v>
      </c>
      <c r="C629" s="10">
        <v>713480</v>
      </c>
      <c r="D629" s="23"/>
      <c r="E629" s="23"/>
      <c r="F629" s="18"/>
    </row>
    <row r="630" spans="1:6" x14ac:dyDescent="0.25">
      <c r="A630" s="11">
        <v>44479</v>
      </c>
      <c r="B630" s="12">
        <v>44329826</v>
      </c>
      <c r="C630" s="12">
        <v>713961</v>
      </c>
      <c r="D630" s="21"/>
      <c r="E630" s="21"/>
      <c r="F630" s="22"/>
    </row>
    <row r="631" spans="1:6" x14ac:dyDescent="0.25">
      <c r="A631" s="9">
        <v>44480</v>
      </c>
      <c r="B631" s="10">
        <v>44453506</v>
      </c>
      <c r="C631" s="10">
        <v>715123</v>
      </c>
      <c r="D631" s="23"/>
      <c r="E631" s="23"/>
      <c r="F631" s="18"/>
    </row>
    <row r="632" spans="1:6" x14ac:dyDescent="0.25">
      <c r="A632" s="11">
        <v>44481</v>
      </c>
      <c r="B632" s="12">
        <v>44565082</v>
      </c>
      <c r="C632" s="12">
        <v>717648</v>
      </c>
      <c r="D632" s="21"/>
      <c r="E632" s="21"/>
      <c r="F632" s="22"/>
    </row>
    <row r="633" spans="1:6" x14ac:dyDescent="0.25">
      <c r="A633" s="9">
        <v>44482</v>
      </c>
      <c r="B633" s="10">
        <v>44671639</v>
      </c>
      <c r="C633" s="10">
        <v>719887</v>
      </c>
      <c r="D633" s="23"/>
      <c r="E633" s="23"/>
      <c r="F633" s="18"/>
    </row>
    <row r="634" spans="1:6" x14ac:dyDescent="0.25">
      <c r="A634" s="11">
        <v>44483</v>
      </c>
      <c r="B634" s="12">
        <v>44760608</v>
      </c>
      <c r="C634" s="12">
        <v>721929</v>
      </c>
      <c r="D634" s="21"/>
      <c r="E634" s="21"/>
      <c r="F634" s="22"/>
    </row>
    <row r="635" spans="1:6" x14ac:dyDescent="0.25">
      <c r="A635" s="9">
        <v>44484</v>
      </c>
      <c r="B635" s="10">
        <v>44859168</v>
      </c>
      <c r="C635" s="10">
        <v>724104</v>
      </c>
      <c r="D635" s="23"/>
      <c r="E635" s="23"/>
      <c r="F635" s="18"/>
    </row>
    <row r="636" spans="1:6" x14ac:dyDescent="0.25">
      <c r="A636" s="11">
        <v>44485</v>
      </c>
      <c r="B636" s="12">
        <v>44892709</v>
      </c>
      <c r="C636" s="12">
        <v>724491</v>
      </c>
      <c r="D636" s="21"/>
      <c r="E636" s="21"/>
      <c r="F636" s="22"/>
    </row>
    <row r="637" spans="1:6" x14ac:dyDescent="0.25">
      <c r="A637" s="9">
        <v>44486</v>
      </c>
      <c r="B637" s="10">
        <v>44914861</v>
      </c>
      <c r="C637" s="10">
        <v>724673</v>
      </c>
      <c r="D637" s="23"/>
      <c r="E637" s="23"/>
      <c r="F637" s="18"/>
    </row>
    <row r="638" spans="1:6" x14ac:dyDescent="0.25">
      <c r="A638" s="11">
        <v>44487</v>
      </c>
      <c r="B638" s="12">
        <v>45036894</v>
      </c>
      <c r="C638" s="12">
        <v>726545</v>
      </c>
      <c r="D638" s="21"/>
      <c r="E638" s="21"/>
      <c r="F638" s="22"/>
    </row>
    <row r="639" spans="1:6" x14ac:dyDescent="0.25">
      <c r="A639" s="9">
        <v>44488</v>
      </c>
      <c r="B639" s="10">
        <v>45120577</v>
      </c>
      <c r="C639" s="10">
        <v>728682</v>
      </c>
      <c r="D639" s="23"/>
      <c r="E639" s="23"/>
      <c r="F639" s="18"/>
    </row>
    <row r="640" spans="1:6" x14ac:dyDescent="0.25">
      <c r="A640" s="11">
        <v>44489</v>
      </c>
      <c r="B640" s="12">
        <v>45207199</v>
      </c>
      <c r="C640" s="12">
        <v>731688</v>
      </c>
      <c r="D640" s="21"/>
      <c r="E640" s="21"/>
      <c r="F640" s="22"/>
    </row>
    <row r="641" spans="1:6" x14ac:dyDescent="0.25">
      <c r="A641" s="9">
        <v>44490</v>
      </c>
      <c r="B641" s="10">
        <v>45289145</v>
      </c>
      <c r="C641" s="10">
        <v>733564</v>
      </c>
      <c r="D641" s="23"/>
      <c r="E641" s="23"/>
      <c r="F641" s="18"/>
    </row>
    <row r="642" spans="1:6" x14ac:dyDescent="0.25">
      <c r="A642" s="11">
        <v>44491</v>
      </c>
      <c r="B642" s="12">
        <v>45376442</v>
      </c>
      <c r="C642" s="12">
        <v>735699</v>
      </c>
      <c r="D642" s="21"/>
      <c r="E642" s="21"/>
      <c r="F642" s="22"/>
    </row>
    <row r="643" spans="1:6" x14ac:dyDescent="0.25">
      <c r="A643" s="9">
        <v>44492</v>
      </c>
      <c r="B643" s="10">
        <v>45406266</v>
      </c>
      <c r="C643" s="10">
        <v>736148</v>
      </c>
      <c r="D643" s="23"/>
      <c r="E643" s="23"/>
      <c r="F643" s="18"/>
    </row>
    <row r="644" spans="1:6" x14ac:dyDescent="0.25">
      <c r="A644" s="11">
        <v>44493</v>
      </c>
      <c r="B644" s="12">
        <v>45423368</v>
      </c>
      <c r="C644" s="12">
        <v>736296</v>
      </c>
      <c r="D644" s="21"/>
      <c r="E644" s="21"/>
      <c r="F644" s="22"/>
    </row>
    <row r="645" spans="1:6" x14ac:dyDescent="0.25">
      <c r="A645" s="9">
        <v>44494</v>
      </c>
      <c r="B645" s="10">
        <v>45528929</v>
      </c>
      <c r="C645" s="10">
        <v>737709</v>
      </c>
      <c r="D645" s="23"/>
      <c r="E645" s="23"/>
      <c r="F645" s="18"/>
    </row>
    <row r="646" spans="1:6" x14ac:dyDescent="0.25">
      <c r="A646" s="11">
        <v>44495</v>
      </c>
      <c r="B646" s="12">
        <v>45616352</v>
      </c>
      <c r="C646" s="12">
        <v>739445</v>
      </c>
      <c r="D646" s="21"/>
      <c r="E646" s="21"/>
      <c r="F646" s="22"/>
    </row>
    <row r="647" spans="1:6" x14ac:dyDescent="0.25">
      <c r="A647" s="9">
        <v>44496</v>
      </c>
      <c r="B647" s="10">
        <v>45710896</v>
      </c>
      <c r="C647" s="10">
        <v>741460</v>
      </c>
      <c r="D647" s="23"/>
      <c r="E647" s="23"/>
      <c r="F647" s="18"/>
    </row>
    <row r="648" spans="1:6" x14ac:dyDescent="0.25">
      <c r="A648" s="11">
        <v>44497</v>
      </c>
      <c r="B648" s="12">
        <v>45797081</v>
      </c>
      <c r="C648" s="12">
        <v>743242</v>
      </c>
      <c r="D648" s="21"/>
      <c r="E648" s="21"/>
      <c r="F648" s="22"/>
    </row>
    <row r="649" spans="1:6" x14ac:dyDescent="0.25">
      <c r="A649" s="9">
        <v>44498</v>
      </c>
      <c r="B649" s="10">
        <v>45885804</v>
      </c>
      <c r="C649" s="10">
        <v>745262</v>
      </c>
      <c r="D649" s="23"/>
      <c r="E649" s="23"/>
      <c r="F649" s="18"/>
    </row>
    <row r="650" spans="1:6" x14ac:dyDescent="0.25">
      <c r="A650" s="11">
        <v>44499</v>
      </c>
      <c r="B650" s="12">
        <v>45915215</v>
      </c>
      <c r="C650" s="12">
        <v>745586</v>
      </c>
      <c r="D650" s="21"/>
      <c r="E650" s="21"/>
      <c r="F650" s="22"/>
    </row>
    <row r="651" spans="1:6" x14ac:dyDescent="0.25">
      <c r="A651" s="9">
        <v>44500</v>
      </c>
      <c r="B651" s="10">
        <v>45934098</v>
      </c>
      <c r="C651" s="10">
        <v>745743</v>
      </c>
      <c r="D651" s="23"/>
      <c r="E651" s="23"/>
      <c r="F651" s="18"/>
    </row>
    <row r="652" spans="1:6" x14ac:dyDescent="0.25">
      <c r="A652" s="11">
        <v>44501</v>
      </c>
      <c r="B652" s="12">
        <v>46058668</v>
      </c>
      <c r="C652" s="12">
        <v>746894</v>
      </c>
      <c r="D652" s="21"/>
      <c r="E652" s="21"/>
      <c r="F652" s="22"/>
    </row>
    <row r="653" spans="1:6" x14ac:dyDescent="0.25">
      <c r="A653" s="9">
        <v>44502</v>
      </c>
      <c r="B653" s="10">
        <v>46135611</v>
      </c>
      <c r="C653" s="10">
        <v>748410</v>
      </c>
      <c r="D653" s="23"/>
      <c r="E653" s="23"/>
      <c r="F653" s="18"/>
    </row>
    <row r="654" spans="1:6" x14ac:dyDescent="0.25">
      <c r="A654" s="11">
        <v>44503</v>
      </c>
      <c r="B654" s="12">
        <v>46220455</v>
      </c>
      <c r="C654" s="12">
        <v>750290</v>
      </c>
      <c r="D654" s="21"/>
      <c r="E654" s="21"/>
      <c r="F654" s="22"/>
    </row>
    <row r="655" spans="1:6" x14ac:dyDescent="0.25">
      <c r="A655" s="9">
        <v>44504</v>
      </c>
      <c r="B655" s="10">
        <v>46303542</v>
      </c>
      <c r="C655" s="10">
        <v>751413</v>
      </c>
      <c r="D655" s="23"/>
      <c r="E655" s="23"/>
      <c r="F655" s="18"/>
    </row>
    <row r="656" spans="1:6" x14ac:dyDescent="0.25">
      <c r="A656" s="11">
        <v>44505</v>
      </c>
      <c r="B656" s="12">
        <v>46395310</v>
      </c>
      <c r="C656" s="12">
        <v>753734</v>
      </c>
      <c r="D656" s="21"/>
      <c r="E656" s="21"/>
      <c r="F656" s="22"/>
    </row>
    <row r="657" spans="1:6" x14ac:dyDescent="0.25">
      <c r="A657" s="9">
        <v>44506</v>
      </c>
      <c r="B657" s="10">
        <v>46427249</v>
      </c>
      <c r="C657" s="10">
        <v>754136</v>
      </c>
      <c r="D657" s="23"/>
      <c r="E657" s="23"/>
      <c r="F657" s="18"/>
    </row>
    <row r="658" spans="1:6" x14ac:dyDescent="0.25">
      <c r="A658" s="11">
        <v>44507</v>
      </c>
      <c r="B658" s="12">
        <v>46449334</v>
      </c>
      <c r="C658" s="12">
        <v>754268</v>
      </c>
      <c r="D658" s="21"/>
      <c r="E658" s="21"/>
      <c r="F658" s="22"/>
    </row>
    <row r="659" spans="1:6" x14ac:dyDescent="0.25">
      <c r="A659" s="9">
        <v>44508</v>
      </c>
      <c r="B659" s="10">
        <v>46575795</v>
      </c>
      <c r="C659" s="10">
        <v>755489</v>
      </c>
      <c r="D659" s="23"/>
      <c r="E659" s="23"/>
      <c r="F659" s="18"/>
    </row>
    <row r="660" spans="1:6" x14ac:dyDescent="0.25">
      <c r="A660" s="11">
        <v>44509</v>
      </c>
      <c r="B660" s="12">
        <v>46658774</v>
      </c>
      <c r="C660" s="12">
        <v>757205</v>
      </c>
      <c r="D660" s="21"/>
      <c r="E660" s="21"/>
      <c r="F660" s="22"/>
    </row>
    <row r="661" spans="1:6" x14ac:dyDescent="0.25">
      <c r="A661" s="9">
        <v>44510</v>
      </c>
      <c r="B661" s="10">
        <v>46757836</v>
      </c>
      <c r="C661" s="10">
        <v>758841</v>
      </c>
      <c r="D661" s="23"/>
      <c r="E661" s="23"/>
      <c r="F661" s="18"/>
    </row>
    <row r="662" spans="1:6" x14ac:dyDescent="0.25">
      <c r="A662" s="11">
        <v>44511</v>
      </c>
      <c r="B662" s="12">
        <v>46822437</v>
      </c>
      <c r="C662" s="12">
        <v>759563</v>
      </c>
      <c r="D662" s="21"/>
      <c r="E662" s="21"/>
      <c r="F662" s="22"/>
    </row>
    <row r="663" spans="1:6" x14ac:dyDescent="0.25">
      <c r="A663" s="9">
        <v>44512</v>
      </c>
      <c r="B663" s="10">
        <v>46951788</v>
      </c>
      <c r="C663" s="10">
        <v>761624</v>
      </c>
      <c r="D663" s="23"/>
      <c r="E663" s="23"/>
      <c r="F663" s="18"/>
    </row>
    <row r="664" spans="1:6" x14ac:dyDescent="0.25">
      <c r="A664" s="11">
        <v>44513</v>
      </c>
      <c r="B664" s="12">
        <v>47013185</v>
      </c>
      <c r="C664" s="12">
        <v>762092</v>
      </c>
      <c r="D664" s="21"/>
      <c r="E664" s="21"/>
      <c r="F664" s="22"/>
    </row>
    <row r="665" spans="1:6" x14ac:dyDescent="0.25">
      <c r="A665" s="9">
        <v>44514</v>
      </c>
      <c r="B665" s="10">
        <v>47036794</v>
      </c>
      <c r="C665" s="10">
        <v>762234</v>
      </c>
      <c r="D665" s="23"/>
      <c r="E665" s="23"/>
      <c r="F665" s="18"/>
    </row>
    <row r="666" spans="1:6" x14ac:dyDescent="0.25">
      <c r="A666" s="11">
        <v>44515</v>
      </c>
      <c r="B666" s="12">
        <v>47185418</v>
      </c>
      <c r="C666" s="12">
        <v>763425</v>
      </c>
      <c r="D666" s="21"/>
      <c r="E666" s="21"/>
      <c r="F666" s="22"/>
    </row>
    <row r="667" spans="1:6" x14ac:dyDescent="0.25">
      <c r="A667" s="9">
        <v>44516</v>
      </c>
      <c r="B667" s="10">
        <v>47275904</v>
      </c>
      <c r="C667" s="10">
        <v>764871</v>
      </c>
      <c r="D667" s="23"/>
      <c r="E667" s="23"/>
      <c r="F667" s="18"/>
    </row>
    <row r="668" spans="1:6" x14ac:dyDescent="0.25">
      <c r="A668" s="11">
        <v>44517</v>
      </c>
      <c r="B668" s="12">
        <v>47390261</v>
      </c>
      <c r="C668" s="12">
        <v>766489</v>
      </c>
      <c r="D668" s="21"/>
      <c r="E668" s="21"/>
      <c r="F668" s="22"/>
    </row>
    <row r="669" spans="1:6" x14ac:dyDescent="0.25">
      <c r="A669" s="9">
        <v>44518</v>
      </c>
      <c r="B669" s="10">
        <v>47500534</v>
      </c>
      <c r="C669" s="10">
        <v>769719</v>
      </c>
      <c r="D669" s="23"/>
      <c r="E669" s="23"/>
      <c r="F669" s="18"/>
    </row>
    <row r="670" spans="1:6" x14ac:dyDescent="0.25">
      <c r="A670" s="11">
        <v>44519</v>
      </c>
      <c r="B670" s="12">
        <v>47620182</v>
      </c>
      <c r="C670" s="12">
        <v>771721</v>
      </c>
      <c r="D670" s="21"/>
      <c r="E670" s="21"/>
      <c r="F670" s="22"/>
    </row>
    <row r="671" spans="1:6" x14ac:dyDescent="0.25">
      <c r="A671" s="9">
        <v>44520</v>
      </c>
      <c r="B671" s="10">
        <v>47661246</v>
      </c>
      <c r="C671" s="10">
        <v>772046</v>
      </c>
      <c r="D671" s="23"/>
      <c r="E671" s="23"/>
      <c r="F671" s="18"/>
    </row>
    <row r="672" spans="1:6" x14ac:dyDescent="0.25">
      <c r="A672" s="11">
        <v>44521</v>
      </c>
      <c r="B672" s="12">
        <v>47692618</v>
      </c>
      <c r="C672" s="12">
        <v>772169</v>
      </c>
      <c r="D672" s="21"/>
      <c r="E672" s="21"/>
      <c r="F672" s="22"/>
    </row>
    <row r="673" spans="1:6" x14ac:dyDescent="0.25">
      <c r="A673" s="9">
        <v>44522</v>
      </c>
      <c r="B673" s="10">
        <v>47851516</v>
      </c>
      <c r="C673" s="10">
        <v>773402</v>
      </c>
      <c r="D673" s="23"/>
      <c r="E673" s="23"/>
      <c r="F673" s="18"/>
    </row>
    <row r="674" spans="1:6" x14ac:dyDescent="0.25">
      <c r="A674" s="11">
        <v>44523</v>
      </c>
      <c r="B674" s="12">
        <v>47944287</v>
      </c>
      <c r="C674" s="12">
        <v>774880</v>
      </c>
      <c r="D674" s="21"/>
      <c r="E674" s="21"/>
      <c r="F674" s="22"/>
    </row>
    <row r="675" spans="1:6" x14ac:dyDescent="0.25">
      <c r="A675" s="9">
        <v>44524</v>
      </c>
      <c r="B675" s="10">
        <v>48064179</v>
      </c>
      <c r="C675" s="10">
        <v>776516</v>
      </c>
      <c r="D675" s="23"/>
      <c r="E675" s="23"/>
      <c r="F675" s="18"/>
    </row>
    <row r="676" spans="1:6" x14ac:dyDescent="0.25">
      <c r="A676" s="11">
        <v>44525</v>
      </c>
      <c r="B676" s="12">
        <v>48095032</v>
      </c>
      <c r="C676" s="12">
        <v>776893</v>
      </c>
      <c r="D676" s="21"/>
      <c r="E676" s="21"/>
      <c r="F676" s="22"/>
    </row>
    <row r="677" spans="1:6" x14ac:dyDescent="0.25">
      <c r="A677" s="9">
        <v>44526</v>
      </c>
      <c r="B677" s="10">
        <v>48146557</v>
      </c>
      <c r="C677" s="10">
        <v>777437</v>
      </c>
      <c r="D677" s="23"/>
      <c r="E677" s="23"/>
      <c r="F677" s="18"/>
    </row>
    <row r="678" spans="1:6" x14ac:dyDescent="0.25">
      <c r="A678" s="11">
        <v>44527</v>
      </c>
      <c r="B678" s="12">
        <v>48171236</v>
      </c>
      <c r="C678" s="12">
        <v>777629</v>
      </c>
      <c r="D678" s="21"/>
      <c r="E678" s="21"/>
      <c r="F678" s="22"/>
    </row>
    <row r="679" spans="1:6" x14ac:dyDescent="0.25">
      <c r="A679" s="9">
        <v>44528</v>
      </c>
      <c r="B679" s="10">
        <v>48195186</v>
      </c>
      <c r="C679" s="10">
        <v>777750</v>
      </c>
      <c r="D679" s="23"/>
      <c r="E679" s="23"/>
      <c r="F679" s="18"/>
    </row>
    <row r="680" spans="1:6" x14ac:dyDescent="0.25">
      <c r="A680" s="11">
        <v>44529</v>
      </c>
      <c r="B680" s="12">
        <v>48411498</v>
      </c>
      <c r="C680" s="12">
        <v>779624</v>
      </c>
      <c r="D680" s="21"/>
      <c r="E680" s="21"/>
      <c r="F680" s="22"/>
    </row>
    <row r="681" spans="1:6" x14ac:dyDescent="0.25">
      <c r="A681" s="9">
        <v>44530</v>
      </c>
      <c r="B681" s="10">
        <v>48520792</v>
      </c>
      <c r="C681" s="10">
        <v>781183</v>
      </c>
      <c r="D681" s="23"/>
      <c r="E681" s="23"/>
      <c r="F681" s="18"/>
    </row>
    <row r="682" spans="1:6" x14ac:dyDescent="0.25">
      <c r="A682" s="11">
        <v>44531</v>
      </c>
      <c r="B682" s="12">
        <v>48660112</v>
      </c>
      <c r="C682" s="12">
        <v>783149</v>
      </c>
      <c r="D682" s="21"/>
      <c r="E682" s="21"/>
      <c r="F682" s="22"/>
    </row>
    <row r="683" spans="1:6" x14ac:dyDescent="0.25">
      <c r="A683" s="9">
        <v>44532</v>
      </c>
      <c r="B683" s="10">
        <v>48798824</v>
      </c>
      <c r="C683" s="10">
        <v>784506</v>
      </c>
      <c r="D683" s="23"/>
      <c r="E683" s="23"/>
      <c r="F683" s="18"/>
    </row>
    <row r="684" spans="1:6" x14ac:dyDescent="0.25">
      <c r="A684" s="11">
        <v>44533</v>
      </c>
      <c r="B684" s="12">
        <v>48952069</v>
      </c>
      <c r="C684" s="12">
        <v>786667</v>
      </c>
      <c r="D684" s="21"/>
      <c r="E684" s="21"/>
      <c r="F684" s="22"/>
    </row>
    <row r="685" spans="1:6" x14ac:dyDescent="0.25">
      <c r="A685" s="9">
        <v>44534</v>
      </c>
      <c r="B685" s="10">
        <v>49010213</v>
      </c>
      <c r="C685" s="10">
        <v>787157</v>
      </c>
      <c r="D685" s="23"/>
      <c r="E685" s="23"/>
      <c r="F685" s="18"/>
    </row>
    <row r="686" spans="1:6" x14ac:dyDescent="0.25">
      <c r="A686" s="11">
        <v>44535</v>
      </c>
      <c r="B686" s="12">
        <v>49044786</v>
      </c>
      <c r="C686" s="12">
        <v>787318</v>
      </c>
      <c r="D686" s="21"/>
      <c r="E686" s="21"/>
      <c r="F686" s="22"/>
    </row>
    <row r="687" spans="1:6" x14ac:dyDescent="0.25">
      <c r="A687" s="9">
        <v>44536</v>
      </c>
      <c r="B687" s="10">
        <v>49242230</v>
      </c>
      <c r="C687" s="10">
        <v>788660</v>
      </c>
      <c r="D687" s="23"/>
      <c r="E687" s="23"/>
      <c r="F687" s="18"/>
    </row>
    <row r="688" spans="1:6" x14ac:dyDescent="0.25">
      <c r="A688" s="11">
        <v>44537</v>
      </c>
      <c r="B688" s="12">
        <v>49356227</v>
      </c>
      <c r="C688" s="12">
        <v>790434</v>
      </c>
      <c r="D688" s="21"/>
      <c r="E688" s="21"/>
      <c r="F688" s="22"/>
    </row>
    <row r="689" spans="1:6" x14ac:dyDescent="0.25">
      <c r="A689" s="9">
        <v>44538</v>
      </c>
      <c r="B689" s="10">
        <v>49505272</v>
      </c>
      <c r="C689" s="10">
        <v>792313</v>
      </c>
      <c r="D689" s="23"/>
      <c r="E689" s="23"/>
      <c r="F689" s="18"/>
    </row>
    <row r="690" spans="1:6" x14ac:dyDescent="0.25">
      <c r="A690" s="11">
        <v>44539</v>
      </c>
      <c r="B690" s="12">
        <v>49628777</v>
      </c>
      <c r="C690" s="12">
        <v>793608</v>
      </c>
      <c r="D690" s="21"/>
      <c r="E690" s="21"/>
      <c r="F690" s="22"/>
    </row>
    <row r="691" spans="1:6" x14ac:dyDescent="0.25">
      <c r="A691" s="9">
        <v>44540</v>
      </c>
      <c r="B691" s="10">
        <v>49793839</v>
      </c>
      <c r="C691" s="10">
        <v>795711</v>
      </c>
      <c r="D691" s="23"/>
      <c r="E691" s="23"/>
      <c r="F691" s="18"/>
    </row>
    <row r="692" spans="1:6" x14ac:dyDescent="0.25">
      <c r="A692" s="11">
        <v>44541</v>
      </c>
      <c r="B692" s="12">
        <v>49845184</v>
      </c>
      <c r="C692" s="12">
        <v>796127</v>
      </c>
      <c r="D692" s="21"/>
      <c r="E692" s="21"/>
      <c r="F692" s="22"/>
    </row>
    <row r="693" spans="1:6" x14ac:dyDescent="0.25">
      <c r="A693" s="9">
        <v>44542</v>
      </c>
      <c r="B693" s="10">
        <v>49881540</v>
      </c>
      <c r="C693" s="10">
        <v>796322</v>
      </c>
      <c r="D693" s="23"/>
      <c r="E693" s="23"/>
      <c r="F693" s="18"/>
    </row>
    <row r="694" spans="1:6" x14ac:dyDescent="0.25">
      <c r="A694" s="11">
        <v>44543</v>
      </c>
      <c r="B694" s="12">
        <v>50084423</v>
      </c>
      <c r="C694" s="12">
        <v>797611</v>
      </c>
      <c r="D694" s="21"/>
      <c r="E694" s="21"/>
      <c r="F694" s="22"/>
    </row>
    <row r="695" spans="1:6" x14ac:dyDescent="0.25">
      <c r="A695" s="9">
        <v>44544</v>
      </c>
      <c r="B695" s="10">
        <v>50201282</v>
      </c>
      <c r="C695" s="10">
        <v>799345</v>
      </c>
      <c r="D695" s="23"/>
      <c r="E695" s="23"/>
      <c r="F695" s="18"/>
    </row>
    <row r="696" spans="1:6" x14ac:dyDescent="0.25">
      <c r="A696" s="11">
        <v>44545</v>
      </c>
      <c r="B696" s="12">
        <v>50346558</v>
      </c>
      <c r="C696" s="12">
        <v>801438</v>
      </c>
      <c r="D696" s="21"/>
      <c r="E696" s="21"/>
      <c r="F696" s="22"/>
    </row>
    <row r="697" spans="1:6" x14ac:dyDescent="0.25">
      <c r="A697" s="9">
        <v>44546</v>
      </c>
      <c r="B697" s="10">
        <v>50492877</v>
      </c>
      <c r="C697" s="10">
        <v>802601</v>
      </c>
      <c r="D697" s="23"/>
      <c r="E697" s="23"/>
      <c r="F697" s="18"/>
    </row>
    <row r="698" spans="1:6" x14ac:dyDescent="0.25">
      <c r="A698" s="11">
        <v>44547</v>
      </c>
      <c r="B698" s="12">
        <v>50664022</v>
      </c>
      <c r="C698" s="12">
        <v>804697</v>
      </c>
      <c r="D698" s="21"/>
      <c r="E698" s="21"/>
      <c r="F698" s="22"/>
    </row>
    <row r="699" spans="1:6" x14ac:dyDescent="0.25">
      <c r="A699" s="9">
        <v>44548</v>
      </c>
      <c r="B699" s="10">
        <v>50738685</v>
      </c>
      <c r="C699" s="10">
        <v>805171</v>
      </c>
      <c r="D699" s="23"/>
      <c r="E699" s="23"/>
      <c r="F699" s="18"/>
    </row>
    <row r="700" spans="1:6" x14ac:dyDescent="0.25">
      <c r="A700" s="11">
        <v>44549</v>
      </c>
      <c r="B700" s="12">
        <v>50811164</v>
      </c>
      <c r="C700" s="12">
        <v>805334</v>
      </c>
      <c r="D700" s="21"/>
      <c r="E700" s="21"/>
      <c r="F700" s="22"/>
    </row>
    <row r="701" spans="1:6" x14ac:dyDescent="0.25">
      <c r="A701" s="9">
        <v>44550</v>
      </c>
      <c r="B701" s="10">
        <v>51114064</v>
      </c>
      <c r="C701" s="10">
        <v>806753</v>
      </c>
      <c r="D701" s="23"/>
      <c r="E701" s="23"/>
      <c r="F701" s="18"/>
    </row>
    <row r="702" spans="1:6" x14ac:dyDescent="0.25">
      <c r="A702" s="11">
        <v>44551</v>
      </c>
      <c r="B702" s="12">
        <v>51303535</v>
      </c>
      <c r="C702" s="12">
        <v>808841</v>
      </c>
      <c r="D702" s="21"/>
      <c r="E702" s="21"/>
      <c r="F702" s="22"/>
    </row>
    <row r="703" spans="1:6" x14ac:dyDescent="0.25">
      <c r="A703" s="9">
        <v>44552</v>
      </c>
      <c r="B703" s="10">
        <v>51547227</v>
      </c>
      <c r="C703" s="10">
        <v>810927</v>
      </c>
      <c r="D703" s="23"/>
      <c r="E703" s="23"/>
      <c r="F703" s="18"/>
    </row>
    <row r="704" spans="1:6" x14ac:dyDescent="0.25">
      <c r="A704" s="11">
        <v>44553</v>
      </c>
      <c r="B704" s="12">
        <v>51812442</v>
      </c>
      <c r="C704" s="12">
        <v>814211</v>
      </c>
      <c r="D704" s="21"/>
      <c r="E704" s="21"/>
      <c r="F704" s="22"/>
    </row>
    <row r="705" spans="1:6" x14ac:dyDescent="0.25">
      <c r="A705" s="9">
        <v>44554</v>
      </c>
      <c r="B705" s="10">
        <v>51996367</v>
      </c>
      <c r="C705" s="10">
        <v>815213</v>
      </c>
      <c r="D705" s="23"/>
      <c r="E705" s="23"/>
      <c r="F705" s="18"/>
    </row>
    <row r="706" spans="1:6" x14ac:dyDescent="0.25">
      <c r="A706" s="11">
        <v>44555</v>
      </c>
      <c r="B706" s="12">
        <v>52054715</v>
      </c>
      <c r="C706" s="12">
        <v>815312</v>
      </c>
      <c r="D706" s="21"/>
      <c r="E706" s="21"/>
      <c r="F706" s="22"/>
    </row>
    <row r="707" spans="1:6" x14ac:dyDescent="0.25">
      <c r="A707" s="9">
        <v>44556</v>
      </c>
      <c r="B707" s="10">
        <v>52244429</v>
      </c>
      <c r="C707" s="10">
        <v>815391</v>
      </c>
      <c r="D707" s="23"/>
      <c r="E707" s="23"/>
      <c r="F707" s="18"/>
    </row>
    <row r="708" spans="1:6" x14ac:dyDescent="0.25">
      <c r="A708" s="11">
        <v>44557</v>
      </c>
      <c r="B708" s="12">
        <v>52787969</v>
      </c>
      <c r="C708" s="12">
        <v>817134</v>
      </c>
      <c r="D708" s="21"/>
      <c r="E708" s="21"/>
      <c r="F708" s="22"/>
    </row>
    <row r="709" spans="1:6" x14ac:dyDescent="0.25">
      <c r="A709" s="9">
        <v>44558</v>
      </c>
      <c r="B709" s="10">
        <v>53168681</v>
      </c>
      <c r="C709" s="10">
        <v>819630</v>
      </c>
      <c r="D709" s="23"/>
      <c r="E709" s="23"/>
      <c r="F709" s="18"/>
    </row>
    <row r="710" spans="1:6" x14ac:dyDescent="0.25">
      <c r="A710" s="11">
        <v>44559</v>
      </c>
      <c r="B710" s="12">
        <v>53657745</v>
      </c>
      <c r="C710" s="12">
        <v>821731</v>
      </c>
      <c r="D710" s="21"/>
      <c r="E710" s="21"/>
      <c r="F710" s="22"/>
    </row>
    <row r="711" spans="1:6" x14ac:dyDescent="0.25">
      <c r="A711" s="9">
        <v>44560</v>
      </c>
      <c r="B711" s="10">
        <v>54242800</v>
      </c>
      <c r="C711" s="10">
        <v>823141</v>
      </c>
      <c r="D711" s="23"/>
      <c r="E711" s="23"/>
      <c r="F711" s="18"/>
    </row>
    <row r="712" spans="1:6" x14ac:dyDescent="0.25">
      <c r="A712" s="11">
        <v>44561</v>
      </c>
      <c r="B712" s="12">
        <v>54689367</v>
      </c>
      <c r="C712" s="12">
        <v>824336</v>
      </c>
      <c r="D712" s="21"/>
      <c r="E712" s="21"/>
      <c r="F712" s="22"/>
    </row>
    <row r="713" spans="1:6" x14ac:dyDescent="0.25">
      <c r="A713" s="9">
        <v>44562</v>
      </c>
      <c r="B713" s="10">
        <v>54850427</v>
      </c>
      <c r="C713" s="10">
        <v>824609</v>
      </c>
      <c r="D713" s="23"/>
      <c r="E713" s="23"/>
      <c r="F713" s="18"/>
    </row>
    <row r="714" spans="1:6" x14ac:dyDescent="0.25">
      <c r="A714" s="11">
        <v>44563</v>
      </c>
      <c r="B714" s="12">
        <v>55137064</v>
      </c>
      <c r="C714" s="12">
        <v>824841</v>
      </c>
      <c r="D714" s="21"/>
      <c r="E714" s="21"/>
      <c r="F714" s="22"/>
    </row>
    <row r="715" spans="1:6" x14ac:dyDescent="0.25">
      <c r="A715" s="9">
        <v>44564</v>
      </c>
      <c r="B715" s="10">
        <v>56155999</v>
      </c>
      <c r="C715" s="10">
        <v>826491</v>
      </c>
      <c r="D715" s="23"/>
      <c r="E715" s="23"/>
      <c r="F715" s="18"/>
    </row>
    <row r="716" spans="1:6" x14ac:dyDescent="0.25">
      <c r="A716" s="11">
        <v>44565</v>
      </c>
      <c r="B716" s="12">
        <v>57041905</v>
      </c>
      <c r="C716" s="12">
        <v>828853</v>
      </c>
      <c r="D716" s="21"/>
      <c r="E716" s="21"/>
      <c r="F716" s="22"/>
    </row>
    <row r="717" spans="1:6" x14ac:dyDescent="0.25">
      <c r="A717" s="9">
        <v>44566</v>
      </c>
      <c r="B717" s="10">
        <v>57745969</v>
      </c>
      <c r="C717" s="10">
        <v>830981</v>
      </c>
      <c r="D717" s="23"/>
      <c r="E717" s="23"/>
      <c r="F717" s="18"/>
    </row>
    <row r="718" spans="1:6" x14ac:dyDescent="0.25">
      <c r="A718" s="11">
        <v>44567</v>
      </c>
      <c r="B718" s="12">
        <v>58505187</v>
      </c>
      <c r="C718" s="12">
        <v>832953</v>
      </c>
      <c r="D718" s="21"/>
      <c r="E718" s="21"/>
      <c r="F718" s="22"/>
    </row>
    <row r="719" spans="1:6" x14ac:dyDescent="0.25">
      <c r="A719" s="9">
        <v>44568</v>
      </c>
      <c r="B719" s="10">
        <v>59405357</v>
      </c>
      <c r="C719" s="10">
        <v>835637</v>
      </c>
      <c r="D719" s="23"/>
      <c r="E719" s="23"/>
      <c r="F719" s="18"/>
    </row>
    <row r="720" spans="1:6" x14ac:dyDescent="0.25">
      <c r="A720" s="11">
        <v>44569</v>
      </c>
      <c r="B720" s="12">
        <v>59851597</v>
      </c>
      <c r="C720" s="12">
        <v>836327</v>
      </c>
      <c r="D720" s="21"/>
      <c r="E720" s="21"/>
      <c r="F720" s="22"/>
    </row>
    <row r="721" spans="1:6" x14ac:dyDescent="0.25">
      <c r="A721" s="9">
        <v>44570</v>
      </c>
      <c r="B721" s="10">
        <v>60166932</v>
      </c>
      <c r="C721" s="10">
        <v>836728</v>
      </c>
      <c r="D721" s="23"/>
      <c r="E721" s="23"/>
      <c r="F721" s="18"/>
    </row>
    <row r="722" spans="1:6" x14ac:dyDescent="0.25">
      <c r="A722" s="11">
        <v>44571</v>
      </c>
      <c r="B722" s="12">
        <v>61600909</v>
      </c>
      <c r="C722" s="12">
        <v>838412</v>
      </c>
      <c r="D722" s="21"/>
      <c r="E722" s="21"/>
      <c r="F722" s="22"/>
    </row>
    <row r="723" spans="1:6" x14ac:dyDescent="0.25">
      <c r="A723" s="9">
        <v>44572</v>
      </c>
      <c r="B723" s="10">
        <v>62370837</v>
      </c>
      <c r="C723" s="10">
        <v>841092</v>
      </c>
      <c r="D723" s="23"/>
      <c r="E723" s="23"/>
      <c r="F723" s="18"/>
    </row>
    <row r="724" spans="1:6" x14ac:dyDescent="0.25">
      <c r="A724" s="11">
        <v>44573</v>
      </c>
      <c r="B724" s="12">
        <v>63251111</v>
      </c>
      <c r="C724" s="12">
        <v>843823</v>
      </c>
      <c r="D724" s="21"/>
      <c r="E724" s="21"/>
      <c r="F724" s="22"/>
    </row>
    <row r="725" spans="1:6" x14ac:dyDescent="0.25">
      <c r="A725" s="9">
        <v>44574</v>
      </c>
      <c r="B725" s="10">
        <v>64120526</v>
      </c>
      <c r="C725" s="10">
        <v>846110</v>
      </c>
      <c r="D725" s="23"/>
      <c r="E725" s="23"/>
      <c r="F725" s="18"/>
    </row>
    <row r="726" spans="1:6" x14ac:dyDescent="0.25">
      <c r="A726" s="11">
        <v>44575</v>
      </c>
      <c r="B726" s="12">
        <v>65053852</v>
      </c>
      <c r="C726" s="12">
        <v>849101</v>
      </c>
      <c r="D726" s="21"/>
      <c r="E726" s="21"/>
      <c r="F726" s="22"/>
    </row>
    <row r="727" spans="1:6" x14ac:dyDescent="0.25">
      <c r="A727" s="9">
        <v>44576</v>
      </c>
      <c r="B727" s="10">
        <v>65477079</v>
      </c>
      <c r="C727" s="10">
        <v>850099</v>
      </c>
      <c r="D727" s="23"/>
      <c r="E727" s="23"/>
      <c r="F727" s="18"/>
    </row>
    <row r="728" spans="1:6" x14ac:dyDescent="0.25">
      <c r="A728" s="11">
        <v>44577</v>
      </c>
      <c r="B728" s="12">
        <v>65814886</v>
      </c>
      <c r="C728" s="12">
        <v>850509</v>
      </c>
      <c r="D728" s="21"/>
      <c r="E728" s="21"/>
      <c r="F728" s="22"/>
    </row>
    <row r="729" spans="1:6" x14ac:dyDescent="0.25">
      <c r="A729" s="9">
        <v>44578</v>
      </c>
      <c r="B729" s="10">
        <v>66526937</v>
      </c>
      <c r="C729" s="10">
        <v>851283</v>
      </c>
      <c r="D729" s="23"/>
      <c r="E729" s="23"/>
      <c r="F729" s="18"/>
    </row>
    <row r="730" spans="1:6" x14ac:dyDescent="0.25">
      <c r="A730" s="11">
        <v>44579</v>
      </c>
      <c r="B730" s="12">
        <v>67705340</v>
      </c>
      <c r="C730" s="12">
        <v>854268</v>
      </c>
      <c r="D730" s="21"/>
      <c r="E730" s="21"/>
      <c r="F730" s="22"/>
    </row>
    <row r="731" spans="1:6" x14ac:dyDescent="0.25">
      <c r="A731" s="9">
        <v>44580</v>
      </c>
      <c r="B731" s="10">
        <v>68557295</v>
      </c>
      <c r="C731" s="10">
        <v>857644</v>
      </c>
      <c r="D731" s="23"/>
      <c r="E731" s="23"/>
      <c r="F731" s="18"/>
    </row>
    <row r="732" spans="1:6" x14ac:dyDescent="0.25">
      <c r="A732" s="11">
        <v>44581</v>
      </c>
      <c r="B732" s="12">
        <v>69305615</v>
      </c>
      <c r="C732" s="12">
        <v>860316</v>
      </c>
      <c r="D732" s="21"/>
      <c r="E732" s="21"/>
      <c r="F732" s="22"/>
    </row>
    <row r="733" spans="1:6" x14ac:dyDescent="0.25">
      <c r="A733" s="9">
        <v>44582</v>
      </c>
      <c r="B733" s="10">
        <v>70130930</v>
      </c>
      <c r="C733" s="10">
        <v>864182</v>
      </c>
      <c r="D733" s="23"/>
      <c r="E733" s="23"/>
      <c r="F733" s="18"/>
    </row>
    <row r="734" spans="1:6" x14ac:dyDescent="0.25">
      <c r="A734" s="11">
        <v>44583</v>
      </c>
      <c r="B734" s="12">
        <v>70468314</v>
      </c>
      <c r="C734" s="12">
        <v>865116</v>
      </c>
      <c r="D734" s="21"/>
      <c r="E734" s="21"/>
      <c r="F734" s="22"/>
    </row>
    <row r="735" spans="1:6" x14ac:dyDescent="0.25">
      <c r="A735" s="9">
        <v>44584</v>
      </c>
      <c r="B735" s="10">
        <v>70667795</v>
      </c>
      <c r="C735" s="10">
        <v>865687</v>
      </c>
      <c r="D735" s="23"/>
      <c r="E735" s="23"/>
      <c r="F735" s="18"/>
    </row>
    <row r="736" spans="1:6" x14ac:dyDescent="0.25">
      <c r="A736" s="11">
        <v>44585</v>
      </c>
      <c r="B736" s="12">
        <v>71699954</v>
      </c>
      <c r="C736" s="12">
        <v>867866</v>
      </c>
      <c r="D736" s="21"/>
      <c r="E736" s="21"/>
      <c r="F736" s="22"/>
    </row>
    <row r="737" spans="1:6" x14ac:dyDescent="0.25">
      <c r="A737" s="9">
        <v>44586</v>
      </c>
      <c r="B737" s="10">
        <v>72210867</v>
      </c>
      <c r="C737" s="10">
        <v>870838</v>
      </c>
      <c r="D737" s="23"/>
      <c r="E737" s="23"/>
      <c r="F737" s="18"/>
    </row>
    <row r="738" spans="1:6" x14ac:dyDescent="0.25">
      <c r="A738" s="11">
        <v>44587</v>
      </c>
      <c r="B738" s="12">
        <v>72895313</v>
      </c>
      <c r="C738" s="12">
        <v>874733</v>
      </c>
      <c r="D738" s="21"/>
      <c r="E738" s="21"/>
      <c r="F738" s="22"/>
    </row>
    <row r="739" spans="1:6" x14ac:dyDescent="0.25">
      <c r="A739" s="9">
        <v>44588</v>
      </c>
      <c r="B739" s="10">
        <v>73425577</v>
      </c>
      <c r="C739" s="10">
        <v>877824</v>
      </c>
      <c r="D739" s="23"/>
      <c r="E739" s="23"/>
      <c r="F739" s="18"/>
    </row>
    <row r="740" spans="1:6" x14ac:dyDescent="0.25">
      <c r="A740" s="11">
        <v>44589</v>
      </c>
      <c r="B740" s="12">
        <v>73981352</v>
      </c>
      <c r="C740" s="12">
        <v>881703</v>
      </c>
      <c r="D740" s="21"/>
      <c r="E740" s="21"/>
      <c r="F740" s="22"/>
    </row>
    <row r="741" spans="1:6" x14ac:dyDescent="0.25">
      <c r="A741" s="9">
        <v>44590</v>
      </c>
      <c r="B741" s="10">
        <v>74223465</v>
      </c>
      <c r="C741" s="10">
        <v>883009</v>
      </c>
      <c r="D741" s="23"/>
      <c r="E741" s="23"/>
      <c r="F741" s="18"/>
    </row>
    <row r="742" spans="1:6" x14ac:dyDescent="0.25">
      <c r="A742" s="11">
        <v>44591</v>
      </c>
      <c r="B742" s="12">
        <v>74327523</v>
      </c>
      <c r="C742" s="12">
        <v>883370</v>
      </c>
      <c r="D742" s="21"/>
      <c r="E742" s="21"/>
      <c r="F742" s="22"/>
    </row>
    <row r="743" spans="1:6" x14ac:dyDescent="0.25">
      <c r="A743" s="9">
        <v>44592</v>
      </c>
      <c r="B743" s="10">
        <v>74989495</v>
      </c>
      <c r="C743" s="10">
        <v>885943</v>
      </c>
      <c r="D743" s="23"/>
      <c r="E743" s="23"/>
      <c r="F743" s="18"/>
    </row>
    <row r="744" spans="1:6" x14ac:dyDescent="0.25">
      <c r="A744" s="11">
        <v>44593</v>
      </c>
      <c r="B744" s="12">
        <v>75285900</v>
      </c>
      <c r="C744" s="12">
        <v>889525</v>
      </c>
      <c r="D744" s="21"/>
      <c r="E744" s="21"/>
      <c r="F744" s="22"/>
    </row>
    <row r="745" spans="1:6" x14ac:dyDescent="0.25">
      <c r="A745" s="9">
        <v>44594</v>
      </c>
      <c r="B745" s="10">
        <v>75610929</v>
      </c>
      <c r="C745" s="10">
        <v>893156</v>
      </c>
      <c r="D745" s="23"/>
      <c r="E745" s="23"/>
      <c r="F745" s="18"/>
    </row>
    <row r="746" spans="1:6" x14ac:dyDescent="0.25">
      <c r="A746" s="11">
        <v>44595</v>
      </c>
      <c r="B746" s="12">
        <v>75923171</v>
      </c>
      <c r="C746" s="12">
        <v>896178</v>
      </c>
      <c r="D746" s="21"/>
      <c r="E746" s="21"/>
      <c r="F746" s="22"/>
    </row>
    <row r="747" spans="1:6" x14ac:dyDescent="0.25">
      <c r="A747" s="9">
        <v>44596</v>
      </c>
      <c r="B747" s="10">
        <v>76236151</v>
      </c>
      <c r="C747" s="10">
        <v>900154</v>
      </c>
      <c r="D747" s="23"/>
      <c r="E747" s="23"/>
      <c r="F747" s="18"/>
    </row>
    <row r="748" spans="1:6" x14ac:dyDescent="0.25">
      <c r="A748" s="11">
        <v>44597</v>
      </c>
      <c r="B748" s="12">
        <v>76359918</v>
      </c>
      <c r="C748" s="12">
        <v>901022</v>
      </c>
      <c r="D748" s="21"/>
      <c r="E748" s="21"/>
      <c r="F748" s="22"/>
    </row>
    <row r="749" spans="1:6" x14ac:dyDescent="0.25">
      <c r="A749" s="9">
        <v>44598</v>
      </c>
      <c r="B749" s="10">
        <v>76418395</v>
      </c>
      <c r="C749" s="10">
        <v>901400</v>
      </c>
      <c r="D749" s="23"/>
      <c r="E749" s="23"/>
      <c r="F749" s="18"/>
    </row>
    <row r="750" spans="1:6" x14ac:dyDescent="0.25">
      <c r="A750" s="11">
        <v>44599</v>
      </c>
      <c r="B750" s="12">
        <v>76766514</v>
      </c>
      <c r="C750" s="12">
        <v>904139</v>
      </c>
      <c r="D750" s="21"/>
      <c r="E750" s="21"/>
      <c r="F750" s="22"/>
    </row>
    <row r="751" spans="1:6" x14ac:dyDescent="0.25">
      <c r="A751" s="9">
        <v>44600</v>
      </c>
      <c r="B751" s="10">
        <v>76961010</v>
      </c>
      <c r="C751" s="10">
        <v>907497</v>
      </c>
      <c r="D751" s="23"/>
      <c r="E751" s="23"/>
      <c r="F751" s="18"/>
    </row>
    <row r="752" spans="1:6" x14ac:dyDescent="0.25">
      <c r="A752" s="11">
        <v>44601</v>
      </c>
      <c r="B752" s="12">
        <v>77187359</v>
      </c>
      <c r="C752" s="12">
        <v>911067</v>
      </c>
      <c r="D752" s="21"/>
      <c r="E752" s="21"/>
      <c r="F752" s="22"/>
    </row>
    <row r="753" spans="1:6" x14ac:dyDescent="0.25">
      <c r="A753" s="9">
        <v>44602</v>
      </c>
      <c r="B753" s="10">
        <v>77360952</v>
      </c>
      <c r="C753" s="10">
        <v>914328</v>
      </c>
      <c r="D753" s="23"/>
      <c r="E753" s="23"/>
      <c r="F753" s="18"/>
    </row>
    <row r="754" spans="1:6" x14ac:dyDescent="0.25">
      <c r="A754" s="11">
        <v>44603</v>
      </c>
      <c r="B754" s="12">
        <v>77530775</v>
      </c>
      <c r="C754" s="12">
        <v>917135</v>
      </c>
      <c r="D754" s="21"/>
      <c r="E754" s="21"/>
      <c r="F754" s="22"/>
    </row>
    <row r="755" spans="1:6" x14ac:dyDescent="0.25">
      <c r="A755" s="9">
        <v>44604</v>
      </c>
      <c r="B755" s="10">
        <v>77594737</v>
      </c>
      <c r="C755" s="10">
        <v>917896</v>
      </c>
      <c r="D755" s="23"/>
      <c r="E755" s="23"/>
      <c r="F755" s="18"/>
    </row>
    <row r="756" spans="1:6" x14ac:dyDescent="0.25">
      <c r="A756" s="11">
        <v>44605</v>
      </c>
      <c r="B756" s="12">
        <v>77629125</v>
      </c>
      <c r="C756" s="12">
        <v>918368</v>
      </c>
      <c r="D756" s="21"/>
      <c r="E756" s="21"/>
      <c r="F756" s="22"/>
    </row>
    <row r="757" spans="1:6" x14ac:dyDescent="0.25">
      <c r="A757" s="9">
        <v>44606</v>
      </c>
      <c r="B757" s="10">
        <v>77835449</v>
      </c>
      <c r="C757" s="10">
        <v>920954</v>
      </c>
      <c r="D757" s="23"/>
      <c r="E757" s="23"/>
      <c r="F757" s="18"/>
    </row>
    <row r="758" spans="1:6" x14ac:dyDescent="0.25">
      <c r="A758" s="11">
        <v>44607</v>
      </c>
      <c r="B758" s="12">
        <v>77950961</v>
      </c>
      <c r="C758" s="12">
        <v>923804</v>
      </c>
      <c r="D758" s="21"/>
      <c r="E758" s="21"/>
      <c r="F758" s="22"/>
    </row>
    <row r="759" spans="1:6" x14ac:dyDescent="0.25">
      <c r="A759" s="9">
        <v>44608</v>
      </c>
      <c r="B759" s="10">
        <v>78092141</v>
      </c>
      <c r="C759" s="10">
        <v>927110</v>
      </c>
      <c r="D759" s="23"/>
      <c r="E759" s="23"/>
      <c r="F759" s="18"/>
    </row>
    <row r="760" spans="1:6" x14ac:dyDescent="0.25">
      <c r="A760" s="11">
        <v>44609</v>
      </c>
      <c r="B760" s="12">
        <v>78196006</v>
      </c>
      <c r="C760" s="12">
        <v>930297</v>
      </c>
      <c r="D760" s="21"/>
      <c r="E760" s="21"/>
      <c r="F760" s="22"/>
    </row>
    <row r="761" spans="1:6" x14ac:dyDescent="0.25">
      <c r="A761" s="9">
        <v>44610</v>
      </c>
      <c r="B761" s="10">
        <v>78305615</v>
      </c>
      <c r="C761" s="10">
        <v>932788</v>
      </c>
      <c r="D761" s="23"/>
      <c r="E761" s="23"/>
      <c r="F761" s="18"/>
    </row>
    <row r="762" spans="1:6" x14ac:dyDescent="0.25">
      <c r="A762" s="11">
        <v>44611</v>
      </c>
      <c r="B762" s="12">
        <v>78351826</v>
      </c>
      <c r="C762" s="12">
        <v>933480</v>
      </c>
      <c r="D762" s="21"/>
      <c r="E762" s="21"/>
      <c r="F762" s="22"/>
    </row>
    <row r="763" spans="1:6" x14ac:dyDescent="0.25">
      <c r="A763" s="9">
        <v>44612</v>
      </c>
      <c r="B763" s="10">
        <v>78377993</v>
      </c>
      <c r="C763" s="10">
        <v>933894</v>
      </c>
      <c r="D763" s="23"/>
      <c r="E763" s="23"/>
      <c r="F763" s="18"/>
    </row>
    <row r="764" spans="1:6" x14ac:dyDescent="0.25">
      <c r="A764" s="11">
        <v>44613</v>
      </c>
      <c r="B764" s="12">
        <v>78433652</v>
      </c>
      <c r="C764" s="12">
        <v>934654</v>
      </c>
      <c r="D764" s="21"/>
      <c r="E764" s="21"/>
      <c r="F764" s="22"/>
    </row>
    <row r="765" spans="1:6" x14ac:dyDescent="0.25">
      <c r="A765" s="9">
        <v>44614</v>
      </c>
      <c r="B765" s="10">
        <v>78556769</v>
      </c>
      <c r="C765" s="10">
        <v>937380</v>
      </c>
      <c r="D765" s="23"/>
      <c r="E765" s="23"/>
      <c r="F765" s="18"/>
    </row>
    <row r="766" spans="1:6" x14ac:dyDescent="0.25">
      <c r="A766" s="11">
        <v>44615</v>
      </c>
      <c r="B766" s="12">
        <v>78641313</v>
      </c>
      <c r="C766" s="12">
        <v>940404</v>
      </c>
      <c r="D766" s="21"/>
      <c r="E766" s="21"/>
      <c r="F766" s="22"/>
    </row>
    <row r="767" spans="1:6" x14ac:dyDescent="0.25">
      <c r="A767" s="9">
        <v>44616</v>
      </c>
      <c r="B767" s="10">
        <v>78714719</v>
      </c>
      <c r="C767" s="10">
        <v>943312</v>
      </c>
      <c r="D767" s="23"/>
      <c r="E767" s="23"/>
      <c r="F767" s="18"/>
    </row>
    <row r="768" spans="1:6" x14ac:dyDescent="0.25">
      <c r="A768" s="11">
        <v>44617</v>
      </c>
      <c r="B768" s="12">
        <v>78800705</v>
      </c>
      <c r="C768" s="12">
        <v>946121</v>
      </c>
      <c r="D768" s="21"/>
      <c r="E768" s="21"/>
      <c r="F768" s="22"/>
    </row>
    <row r="769" spans="1:6" x14ac:dyDescent="0.25">
      <c r="A769" s="9">
        <v>44618</v>
      </c>
      <c r="B769" s="10">
        <v>78825927</v>
      </c>
      <c r="C769" s="10">
        <v>946686</v>
      </c>
      <c r="D769" s="23"/>
      <c r="E769" s="23"/>
      <c r="F769" s="18"/>
    </row>
    <row r="770" spans="1:6" x14ac:dyDescent="0.25">
      <c r="A770" s="11">
        <v>44619</v>
      </c>
      <c r="B770" s="12">
        <v>78835013</v>
      </c>
      <c r="C770" s="12">
        <v>946883</v>
      </c>
      <c r="D770" s="21"/>
      <c r="E770" s="21"/>
      <c r="F770" s="22"/>
    </row>
    <row r="771" spans="1:6" x14ac:dyDescent="0.25">
      <c r="A771" s="9">
        <v>44620</v>
      </c>
      <c r="B771" s="10">
        <v>78942813</v>
      </c>
      <c r="C771" s="10">
        <v>948855</v>
      </c>
      <c r="D771" s="23"/>
      <c r="E771" s="23"/>
      <c r="F771" s="18"/>
    </row>
    <row r="772" spans="1:6" x14ac:dyDescent="0.25">
      <c r="A772" s="11">
        <v>44621</v>
      </c>
      <c r="B772" s="12">
        <v>78986396</v>
      </c>
      <c r="C772" s="12">
        <v>950788</v>
      </c>
      <c r="D772" s="21"/>
      <c r="E772" s="21"/>
      <c r="F772" s="22"/>
    </row>
    <row r="773" spans="1:6" x14ac:dyDescent="0.25">
      <c r="A773" s="9">
        <v>44622</v>
      </c>
      <c r="B773" s="10">
        <v>79044542</v>
      </c>
      <c r="C773" s="10">
        <v>953136</v>
      </c>
      <c r="D773" s="23"/>
      <c r="E773" s="23"/>
      <c r="F773" s="18"/>
    </row>
    <row r="774" spans="1:6" x14ac:dyDescent="0.25">
      <c r="A774" s="11">
        <v>44623</v>
      </c>
      <c r="B774" s="12">
        <v>79096279</v>
      </c>
      <c r="C774" s="12">
        <v>955018</v>
      </c>
      <c r="D774" s="21"/>
      <c r="E774" s="21"/>
      <c r="F774" s="22"/>
    </row>
    <row r="775" spans="1:6" x14ac:dyDescent="0.25">
      <c r="A775" s="9">
        <v>44624</v>
      </c>
      <c r="B775" s="10">
        <v>79145866</v>
      </c>
      <c r="C775" s="10">
        <v>956910</v>
      </c>
      <c r="D775" s="23"/>
      <c r="E775" s="23"/>
      <c r="F775" s="18"/>
    </row>
    <row r="776" spans="1:6" x14ac:dyDescent="0.25">
      <c r="A776" s="11">
        <v>44625</v>
      </c>
      <c r="B776" s="12">
        <v>79162481</v>
      </c>
      <c r="C776" s="12">
        <v>957217</v>
      </c>
      <c r="D776" s="21"/>
      <c r="E776" s="21"/>
      <c r="F776" s="22"/>
    </row>
    <row r="777" spans="1:6" x14ac:dyDescent="0.25">
      <c r="A777" s="9">
        <v>44626</v>
      </c>
      <c r="B777" s="10">
        <v>79169256</v>
      </c>
      <c r="C777" s="10">
        <v>957429</v>
      </c>
      <c r="D777" s="23"/>
      <c r="E777" s="23"/>
      <c r="F777" s="18"/>
    </row>
    <row r="778" spans="1:6" x14ac:dyDescent="0.25">
      <c r="A778" s="11">
        <v>44627</v>
      </c>
      <c r="B778" s="12">
        <v>79232308</v>
      </c>
      <c r="C778" s="12">
        <v>959115</v>
      </c>
      <c r="D778" s="21"/>
      <c r="E778" s="21"/>
      <c r="F778" s="22"/>
    </row>
    <row r="779" spans="1:6" x14ac:dyDescent="0.25">
      <c r="A779" s="9">
        <v>44628</v>
      </c>
      <c r="B779" s="10">
        <v>79266324</v>
      </c>
      <c r="C779" s="10">
        <v>960690</v>
      </c>
      <c r="D779" s="23"/>
      <c r="E779" s="23"/>
      <c r="F779" s="18"/>
    </row>
    <row r="780" spans="1:6" x14ac:dyDescent="0.25">
      <c r="A780" s="11">
        <v>44629</v>
      </c>
      <c r="B780" s="12">
        <v>79314028</v>
      </c>
      <c r="C780" s="12">
        <v>962503</v>
      </c>
      <c r="D780" s="21"/>
      <c r="E780" s="21"/>
      <c r="F780" s="22"/>
    </row>
    <row r="781" spans="1:6" x14ac:dyDescent="0.25">
      <c r="A781" s="9">
        <v>44630</v>
      </c>
      <c r="B781" s="10">
        <v>79352221</v>
      </c>
      <c r="C781" s="10">
        <v>964062</v>
      </c>
      <c r="D781" s="23"/>
      <c r="E781" s="23"/>
      <c r="F781" s="18"/>
    </row>
    <row r="782" spans="1:6" x14ac:dyDescent="0.25">
      <c r="A782" s="11">
        <v>44631</v>
      </c>
      <c r="B782" s="12">
        <v>79396596</v>
      </c>
      <c r="C782" s="12">
        <v>965746</v>
      </c>
      <c r="D782" s="21"/>
      <c r="E782" s="21"/>
      <c r="F782" s="22"/>
    </row>
    <row r="783" spans="1:6" x14ac:dyDescent="0.25">
      <c r="A783" s="9">
        <v>44632</v>
      </c>
      <c r="B783" s="10">
        <v>79407518</v>
      </c>
      <c r="C783" s="10">
        <v>966218</v>
      </c>
      <c r="D783" s="23"/>
      <c r="E783" s="23"/>
      <c r="F783" s="18"/>
    </row>
    <row r="784" spans="1:6" x14ac:dyDescent="0.25">
      <c r="A784" s="11">
        <v>44633</v>
      </c>
      <c r="B784" s="12">
        <v>79413908</v>
      </c>
      <c r="C784" s="12">
        <v>966361</v>
      </c>
      <c r="D784" s="21"/>
      <c r="E784" s="21"/>
      <c r="F784" s="22"/>
    </row>
    <row r="785" spans="1:6" x14ac:dyDescent="0.25">
      <c r="A785" s="9">
        <v>44634</v>
      </c>
      <c r="B785" s="10">
        <v>79462956</v>
      </c>
      <c r="C785" s="10">
        <v>963926</v>
      </c>
      <c r="D785" s="23"/>
      <c r="E785" s="23"/>
      <c r="F785" s="18"/>
    </row>
    <row r="786" spans="1:6" x14ac:dyDescent="0.25">
      <c r="A786" s="11">
        <v>44635</v>
      </c>
      <c r="B786" s="12">
        <v>79511352</v>
      </c>
      <c r="C786" s="12">
        <v>965449</v>
      </c>
      <c r="D786" s="21"/>
      <c r="E786" s="21"/>
      <c r="F786" s="22"/>
    </row>
    <row r="787" spans="1:6" x14ac:dyDescent="0.25">
      <c r="A787" s="9">
        <v>44636</v>
      </c>
      <c r="B787" s="10">
        <v>79550748</v>
      </c>
      <c r="C787" s="10">
        <v>967482</v>
      </c>
      <c r="D787" s="23"/>
      <c r="E787" s="23"/>
      <c r="F787" s="18"/>
    </row>
    <row r="788" spans="1:6" x14ac:dyDescent="0.25">
      <c r="A788" s="11">
        <v>44637</v>
      </c>
      <c r="B788" s="12">
        <v>79586734</v>
      </c>
      <c r="C788" s="12">
        <v>968690</v>
      </c>
      <c r="D788" s="21"/>
      <c r="E788" s="21"/>
      <c r="F788" s="22"/>
    </row>
    <row r="789" spans="1:6" x14ac:dyDescent="0.25">
      <c r="A789" s="9">
        <v>44638</v>
      </c>
      <c r="B789" s="10">
        <v>79623203</v>
      </c>
      <c r="C789" s="10">
        <v>969733</v>
      </c>
      <c r="D789" s="23"/>
      <c r="E789" s="23"/>
      <c r="F789" s="18"/>
    </row>
    <row r="790" spans="1:6" x14ac:dyDescent="0.25">
      <c r="A790" s="11">
        <v>44639</v>
      </c>
      <c r="B790" s="12">
        <v>79635322</v>
      </c>
      <c r="C790" s="12">
        <v>970065</v>
      </c>
      <c r="D790" s="21"/>
      <c r="E790" s="21"/>
      <c r="F790" s="22"/>
    </row>
    <row r="791" spans="1:6" x14ac:dyDescent="0.25">
      <c r="A791" s="9">
        <v>44640</v>
      </c>
      <c r="B791" s="10">
        <v>79643175</v>
      </c>
      <c r="C791" s="10">
        <v>970148</v>
      </c>
      <c r="D791" s="23"/>
      <c r="E791" s="23"/>
      <c r="F791" s="18"/>
    </row>
    <row r="792" spans="1:6" x14ac:dyDescent="0.25">
      <c r="A792" s="11">
        <v>44641</v>
      </c>
      <c r="B792" s="12">
        <v>79689310</v>
      </c>
      <c r="C792" s="12">
        <v>971074</v>
      </c>
      <c r="D792" s="21"/>
      <c r="E792" s="21"/>
      <c r="F792" s="22"/>
    </row>
    <row r="793" spans="1:6" x14ac:dyDescent="0.25">
      <c r="A793" s="9">
        <v>44642</v>
      </c>
      <c r="B793" s="10">
        <v>79714979</v>
      </c>
      <c r="C793" s="10">
        <v>972104</v>
      </c>
      <c r="D793" s="23"/>
      <c r="E793" s="23"/>
      <c r="F793" s="18"/>
    </row>
    <row r="794" spans="1:6" x14ac:dyDescent="0.25">
      <c r="A794" s="11">
        <v>44643</v>
      </c>
      <c r="B794" s="12">
        <v>79762066</v>
      </c>
      <c r="C794" s="12">
        <v>973459</v>
      </c>
      <c r="D794" s="21"/>
      <c r="E794" s="21"/>
      <c r="F794" s="22"/>
    </row>
    <row r="795" spans="1:6" x14ac:dyDescent="0.25">
      <c r="A795" s="9">
        <v>44644</v>
      </c>
      <c r="B795" s="10">
        <v>79799812</v>
      </c>
      <c r="C795" s="10">
        <v>974441</v>
      </c>
      <c r="D795" s="23"/>
      <c r="E795" s="23"/>
      <c r="F795" s="18"/>
    </row>
    <row r="796" spans="1:6" x14ac:dyDescent="0.25">
      <c r="A796" s="11">
        <v>44645</v>
      </c>
      <c r="B796" s="12">
        <v>79833549</v>
      </c>
      <c r="C796" s="12">
        <v>975273</v>
      </c>
      <c r="D796" s="21"/>
      <c r="E796" s="21"/>
      <c r="F796" s="22"/>
    </row>
    <row r="797" spans="1:6" x14ac:dyDescent="0.25">
      <c r="A797" s="9">
        <v>44646</v>
      </c>
      <c r="B797" s="10">
        <v>79845604</v>
      </c>
      <c r="C797" s="10">
        <v>975436</v>
      </c>
      <c r="D797" s="23"/>
      <c r="E797" s="23"/>
      <c r="F797" s="18"/>
    </row>
    <row r="798" spans="1:6" x14ac:dyDescent="0.25">
      <c r="A798" s="11">
        <v>44647</v>
      </c>
      <c r="B798" s="12">
        <v>79853102</v>
      </c>
      <c r="C798" s="12">
        <v>975486</v>
      </c>
      <c r="D798" s="21"/>
      <c r="E798" s="21"/>
      <c r="F798" s="22"/>
    </row>
    <row r="799" spans="1:6" x14ac:dyDescent="0.25">
      <c r="A799" s="9">
        <v>44648</v>
      </c>
      <c r="B799" s="10">
        <v>79895338</v>
      </c>
      <c r="C799" s="10">
        <v>976396</v>
      </c>
      <c r="D799" s="23"/>
      <c r="E799" s="23"/>
      <c r="F799" s="18"/>
    </row>
    <row r="800" spans="1:6" x14ac:dyDescent="0.25">
      <c r="A800" s="11">
        <v>44649</v>
      </c>
      <c r="B800" s="12">
        <v>79920966</v>
      </c>
      <c r="C800" s="12">
        <v>977153</v>
      </c>
      <c r="D800" s="21"/>
      <c r="E800" s="21"/>
      <c r="F800" s="22"/>
    </row>
    <row r="801" spans="1:6" x14ac:dyDescent="0.25">
      <c r="A801" s="9">
        <v>44650</v>
      </c>
      <c r="B801" s="10">
        <v>79966408</v>
      </c>
      <c r="C801" s="10">
        <v>978361</v>
      </c>
      <c r="D801" s="23"/>
      <c r="E801" s="23"/>
      <c r="F801" s="18"/>
    </row>
    <row r="802" spans="1:6" x14ac:dyDescent="0.25">
      <c r="A802" s="11">
        <v>44651</v>
      </c>
      <c r="B802" s="12">
        <v>80004185</v>
      </c>
      <c r="C802" s="12">
        <v>979236</v>
      </c>
      <c r="D802" s="21"/>
      <c r="E802" s="21"/>
      <c r="F802" s="22"/>
    </row>
    <row r="803" spans="1:6" x14ac:dyDescent="0.25">
      <c r="A803" s="9">
        <v>44652</v>
      </c>
      <c r="B803" s="10">
        <v>80036620</v>
      </c>
      <c r="C803" s="10">
        <v>979881</v>
      </c>
      <c r="D803" s="23"/>
      <c r="E803" s="23"/>
      <c r="F803" s="18"/>
    </row>
    <row r="804" spans="1:6" x14ac:dyDescent="0.25">
      <c r="A804" s="11">
        <v>44653</v>
      </c>
      <c r="B804" s="12">
        <v>80048015</v>
      </c>
      <c r="C804" s="12">
        <v>980018</v>
      </c>
      <c r="D804" s="21"/>
      <c r="E804" s="21"/>
      <c r="F804" s="22"/>
    </row>
    <row r="805" spans="1:6" x14ac:dyDescent="0.25">
      <c r="A805" s="9">
        <v>44654</v>
      </c>
      <c r="B805" s="10">
        <v>80052942</v>
      </c>
      <c r="C805" s="10">
        <v>980057</v>
      </c>
      <c r="D805" s="23"/>
      <c r="E805" s="23"/>
      <c r="F805" s="18"/>
    </row>
    <row r="806" spans="1:6" x14ac:dyDescent="0.25">
      <c r="A806" s="11">
        <v>44655</v>
      </c>
      <c r="B806" s="12">
        <v>80093982</v>
      </c>
      <c r="C806" s="12">
        <v>980682</v>
      </c>
      <c r="D806" s="21"/>
      <c r="E806" s="21"/>
      <c r="F806" s="22"/>
    </row>
    <row r="807" spans="1:6" x14ac:dyDescent="0.25">
      <c r="A807" s="9">
        <v>44656</v>
      </c>
      <c r="B807" s="10">
        <v>80124875</v>
      </c>
      <c r="C807" s="10">
        <v>981146</v>
      </c>
      <c r="D807" s="23"/>
      <c r="E807" s="23"/>
      <c r="F807" s="18"/>
    </row>
    <row r="808" spans="1:6" x14ac:dyDescent="0.25">
      <c r="A808" s="11">
        <v>44657</v>
      </c>
      <c r="B808" s="12">
        <v>80174198</v>
      </c>
      <c r="C808" s="12">
        <v>982263</v>
      </c>
      <c r="D808" s="21"/>
      <c r="E808" s="21"/>
      <c r="F808" s="22"/>
    </row>
    <row r="809" spans="1:6" x14ac:dyDescent="0.25">
      <c r="A809" s="9">
        <v>44658</v>
      </c>
      <c r="B809" s="10">
        <v>80209904</v>
      </c>
      <c r="C809" s="10">
        <v>982971</v>
      </c>
      <c r="D809" s="23"/>
      <c r="E809" s="23"/>
      <c r="F809" s="18"/>
    </row>
    <row r="810" spans="1:6" x14ac:dyDescent="0.25">
      <c r="A810" s="11">
        <v>44659</v>
      </c>
      <c r="B810" s="12">
        <v>80254009</v>
      </c>
      <c r="C810" s="12">
        <v>983514</v>
      </c>
      <c r="D810" s="21"/>
      <c r="E810" s="21"/>
      <c r="F810" s="22"/>
    </row>
    <row r="811" spans="1:6" x14ac:dyDescent="0.25">
      <c r="A811" s="9">
        <v>44660</v>
      </c>
      <c r="B811" s="10">
        <v>80267530</v>
      </c>
      <c r="C811" s="10">
        <v>983786</v>
      </c>
      <c r="D811" s="23"/>
      <c r="E811" s="23"/>
      <c r="F811" s="18"/>
    </row>
    <row r="812" spans="1:6" x14ac:dyDescent="0.25">
      <c r="A812" s="11">
        <v>44661</v>
      </c>
      <c r="B812" s="12">
        <v>80275715</v>
      </c>
      <c r="C812" s="12">
        <v>983813</v>
      </c>
      <c r="D812" s="21"/>
      <c r="E812" s="21"/>
      <c r="F812" s="22"/>
    </row>
    <row r="813" spans="1:6" x14ac:dyDescent="0.25">
      <c r="A813" s="9">
        <v>44662</v>
      </c>
      <c r="B813" s="10">
        <v>80325700</v>
      </c>
      <c r="C813" s="10">
        <v>984247</v>
      </c>
      <c r="D813" s="23"/>
      <c r="E813" s="23"/>
      <c r="F813" s="18"/>
    </row>
    <row r="814" spans="1:6" x14ac:dyDescent="0.25">
      <c r="A814" s="11">
        <v>44663</v>
      </c>
      <c r="B814" s="12">
        <v>80354734</v>
      </c>
      <c r="C814" s="12">
        <v>984838</v>
      </c>
      <c r="D814" s="21"/>
      <c r="E814" s="21"/>
      <c r="F814" s="22"/>
    </row>
    <row r="815" spans="1:6" x14ac:dyDescent="0.25">
      <c r="A815" s="9">
        <v>44664</v>
      </c>
      <c r="B815" s="10">
        <v>80408643</v>
      </c>
      <c r="C815" s="10">
        <v>985832</v>
      </c>
      <c r="D815" s="23"/>
      <c r="E815" s="23"/>
      <c r="F815" s="18"/>
    </row>
    <row r="816" spans="1:6" x14ac:dyDescent="0.25">
      <c r="A816" s="11">
        <v>44665</v>
      </c>
      <c r="B816" s="12">
        <v>80466106</v>
      </c>
      <c r="C816" s="12">
        <v>986448</v>
      </c>
      <c r="D816" s="21"/>
      <c r="E816" s="21"/>
      <c r="F816" s="22"/>
    </row>
    <row r="817" spans="1:6" x14ac:dyDescent="0.25">
      <c r="A817" s="9">
        <v>44666</v>
      </c>
      <c r="B817" s="10">
        <v>80513724</v>
      </c>
      <c r="C817" s="10">
        <v>987171</v>
      </c>
      <c r="D817" s="23"/>
      <c r="E817" s="23"/>
      <c r="F817" s="18"/>
    </row>
    <row r="818" spans="1:6" x14ac:dyDescent="0.25">
      <c r="A818" s="11">
        <v>44667</v>
      </c>
      <c r="B818" s="12">
        <v>80524627</v>
      </c>
      <c r="C818" s="12">
        <v>987211</v>
      </c>
      <c r="D818" s="21"/>
      <c r="E818" s="21"/>
      <c r="F818" s="22"/>
    </row>
    <row r="819" spans="1:6" x14ac:dyDescent="0.25">
      <c r="A819" s="9">
        <v>44668</v>
      </c>
      <c r="B819" s="10">
        <v>80535906</v>
      </c>
      <c r="C819" s="10">
        <v>987228</v>
      </c>
      <c r="D819" s="23"/>
      <c r="E819" s="23"/>
      <c r="F819" s="18"/>
    </row>
    <row r="820" spans="1:6" x14ac:dyDescent="0.25">
      <c r="A820" s="11">
        <v>44669</v>
      </c>
      <c r="B820" s="12">
        <v>80595982</v>
      </c>
      <c r="C820" s="12">
        <v>987545</v>
      </c>
      <c r="D820" s="21"/>
      <c r="E820" s="21"/>
      <c r="F820" s="22"/>
    </row>
    <row r="821" spans="1:6" x14ac:dyDescent="0.25">
      <c r="A821" s="9">
        <v>44670</v>
      </c>
      <c r="B821" s="10">
        <v>80646004</v>
      </c>
      <c r="C821" s="10">
        <v>987999</v>
      </c>
      <c r="D821" s="23"/>
      <c r="E821" s="23"/>
      <c r="F821" s="18"/>
    </row>
    <row r="822" spans="1:6" x14ac:dyDescent="0.25">
      <c r="A822" s="11">
        <v>44671</v>
      </c>
      <c r="B822" s="12">
        <v>80708901</v>
      </c>
      <c r="C822" s="12">
        <v>988610</v>
      </c>
      <c r="D822" s="21"/>
      <c r="E822" s="21"/>
      <c r="F822" s="22"/>
    </row>
    <row r="823" spans="1:6" x14ac:dyDescent="0.25">
      <c r="A823" s="9">
        <v>44672</v>
      </c>
      <c r="B823" s="10">
        <v>80768167</v>
      </c>
      <c r="C823" s="10">
        <v>989094</v>
      </c>
      <c r="D823" s="23"/>
      <c r="E823" s="23"/>
      <c r="F823" s="18"/>
    </row>
    <row r="824" spans="1:6" x14ac:dyDescent="0.25">
      <c r="A824" s="11">
        <v>44673</v>
      </c>
      <c r="B824" s="12">
        <v>80836264</v>
      </c>
      <c r="C824" s="12">
        <v>989584</v>
      </c>
      <c r="D824" s="21"/>
      <c r="E824" s="21"/>
      <c r="F824" s="22"/>
    </row>
    <row r="825" spans="1:6" x14ac:dyDescent="0.25">
      <c r="A825" s="9">
        <v>44674</v>
      </c>
      <c r="B825" s="10">
        <v>80855181</v>
      </c>
      <c r="C825" s="10">
        <v>989681</v>
      </c>
      <c r="D825" s="23"/>
      <c r="E825" s="23"/>
      <c r="F825" s="18"/>
    </row>
    <row r="826" spans="1:6" x14ac:dyDescent="0.25">
      <c r="A826" s="11">
        <v>44675</v>
      </c>
      <c r="B826" s="12">
        <v>80867572</v>
      </c>
      <c r="C826" s="12">
        <v>989709</v>
      </c>
      <c r="D826" s="21"/>
      <c r="E826" s="21"/>
      <c r="F826" s="22"/>
    </row>
    <row r="827" spans="1:6" x14ac:dyDescent="0.25">
      <c r="A827" s="9">
        <v>44676</v>
      </c>
      <c r="B827" s="10">
        <v>80942184</v>
      </c>
      <c r="C827" s="10">
        <v>990062</v>
      </c>
      <c r="D827" s="23"/>
      <c r="E827" s="23"/>
      <c r="F827" s="18"/>
    </row>
    <row r="828" spans="1:6" x14ac:dyDescent="0.25">
      <c r="A828" s="11">
        <v>44677</v>
      </c>
      <c r="B828" s="12">
        <v>80996837</v>
      </c>
      <c r="C828" s="12">
        <v>990368</v>
      </c>
      <c r="D828" s="21"/>
      <c r="E828" s="21"/>
      <c r="F828" s="22"/>
    </row>
    <row r="829" spans="1:6" x14ac:dyDescent="0.25">
      <c r="A829" s="9">
        <v>44678</v>
      </c>
      <c r="B829" s="10">
        <v>81081307</v>
      </c>
      <c r="C829" s="10">
        <v>991039</v>
      </c>
      <c r="D829" s="23"/>
      <c r="E829" s="23"/>
      <c r="F829" s="18"/>
    </row>
    <row r="830" spans="1:6" x14ac:dyDescent="0.25">
      <c r="A830" s="11">
        <v>44679</v>
      </c>
      <c r="B830" s="12">
        <v>81154876</v>
      </c>
      <c r="C830" s="12">
        <v>991502</v>
      </c>
      <c r="D830" s="21"/>
      <c r="E830" s="21"/>
      <c r="F830" s="22"/>
    </row>
    <row r="831" spans="1:6" x14ac:dyDescent="0.25">
      <c r="A831" s="9">
        <v>44680</v>
      </c>
      <c r="B831" s="10">
        <v>81236707</v>
      </c>
      <c r="C831" s="10">
        <v>991921</v>
      </c>
      <c r="D831" s="23"/>
      <c r="E831" s="23"/>
      <c r="F831" s="18"/>
    </row>
    <row r="832" spans="1:6" x14ac:dyDescent="0.25">
      <c r="A832" s="11">
        <v>44681</v>
      </c>
      <c r="B832" s="12">
        <v>81259033</v>
      </c>
      <c r="C832" s="12">
        <v>992010</v>
      </c>
      <c r="D832" s="21"/>
      <c r="E832" s="21"/>
      <c r="F832" s="22"/>
    </row>
    <row r="833" spans="1:6" x14ac:dyDescent="0.25">
      <c r="A833" s="9">
        <v>44682</v>
      </c>
      <c r="B833" s="10">
        <v>81274401</v>
      </c>
      <c r="C833" s="10">
        <v>992033</v>
      </c>
      <c r="D833" s="23"/>
      <c r="E833" s="23"/>
      <c r="F833" s="18"/>
    </row>
    <row r="834" spans="1:6" x14ac:dyDescent="0.25">
      <c r="A834" s="11">
        <v>44683</v>
      </c>
      <c r="B834" s="12">
        <v>81370245</v>
      </c>
      <c r="C834" s="12">
        <v>992424</v>
      </c>
      <c r="D834" s="21"/>
      <c r="E834" s="21"/>
      <c r="F834" s="22"/>
    </row>
    <row r="835" spans="1:6" x14ac:dyDescent="0.25">
      <c r="A835" s="9">
        <v>44684</v>
      </c>
      <c r="B835" s="10">
        <v>81439579</v>
      </c>
      <c r="C835" s="10">
        <v>993088</v>
      </c>
      <c r="D835" s="23"/>
      <c r="E835" s="23"/>
      <c r="F835" s="18"/>
    </row>
    <row r="836" spans="1:6" x14ac:dyDescent="0.25">
      <c r="A836" s="11">
        <v>44685</v>
      </c>
      <c r="B836" s="12">
        <v>81541529</v>
      </c>
      <c r="C836" s="12">
        <v>995021</v>
      </c>
      <c r="D836" s="21"/>
      <c r="E836" s="21"/>
      <c r="F836" s="22"/>
    </row>
    <row r="837" spans="1:6" x14ac:dyDescent="0.25">
      <c r="A837" s="9">
        <v>44686</v>
      </c>
      <c r="B837" s="10">
        <v>81634962</v>
      </c>
      <c r="C837" s="10">
        <v>995715</v>
      </c>
      <c r="D837" s="23"/>
      <c r="E837" s="23"/>
      <c r="F837" s="18"/>
    </row>
    <row r="838" spans="1:6" x14ac:dyDescent="0.25">
      <c r="A838" s="11">
        <v>44687</v>
      </c>
      <c r="B838" s="12">
        <v>81730174</v>
      </c>
      <c r="C838" s="12">
        <v>996168</v>
      </c>
      <c r="D838" s="21"/>
      <c r="E838" s="21"/>
      <c r="F838" s="22"/>
    </row>
    <row r="839" spans="1:6" x14ac:dyDescent="0.25">
      <c r="A839" s="9">
        <v>44688</v>
      </c>
      <c r="B839" s="10">
        <v>81760532</v>
      </c>
      <c r="C839" s="10">
        <v>996264</v>
      </c>
      <c r="D839" s="23"/>
      <c r="E839" s="23"/>
      <c r="F839" s="18"/>
    </row>
    <row r="840" spans="1:6" x14ac:dyDescent="0.25">
      <c r="A840" s="11">
        <v>44689</v>
      </c>
      <c r="B840" s="12">
        <v>81772325</v>
      </c>
      <c r="C840" s="12">
        <v>996283</v>
      </c>
      <c r="D840" s="21"/>
      <c r="E840" s="21"/>
      <c r="F840" s="22"/>
    </row>
    <row r="841" spans="1:6" x14ac:dyDescent="0.25">
      <c r="A841" s="9">
        <v>44690</v>
      </c>
      <c r="B841" s="10">
        <v>81884978</v>
      </c>
      <c r="C841" s="10">
        <v>996612</v>
      </c>
      <c r="D841" s="23"/>
      <c r="E841" s="23"/>
      <c r="F841" s="18"/>
    </row>
    <row r="842" spans="1:6" x14ac:dyDescent="0.25">
      <c r="A842" s="11">
        <v>44691</v>
      </c>
      <c r="B842" s="12">
        <v>81978601</v>
      </c>
      <c r="C842" s="12">
        <v>996916</v>
      </c>
      <c r="D842" s="21"/>
      <c r="E842" s="21"/>
      <c r="F842" s="22"/>
    </row>
    <row r="843" spans="1:6" x14ac:dyDescent="0.25">
      <c r="A843" s="9">
        <v>44692</v>
      </c>
      <c r="B843" s="10">
        <v>82140136</v>
      </c>
      <c r="C843" s="10">
        <v>997481</v>
      </c>
      <c r="D843" s="23"/>
      <c r="E843" s="23"/>
      <c r="F843" s="18"/>
    </row>
    <row r="844" spans="1:6" x14ac:dyDescent="0.25">
      <c r="A844" s="11">
        <v>44693</v>
      </c>
      <c r="B844" s="12">
        <v>82255493</v>
      </c>
      <c r="C844" s="12">
        <v>997853</v>
      </c>
      <c r="D844" s="21"/>
      <c r="E844" s="21"/>
      <c r="F844" s="22"/>
    </row>
    <row r="845" spans="1:6" x14ac:dyDescent="0.25">
      <c r="A845" s="9">
        <v>44694</v>
      </c>
      <c r="B845" s="10">
        <v>82369958</v>
      </c>
      <c r="C845" s="10">
        <v>998279</v>
      </c>
      <c r="D845" s="23"/>
      <c r="E845" s="23"/>
      <c r="F845" s="18"/>
    </row>
    <row r="846" spans="1:6" x14ac:dyDescent="0.25">
      <c r="A846" s="11">
        <v>44695</v>
      </c>
      <c r="B846" s="12">
        <v>82395023</v>
      </c>
      <c r="C846" s="12">
        <v>998325</v>
      </c>
      <c r="D846" s="21"/>
      <c r="E846" s="21"/>
      <c r="F846" s="22"/>
    </row>
    <row r="847" spans="1:6" x14ac:dyDescent="0.25">
      <c r="A847" s="9">
        <v>44696</v>
      </c>
      <c r="B847" s="10">
        <v>82414462</v>
      </c>
      <c r="C847" s="10">
        <v>998352</v>
      </c>
      <c r="D847" s="23"/>
      <c r="E847" s="23"/>
      <c r="F847" s="18"/>
    </row>
    <row r="848" spans="1:6" x14ac:dyDescent="0.25">
      <c r="A848" s="11">
        <v>44697</v>
      </c>
      <c r="B848" s="12">
        <v>82564280</v>
      </c>
      <c r="C848" s="12">
        <v>998673</v>
      </c>
      <c r="D848" s="21"/>
      <c r="E848" s="21"/>
      <c r="F848" s="22"/>
    </row>
    <row r="849" spans="1:6" x14ac:dyDescent="0.25">
      <c r="A849" s="9">
        <v>44698</v>
      </c>
      <c r="B849" s="10">
        <v>82698373</v>
      </c>
      <c r="C849" s="10">
        <v>999027</v>
      </c>
      <c r="D849" s="23"/>
      <c r="E849" s="23"/>
      <c r="F849" s="18"/>
    </row>
    <row r="850" spans="1:6" x14ac:dyDescent="0.25">
      <c r="A850" s="11">
        <v>44699</v>
      </c>
      <c r="B850" s="12">
        <v>82867288</v>
      </c>
      <c r="C850" s="12">
        <v>999607</v>
      </c>
      <c r="D850" s="21"/>
      <c r="E850" s="21"/>
      <c r="F850" s="22"/>
    </row>
    <row r="851" spans="1:6" x14ac:dyDescent="0.25">
      <c r="A851" s="9">
        <v>44700</v>
      </c>
      <c r="B851" s="10">
        <v>82988450</v>
      </c>
      <c r="C851" s="10">
        <v>1000013</v>
      </c>
      <c r="D851" s="23"/>
      <c r="E851" s="23"/>
      <c r="F851" s="18"/>
    </row>
    <row r="852" spans="1:6" x14ac:dyDescent="0.25">
      <c r="A852" s="11">
        <v>44701</v>
      </c>
      <c r="B852" s="12">
        <v>83128466</v>
      </c>
      <c r="C852" s="12">
        <v>1000411</v>
      </c>
      <c r="D852" s="21"/>
      <c r="E852" s="21"/>
      <c r="F852" s="22"/>
    </row>
    <row r="853" spans="1:6" x14ac:dyDescent="0.25">
      <c r="A853" s="9">
        <v>44702</v>
      </c>
      <c r="B853" s="10">
        <v>83165773</v>
      </c>
      <c r="C853" s="10">
        <v>1000526</v>
      </c>
      <c r="D853" s="23"/>
      <c r="E853" s="23"/>
      <c r="F853" s="18"/>
    </row>
    <row r="854" spans="1:6" x14ac:dyDescent="0.25">
      <c r="A854" s="11">
        <v>44703</v>
      </c>
      <c r="B854" s="12">
        <v>83187760</v>
      </c>
      <c r="C854" s="12">
        <v>1000577</v>
      </c>
      <c r="D854" s="21"/>
      <c r="E854" s="21"/>
      <c r="F854" s="22"/>
    </row>
    <row r="855" spans="1:6" x14ac:dyDescent="0.25">
      <c r="A855" s="9">
        <v>44704</v>
      </c>
      <c r="B855" s="10">
        <v>83320644</v>
      </c>
      <c r="C855" s="10">
        <v>1000826</v>
      </c>
      <c r="D855" s="23"/>
      <c r="E855" s="23"/>
      <c r="F855" s="18"/>
    </row>
    <row r="856" spans="1:6" x14ac:dyDescent="0.25">
      <c r="A856" s="11">
        <v>44705</v>
      </c>
      <c r="B856" s="12">
        <v>83453009</v>
      </c>
      <c r="C856" s="12">
        <v>1001375</v>
      </c>
      <c r="D856" s="21"/>
      <c r="E856" s="21"/>
      <c r="F856" s="22"/>
    </row>
    <row r="857" spans="1:6" x14ac:dyDescent="0.25">
      <c r="A857" s="9">
        <v>44706</v>
      </c>
      <c r="B857" s="10">
        <v>83640539</v>
      </c>
      <c r="C857" s="10">
        <v>1002179</v>
      </c>
      <c r="D857" s="23"/>
      <c r="E857" s="23"/>
      <c r="F857" s="18"/>
    </row>
    <row r="858" spans="1:6" x14ac:dyDescent="0.25">
      <c r="A858" s="11">
        <v>44707</v>
      </c>
      <c r="B858" s="12">
        <v>83765123</v>
      </c>
      <c r="C858" s="12">
        <v>1002522</v>
      </c>
      <c r="D858" s="21"/>
      <c r="E858" s="21"/>
      <c r="F858" s="22"/>
    </row>
    <row r="859" spans="1:6" x14ac:dyDescent="0.25">
      <c r="A859" s="9">
        <v>44708</v>
      </c>
      <c r="B859" s="10">
        <v>83904014</v>
      </c>
      <c r="C859" s="10">
        <v>1003124</v>
      </c>
      <c r="D859" s="23"/>
      <c r="E859" s="23"/>
      <c r="F859" s="18"/>
    </row>
    <row r="860" spans="1:6" x14ac:dyDescent="0.25">
      <c r="A860" s="11">
        <v>44709</v>
      </c>
      <c r="B860" s="12">
        <v>83917776</v>
      </c>
      <c r="C860" s="12">
        <v>1003159</v>
      </c>
      <c r="D860" s="21"/>
      <c r="E860" s="21"/>
      <c r="F860" s="22"/>
    </row>
    <row r="861" spans="1:6" x14ac:dyDescent="0.25">
      <c r="A861" s="9">
        <v>44710</v>
      </c>
      <c r="B861" s="10">
        <v>83926821</v>
      </c>
      <c r="C861" s="10">
        <v>1003167</v>
      </c>
      <c r="D861" s="23"/>
      <c r="E861" s="23"/>
      <c r="F861" s="18"/>
    </row>
    <row r="862" spans="1:6" x14ac:dyDescent="0.25">
      <c r="A862" s="11">
        <v>44711</v>
      </c>
      <c r="B862" s="12">
        <v>83958973</v>
      </c>
      <c r="C862" s="12">
        <v>1003189</v>
      </c>
      <c r="D862" s="21"/>
      <c r="E862" s="21"/>
      <c r="F862" s="22"/>
    </row>
    <row r="863" spans="1:6" x14ac:dyDescent="0.25">
      <c r="A863" s="9">
        <v>44712</v>
      </c>
      <c r="B863" s="10">
        <v>84141341</v>
      </c>
      <c r="C863" s="10">
        <v>1003571</v>
      </c>
      <c r="D863" s="23"/>
      <c r="E863" s="23"/>
      <c r="F863" s="18"/>
    </row>
    <row r="864" spans="1:6" x14ac:dyDescent="0.25">
      <c r="A864" s="11">
        <v>44713</v>
      </c>
      <c r="B864" s="12">
        <v>84360608</v>
      </c>
      <c r="C864" s="12">
        <v>1004163</v>
      </c>
      <c r="D864" s="21"/>
      <c r="E864" s="21"/>
      <c r="F864" s="22"/>
    </row>
    <row r="865" spans="1:6" x14ac:dyDescent="0.25">
      <c r="A865" s="9">
        <v>44714</v>
      </c>
      <c r="B865" s="10">
        <v>84471931</v>
      </c>
      <c r="C865" s="10">
        <v>1004534</v>
      </c>
      <c r="D865" s="23"/>
      <c r="E865" s="23"/>
      <c r="F865" s="18"/>
    </row>
    <row r="866" spans="1:6" x14ac:dyDescent="0.25">
      <c r="A866" s="11">
        <v>44715</v>
      </c>
      <c r="B866" s="12">
        <v>84614143</v>
      </c>
      <c r="C866" s="12">
        <v>1004941</v>
      </c>
      <c r="D866" s="21"/>
      <c r="E866" s="21"/>
      <c r="F866" s="22"/>
    </row>
    <row r="867" spans="1:6" x14ac:dyDescent="0.25">
      <c r="A867" s="9">
        <v>44716</v>
      </c>
      <c r="B867" s="10">
        <v>84657793</v>
      </c>
      <c r="C867" s="10">
        <v>1005134</v>
      </c>
      <c r="D867" s="23"/>
      <c r="E867" s="23"/>
      <c r="F867" s="18"/>
    </row>
    <row r="868" spans="1:6" x14ac:dyDescent="0.25">
      <c r="A868" s="11">
        <v>44717</v>
      </c>
      <c r="B868" s="12">
        <v>84674272</v>
      </c>
      <c r="C868" s="12">
        <v>1005152</v>
      </c>
      <c r="D868" s="21"/>
      <c r="E868" s="21"/>
      <c r="F868" s="22"/>
    </row>
    <row r="869" spans="1:6" x14ac:dyDescent="0.25">
      <c r="A869" s="9">
        <v>44718</v>
      </c>
      <c r="B869" s="10">
        <v>84811375</v>
      </c>
      <c r="C869" s="10">
        <v>1005473</v>
      </c>
      <c r="D869" s="23"/>
      <c r="E869" s="23"/>
      <c r="F869" s="18"/>
    </row>
    <row r="870" spans="1:6" x14ac:dyDescent="0.25">
      <c r="A870" s="11">
        <v>44719</v>
      </c>
      <c r="B870" s="12">
        <v>84954204</v>
      </c>
      <c r="C870" s="12">
        <v>1005943</v>
      </c>
      <c r="D870" s="21"/>
      <c r="E870" s="21"/>
      <c r="F870" s="22"/>
    </row>
    <row r="871" spans="1:6" x14ac:dyDescent="0.25">
      <c r="A871" s="9">
        <v>44720</v>
      </c>
      <c r="B871" s="10">
        <v>85133418</v>
      </c>
      <c r="C871" s="10">
        <v>1006988</v>
      </c>
      <c r="D871" s="23"/>
      <c r="E871" s="23"/>
      <c r="F871" s="18"/>
    </row>
    <row r="872" spans="1:6" x14ac:dyDescent="0.25">
      <c r="A872" s="11">
        <v>44721</v>
      </c>
      <c r="B872" s="12">
        <v>85251129</v>
      </c>
      <c r="C872" s="12">
        <v>1007331</v>
      </c>
      <c r="D872" s="21"/>
      <c r="E872" s="21"/>
      <c r="F872" s="22"/>
    </row>
    <row r="873" spans="1:6" x14ac:dyDescent="0.25">
      <c r="A873" s="9">
        <v>44722</v>
      </c>
      <c r="B873" s="10">
        <v>85387170</v>
      </c>
      <c r="C873" s="10">
        <v>1007702</v>
      </c>
      <c r="D873" s="23"/>
      <c r="E873" s="23"/>
      <c r="F873" s="18"/>
    </row>
    <row r="874" spans="1:6" x14ac:dyDescent="0.25">
      <c r="A874" s="11">
        <v>44723</v>
      </c>
      <c r="B874" s="12">
        <v>85422543</v>
      </c>
      <c r="C874" s="12">
        <v>1007826</v>
      </c>
      <c r="D874" s="21"/>
      <c r="E874" s="21"/>
      <c r="F874" s="22"/>
    </row>
    <row r="875" spans="1:6" x14ac:dyDescent="0.25">
      <c r="A875" s="9">
        <v>44724</v>
      </c>
      <c r="B875" s="10">
        <v>85440936</v>
      </c>
      <c r="C875" s="10">
        <v>1007845</v>
      </c>
      <c r="D875" s="23"/>
      <c r="E875" s="23"/>
      <c r="F875" s="18"/>
    </row>
    <row r="876" spans="1:6" x14ac:dyDescent="0.25">
      <c r="A876" s="11">
        <v>44725</v>
      </c>
      <c r="B876" s="12">
        <v>85566339</v>
      </c>
      <c r="C876" s="12">
        <v>1008116</v>
      </c>
      <c r="D876" s="21"/>
      <c r="E876" s="21"/>
      <c r="F876" s="22"/>
    </row>
    <row r="877" spans="1:6" x14ac:dyDescent="0.25">
      <c r="A877" s="9">
        <v>44726</v>
      </c>
      <c r="B877" s="10">
        <v>85701754</v>
      </c>
      <c r="C877" s="10">
        <v>1008554</v>
      </c>
      <c r="D877" s="23"/>
      <c r="E877" s="23"/>
      <c r="F877" s="18"/>
    </row>
    <row r="878" spans="1:6" x14ac:dyDescent="0.25">
      <c r="A878" s="11">
        <v>44727</v>
      </c>
      <c r="B878" s="12">
        <v>85873751</v>
      </c>
      <c r="C878" s="12">
        <v>1009208</v>
      </c>
      <c r="D878" s="21"/>
      <c r="E878" s="21"/>
      <c r="F878" s="22"/>
    </row>
    <row r="879" spans="1:6" x14ac:dyDescent="0.25">
      <c r="A879" s="9">
        <v>44728</v>
      </c>
      <c r="B879" s="10">
        <v>85977948</v>
      </c>
      <c r="C879" s="10">
        <v>1009543</v>
      </c>
      <c r="D879" s="23"/>
      <c r="E879" s="23"/>
      <c r="F879" s="18"/>
    </row>
    <row r="880" spans="1:6" x14ac:dyDescent="0.25">
      <c r="A880" s="11">
        <v>44729</v>
      </c>
      <c r="B880" s="12">
        <v>86094433</v>
      </c>
      <c r="C880" s="12">
        <v>1009847</v>
      </c>
      <c r="D880" s="21"/>
      <c r="E880" s="21"/>
      <c r="F880" s="22"/>
    </row>
    <row r="881" spans="1:6" x14ac:dyDescent="0.25">
      <c r="A881" s="9">
        <v>44730</v>
      </c>
      <c r="B881" s="10">
        <v>86109198</v>
      </c>
      <c r="C881" s="10">
        <v>1009871</v>
      </c>
      <c r="D881" s="23"/>
      <c r="E881" s="23"/>
      <c r="F881" s="18"/>
    </row>
    <row r="882" spans="1:6" x14ac:dyDescent="0.25">
      <c r="A882" s="11">
        <v>44731</v>
      </c>
      <c r="B882" s="12">
        <v>86123805</v>
      </c>
      <c r="C882" s="12">
        <v>1009893</v>
      </c>
      <c r="D882" s="21"/>
      <c r="E882" s="21"/>
      <c r="F882" s="22"/>
    </row>
    <row r="883" spans="1:6" x14ac:dyDescent="0.25">
      <c r="A883" s="9">
        <v>44732</v>
      </c>
      <c r="B883" s="10">
        <v>86178001</v>
      </c>
      <c r="C883" s="10">
        <v>1009982</v>
      </c>
      <c r="D883" s="23"/>
      <c r="E883" s="23"/>
      <c r="F883" s="18"/>
    </row>
    <row r="884" spans="1:6" x14ac:dyDescent="0.25">
      <c r="A884" s="11">
        <v>44733</v>
      </c>
      <c r="B884" s="12">
        <v>86387739</v>
      </c>
      <c r="C884" s="12">
        <v>1010552</v>
      </c>
      <c r="D884" s="21"/>
      <c r="E884" s="21"/>
      <c r="F884" s="22"/>
    </row>
    <row r="885" spans="1:6" x14ac:dyDescent="0.25">
      <c r="A885" s="9">
        <v>44734</v>
      </c>
      <c r="B885" s="10">
        <v>86558621</v>
      </c>
      <c r="C885" s="10">
        <v>1011326</v>
      </c>
      <c r="D885" s="23"/>
      <c r="E885" s="23"/>
      <c r="F885" s="18"/>
    </row>
    <row r="886" spans="1:6" x14ac:dyDescent="0.25">
      <c r="A886" s="11">
        <v>44735</v>
      </c>
      <c r="B886" s="12">
        <v>86675114</v>
      </c>
      <c r="C886" s="12">
        <v>1011825</v>
      </c>
      <c r="D886" s="21"/>
      <c r="E886" s="21"/>
      <c r="F886" s="22"/>
    </row>
    <row r="887" spans="1:6" x14ac:dyDescent="0.25">
      <c r="A887" s="9">
        <v>44736</v>
      </c>
      <c r="B887" s="10">
        <v>86830601</v>
      </c>
      <c r="C887" s="10">
        <v>1012317</v>
      </c>
      <c r="D887" s="23"/>
      <c r="E887" s="23"/>
      <c r="F887" s="18"/>
    </row>
    <row r="888" spans="1:6" x14ac:dyDescent="0.25">
      <c r="A888" s="11">
        <v>44737</v>
      </c>
      <c r="B888" s="12">
        <v>86878270</v>
      </c>
      <c r="C888" s="12">
        <v>1012480</v>
      </c>
      <c r="D888" s="21"/>
      <c r="E888" s="21"/>
      <c r="F888" s="22"/>
    </row>
    <row r="889" spans="1:6" x14ac:dyDescent="0.25">
      <c r="A889" s="9">
        <v>44738</v>
      </c>
      <c r="B889" s="10">
        <v>86896508</v>
      </c>
      <c r="C889" s="10">
        <v>1012486</v>
      </c>
      <c r="D889" s="23"/>
      <c r="E889" s="23"/>
      <c r="F889" s="18"/>
    </row>
    <row r="890" spans="1:6" x14ac:dyDescent="0.25">
      <c r="A890" s="11">
        <v>44739</v>
      </c>
      <c r="B890" s="12">
        <v>87028747</v>
      </c>
      <c r="C890" s="12">
        <v>1012765</v>
      </c>
      <c r="D890" s="21"/>
      <c r="E890" s="21"/>
      <c r="F890" s="22"/>
    </row>
    <row r="891" spans="1:6" x14ac:dyDescent="0.25">
      <c r="A891" s="9">
        <v>44740</v>
      </c>
      <c r="B891" s="10">
        <v>87151319</v>
      </c>
      <c r="C891" s="10">
        <v>1013306</v>
      </c>
      <c r="D891" s="23"/>
      <c r="E891" s="23"/>
      <c r="F891" s="18"/>
    </row>
    <row r="892" spans="1:6" x14ac:dyDescent="0.25">
      <c r="A892" s="11">
        <v>44741</v>
      </c>
      <c r="B892" s="12">
        <v>87347682</v>
      </c>
      <c r="C892" s="12">
        <v>1013999</v>
      </c>
      <c r="D892" s="21"/>
      <c r="E892" s="21"/>
      <c r="F892" s="22"/>
    </row>
    <row r="893" spans="1:6" x14ac:dyDescent="0.25">
      <c r="A893" s="9">
        <v>44742</v>
      </c>
      <c r="B893" s="10">
        <v>87471400</v>
      </c>
      <c r="C893" s="10">
        <v>1014452</v>
      </c>
      <c r="D893" s="23"/>
      <c r="E893" s="23"/>
      <c r="F893" s="18"/>
    </row>
    <row r="894" spans="1:6" x14ac:dyDescent="0.25">
      <c r="A894" s="11">
        <v>44743</v>
      </c>
      <c r="B894" s="12">
        <v>87623570</v>
      </c>
      <c r="C894" s="12">
        <v>1014974</v>
      </c>
      <c r="D894" s="21"/>
      <c r="E894" s="21"/>
      <c r="F894" s="22"/>
    </row>
    <row r="895" spans="1:6" x14ac:dyDescent="0.25">
      <c r="A895" s="9">
        <v>44744</v>
      </c>
      <c r="B895" s="10">
        <v>87635890</v>
      </c>
      <c r="C895" s="10">
        <v>1014995</v>
      </c>
      <c r="D895" s="23"/>
      <c r="E895" s="23"/>
      <c r="F895" s="18"/>
    </row>
    <row r="896" spans="1:6" x14ac:dyDescent="0.25">
      <c r="A896" s="11">
        <v>44745</v>
      </c>
      <c r="B896" s="12">
        <v>87642751</v>
      </c>
      <c r="C896" s="12">
        <v>1014998</v>
      </c>
      <c r="D896" s="21"/>
      <c r="E896" s="21"/>
      <c r="F896" s="22"/>
    </row>
    <row r="897" spans="1:6" x14ac:dyDescent="0.25">
      <c r="A897" s="9">
        <v>44746</v>
      </c>
      <c r="B897" s="10">
        <v>87678413</v>
      </c>
      <c r="C897" s="10">
        <v>1015062</v>
      </c>
      <c r="D897" s="23"/>
      <c r="E897" s="23"/>
      <c r="F897" s="18"/>
    </row>
    <row r="898" spans="1:6" x14ac:dyDescent="0.25">
      <c r="A898" s="11">
        <v>44747</v>
      </c>
      <c r="B898" s="12">
        <v>87859299</v>
      </c>
      <c r="C898" s="12">
        <v>1015488</v>
      </c>
      <c r="D898" s="21"/>
      <c r="E898" s="21"/>
      <c r="F898" s="22"/>
    </row>
    <row r="899" spans="1:6" x14ac:dyDescent="0.25">
      <c r="A899" s="9">
        <v>44748</v>
      </c>
      <c r="B899" s="10">
        <v>88100004</v>
      </c>
      <c r="C899" s="10">
        <v>1016205</v>
      </c>
      <c r="D899" s="23"/>
      <c r="E899" s="23"/>
      <c r="F899" s="18"/>
    </row>
    <row r="900" spans="1:6" x14ac:dyDescent="0.25">
      <c r="A900" s="11">
        <v>44749</v>
      </c>
      <c r="B900" s="12">
        <v>88224616</v>
      </c>
      <c r="C900" s="12">
        <v>1016680</v>
      </c>
      <c r="D900" s="21"/>
      <c r="E900" s="21"/>
      <c r="F900" s="22"/>
    </row>
    <row r="901" spans="1:6" x14ac:dyDescent="0.25">
      <c r="A901" s="9">
        <v>44750</v>
      </c>
      <c r="B901" s="10">
        <v>88392675</v>
      </c>
      <c r="C901" s="10">
        <v>1017242</v>
      </c>
      <c r="D901" s="23"/>
      <c r="E901" s="23"/>
      <c r="F901" s="18"/>
    </row>
    <row r="902" spans="1:6" x14ac:dyDescent="0.25">
      <c r="A902" s="11">
        <v>44751</v>
      </c>
      <c r="B902" s="12">
        <v>88416261</v>
      </c>
      <c r="C902" s="12">
        <v>1017278</v>
      </c>
      <c r="D902" s="21"/>
      <c r="E902" s="21"/>
      <c r="F902" s="22"/>
    </row>
    <row r="903" spans="1:6" x14ac:dyDescent="0.25">
      <c r="A903" s="9">
        <v>44752</v>
      </c>
      <c r="B903" s="10">
        <v>88438830</v>
      </c>
      <c r="C903" s="10">
        <v>1017286</v>
      </c>
      <c r="D903" s="23"/>
      <c r="E903" s="23"/>
      <c r="F903" s="18"/>
    </row>
    <row r="904" spans="1:6" x14ac:dyDescent="0.25">
      <c r="A904" s="11">
        <v>44753</v>
      </c>
      <c r="B904" s="12">
        <v>88614159</v>
      </c>
      <c r="C904" s="12">
        <v>1017837</v>
      </c>
      <c r="D904" s="21"/>
      <c r="E904" s="21"/>
      <c r="F904" s="22"/>
    </row>
    <row r="905" spans="1:6" x14ac:dyDescent="0.25">
      <c r="A905" s="9">
        <v>44754</v>
      </c>
      <c r="B905" s="10">
        <v>88798428</v>
      </c>
      <c r="C905" s="10">
        <v>1018359</v>
      </c>
      <c r="D905" s="23"/>
      <c r="E905" s="23"/>
      <c r="F905" s="18"/>
    </row>
    <row r="906" spans="1:6" x14ac:dyDescent="0.25">
      <c r="A906" s="11">
        <v>44755</v>
      </c>
      <c r="B906" s="12">
        <v>88990045</v>
      </c>
      <c r="C906" s="12">
        <v>1019239</v>
      </c>
      <c r="D906" s="21"/>
      <c r="E906" s="21"/>
      <c r="F906" s="22"/>
    </row>
    <row r="907" spans="1:6" x14ac:dyDescent="0.25">
      <c r="A907" s="9">
        <v>44756</v>
      </c>
      <c r="B907" s="10">
        <v>89134228</v>
      </c>
      <c r="C907" s="10">
        <v>1019697</v>
      </c>
      <c r="D907" s="23"/>
      <c r="E907" s="23"/>
      <c r="F907" s="18"/>
    </row>
    <row r="908" spans="1:6" x14ac:dyDescent="0.25">
      <c r="A908" s="11">
        <v>44757</v>
      </c>
      <c r="B908" s="12">
        <v>89304110</v>
      </c>
      <c r="C908" s="12">
        <v>1020230</v>
      </c>
      <c r="D908" s="21"/>
      <c r="E908" s="21"/>
      <c r="F908" s="22"/>
    </row>
    <row r="909" spans="1:6" x14ac:dyDescent="0.25">
      <c r="A909" s="9">
        <v>44758</v>
      </c>
      <c r="B909" s="10">
        <v>89325152</v>
      </c>
      <c r="C909" s="10">
        <v>1020272</v>
      </c>
      <c r="D909" s="23"/>
      <c r="E909" s="23"/>
      <c r="F909" s="18"/>
    </row>
    <row r="910" spans="1:6" x14ac:dyDescent="0.25">
      <c r="A910" s="11">
        <v>44759</v>
      </c>
      <c r="B910" s="12">
        <v>89347123</v>
      </c>
      <c r="C910" s="12">
        <v>1020283</v>
      </c>
      <c r="D910" s="21"/>
      <c r="E910" s="21"/>
      <c r="F910" s="22"/>
    </row>
    <row r="911" spans="1:6" x14ac:dyDescent="0.25">
      <c r="A911" s="9">
        <v>44760</v>
      </c>
      <c r="B911" s="10">
        <v>89516932</v>
      </c>
      <c r="C911" s="10">
        <v>1020802</v>
      </c>
      <c r="D911" s="23"/>
      <c r="E911" s="23"/>
      <c r="F911" s="18"/>
    </row>
    <row r="912" spans="1:6" x14ac:dyDescent="0.25">
      <c r="A912" s="11">
        <v>44761</v>
      </c>
      <c r="B912" s="12">
        <v>89677803</v>
      </c>
      <c r="C912" s="12">
        <v>1021349</v>
      </c>
      <c r="D912" s="21"/>
      <c r="E912" s="21"/>
      <c r="F912" s="22"/>
    </row>
    <row r="913" spans="1:6" x14ac:dyDescent="0.25">
      <c r="A913" s="9">
        <v>44762</v>
      </c>
      <c r="B913" s="10">
        <v>89882577</v>
      </c>
      <c r="C913" s="10">
        <v>1022140</v>
      </c>
      <c r="D913" s="23"/>
      <c r="E913" s="23"/>
      <c r="F913" s="18"/>
    </row>
    <row r="914" spans="1:6" x14ac:dyDescent="0.25">
      <c r="A914" s="11">
        <v>44763</v>
      </c>
      <c r="B914" s="12">
        <v>90036653</v>
      </c>
      <c r="C914" s="12">
        <v>1022691</v>
      </c>
      <c r="D914" s="21"/>
      <c r="E914" s="21"/>
      <c r="F914" s="22"/>
    </row>
    <row r="915" spans="1:6" x14ac:dyDescent="0.25">
      <c r="A915" s="9">
        <v>44764</v>
      </c>
      <c r="B915" s="10">
        <v>90202342</v>
      </c>
      <c r="C915" s="10">
        <v>1023271</v>
      </c>
      <c r="D915" s="23"/>
      <c r="E915" s="23"/>
      <c r="F915" s="18"/>
    </row>
    <row r="916" spans="1:6" x14ac:dyDescent="0.25">
      <c r="A916" s="11">
        <v>44765</v>
      </c>
      <c r="B916" s="12">
        <v>90226593</v>
      </c>
      <c r="C916" s="12">
        <v>1023327</v>
      </c>
      <c r="D916" s="21"/>
      <c r="E916" s="21"/>
      <c r="F91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1"/>
  <sheetViews>
    <sheetView defaultGridColor="0" topLeftCell="I1" colorId="9" workbookViewId="0">
      <selection activeCell="K27" sqref="K27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9.28515625" bestFit="1" customWidth="1"/>
    <col min="4" max="4" width="18.140625" bestFit="1" customWidth="1"/>
    <col min="5" max="5" width="19.28515625" bestFit="1" customWidth="1"/>
    <col min="6" max="6" width="10.7109375" bestFit="1" customWidth="1"/>
    <col min="10" max="10" width="23.5703125" bestFit="1" customWidth="1"/>
    <col min="11" max="11" width="24.7109375" bestFit="1" customWidth="1"/>
    <col min="15" max="15" width="10.85546875" bestFit="1" customWidth="1"/>
    <col min="16" max="16" width="15.42578125" customWidth="1"/>
  </cols>
  <sheetData>
    <row r="1" spans="1:16" x14ac:dyDescent="0.25">
      <c r="A1" s="3" t="s">
        <v>0</v>
      </c>
      <c r="B1" s="2" t="s">
        <v>1</v>
      </c>
      <c r="C1" s="2" t="s">
        <v>2</v>
      </c>
      <c r="D1" s="2" t="s">
        <v>29</v>
      </c>
      <c r="E1" s="2" t="s">
        <v>28</v>
      </c>
      <c r="F1" t="s">
        <v>3</v>
      </c>
    </row>
    <row r="2" spans="1:16" x14ac:dyDescent="0.25">
      <c r="A2" s="3">
        <v>43851</v>
      </c>
      <c r="B2" s="2">
        <v>1</v>
      </c>
      <c r="C2" s="2">
        <v>0</v>
      </c>
      <c r="D2" s="2">
        <v>1</v>
      </c>
      <c r="E2" s="2">
        <v>0</v>
      </c>
      <c r="F2" t="str">
        <f>TEXT(US_COVID19[[#This Row],[date]],"mmm-yyy")</f>
        <v>Jan-2020</v>
      </c>
    </row>
    <row r="3" spans="1:16" x14ac:dyDescent="0.25">
      <c r="A3" s="3">
        <v>43852</v>
      </c>
      <c r="B3" s="2">
        <v>1</v>
      </c>
      <c r="C3" s="2">
        <v>0</v>
      </c>
      <c r="D3" s="2">
        <f>US_COVID19[[#This Row],[cases]]-B2</f>
        <v>0</v>
      </c>
      <c r="E3" s="2">
        <f>US_COVID19[[#This Row],[deaths]]-C2</f>
        <v>0</v>
      </c>
      <c r="F3" t="str">
        <f>TEXT(US_COVID19[[#This Row],[date]],"mmm-yyy")</f>
        <v>Jan-2020</v>
      </c>
      <c r="N3" s="6" t="s">
        <v>17</v>
      </c>
      <c r="O3" s="32" t="s">
        <v>24</v>
      </c>
      <c r="P3" s="32" t="s">
        <v>25</v>
      </c>
    </row>
    <row r="4" spans="1:16" x14ac:dyDescent="0.25">
      <c r="A4" s="3">
        <v>43853</v>
      </c>
      <c r="B4" s="2">
        <v>1</v>
      </c>
      <c r="C4" s="2">
        <v>0</v>
      </c>
      <c r="D4" s="2">
        <f>US_COVID19[[#This Row],[cases]]-B3</f>
        <v>0</v>
      </c>
      <c r="E4" s="2">
        <f>US_COVID19[[#This Row],[deaths]]-C3</f>
        <v>0</v>
      </c>
      <c r="F4" t="str">
        <f>TEXT(US_COVID19[[#This Row],[date]],"mmm-yyy")</f>
        <v>Jan-2020</v>
      </c>
      <c r="H4" s="7" t="s">
        <v>17</v>
      </c>
      <c r="I4" s="8" t="s">
        <v>3</v>
      </c>
      <c r="J4" s="8" t="s">
        <v>16</v>
      </c>
      <c r="K4" s="8" t="s">
        <v>20</v>
      </c>
      <c r="N4" s="5">
        <v>2020</v>
      </c>
      <c r="O4" s="33">
        <f>SUM(J5:J16)</f>
        <v>20024801</v>
      </c>
      <c r="P4" s="33">
        <f>SUM(K5:K16)</f>
        <v>346050</v>
      </c>
    </row>
    <row r="5" spans="1:16" x14ac:dyDescent="0.25">
      <c r="A5" s="3">
        <v>43854</v>
      </c>
      <c r="B5" s="2">
        <v>2</v>
      </c>
      <c r="C5" s="2">
        <v>0</v>
      </c>
      <c r="D5" s="2">
        <f>US_COVID19[[#This Row],[cases]]-B4</f>
        <v>1</v>
      </c>
      <c r="E5" s="2">
        <f>US_COVID19[[#This Row],[deaths]]-C4</f>
        <v>0</v>
      </c>
      <c r="F5" t="str">
        <f>TEXT(US_COVID19[[#This Row],[date]],"mmm-yyy")</f>
        <v>Jan-2020</v>
      </c>
      <c r="H5" s="5">
        <v>2020</v>
      </c>
      <c r="I5" t="s">
        <v>4</v>
      </c>
      <c r="J5">
        <f>SUMIF(F2:F916,"Jan-2020",D2:D916)</f>
        <v>7</v>
      </c>
      <c r="K5">
        <f>SUMIF(F2:F916,"Jan-2020",E2:E916)</f>
        <v>0</v>
      </c>
      <c r="N5" s="5">
        <v>2021</v>
      </c>
      <c r="O5" s="33">
        <f>SUM(J17:J28)</f>
        <v>34664566</v>
      </c>
      <c r="P5" s="33">
        <f>SUM(K17:K28)</f>
        <v>478286</v>
      </c>
    </row>
    <row r="6" spans="1:16" x14ac:dyDescent="0.25">
      <c r="A6" s="3">
        <v>43855</v>
      </c>
      <c r="B6" s="2">
        <v>3</v>
      </c>
      <c r="C6" s="2">
        <v>0</v>
      </c>
      <c r="D6" s="2">
        <f>US_COVID19[[#This Row],[cases]]-B5</f>
        <v>1</v>
      </c>
      <c r="E6" s="2">
        <f>US_COVID19[[#This Row],[deaths]]-C5</f>
        <v>0</v>
      </c>
      <c r="F6" t="str">
        <f>TEXT(US_COVID19[[#This Row],[date]],"mmm-yyy")</f>
        <v>Jan-2020</v>
      </c>
      <c r="H6" s="5"/>
      <c r="I6" t="s">
        <v>5</v>
      </c>
      <c r="J6">
        <f>SUMIF(F2:F916,"Feb-2020",D2:D916)</f>
        <v>63</v>
      </c>
      <c r="K6">
        <f>SUMIF(F3:F917,"Feb-2020",E3:E917)</f>
        <v>1</v>
      </c>
      <c r="N6" s="5">
        <v>2022</v>
      </c>
      <c r="O6" s="33">
        <f>SUM(J29:J35)</f>
        <v>35537226</v>
      </c>
      <c r="P6" s="33">
        <f>SUM(K29:K35)</f>
        <v>198991</v>
      </c>
    </row>
    <row r="7" spans="1:16" x14ac:dyDescent="0.25">
      <c r="A7" s="3">
        <v>43856</v>
      </c>
      <c r="B7" s="2">
        <v>5</v>
      </c>
      <c r="C7" s="2">
        <v>0</v>
      </c>
      <c r="D7" s="2">
        <f>US_COVID19[[#This Row],[cases]]-B6</f>
        <v>2</v>
      </c>
      <c r="E7" s="2">
        <f>US_COVID19[[#This Row],[deaths]]-C6</f>
        <v>0</v>
      </c>
      <c r="F7" t="str">
        <f>TEXT(US_COVID19[[#This Row],[date]],"mmm-yyy")</f>
        <v>Jan-2020</v>
      </c>
      <c r="H7" s="5"/>
      <c r="I7" t="s">
        <v>6</v>
      </c>
      <c r="J7">
        <f>SUMIF(F2:F916,"Mar-2020",D2:D916)</f>
        <v>188391</v>
      </c>
      <c r="K7">
        <f>SUMIF(F4:F918,"Mar-2020",E4:E918)</f>
        <v>4303</v>
      </c>
      <c r="N7" s="5" t="s">
        <v>18</v>
      </c>
      <c r="O7" s="33">
        <f>SUM(O4:O6)</f>
        <v>90226593</v>
      </c>
      <c r="P7" s="33">
        <f>SUM(P4:P6)</f>
        <v>1023327</v>
      </c>
    </row>
    <row r="8" spans="1:16" x14ac:dyDescent="0.25">
      <c r="A8" s="3">
        <v>43857</v>
      </c>
      <c r="B8" s="2">
        <v>5</v>
      </c>
      <c r="C8" s="2">
        <v>0</v>
      </c>
      <c r="D8" s="2">
        <f>US_COVID19[[#This Row],[cases]]-B7</f>
        <v>0</v>
      </c>
      <c r="E8" s="2">
        <f>US_COVID19[[#This Row],[deaths]]-C7</f>
        <v>0</v>
      </c>
      <c r="F8" t="str">
        <f>TEXT(US_COVID19[[#This Row],[date]],"mmm-yyy")</f>
        <v>Jan-2020</v>
      </c>
      <c r="H8" s="5"/>
      <c r="I8" t="s">
        <v>7</v>
      </c>
      <c r="J8">
        <f>SUMIF(F2:F916,"Apr-2020",D2:D916)</f>
        <v>887295</v>
      </c>
      <c r="K8">
        <f>SUMIF(F5:F919,"Apr-2020",E5:E919)</f>
        <v>58836</v>
      </c>
    </row>
    <row r="9" spans="1:16" x14ac:dyDescent="0.25">
      <c r="A9" s="3">
        <v>43858</v>
      </c>
      <c r="B9" s="2">
        <v>5</v>
      </c>
      <c r="C9" s="2">
        <v>0</v>
      </c>
      <c r="D9" s="2">
        <f>US_COVID19[[#This Row],[cases]]-B8</f>
        <v>0</v>
      </c>
      <c r="E9" s="2">
        <f>US_COVID19[[#This Row],[deaths]]-C8</f>
        <v>0</v>
      </c>
      <c r="F9" t="str">
        <f>TEXT(US_COVID19[[#This Row],[date]],"mmm-yyy")</f>
        <v>Jan-2020</v>
      </c>
      <c r="H9" s="5"/>
      <c r="I9" t="s">
        <v>8</v>
      </c>
      <c r="J9">
        <f>SUMIF(F2:F916,"May-2020",D2:D916)</f>
        <v>723546</v>
      </c>
      <c r="K9">
        <f>SUMIF(F6:F920,"May-2020",E6:E920)</f>
        <v>41239</v>
      </c>
    </row>
    <row r="10" spans="1:16" x14ac:dyDescent="0.25">
      <c r="A10" s="3">
        <v>43859</v>
      </c>
      <c r="B10" s="2">
        <v>5</v>
      </c>
      <c r="C10" s="2">
        <v>0</v>
      </c>
      <c r="D10" s="2">
        <f>US_COVID19[[#This Row],[cases]]-B9</f>
        <v>0</v>
      </c>
      <c r="E10" s="2">
        <f>US_COVID19[[#This Row],[deaths]]-C9</f>
        <v>0</v>
      </c>
      <c r="F10" t="str">
        <f>TEXT(US_COVID19[[#This Row],[date]],"mmm-yyy")</f>
        <v>Jan-2020</v>
      </c>
      <c r="H10" s="5"/>
      <c r="I10" t="s">
        <v>9</v>
      </c>
      <c r="J10">
        <f>SUMIF(F2:F916,"Jun-2020",D2:D916)</f>
        <v>854019</v>
      </c>
      <c r="K10">
        <f>SUMIF(F7:F921,"Jun-2020",E7:E921)</f>
        <v>23083</v>
      </c>
    </row>
    <row r="11" spans="1:16" x14ac:dyDescent="0.25">
      <c r="A11" s="3">
        <v>43860</v>
      </c>
      <c r="B11" s="2">
        <v>6</v>
      </c>
      <c r="C11" s="2">
        <v>0</v>
      </c>
      <c r="D11" s="2">
        <f>US_COVID19[[#This Row],[cases]]-B10</f>
        <v>1</v>
      </c>
      <c r="E11" s="2">
        <f>US_COVID19[[#This Row],[deaths]]-C10</f>
        <v>0</v>
      </c>
      <c r="F11" t="str">
        <f>TEXT(US_COVID19[[#This Row],[date]],"mmm-yyy")</f>
        <v>Jan-2020</v>
      </c>
      <c r="H11" s="5"/>
      <c r="I11" t="s">
        <v>10</v>
      </c>
      <c r="J11">
        <f>SUMIF(F2:F916,"Jul-2020",D2:D916)</f>
        <v>1918348</v>
      </c>
      <c r="K11">
        <f>SUMIF(F8:F922,"Jul-2020",E8:E922)</f>
        <v>26400</v>
      </c>
    </row>
    <row r="12" spans="1:16" x14ac:dyDescent="0.25">
      <c r="A12" s="3">
        <v>43861</v>
      </c>
      <c r="B12" s="2">
        <v>7</v>
      </c>
      <c r="C12" s="2">
        <v>0</v>
      </c>
      <c r="D12" s="2">
        <f>US_COVID19[[#This Row],[cases]]-B11</f>
        <v>1</v>
      </c>
      <c r="E12" s="2">
        <f>US_COVID19[[#This Row],[deaths]]-C11</f>
        <v>0</v>
      </c>
      <c r="F12" t="str">
        <f>TEXT(US_COVID19[[#This Row],[date]],"mmm-yyy")</f>
        <v>Jan-2020</v>
      </c>
      <c r="H12" s="5"/>
      <c r="I12" t="s">
        <v>11</v>
      </c>
      <c r="J12">
        <f>SUMIF(F2:F916,"Aug-2020",D2:D916)</f>
        <v>1473788</v>
      </c>
      <c r="K12">
        <f>SUMIF(F9:F923,"Aug-2020",E9:E923)</f>
        <v>29610</v>
      </c>
    </row>
    <row r="13" spans="1:16" x14ac:dyDescent="0.25">
      <c r="A13" s="3">
        <v>43862</v>
      </c>
      <c r="B13" s="2">
        <v>8</v>
      </c>
      <c r="C13" s="2">
        <v>0</v>
      </c>
      <c r="D13" s="2">
        <f>US_COVID19[[#This Row],[cases]]-B12</f>
        <v>1</v>
      </c>
      <c r="E13" s="2">
        <f>US_COVID19[[#This Row],[deaths]]-C12</f>
        <v>0</v>
      </c>
      <c r="F13" t="str">
        <f>TEXT(US_COVID19[[#This Row],[date]],"mmm-yyy")</f>
        <v>Feb-2020</v>
      </c>
      <c r="H13" s="5"/>
      <c r="I13" t="s">
        <v>12</v>
      </c>
      <c r="J13">
        <f>SUMIF(F2:F916,"Sep-2020",D2:D916)</f>
        <v>1217278</v>
      </c>
      <c r="K13">
        <f>SUMIF(F10:F924,"Sep-2020",E10:E924)</f>
        <v>23380</v>
      </c>
    </row>
    <row r="14" spans="1:16" x14ac:dyDescent="0.25">
      <c r="A14" s="3">
        <v>43863</v>
      </c>
      <c r="B14" s="2">
        <v>11</v>
      </c>
      <c r="C14" s="2">
        <v>0</v>
      </c>
      <c r="D14" s="2">
        <f>US_COVID19[[#This Row],[cases]]-B13</f>
        <v>3</v>
      </c>
      <c r="E14" s="2">
        <f>US_COVID19[[#This Row],[deaths]]-C13</f>
        <v>0</v>
      </c>
      <c r="F14" t="str">
        <f>TEXT(US_COVID19[[#This Row],[date]],"mmm-yyy")</f>
        <v>Feb-2020</v>
      </c>
      <c r="H14" s="5"/>
      <c r="I14" t="s">
        <v>13</v>
      </c>
      <c r="J14">
        <f>SUMIF(F2:F916,"Oct-2020",D2:D916)</f>
        <v>1946272</v>
      </c>
      <c r="K14">
        <f>SUMIF(F11:F925,"Oct-2020",E11:E925)</f>
        <v>23660</v>
      </c>
    </row>
    <row r="15" spans="1:16" x14ac:dyDescent="0.25">
      <c r="A15" s="3">
        <v>43864</v>
      </c>
      <c r="B15" s="2">
        <v>11</v>
      </c>
      <c r="C15" s="2">
        <v>0</v>
      </c>
      <c r="D15" s="2">
        <f>US_COVID19[[#This Row],[cases]]-B14</f>
        <v>0</v>
      </c>
      <c r="E15" s="2">
        <f>US_COVID19[[#This Row],[deaths]]-C14</f>
        <v>0</v>
      </c>
      <c r="F15" t="str">
        <f>TEXT(US_COVID19[[#This Row],[date]],"mmm-yyy")</f>
        <v>Feb-2020</v>
      </c>
      <c r="H15" s="5"/>
      <c r="I15" t="s">
        <v>14</v>
      </c>
      <c r="J15">
        <f>SUMIF(F2:F916,"Nov-2020",D2:D916)</f>
        <v>4406314</v>
      </c>
      <c r="K15">
        <f>SUMIF(F12:F926,"Nov-2020",E12:E926)</f>
        <v>37519</v>
      </c>
    </row>
    <row r="16" spans="1:16" x14ac:dyDescent="0.25">
      <c r="A16" s="3">
        <v>43865</v>
      </c>
      <c r="B16" s="2">
        <v>11</v>
      </c>
      <c r="C16" s="2">
        <v>0</v>
      </c>
      <c r="D16" s="2">
        <f>US_COVID19[[#This Row],[cases]]-B15</f>
        <v>0</v>
      </c>
      <c r="E16" s="2">
        <f>US_COVID19[[#This Row],[deaths]]-C15</f>
        <v>0</v>
      </c>
      <c r="F16" t="str">
        <f>TEXT(US_COVID19[[#This Row],[date]],"mmm-yyy")</f>
        <v>Feb-2020</v>
      </c>
      <c r="H16" s="5"/>
      <c r="I16" t="s">
        <v>15</v>
      </c>
      <c r="J16">
        <f>SUMIF(F2:F916,"Dec-2020",D2:D916)</f>
        <v>6409480</v>
      </c>
      <c r="K16">
        <f>SUMIF(F13:F927,"Dec-2020",E13:E927)</f>
        <v>78019</v>
      </c>
    </row>
    <row r="17" spans="1:11" x14ac:dyDescent="0.25">
      <c r="A17" s="3">
        <v>43866</v>
      </c>
      <c r="B17" s="2">
        <v>12</v>
      </c>
      <c r="C17" s="2">
        <v>0</v>
      </c>
      <c r="D17" s="2">
        <f>US_COVID19[[#This Row],[cases]]-B16</f>
        <v>1</v>
      </c>
      <c r="E17" s="2">
        <f>US_COVID19[[#This Row],[deaths]]-C16</f>
        <v>0</v>
      </c>
      <c r="F17" t="str">
        <f>TEXT(US_COVID19[[#This Row],[date]],"mmm-yyy")</f>
        <v>Feb-2020</v>
      </c>
      <c r="H17" s="5">
        <v>2021</v>
      </c>
      <c r="I17" t="s">
        <v>4</v>
      </c>
      <c r="J17">
        <f>SUMIF(F2:F916,"Jan-2021",D2:D916)</f>
        <v>6196629</v>
      </c>
      <c r="K17">
        <f>SUMIF(F13:F927,"Jan-2021",E13:E927)</f>
        <v>95249</v>
      </c>
    </row>
    <row r="18" spans="1:11" x14ac:dyDescent="0.25">
      <c r="A18" s="3">
        <v>43867</v>
      </c>
      <c r="B18" s="2">
        <v>12</v>
      </c>
      <c r="C18" s="2">
        <v>0</v>
      </c>
      <c r="D18" s="2">
        <f>US_COVID19[[#This Row],[cases]]-B17</f>
        <v>0</v>
      </c>
      <c r="E18" s="2">
        <f>US_COVID19[[#This Row],[deaths]]-C17</f>
        <v>0</v>
      </c>
      <c r="F18" t="str">
        <f>TEXT(US_COVID19[[#This Row],[date]],"mmm-yyy")</f>
        <v>Feb-2020</v>
      </c>
      <c r="H18" s="5"/>
      <c r="I18" t="s">
        <v>5</v>
      </c>
      <c r="J18">
        <f>SUMIF(F2:F916,"Feb-2021",D2:D916)</f>
        <v>2402731</v>
      </c>
      <c r="K18">
        <f>SUMIF(F14:F928,"Feb-2021",E14:E928)</f>
        <v>71680</v>
      </c>
    </row>
    <row r="19" spans="1:11" x14ac:dyDescent="0.25">
      <c r="A19" s="3">
        <v>43868</v>
      </c>
      <c r="B19" s="2">
        <v>12</v>
      </c>
      <c r="C19" s="2">
        <v>0</v>
      </c>
      <c r="D19" s="2">
        <f>US_COVID19[[#This Row],[cases]]-B18</f>
        <v>0</v>
      </c>
      <c r="E19" s="2">
        <f>US_COVID19[[#This Row],[deaths]]-C18</f>
        <v>0</v>
      </c>
      <c r="F19" t="str">
        <f>TEXT(US_COVID19[[#This Row],[date]],"mmm-yyy")</f>
        <v>Feb-2020</v>
      </c>
      <c r="H19" s="5"/>
      <c r="I19" t="s">
        <v>6</v>
      </c>
      <c r="J19">
        <f>SUMIF(F3:F917,"Mar-2021",D3:D917)</f>
        <v>1854725</v>
      </c>
      <c r="K19">
        <f>SUMIF(F15:F929,"Mar-2021",E15:E929)</f>
        <v>38679</v>
      </c>
    </row>
    <row r="20" spans="1:11" x14ac:dyDescent="0.25">
      <c r="A20" s="3">
        <v>43869</v>
      </c>
      <c r="B20" s="2">
        <v>12</v>
      </c>
      <c r="C20" s="2">
        <v>0</v>
      </c>
      <c r="D20" s="2">
        <f>US_COVID19[[#This Row],[cases]]-B19</f>
        <v>0</v>
      </c>
      <c r="E20" s="2">
        <f>US_COVID19[[#This Row],[deaths]]-C19</f>
        <v>0</v>
      </c>
      <c r="F20" t="str">
        <f>TEXT(US_COVID19[[#This Row],[date]],"mmm-yyy")</f>
        <v>Feb-2020</v>
      </c>
      <c r="H20" s="5"/>
      <c r="I20" t="s">
        <v>7</v>
      </c>
      <c r="J20">
        <f>SUMIF(F4:F918,"Apr-2021",D4:D918)</f>
        <v>1883488</v>
      </c>
      <c r="K20">
        <f>SUMIF(F16:F930,"Apr-2021",E16:E930)</f>
        <v>23979</v>
      </c>
    </row>
    <row r="21" spans="1:11" x14ac:dyDescent="0.25">
      <c r="A21" s="3">
        <v>43870</v>
      </c>
      <c r="B21" s="2">
        <v>12</v>
      </c>
      <c r="C21" s="2">
        <v>0</v>
      </c>
      <c r="D21" s="2">
        <f>US_COVID19[[#This Row],[cases]]-B20</f>
        <v>0</v>
      </c>
      <c r="E21" s="2">
        <f>US_COVID19[[#This Row],[deaths]]-C20</f>
        <v>0</v>
      </c>
      <c r="F21" t="str">
        <f>TEXT(US_COVID19[[#This Row],[date]],"mmm-yyy")</f>
        <v>Feb-2020</v>
      </c>
      <c r="H21" s="5"/>
      <c r="I21" t="s">
        <v>8</v>
      </c>
      <c r="J21">
        <f>SUMIF(F5:F919,"May-2021",D5:D919)</f>
        <v>915538</v>
      </c>
      <c r="K21">
        <f>SUMIF(F17:F931,"May-2021",E17:E931)</f>
        <v>18684</v>
      </c>
    </row>
    <row r="22" spans="1:11" x14ac:dyDescent="0.25">
      <c r="A22" s="3">
        <v>43871</v>
      </c>
      <c r="B22" s="2">
        <v>13</v>
      </c>
      <c r="C22" s="2">
        <v>0</v>
      </c>
      <c r="D22" s="2">
        <f>US_COVID19[[#This Row],[cases]]-B21</f>
        <v>1</v>
      </c>
      <c r="E22" s="2">
        <f>US_COVID19[[#This Row],[deaths]]-C21</f>
        <v>0</v>
      </c>
      <c r="F22" t="str">
        <f>TEXT(US_COVID19[[#This Row],[date]],"mmm-yyy")</f>
        <v>Feb-2020</v>
      </c>
      <c r="H22" s="5"/>
      <c r="I22" t="s">
        <v>9</v>
      </c>
      <c r="J22">
        <f>SUMIF(F6:F920,"Jun-2021",D6:D920)</f>
        <v>361852</v>
      </c>
      <c r="K22">
        <f>SUMIF(F18:F932,"Jun-2021",E18:E932)</f>
        <v>10125</v>
      </c>
    </row>
    <row r="23" spans="1:11" x14ac:dyDescent="0.25">
      <c r="A23" s="3">
        <v>43872</v>
      </c>
      <c r="B23" s="2">
        <v>13</v>
      </c>
      <c r="C23" s="2">
        <v>0</v>
      </c>
      <c r="D23" s="2">
        <f>US_COVID19[[#This Row],[cases]]-B22</f>
        <v>0</v>
      </c>
      <c r="E23" s="2">
        <f>US_COVID19[[#This Row],[deaths]]-C22</f>
        <v>0</v>
      </c>
      <c r="F23" t="str">
        <f>TEXT(US_COVID19[[#This Row],[date]],"mmm-yyy")</f>
        <v>Feb-2020</v>
      </c>
      <c r="H23" s="5"/>
      <c r="I23" t="s">
        <v>10</v>
      </c>
      <c r="J23">
        <f>SUMIF(F7:F921,"Jul-2021",D7:D921)</f>
        <v>1378800</v>
      </c>
      <c r="K23">
        <f>SUMIF(F19:F933,"Jul-2021",E19:E933)</f>
        <v>8473</v>
      </c>
    </row>
    <row r="24" spans="1:11" x14ac:dyDescent="0.25">
      <c r="A24" s="3">
        <v>43873</v>
      </c>
      <c r="B24" s="2">
        <v>14</v>
      </c>
      <c r="C24" s="2">
        <v>0</v>
      </c>
      <c r="D24" s="2">
        <f>US_COVID19[[#This Row],[cases]]-B23</f>
        <v>1</v>
      </c>
      <c r="E24" s="2">
        <f>US_COVID19[[#This Row],[deaths]]-C23</f>
        <v>0</v>
      </c>
      <c r="F24" t="str">
        <f>TEXT(US_COVID19[[#This Row],[date]],"mmm-yyy")</f>
        <v>Feb-2020</v>
      </c>
      <c r="H24" s="5"/>
      <c r="I24" t="s">
        <v>11</v>
      </c>
      <c r="J24">
        <f>SUMIF(F8:F922,"Aug-2021",D8:D922)</f>
        <v>4298065</v>
      </c>
      <c r="K24">
        <f>SUMIF(F20:F934,"Aug-2021",E20:E934)</f>
        <v>27600</v>
      </c>
    </row>
    <row r="25" spans="1:11" x14ac:dyDescent="0.25">
      <c r="A25" s="3">
        <v>43874</v>
      </c>
      <c r="B25" s="2">
        <v>15</v>
      </c>
      <c r="C25" s="2">
        <v>0</v>
      </c>
      <c r="D25" s="2">
        <f>US_COVID19[[#This Row],[cases]]-B24</f>
        <v>1</v>
      </c>
      <c r="E25" s="2">
        <f>US_COVID19[[#This Row],[deaths]]-C24</f>
        <v>0</v>
      </c>
      <c r="F25" t="str">
        <f>TEXT(US_COVID19[[#This Row],[date]],"mmm-yyy")</f>
        <v>Feb-2020</v>
      </c>
      <c r="H25" s="5"/>
      <c r="I25" t="s">
        <v>12</v>
      </c>
      <c r="J25">
        <f>SUMIF(F9:F923,"Sep-2021",D9:D923)</f>
        <v>4141403</v>
      </c>
      <c r="K25">
        <f>SUMIF(F21:F935,"Sep-2021",E21:E935)</f>
        <v>57617</v>
      </c>
    </row>
    <row r="26" spans="1:11" x14ac:dyDescent="0.25">
      <c r="A26" s="3">
        <v>43875</v>
      </c>
      <c r="B26" s="2">
        <v>15</v>
      </c>
      <c r="C26" s="2">
        <v>0</v>
      </c>
      <c r="D26" s="2">
        <f>US_COVID19[[#This Row],[cases]]-B25</f>
        <v>0</v>
      </c>
      <c r="E26" s="2">
        <f>US_COVID19[[#This Row],[deaths]]-C25</f>
        <v>0</v>
      </c>
      <c r="F26" t="str">
        <f>TEXT(US_COVID19[[#This Row],[date]],"mmm-yyy")</f>
        <v>Feb-2020</v>
      </c>
      <c r="H26" s="5"/>
      <c r="I26" t="s">
        <v>13</v>
      </c>
      <c r="J26">
        <f>SUMIF(F10:F924,"Oct-2021",D10:D924)</f>
        <v>2476066</v>
      </c>
      <c r="K26">
        <f>SUMIF(F22:F936,"Oct-2021",E22:E936)</f>
        <v>47607</v>
      </c>
    </row>
    <row r="27" spans="1:11" x14ac:dyDescent="0.25">
      <c r="A27" s="3">
        <v>43876</v>
      </c>
      <c r="B27" s="2">
        <v>15</v>
      </c>
      <c r="C27" s="2">
        <v>0</v>
      </c>
      <c r="D27" s="2">
        <f>US_COVID19[[#This Row],[cases]]-B26</f>
        <v>0</v>
      </c>
      <c r="E27" s="2">
        <f>US_COVID19[[#This Row],[deaths]]-C26</f>
        <v>0</v>
      </c>
      <c r="F27" t="str">
        <f>TEXT(US_COVID19[[#This Row],[date]],"mmm-yyy")</f>
        <v>Feb-2020</v>
      </c>
      <c r="H27" s="5"/>
      <c r="I27" t="s">
        <v>14</v>
      </c>
      <c r="J27">
        <f>SUMIF(F11:F925,"Nov-2021",D11:D925)</f>
        <v>2586694</v>
      </c>
      <c r="K27">
        <f>SUMIF(F23:F937,"Nov-2021",E23:E937)</f>
        <v>35440</v>
      </c>
    </row>
    <row r="28" spans="1:11" x14ac:dyDescent="0.25">
      <c r="A28" s="3">
        <v>43877</v>
      </c>
      <c r="B28" s="2">
        <v>15</v>
      </c>
      <c r="C28" s="2">
        <v>0</v>
      </c>
      <c r="D28" s="2">
        <f>US_COVID19[[#This Row],[cases]]-B27</f>
        <v>0</v>
      </c>
      <c r="E28" s="2">
        <f>US_COVID19[[#This Row],[deaths]]-C27</f>
        <v>0</v>
      </c>
      <c r="F28" t="str">
        <f>TEXT(US_COVID19[[#This Row],[date]],"mmm-yyy")</f>
        <v>Feb-2020</v>
      </c>
      <c r="H28" s="5"/>
      <c r="I28" t="s">
        <v>15</v>
      </c>
      <c r="J28">
        <f>SUMIF(F12:F926,"Dec-2021",D12:D926)</f>
        <v>6168575</v>
      </c>
      <c r="K28">
        <f>SUMIF(F24:F938,"Dec-2021",E24:E938)</f>
        <v>43153</v>
      </c>
    </row>
    <row r="29" spans="1:11" x14ac:dyDescent="0.25">
      <c r="A29" s="3">
        <v>43878</v>
      </c>
      <c r="B29" s="2">
        <v>25</v>
      </c>
      <c r="C29" s="2">
        <v>0</v>
      </c>
      <c r="D29" s="2">
        <f>US_COVID19[[#This Row],[cases]]-B28</f>
        <v>10</v>
      </c>
      <c r="E29" s="2">
        <f>US_COVID19[[#This Row],[deaths]]-C28</f>
        <v>0</v>
      </c>
      <c r="F29" t="str">
        <f>TEXT(US_COVID19[[#This Row],[date]],"mmm-yyy")</f>
        <v>Feb-2020</v>
      </c>
      <c r="H29" s="5">
        <v>2022</v>
      </c>
      <c r="I29" t="s">
        <v>4</v>
      </c>
      <c r="J29">
        <f>SUMIF(F12:F926,"Jan-2022",D12:D926)</f>
        <v>20300128</v>
      </c>
      <c r="K29">
        <f>SUMIF(F24:F938,"Jan-2022",E24:E938)</f>
        <v>61607</v>
      </c>
    </row>
    <row r="30" spans="1:11" x14ac:dyDescent="0.25">
      <c r="A30" s="3">
        <v>43879</v>
      </c>
      <c r="B30" s="2">
        <v>25</v>
      </c>
      <c r="C30" s="2">
        <v>0</v>
      </c>
      <c r="D30" s="2">
        <f>US_COVID19[[#This Row],[cases]]-B29</f>
        <v>0</v>
      </c>
      <c r="E30" s="2">
        <f>US_COVID19[[#This Row],[deaths]]-C29</f>
        <v>0</v>
      </c>
      <c r="F30" t="str">
        <f>TEXT(US_COVID19[[#This Row],[date]],"mmm-yyy")</f>
        <v>Feb-2020</v>
      </c>
      <c r="H30" s="5"/>
      <c r="I30" t="s">
        <v>5</v>
      </c>
      <c r="J30">
        <f>SUMIF(F13:F927,"Feb-2022",D13:D927)</f>
        <v>3953318</v>
      </c>
      <c r="K30">
        <f>SUMIF(F25:F939,"Feb-2022",E25:E939)</f>
        <v>62912</v>
      </c>
    </row>
    <row r="31" spans="1:11" x14ac:dyDescent="0.25">
      <c r="A31" s="3">
        <v>43880</v>
      </c>
      <c r="B31" s="2">
        <v>25</v>
      </c>
      <c r="C31" s="2">
        <v>0</v>
      </c>
      <c r="D31" s="2">
        <f>US_COVID19[[#This Row],[cases]]-B30</f>
        <v>0</v>
      </c>
      <c r="E31" s="2">
        <f>US_COVID19[[#This Row],[deaths]]-C30</f>
        <v>0</v>
      </c>
      <c r="F31" t="str">
        <f>TEXT(US_COVID19[[#This Row],[date]],"mmm-yyy")</f>
        <v>Feb-2020</v>
      </c>
      <c r="H31" s="5"/>
      <c r="I31" t="s">
        <v>6</v>
      </c>
      <c r="J31">
        <f>SUMIF(F14:F928,"Mar-2022",D14:D928)</f>
        <v>1061372</v>
      </c>
      <c r="K31">
        <f>SUMIF(F26:F940,"Mar-2022",E26:E940)</f>
        <v>30381</v>
      </c>
    </row>
    <row r="32" spans="1:11" x14ac:dyDescent="0.25">
      <c r="A32" s="3">
        <v>43881</v>
      </c>
      <c r="B32" s="2">
        <v>27</v>
      </c>
      <c r="C32" s="2">
        <v>0</v>
      </c>
      <c r="D32" s="2">
        <f>US_COVID19[[#This Row],[cases]]-B31</f>
        <v>2</v>
      </c>
      <c r="E32" s="2">
        <f>US_COVID19[[#This Row],[deaths]]-C31</f>
        <v>0</v>
      </c>
      <c r="F32" t="str">
        <f>TEXT(US_COVID19[[#This Row],[date]],"mmm-yyy")</f>
        <v>Feb-2020</v>
      </c>
      <c r="H32" s="5"/>
      <c r="I32" t="s">
        <v>7</v>
      </c>
      <c r="J32">
        <f>SUMIF(F15:F929,"Apr-2022",D15:D929)</f>
        <v>1254848</v>
      </c>
      <c r="K32">
        <f>SUMIF(F27:F941,"Apr-2022",E27:E941)</f>
        <v>12774</v>
      </c>
    </row>
    <row r="33" spans="1:11" x14ac:dyDescent="0.25">
      <c r="A33" s="3">
        <v>43882</v>
      </c>
      <c r="B33" s="2">
        <v>30</v>
      </c>
      <c r="C33" s="2">
        <v>0</v>
      </c>
      <c r="D33" s="2">
        <f>US_COVID19[[#This Row],[cases]]-B32</f>
        <v>3</v>
      </c>
      <c r="E33" s="2">
        <f>US_COVID19[[#This Row],[deaths]]-C32</f>
        <v>0</v>
      </c>
      <c r="F33" t="str">
        <f>TEXT(US_COVID19[[#This Row],[date]],"mmm-yyy")</f>
        <v>Feb-2020</v>
      </c>
      <c r="H33" s="5"/>
      <c r="I33" t="s">
        <v>8</v>
      </c>
      <c r="J33">
        <f>SUMIF(F16:F930,"May-2022",D16:D930)</f>
        <v>2882308</v>
      </c>
      <c r="K33">
        <f>SUMIF(F28:F942,"May-2022",E28:E942)</f>
        <v>11561</v>
      </c>
    </row>
    <row r="34" spans="1:11" x14ac:dyDescent="0.25">
      <c r="A34" s="3">
        <v>43883</v>
      </c>
      <c r="B34" s="2">
        <v>30</v>
      </c>
      <c r="C34" s="2">
        <v>0</v>
      </c>
      <c r="D34" s="2">
        <f>US_COVID19[[#This Row],[cases]]-B33</f>
        <v>0</v>
      </c>
      <c r="E34" s="2">
        <f>US_COVID19[[#This Row],[deaths]]-C33</f>
        <v>0</v>
      </c>
      <c r="F34" t="str">
        <f>TEXT(US_COVID19[[#This Row],[date]],"mmm-yyy")</f>
        <v>Feb-2020</v>
      </c>
      <c r="H34" s="5"/>
      <c r="I34" t="s">
        <v>9</v>
      </c>
      <c r="J34">
        <f>SUMIF(F17:F931,"Jun-2022",D17:D931)</f>
        <v>3330059</v>
      </c>
      <c r="K34">
        <f>SUMIF(F29:F943,"Jun-2022",E29:E943)</f>
        <v>10881</v>
      </c>
    </row>
    <row r="35" spans="1:11" x14ac:dyDescent="0.25">
      <c r="A35" s="3">
        <v>43884</v>
      </c>
      <c r="B35" s="2">
        <v>30</v>
      </c>
      <c r="C35" s="2">
        <v>0</v>
      </c>
      <c r="D35" s="2">
        <f>US_COVID19[[#This Row],[cases]]-B34</f>
        <v>0</v>
      </c>
      <c r="E35" s="2">
        <f>US_COVID19[[#This Row],[deaths]]-C34</f>
        <v>0</v>
      </c>
      <c r="F35" t="str">
        <f>TEXT(US_COVID19[[#This Row],[date]],"mmm-yyy")</f>
        <v>Feb-2020</v>
      </c>
      <c r="H35" s="5"/>
      <c r="I35" t="s">
        <v>10</v>
      </c>
      <c r="J35">
        <f>SUMIF(F18:F932,"Jul-2022",D18:D932)</f>
        <v>2755193</v>
      </c>
      <c r="K35">
        <f>SUMIF(F30:F944,"Jul-2022",E30:E944)</f>
        <v>8875</v>
      </c>
    </row>
    <row r="36" spans="1:11" x14ac:dyDescent="0.25">
      <c r="A36" s="3">
        <v>43885</v>
      </c>
      <c r="B36" s="2">
        <v>43</v>
      </c>
      <c r="C36" s="2">
        <v>0</v>
      </c>
      <c r="D36" s="2">
        <f>US_COVID19[[#This Row],[cases]]-B35</f>
        <v>13</v>
      </c>
      <c r="E36" s="2">
        <f>US_COVID19[[#This Row],[deaths]]-C35</f>
        <v>0</v>
      </c>
      <c r="F36" t="str">
        <f>TEXT(US_COVID19[[#This Row],[date]],"mmm-yyy")</f>
        <v>Feb-2020</v>
      </c>
    </row>
    <row r="37" spans="1:11" x14ac:dyDescent="0.25">
      <c r="A37" s="3">
        <v>43886</v>
      </c>
      <c r="B37" s="2">
        <v>45</v>
      </c>
      <c r="C37" s="2">
        <v>0</v>
      </c>
      <c r="D37" s="2">
        <f>US_COVID19[[#This Row],[cases]]-B36</f>
        <v>2</v>
      </c>
      <c r="E37" s="2">
        <f>US_COVID19[[#This Row],[deaths]]-C36</f>
        <v>0</v>
      </c>
      <c r="F37" t="str">
        <f>TEXT(US_COVID19[[#This Row],[date]],"mmm-yyy")</f>
        <v>Feb-2020</v>
      </c>
    </row>
    <row r="38" spans="1:11" x14ac:dyDescent="0.25">
      <c r="A38" s="3">
        <v>43887</v>
      </c>
      <c r="B38" s="2">
        <v>60</v>
      </c>
      <c r="C38" s="2">
        <v>0</v>
      </c>
      <c r="D38" s="2">
        <f>US_COVID19[[#This Row],[cases]]-B37</f>
        <v>15</v>
      </c>
      <c r="E38" s="2">
        <f>US_COVID19[[#This Row],[deaths]]-C37</f>
        <v>0</v>
      </c>
      <c r="F38" t="str">
        <f>TEXT(US_COVID19[[#This Row],[date]],"mmm-yyy")</f>
        <v>Feb-2020</v>
      </c>
    </row>
    <row r="39" spans="1:11" x14ac:dyDescent="0.25">
      <c r="A39" s="3">
        <v>43888</v>
      </c>
      <c r="B39" s="2">
        <v>60</v>
      </c>
      <c r="C39" s="2">
        <v>0</v>
      </c>
      <c r="D39" s="2">
        <f>US_COVID19[[#This Row],[cases]]-B38</f>
        <v>0</v>
      </c>
      <c r="E39" s="2">
        <f>US_COVID19[[#This Row],[deaths]]-C38</f>
        <v>0</v>
      </c>
      <c r="F39" t="str">
        <f>TEXT(US_COVID19[[#This Row],[date]],"mmm-yyy")</f>
        <v>Feb-2020</v>
      </c>
    </row>
    <row r="40" spans="1:11" x14ac:dyDescent="0.25">
      <c r="A40" s="3">
        <v>43889</v>
      </c>
      <c r="B40" s="2">
        <v>65</v>
      </c>
      <c r="C40" s="2">
        <v>0</v>
      </c>
      <c r="D40" s="2">
        <f>US_COVID19[[#This Row],[cases]]-B39</f>
        <v>5</v>
      </c>
      <c r="E40" s="2">
        <f>US_COVID19[[#This Row],[deaths]]-C39</f>
        <v>0</v>
      </c>
      <c r="F40" t="str">
        <f>TEXT(US_COVID19[[#This Row],[date]],"mmm-yyy")</f>
        <v>Feb-2020</v>
      </c>
    </row>
    <row r="41" spans="1:11" x14ac:dyDescent="0.25">
      <c r="A41" s="3">
        <v>43890</v>
      </c>
      <c r="B41" s="2">
        <v>70</v>
      </c>
      <c r="C41" s="2">
        <v>1</v>
      </c>
      <c r="D41" s="2">
        <f>US_COVID19[[#This Row],[cases]]-B40</f>
        <v>5</v>
      </c>
      <c r="E41" s="2">
        <f>US_COVID19[[#This Row],[deaths]]-C40</f>
        <v>1</v>
      </c>
      <c r="F41" t="str">
        <f>TEXT(US_COVID19[[#This Row],[date]],"mmm-yyy")</f>
        <v>Feb-2020</v>
      </c>
    </row>
    <row r="42" spans="1:11" x14ac:dyDescent="0.25">
      <c r="A42" s="3">
        <v>43891</v>
      </c>
      <c r="B42" s="2">
        <v>88</v>
      </c>
      <c r="C42" s="2">
        <v>3</v>
      </c>
      <c r="D42" s="2">
        <f>US_COVID19[[#This Row],[cases]]-B41</f>
        <v>18</v>
      </c>
      <c r="E42" s="2">
        <f>US_COVID19[[#This Row],[deaths]]-C41</f>
        <v>2</v>
      </c>
      <c r="F42" t="str">
        <f>TEXT(US_COVID19[[#This Row],[date]],"mmm-yyy")</f>
        <v>Mar-2020</v>
      </c>
    </row>
    <row r="43" spans="1:11" x14ac:dyDescent="0.25">
      <c r="A43" s="3">
        <v>43892</v>
      </c>
      <c r="B43" s="2">
        <v>104</v>
      </c>
      <c r="C43" s="2">
        <v>6</v>
      </c>
      <c r="D43" s="2">
        <f>US_COVID19[[#This Row],[cases]]-B42</f>
        <v>16</v>
      </c>
      <c r="E43" s="2">
        <f>US_COVID19[[#This Row],[deaths]]-C42</f>
        <v>3</v>
      </c>
      <c r="F43" t="str">
        <f>TEXT(US_COVID19[[#This Row],[date]],"mmm-yyy")</f>
        <v>Mar-2020</v>
      </c>
    </row>
    <row r="44" spans="1:11" x14ac:dyDescent="0.25">
      <c r="A44" s="3">
        <v>43893</v>
      </c>
      <c r="B44" s="2">
        <v>125</v>
      </c>
      <c r="C44" s="2">
        <v>10</v>
      </c>
      <c r="D44" s="2">
        <f>US_COVID19[[#This Row],[cases]]-B43</f>
        <v>21</v>
      </c>
      <c r="E44" s="2">
        <f>US_COVID19[[#This Row],[deaths]]-C43</f>
        <v>4</v>
      </c>
      <c r="F44" t="str">
        <f>TEXT(US_COVID19[[#This Row],[date]],"mmm-yyy")</f>
        <v>Mar-2020</v>
      </c>
    </row>
    <row r="45" spans="1:11" x14ac:dyDescent="0.25">
      <c r="A45" s="3">
        <v>43894</v>
      </c>
      <c r="B45" s="2">
        <v>161</v>
      </c>
      <c r="C45" s="2">
        <v>12</v>
      </c>
      <c r="D45" s="2">
        <f>US_COVID19[[#This Row],[cases]]-B44</f>
        <v>36</v>
      </c>
      <c r="E45" s="2">
        <f>US_COVID19[[#This Row],[deaths]]-C44</f>
        <v>2</v>
      </c>
      <c r="F45" t="str">
        <f>TEXT(US_COVID19[[#This Row],[date]],"mmm-yyy")</f>
        <v>Mar-2020</v>
      </c>
    </row>
    <row r="46" spans="1:11" x14ac:dyDescent="0.25">
      <c r="A46" s="3">
        <v>43895</v>
      </c>
      <c r="B46" s="2">
        <v>228</v>
      </c>
      <c r="C46" s="2">
        <v>12</v>
      </c>
      <c r="D46" s="2">
        <f>US_COVID19[[#This Row],[cases]]-B45</f>
        <v>67</v>
      </c>
      <c r="E46" s="2">
        <f>US_COVID19[[#This Row],[deaths]]-C45</f>
        <v>0</v>
      </c>
      <c r="F46" t="str">
        <f>TEXT(US_COVID19[[#This Row],[date]],"mmm-yyy")</f>
        <v>Mar-2020</v>
      </c>
    </row>
    <row r="47" spans="1:11" x14ac:dyDescent="0.25">
      <c r="A47" s="3">
        <v>43896</v>
      </c>
      <c r="B47" s="2">
        <v>311</v>
      </c>
      <c r="C47" s="2">
        <v>15</v>
      </c>
      <c r="D47" s="2">
        <f>US_COVID19[[#This Row],[cases]]-B46</f>
        <v>83</v>
      </c>
      <c r="E47" s="2">
        <f>US_COVID19[[#This Row],[deaths]]-C46</f>
        <v>3</v>
      </c>
      <c r="F47" t="str">
        <f>TEXT(US_COVID19[[#This Row],[date]],"mmm-yyy")</f>
        <v>Mar-2020</v>
      </c>
    </row>
    <row r="48" spans="1:11" x14ac:dyDescent="0.25">
      <c r="A48" s="3">
        <v>43897</v>
      </c>
      <c r="B48" s="2">
        <v>428</v>
      </c>
      <c r="C48" s="2">
        <v>19</v>
      </c>
      <c r="D48" s="2">
        <f>US_COVID19[[#This Row],[cases]]-B47</f>
        <v>117</v>
      </c>
      <c r="E48" s="2">
        <f>US_COVID19[[#This Row],[deaths]]-C47</f>
        <v>4</v>
      </c>
      <c r="F48" t="str">
        <f>TEXT(US_COVID19[[#This Row],[date]],"mmm-yyy")</f>
        <v>Mar-2020</v>
      </c>
    </row>
    <row r="49" spans="1:6" x14ac:dyDescent="0.25">
      <c r="A49" s="3">
        <v>43898</v>
      </c>
      <c r="B49" s="2">
        <v>547</v>
      </c>
      <c r="C49" s="2">
        <v>22</v>
      </c>
      <c r="D49" s="2">
        <f>US_COVID19[[#This Row],[cases]]-B48</f>
        <v>119</v>
      </c>
      <c r="E49" s="2">
        <f>US_COVID19[[#This Row],[deaths]]-C48</f>
        <v>3</v>
      </c>
      <c r="F49" t="str">
        <f>TEXT(US_COVID19[[#This Row],[date]],"mmm-yyy")</f>
        <v>Mar-2020</v>
      </c>
    </row>
    <row r="50" spans="1:6" x14ac:dyDescent="0.25">
      <c r="A50" s="3">
        <v>43899</v>
      </c>
      <c r="B50" s="2">
        <v>748</v>
      </c>
      <c r="C50" s="2">
        <v>26</v>
      </c>
      <c r="D50" s="2">
        <f>US_COVID19[[#This Row],[cases]]-B49</f>
        <v>201</v>
      </c>
      <c r="E50" s="2">
        <f>US_COVID19[[#This Row],[deaths]]-C49</f>
        <v>4</v>
      </c>
      <c r="F50" t="str">
        <f>TEXT(US_COVID19[[#This Row],[date]],"mmm-yyy")</f>
        <v>Mar-2020</v>
      </c>
    </row>
    <row r="51" spans="1:6" x14ac:dyDescent="0.25">
      <c r="A51" s="3">
        <v>43900</v>
      </c>
      <c r="B51" s="2">
        <v>1018</v>
      </c>
      <c r="C51" s="2">
        <v>31</v>
      </c>
      <c r="D51" s="2">
        <f>US_COVID19[[#This Row],[cases]]-B50</f>
        <v>270</v>
      </c>
      <c r="E51" s="2">
        <f>US_COVID19[[#This Row],[deaths]]-C50</f>
        <v>5</v>
      </c>
      <c r="F51" t="str">
        <f>TEXT(US_COVID19[[#This Row],[date]],"mmm-yyy")</f>
        <v>Mar-2020</v>
      </c>
    </row>
    <row r="52" spans="1:6" x14ac:dyDescent="0.25">
      <c r="A52" s="3">
        <v>43901</v>
      </c>
      <c r="B52" s="2">
        <v>1263</v>
      </c>
      <c r="C52" s="2">
        <v>37</v>
      </c>
      <c r="D52" s="2">
        <f>US_COVID19[[#This Row],[cases]]-B51</f>
        <v>245</v>
      </c>
      <c r="E52" s="2">
        <f>US_COVID19[[#This Row],[deaths]]-C51</f>
        <v>6</v>
      </c>
      <c r="F52" t="str">
        <f>TEXT(US_COVID19[[#This Row],[date]],"mmm-yyy")</f>
        <v>Mar-2020</v>
      </c>
    </row>
    <row r="53" spans="1:6" x14ac:dyDescent="0.25">
      <c r="A53" s="3">
        <v>43902</v>
      </c>
      <c r="B53" s="2">
        <v>1668</v>
      </c>
      <c r="C53" s="2">
        <v>43</v>
      </c>
      <c r="D53" s="2">
        <f>US_COVID19[[#This Row],[cases]]-B52</f>
        <v>405</v>
      </c>
      <c r="E53" s="2">
        <f>US_COVID19[[#This Row],[deaths]]-C52</f>
        <v>6</v>
      </c>
      <c r="F53" t="str">
        <f>TEXT(US_COVID19[[#This Row],[date]],"mmm-yyy")</f>
        <v>Mar-2020</v>
      </c>
    </row>
    <row r="54" spans="1:6" x14ac:dyDescent="0.25">
      <c r="A54" s="3">
        <v>43903</v>
      </c>
      <c r="B54" s="2">
        <v>2224</v>
      </c>
      <c r="C54" s="2">
        <v>50</v>
      </c>
      <c r="D54" s="2">
        <f>US_COVID19[[#This Row],[cases]]-B53</f>
        <v>556</v>
      </c>
      <c r="E54" s="2">
        <f>US_COVID19[[#This Row],[deaths]]-C53</f>
        <v>7</v>
      </c>
      <c r="F54" t="str">
        <f>TEXT(US_COVID19[[#This Row],[date]],"mmm-yyy")</f>
        <v>Mar-2020</v>
      </c>
    </row>
    <row r="55" spans="1:6" x14ac:dyDescent="0.25">
      <c r="A55" s="3">
        <v>43904</v>
      </c>
      <c r="B55" s="2">
        <v>2898</v>
      </c>
      <c r="C55" s="2">
        <v>60</v>
      </c>
      <c r="D55" s="2">
        <f>US_COVID19[[#This Row],[cases]]-B54</f>
        <v>674</v>
      </c>
      <c r="E55" s="2">
        <f>US_COVID19[[#This Row],[deaths]]-C54</f>
        <v>10</v>
      </c>
      <c r="F55" t="str">
        <f>TEXT(US_COVID19[[#This Row],[date]],"mmm-yyy")</f>
        <v>Mar-2020</v>
      </c>
    </row>
    <row r="56" spans="1:6" x14ac:dyDescent="0.25">
      <c r="A56" s="3">
        <v>43905</v>
      </c>
      <c r="B56" s="2">
        <v>3600</v>
      </c>
      <c r="C56" s="2">
        <v>68</v>
      </c>
      <c r="D56" s="2">
        <f>US_COVID19[[#This Row],[cases]]-B55</f>
        <v>702</v>
      </c>
      <c r="E56" s="2">
        <f>US_COVID19[[#This Row],[deaths]]-C55</f>
        <v>8</v>
      </c>
      <c r="F56" t="str">
        <f>TEXT(US_COVID19[[#This Row],[date]],"mmm-yyy")</f>
        <v>Mar-2020</v>
      </c>
    </row>
    <row r="57" spans="1:6" x14ac:dyDescent="0.25">
      <c r="A57" s="3">
        <v>43906</v>
      </c>
      <c r="B57" s="2">
        <v>4507</v>
      </c>
      <c r="C57" s="2">
        <v>91</v>
      </c>
      <c r="D57" s="2">
        <f>US_COVID19[[#This Row],[cases]]-B56</f>
        <v>907</v>
      </c>
      <c r="E57" s="2">
        <f>US_COVID19[[#This Row],[deaths]]-C56</f>
        <v>23</v>
      </c>
      <c r="F57" t="str">
        <f>TEXT(US_COVID19[[#This Row],[date]],"mmm-yyy")</f>
        <v>Mar-2020</v>
      </c>
    </row>
    <row r="58" spans="1:6" x14ac:dyDescent="0.25">
      <c r="A58" s="3">
        <v>43907</v>
      </c>
      <c r="B58" s="2">
        <v>5906</v>
      </c>
      <c r="C58" s="2">
        <v>117</v>
      </c>
      <c r="D58" s="2">
        <f>US_COVID19[[#This Row],[cases]]-B57</f>
        <v>1399</v>
      </c>
      <c r="E58" s="2">
        <f>US_COVID19[[#This Row],[deaths]]-C57</f>
        <v>26</v>
      </c>
      <c r="F58" t="str">
        <f>TEXT(US_COVID19[[#This Row],[date]],"mmm-yyy")</f>
        <v>Mar-2020</v>
      </c>
    </row>
    <row r="59" spans="1:6" x14ac:dyDescent="0.25">
      <c r="A59" s="3">
        <v>43908</v>
      </c>
      <c r="B59" s="2">
        <v>8350</v>
      </c>
      <c r="C59" s="2">
        <v>162</v>
      </c>
      <c r="D59" s="2">
        <f>US_COVID19[[#This Row],[cases]]-B58</f>
        <v>2444</v>
      </c>
      <c r="E59" s="2">
        <f>US_COVID19[[#This Row],[deaths]]-C58</f>
        <v>45</v>
      </c>
      <c r="F59" t="str">
        <f>TEXT(US_COVID19[[#This Row],[date]],"mmm-yyy")</f>
        <v>Mar-2020</v>
      </c>
    </row>
    <row r="60" spans="1:6" x14ac:dyDescent="0.25">
      <c r="A60" s="3">
        <v>43909</v>
      </c>
      <c r="B60" s="2">
        <v>12393</v>
      </c>
      <c r="C60" s="2">
        <v>212</v>
      </c>
      <c r="D60" s="2">
        <f>US_COVID19[[#This Row],[cases]]-B59</f>
        <v>4043</v>
      </c>
      <c r="E60" s="2">
        <f>US_COVID19[[#This Row],[deaths]]-C59</f>
        <v>50</v>
      </c>
      <c r="F60" t="str">
        <f>TEXT(US_COVID19[[#This Row],[date]],"mmm-yyy")</f>
        <v>Mar-2020</v>
      </c>
    </row>
    <row r="61" spans="1:6" x14ac:dyDescent="0.25">
      <c r="A61" s="3">
        <v>43910</v>
      </c>
      <c r="B61" s="2">
        <v>18012</v>
      </c>
      <c r="C61" s="2">
        <v>277</v>
      </c>
      <c r="D61" s="2">
        <f>US_COVID19[[#This Row],[cases]]-B60</f>
        <v>5619</v>
      </c>
      <c r="E61" s="2">
        <f>US_COVID19[[#This Row],[deaths]]-C60</f>
        <v>65</v>
      </c>
      <c r="F61" t="str">
        <f>TEXT(US_COVID19[[#This Row],[date]],"mmm-yyy")</f>
        <v>Mar-2020</v>
      </c>
    </row>
    <row r="62" spans="1:6" x14ac:dyDescent="0.25">
      <c r="A62" s="3">
        <v>43911</v>
      </c>
      <c r="B62" s="2">
        <v>24528</v>
      </c>
      <c r="C62" s="2">
        <v>360</v>
      </c>
      <c r="D62" s="2">
        <f>US_COVID19[[#This Row],[cases]]-B61</f>
        <v>6516</v>
      </c>
      <c r="E62" s="2">
        <f>US_COVID19[[#This Row],[deaths]]-C61</f>
        <v>83</v>
      </c>
      <c r="F62" t="str">
        <f>TEXT(US_COVID19[[#This Row],[date]],"mmm-yyy")</f>
        <v>Mar-2020</v>
      </c>
    </row>
    <row r="63" spans="1:6" x14ac:dyDescent="0.25">
      <c r="A63" s="3">
        <v>43912</v>
      </c>
      <c r="B63" s="2">
        <v>33073</v>
      </c>
      <c r="C63" s="2">
        <v>458</v>
      </c>
      <c r="D63" s="2">
        <f>US_COVID19[[#This Row],[cases]]-B62</f>
        <v>8545</v>
      </c>
      <c r="E63" s="2">
        <f>US_COVID19[[#This Row],[deaths]]-C62</f>
        <v>98</v>
      </c>
      <c r="F63" t="str">
        <f>TEXT(US_COVID19[[#This Row],[date]],"mmm-yyy")</f>
        <v>Mar-2020</v>
      </c>
    </row>
    <row r="64" spans="1:6" x14ac:dyDescent="0.25">
      <c r="A64" s="3">
        <v>43913</v>
      </c>
      <c r="B64" s="2">
        <v>43505</v>
      </c>
      <c r="C64" s="2">
        <v>579</v>
      </c>
      <c r="D64" s="2">
        <f>US_COVID19[[#This Row],[cases]]-B63</f>
        <v>10432</v>
      </c>
      <c r="E64" s="2">
        <f>US_COVID19[[#This Row],[deaths]]-C63</f>
        <v>121</v>
      </c>
      <c r="F64" t="str">
        <f>TEXT(US_COVID19[[#This Row],[date]],"mmm-yyy")</f>
        <v>Mar-2020</v>
      </c>
    </row>
    <row r="65" spans="1:6" x14ac:dyDescent="0.25">
      <c r="A65" s="3">
        <v>43914</v>
      </c>
      <c r="B65" s="2">
        <v>53938</v>
      </c>
      <c r="C65" s="2">
        <v>785</v>
      </c>
      <c r="D65" s="2">
        <f>US_COVID19[[#This Row],[cases]]-B64</f>
        <v>10433</v>
      </c>
      <c r="E65" s="2">
        <f>US_COVID19[[#This Row],[deaths]]-C64</f>
        <v>206</v>
      </c>
      <c r="F65" t="str">
        <f>TEXT(US_COVID19[[#This Row],[date]],"mmm-yyy")</f>
        <v>Mar-2020</v>
      </c>
    </row>
    <row r="66" spans="1:6" x14ac:dyDescent="0.25">
      <c r="A66" s="3">
        <v>43915</v>
      </c>
      <c r="B66" s="2">
        <v>68572</v>
      </c>
      <c r="C66" s="2">
        <v>1054</v>
      </c>
      <c r="D66" s="2">
        <f>US_COVID19[[#This Row],[cases]]-B65</f>
        <v>14634</v>
      </c>
      <c r="E66" s="2">
        <f>US_COVID19[[#This Row],[deaths]]-C65</f>
        <v>269</v>
      </c>
      <c r="F66" t="str">
        <f>TEXT(US_COVID19[[#This Row],[date]],"mmm-yyy")</f>
        <v>Mar-2020</v>
      </c>
    </row>
    <row r="67" spans="1:6" x14ac:dyDescent="0.25">
      <c r="A67" s="3">
        <v>43916</v>
      </c>
      <c r="B67" s="2">
        <v>85570</v>
      </c>
      <c r="C67" s="2">
        <v>1353</v>
      </c>
      <c r="D67" s="2">
        <f>US_COVID19[[#This Row],[cases]]-B66</f>
        <v>16998</v>
      </c>
      <c r="E67" s="2">
        <f>US_COVID19[[#This Row],[deaths]]-C66</f>
        <v>299</v>
      </c>
      <c r="F67" t="str">
        <f>TEXT(US_COVID19[[#This Row],[date]],"mmm-yyy")</f>
        <v>Mar-2020</v>
      </c>
    </row>
    <row r="68" spans="1:6" x14ac:dyDescent="0.25">
      <c r="A68" s="3">
        <v>43917</v>
      </c>
      <c r="B68" s="2">
        <v>102900</v>
      </c>
      <c r="C68" s="2">
        <v>1770</v>
      </c>
      <c r="D68" s="2">
        <f>US_COVID19[[#This Row],[cases]]-B67</f>
        <v>17330</v>
      </c>
      <c r="E68" s="2">
        <f>US_COVID19[[#This Row],[deaths]]-C67</f>
        <v>417</v>
      </c>
      <c r="F68" t="str">
        <f>TEXT(US_COVID19[[#This Row],[date]],"mmm-yyy")</f>
        <v>Mar-2020</v>
      </c>
    </row>
    <row r="69" spans="1:6" x14ac:dyDescent="0.25">
      <c r="A69" s="3">
        <v>43918</v>
      </c>
      <c r="B69" s="2">
        <v>123966</v>
      </c>
      <c r="C69" s="2">
        <v>2300</v>
      </c>
      <c r="D69" s="2">
        <f>US_COVID19[[#This Row],[cases]]-B68</f>
        <v>21066</v>
      </c>
      <c r="E69" s="2">
        <f>US_COVID19[[#This Row],[deaths]]-C68</f>
        <v>530</v>
      </c>
      <c r="F69" t="str">
        <f>TEXT(US_COVID19[[#This Row],[date]],"mmm-yyy")</f>
        <v>Mar-2020</v>
      </c>
    </row>
    <row r="70" spans="1:6" x14ac:dyDescent="0.25">
      <c r="A70" s="3">
        <v>43919</v>
      </c>
      <c r="B70" s="2">
        <v>142486</v>
      </c>
      <c r="C70" s="2">
        <v>2718</v>
      </c>
      <c r="D70" s="2">
        <f>US_COVID19[[#This Row],[cases]]-B69</f>
        <v>18520</v>
      </c>
      <c r="E70" s="2">
        <f>US_COVID19[[#This Row],[deaths]]-C69</f>
        <v>418</v>
      </c>
      <c r="F70" t="str">
        <f>TEXT(US_COVID19[[#This Row],[date]],"mmm-yyy")</f>
        <v>Mar-2020</v>
      </c>
    </row>
    <row r="71" spans="1:6" x14ac:dyDescent="0.25">
      <c r="A71" s="3">
        <v>43920</v>
      </c>
      <c r="B71" s="2">
        <v>163955</v>
      </c>
      <c r="C71" s="2">
        <v>3368</v>
      </c>
      <c r="D71" s="2">
        <f>US_COVID19[[#This Row],[cases]]-B70</f>
        <v>21469</v>
      </c>
      <c r="E71" s="2">
        <f>US_COVID19[[#This Row],[deaths]]-C70</f>
        <v>650</v>
      </c>
      <c r="F71" t="str">
        <f>TEXT(US_COVID19[[#This Row],[date]],"mmm-yyy")</f>
        <v>Mar-2020</v>
      </c>
    </row>
    <row r="72" spans="1:6" x14ac:dyDescent="0.25">
      <c r="A72" s="3">
        <v>43921</v>
      </c>
      <c r="B72" s="2">
        <v>188461</v>
      </c>
      <c r="C72" s="2">
        <v>4304</v>
      </c>
      <c r="D72" s="2">
        <f>US_COVID19[[#This Row],[cases]]-B71</f>
        <v>24506</v>
      </c>
      <c r="E72" s="2">
        <f>US_COVID19[[#This Row],[deaths]]-C71</f>
        <v>936</v>
      </c>
      <c r="F72" t="str">
        <f>TEXT(US_COVID19[[#This Row],[date]],"mmm-yyy")</f>
        <v>Mar-2020</v>
      </c>
    </row>
    <row r="73" spans="1:6" x14ac:dyDescent="0.25">
      <c r="A73" s="3">
        <v>43922</v>
      </c>
      <c r="B73" s="2">
        <v>215391</v>
      </c>
      <c r="C73" s="2">
        <v>5325</v>
      </c>
      <c r="D73" s="2">
        <f>US_COVID19[[#This Row],[cases]]-B72</f>
        <v>26930</v>
      </c>
      <c r="E73" s="2">
        <f>US_COVID19[[#This Row],[deaths]]-C72</f>
        <v>1021</v>
      </c>
      <c r="F73" t="str">
        <f>TEXT(US_COVID19[[#This Row],[date]],"mmm-yyy")</f>
        <v>Apr-2020</v>
      </c>
    </row>
    <row r="74" spans="1:6" x14ac:dyDescent="0.25">
      <c r="A74" s="3">
        <v>43923</v>
      </c>
      <c r="B74" s="2">
        <v>245108</v>
      </c>
      <c r="C74" s="2">
        <v>6541</v>
      </c>
      <c r="D74" s="2">
        <f>US_COVID19[[#This Row],[cases]]-B73</f>
        <v>29717</v>
      </c>
      <c r="E74" s="2">
        <f>US_COVID19[[#This Row],[deaths]]-C73</f>
        <v>1216</v>
      </c>
      <c r="F74" t="str">
        <f>TEXT(US_COVID19[[#This Row],[date]],"mmm-yyy")</f>
        <v>Apr-2020</v>
      </c>
    </row>
    <row r="75" spans="1:6" x14ac:dyDescent="0.25">
      <c r="A75" s="3">
        <v>43924</v>
      </c>
      <c r="B75" s="2">
        <v>277426</v>
      </c>
      <c r="C75" s="2">
        <v>7932</v>
      </c>
      <c r="D75" s="2">
        <f>US_COVID19[[#This Row],[cases]]-B74</f>
        <v>32318</v>
      </c>
      <c r="E75" s="2">
        <f>US_COVID19[[#This Row],[deaths]]-C74</f>
        <v>1391</v>
      </c>
      <c r="F75" t="str">
        <f>TEXT(US_COVID19[[#This Row],[date]],"mmm-yyy")</f>
        <v>Apr-2020</v>
      </c>
    </row>
    <row r="76" spans="1:6" x14ac:dyDescent="0.25">
      <c r="A76" s="3">
        <v>43925</v>
      </c>
      <c r="B76" s="2">
        <v>312525</v>
      </c>
      <c r="C76" s="2">
        <v>9488</v>
      </c>
      <c r="D76" s="2">
        <f>US_COVID19[[#This Row],[cases]]-B75</f>
        <v>35099</v>
      </c>
      <c r="E76" s="2">
        <f>US_COVID19[[#This Row],[deaths]]-C75</f>
        <v>1556</v>
      </c>
      <c r="F76" t="str">
        <f>TEXT(US_COVID19[[#This Row],[date]],"mmm-yyy")</f>
        <v>Apr-2020</v>
      </c>
    </row>
    <row r="77" spans="1:6" x14ac:dyDescent="0.25">
      <c r="A77" s="3">
        <v>43926</v>
      </c>
      <c r="B77" s="2">
        <v>338141</v>
      </c>
      <c r="C77" s="2">
        <v>10856</v>
      </c>
      <c r="D77" s="2">
        <f>US_COVID19[[#This Row],[cases]]-B76</f>
        <v>25616</v>
      </c>
      <c r="E77" s="2">
        <f>US_COVID19[[#This Row],[deaths]]-C76</f>
        <v>1368</v>
      </c>
      <c r="F77" t="str">
        <f>TEXT(US_COVID19[[#This Row],[date]],"mmm-yyy")</f>
        <v>Apr-2020</v>
      </c>
    </row>
    <row r="78" spans="1:6" x14ac:dyDescent="0.25">
      <c r="A78" s="3">
        <v>43927</v>
      </c>
      <c r="B78" s="2">
        <v>369057</v>
      </c>
      <c r="C78" s="2">
        <v>12382</v>
      </c>
      <c r="D78" s="2">
        <f>US_COVID19[[#This Row],[cases]]-B77</f>
        <v>30916</v>
      </c>
      <c r="E78" s="2">
        <f>US_COVID19[[#This Row],[deaths]]-C77</f>
        <v>1526</v>
      </c>
      <c r="F78" t="str">
        <f>TEXT(US_COVID19[[#This Row],[date]],"mmm-yyy")</f>
        <v>Apr-2020</v>
      </c>
    </row>
    <row r="79" spans="1:6" x14ac:dyDescent="0.25">
      <c r="A79" s="3">
        <v>43928</v>
      </c>
      <c r="B79" s="2">
        <v>399394</v>
      </c>
      <c r="C79" s="2">
        <v>14616</v>
      </c>
      <c r="D79" s="2">
        <f>US_COVID19[[#This Row],[cases]]-B78</f>
        <v>30337</v>
      </c>
      <c r="E79" s="2">
        <f>US_COVID19[[#This Row],[deaths]]-C78</f>
        <v>2234</v>
      </c>
      <c r="F79" t="str">
        <f>TEXT(US_COVID19[[#This Row],[date]],"mmm-yyy")</f>
        <v>Apr-2020</v>
      </c>
    </row>
    <row r="80" spans="1:6" x14ac:dyDescent="0.25">
      <c r="A80" s="3">
        <v>43929</v>
      </c>
      <c r="B80" s="2">
        <v>431214</v>
      </c>
      <c r="C80" s="2">
        <v>16701</v>
      </c>
      <c r="D80" s="2">
        <f>US_COVID19[[#This Row],[cases]]-B79</f>
        <v>31820</v>
      </c>
      <c r="E80" s="2">
        <f>US_COVID19[[#This Row],[deaths]]-C79</f>
        <v>2085</v>
      </c>
      <c r="F80" t="str">
        <f>TEXT(US_COVID19[[#This Row],[date]],"mmm-yyy")</f>
        <v>Apr-2020</v>
      </c>
    </row>
    <row r="81" spans="1:6" x14ac:dyDescent="0.25">
      <c r="A81" s="3">
        <v>43930</v>
      </c>
      <c r="B81" s="2">
        <v>465913</v>
      </c>
      <c r="C81" s="2">
        <v>18821</v>
      </c>
      <c r="D81" s="2">
        <f>US_COVID19[[#This Row],[cases]]-B80</f>
        <v>34699</v>
      </c>
      <c r="E81" s="2">
        <f>US_COVID19[[#This Row],[deaths]]-C80</f>
        <v>2120</v>
      </c>
      <c r="F81" t="str">
        <f>TEXT(US_COVID19[[#This Row],[date]],"mmm-yyy")</f>
        <v>Apr-2020</v>
      </c>
    </row>
    <row r="82" spans="1:6" x14ac:dyDescent="0.25">
      <c r="A82" s="3">
        <v>43931</v>
      </c>
      <c r="B82" s="2">
        <v>499386</v>
      </c>
      <c r="C82" s="2">
        <v>21084</v>
      </c>
      <c r="D82" s="2">
        <f>US_COVID19[[#This Row],[cases]]-B81</f>
        <v>33473</v>
      </c>
      <c r="E82" s="2">
        <f>US_COVID19[[#This Row],[deaths]]-C81</f>
        <v>2263</v>
      </c>
      <c r="F82" t="str">
        <f>TEXT(US_COVID19[[#This Row],[date]],"mmm-yyy")</f>
        <v>Apr-2020</v>
      </c>
    </row>
    <row r="83" spans="1:6" x14ac:dyDescent="0.25">
      <c r="A83" s="3">
        <v>43932</v>
      </c>
      <c r="B83" s="2">
        <v>531106</v>
      </c>
      <c r="C83" s="2">
        <v>23168</v>
      </c>
      <c r="D83" s="2">
        <f>US_COVID19[[#This Row],[cases]]-B82</f>
        <v>31720</v>
      </c>
      <c r="E83" s="2">
        <f>US_COVID19[[#This Row],[deaths]]-C82</f>
        <v>2084</v>
      </c>
      <c r="F83" t="str">
        <f>TEXT(US_COVID19[[#This Row],[date]],"mmm-yyy")</f>
        <v>Apr-2020</v>
      </c>
    </row>
    <row r="84" spans="1:6" x14ac:dyDescent="0.25">
      <c r="A84" s="3">
        <v>43933</v>
      </c>
      <c r="B84" s="2">
        <v>558249</v>
      </c>
      <c r="C84" s="2">
        <v>24849</v>
      </c>
      <c r="D84" s="2">
        <f>US_COVID19[[#This Row],[cases]]-B83</f>
        <v>27143</v>
      </c>
      <c r="E84" s="2">
        <f>US_COVID19[[#This Row],[deaths]]-C83</f>
        <v>1681</v>
      </c>
      <c r="F84" t="str">
        <f>TEXT(US_COVID19[[#This Row],[date]],"mmm-yyy")</f>
        <v>Apr-2020</v>
      </c>
    </row>
    <row r="85" spans="1:6" x14ac:dyDescent="0.25">
      <c r="A85" s="3">
        <v>43934</v>
      </c>
      <c r="B85" s="2">
        <v>584018</v>
      </c>
      <c r="C85" s="2">
        <v>26613</v>
      </c>
      <c r="D85" s="2">
        <f>US_COVID19[[#This Row],[cases]]-B84</f>
        <v>25769</v>
      </c>
      <c r="E85" s="2">
        <f>US_COVID19[[#This Row],[deaths]]-C84</f>
        <v>1764</v>
      </c>
      <c r="F85" t="str">
        <f>TEXT(US_COVID19[[#This Row],[date]],"mmm-yyy")</f>
        <v>Apr-2020</v>
      </c>
    </row>
    <row r="86" spans="1:6" x14ac:dyDescent="0.25">
      <c r="A86" s="3">
        <v>43935</v>
      </c>
      <c r="B86" s="2">
        <v>610709</v>
      </c>
      <c r="C86" s="2">
        <v>29318</v>
      </c>
      <c r="D86" s="2">
        <f>US_COVID19[[#This Row],[cases]]-B85</f>
        <v>26691</v>
      </c>
      <c r="E86" s="2">
        <f>US_COVID19[[#This Row],[deaths]]-C85</f>
        <v>2705</v>
      </c>
      <c r="F86" t="str">
        <f>TEXT(US_COVID19[[#This Row],[date]],"mmm-yyy")</f>
        <v>Apr-2020</v>
      </c>
    </row>
    <row r="87" spans="1:6" x14ac:dyDescent="0.25">
      <c r="A87" s="3">
        <v>43936</v>
      </c>
      <c r="B87" s="2">
        <v>640742</v>
      </c>
      <c r="C87" s="2">
        <v>32070</v>
      </c>
      <c r="D87" s="2">
        <f>US_COVID19[[#This Row],[cases]]-B86</f>
        <v>30033</v>
      </c>
      <c r="E87" s="2">
        <f>US_COVID19[[#This Row],[deaths]]-C86</f>
        <v>2752</v>
      </c>
      <c r="F87" t="str">
        <f>TEXT(US_COVID19[[#This Row],[date]],"mmm-yyy")</f>
        <v>Apr-2020</v>
      </c>
    </row>
    <row r="88" spans="1:6" x14ac:dyDescent="0.25">
      <c r="A88" s="3">
        <v>43937</v>
      </c>
      <c r="B88" s="2">
        <v>672355</v>
      </c>
      <c r="C88" s="2">
        <v>34419</v>
      </c>
      <c r="D88" s="2">
        <f>US_COVID19[[#This Row],[cases]]-B87</f>
        <v>31613</v>
      </c>
      <c r="E88" s="2">
        <f>US_COVID19[[#This Row],[deaths]]-C87</f>
        <v>2349</v>
      </c>
      <c r="F88" t="str">
        <f>TEXT(US_COVID19[[#This Row],[date]],"mmm-yyy")</f>
        <v>Apr-2020</v>
      </c>
    </row>
    <row r="89" spans="1:6" x14ac:dyDescent="0.25">
      <c r="A89" s="3">
        <v>43938</v>
      </c>
      <c r="B89" s="2">
        <v>703864</v>
      </c>
      <c r="C89" s="2">
        <v>36708</v>
      </c>
      <c r="D89" s="2">
        <f>US_COVID19[[#This Row],[cases]]-B88</f>
        <v>31509</v>
      </c>
      <c r="E89" s="2">
        <f>US_COVID19[[#This Row],[deaths]]-C88</f>
        <v>2289</v>
      </c>
      <c r="F89" t="str">
        <f>TEXT(US_COVID19[[#This Row],[date]],"mmm-yyy")</f>
        <v>Apr-2020</v>
      </c>
    </row>
    <row r="90" spans="1:6" x14ac:dyDescent="0.25">
      <c r="A90" s="3">
        <v>43939</v>
      </c>
      <c r="B90" s="2">
        <v>732262</v>
      </c>
      <c r="C90" s="2">
        <v>38659</v>
      </c>
      <c r="D90" s="2">
        <f>US_COVID19[[#This Row],[cases]]-B89</f>
        <v>28398</v>
      </c>
      <c r="E90" s="2">
        <f>US_COVID19[[#This Row],[deaths]]-C89</f>
        <v>1951</v>
      </c>
      <c r="F90" t="str">
        <f>TEXT(US_COVID19[[#This Row],[date]],"mmm-yyy")</f>
        <v>Apr-2020</v>
      </c>
    </row>
    <row r="91" spans="1:6" x14ac:dyDescent="0.25">
      <c r="A91" s="3">
        <v>43940</v>
      </c>
      <c r="B91" s="2">
        <v>757596</v>
      </c>
      <c r="C91" s="2">
        <v>40179</v>
      </c>
      <c r="D91" s="2">
        <f>US_COVID19[[#This Row],[cases]]-B90</f>
        <v>25334</v>
      </c>
      <c r="E91" s="2">
        <f>US_COVID19[[#This Row],[deaths]]-C90</f>
        <v>1520</v>
      </c>
      <c r="F91" t="str">
        <f>TEXT(US_COVID19[[#This Row],[date]],"mmm-yyy")</f>
        <v>Apr-2020</v>
      </c>
    </row>
    <row r="92" spans="1:6" x14ac:dyDescent="0.25">
      <c r="A92" s="3">
        <v>43941</v>
      </c>
      <c r="B92" s="2">
        <v>784991</v>
      </c>
      <c r="C92" s="2">
        <v>42016</v>
      </c>
      <c r="D92" s="2">
        <f>US_COVID19[[#This Row],[cases]]-B91</f>
        <v>27395</v>
      </c>
      <c r="E92" s="2">
        <f>US_COVID19[[#This Row],[deaths]]-C91</f>
        <v>1837</v>
      </c>
      <c r="F92" t="str">
        <f>TEXT(US_COVID19[[#This Row],[date]],"mmm-yyy")</f>
        <v>Apr-2020</v>
      </c>
    </row>
    <row r="93" spans="1:6" x14ac:dyDescent="0.25">
      <c r="A93" s="3">
        <v>43942</v>
      </c>
      <c r="B93" s="2">
        <v>810505</v>
      </c>
      <c r="C93" s="2">
        <v>44688</v>
      </c>
      <c r="D93" s="2">
        <f>US_COVID19[[#This Row],[cases]]-B92</f>
        <v>25514</v>
      </c>
      <c r="E93" s="2">
        <f>US_COVID19[[#This Row],[deaths]]-C92</f>
        <v>2672</v>
      </c>
      <c r="F93" t="str">
        <f>TEXT(US_COVID19[[#This Row],[date]],"mmm-yyy")</f>
        <v>Apr-2020</v>
      </c>
    </row>
    <row r="94" spans="1:6" x14ac:dyDescent="0.25">
      <c r="A94" s="3">
        <v>43943</v>
      </c>
      <c r="B94" s="2">
        <v>839336</v>
      </c>
      <c r="C94" s="2">
        <v>47059</v>
      </c>
      <c r="D94" s="2">
        <f>US_COVID19[[#This Row],[cases]]-B93</f>
        <v>28831</v>
      </c>
      <c r="E94" s="2">
        <f>US_COVID19[[#This Row],[deaths]]-C93</f>
        <v>2371</v>
      </c>
      <c r="F94" t="str">
        <f>TEXT(US_COVID19[[#This Row],[date]],"mmm-yyy")</f>
        <v>Apr-2020</v>
      </c>
    </row>
    <row r="95" spans="1:6" x14ac:dyDescent="0.25">
      <c r="A95" s="3">
        <v>43944</v>
      </c>
      <c r="B95" s="2">
        <v>873112</v>
      </c>
      <c r="C95" s="2">
        <v>49228</v>
      </c>
      <c r="D95" s="2">
        <f>US_COVID19[[#This Row],[cases]]-B94</f>
        <v>33776</v>
      </c>
      <c r="E95" s="2">
        <f>US_COVID19[[#This Row],[deaths]]-C94</f>
        <v>2169</v>
      </c>
      <c r="F95" t="str">
        <f>TEXT(US_COVID19[[#This Row],[date]],"mmm-yyy")</f>
        <v>Apr-2020</v>
      </c>
    </row>
    <row r="96" spans="1:6" x14ac:dyDescent="0.25">
      <c r="A96" s="3">
        <v>43945</v>
      </c>
      <c r="B96" s="2">
        <v>909853</v>
      </c>
      <c r="C96" s="2">
        <v>51360</v>
      </c>
      <c r="D96" s="2">
        <f>US_COVID19[[#This Row],[cases]]-B95</f>
        <v>36741</v>
      </c>
      <c r="E96" s="2">
        <f>US_COVID19[[#This Row],[deaths]]-C95</f>
        <v>2132</v>
      </c>
      <c r="F96" t="str">
        <f>TEXT(US_COVID19[[#This Row],[date]],"mmm-yyy")</f>
        <v>Apr-2020</v>
      </c>
    </row>
    <row r="97" spans="1:6" x14ac:dyDescent="0.25">
      <c r="A97" s="3">
        <v>43946</v>
      </c>
      <c r="B97" s="2">
        <v>944261</v>
      </c>
      <c r="C97" s="2">
        <v>53327</v>
      </c>
      <c r="D97" s="2">
        <f>US_COVID19[[#This Row],[cases]]-B96</f>
        <v>34408</v>
      </c>
      <c r="E97" s="2">
        <f>US_COVID19[[#This Row],[deaths]]-C96</f>
        <v>1967</v>
      </c>
      <c r="F97" t="str">
        <f>TEXT(US_COVID19[[#This Row],[date]],"mmm-yyy")</f>
        <v>Apr-2020</v>
      </c>
    </row>
    <row r="98" spans="1:6" x14ac:dyDescent="0.25">
      <c r="A98" s="3">
        <v>43947</v>
      </c>
      <c r="B98" s="2">
        <v>970996</v>
      </c>
      <c r="C98" s="2">
        <v>54580</v>
      </c>
      <c r="D98" s="2">
        <f>US_COVID19[[#This Row],[cases]]-B97</f>
        <v>26735</v>
      </c>
      <c r="E98" s="2">
        <f>US_COVID19[[#This Row],[deaths]]-C97</f>
        <v>1253</v>
      </c>
      <c r="F98" t="str">
        <f>TEXT(US_COVID19[[#This Row],[date]],"mmm-yyy")</f>
        <v>Apr-2020</v>
      </c>
    </row>
    <row r="99" spans="1:6" x14ac:dyDescent="0.25">
      <c r="A99" s="3">
        <v>43948</v>
      </c>
      <c r="B99" s="2">
        <v>994193</v>
      </c>
      <c r="C99" s="2">
        <v>56022</v>
      </c>
      <c r="D99" s="2">
        <f>US_COVID19[[#This Row],[cases]]-B98</f>
        <v>23197</v>
      </c>
      <c r="E99" s="2">
        <f>US_COVID19[[#This Row],[deaths]]-C98</f>
        <v>1442</v>
      </c>
      <c r="F99" t="str">
        <f>TEXT(US_COVID19[[#This Row],[date]],"mmm-yyy")</f>
        <v>Apr-2020</v>
      </c>
    </row>
    <row r="100" spans="1:6" x14ac:dyDescent="0.25">
      <c r="A100" s="3">
        <v>43949</v>
      </c>
      <c r="B100" s="2">
        <v>1018844</v>
      </c>
      <c r="C100" s="2">
        <v>58416</v>
      </c>
      <c r="D100" s="2">
        <f>US_COVID19[[#This Row],[cases]]-B99</f>
        <v>24651</v>
      </c>
      <c r="E100" s="2">
        <f>US_COVID19[[#This Row],[deaths]]-C99</f>
        <v>2394</v>
      </c>
      <c r="F100" t="str">
        <f>TEXT(US_COVID19[[#This Row],[date]],"mmm-yyy")</f>
        <v>Apr-2020</v>
      </c>
    </row>
    <row r="101" spans="1:6" x14ac:dyDescent="0.25">
      <c r="A101" s="3">
        <v>43950</v>
      </c>
      <c r="B101" s="2">
        <v>1045399</v>
      </c>
      <c r="C101" s="2">
        <v>60930</v>
      </c>
      <c r="D101" s="2">
        <f>US_COVID19[[#This Row],[cases]]-B100</f>
        <v>26555</v>
      </c>
      <c r="E101" s="2">
        <f>US_COVID19[[#This Row],[deaths]]-C100</f>
        <v>2514</v>
      </c>
      <c r="F101" t="str">
        <f>TEXT(US_COVID19[[#This Row],[date]],"mmm-yyy")</f>
        <v>Apr-2020</v>
      </c>
    </row>
    <row r="102" spans="1:6" x14ac:dyDescent="0.25">
      <c r="A102" s="3">
        <v>43951</v>
      </c>
      <c r="B102" s="2">
        <v>1075756</v>
      </c>
      <c r="C102" s="2">
        <v>63140</v>
      </c>
      <c r="D102" s="2">
        <f>US_COVID19[[#This Row],[cases]]-B101</f>
        <v>30357</v>
      </c>
      <c r="E102" s="2">
        <f>US_COVID19[[#This Row],[deaths]]-C101</f>
        <v>2210</v>
      </c>
      <c r="F102" t="str">
        <f>TEXT(US_COVID19[[#This Row],[date]],"mmm-yyy")</f>
        <v>Apr-2020</v>
      </c>
    </row>
    <row r="103" spans="1:6" x14ac:dyDescent="0.25">
      <c r="A103" s="3">
        <v>43952</v>
      </c>
      <c r="B103" s="2">
        <v>1109726</v>
      </c>
      <c r="C103" s="2">
        <v>64902</v>
      </c>
      <c r="D103" s="2">
        <f>US_COVID19[[#This Row],[cases]]-B102</f>
        <v>33970</v>
      </c>
      <c r="E103" s="2">
        <f>US_COVID19[[#This Row],[deaths]]-C102</f>
        <v>1762</v>
      </c>
      <c r="F103" t="str">
        <f>TEXT(US_COVID19[[#This Row],[date]],"mmm-yyy")</f>
        <v>May-2020</v>
      </c>
    </row>
    <row r="104" spans="1:6" x14ac:dyDescent="0.25">
      <c r="A104" s="3">
        <v>43953</v>
      </c>
      <c r="B104" s="2">
        <v>1139200</v>
      </c>
      <c r="C104" s="2">
        <v>66485</v>
      </c>
      <c r="D104" s="2">
        <f>US_COVID19[[#This Row],[cases]]-B103</f>
        <v>29474</v>
      </c>
      <c r="E104" s="2">
        <f>US_COVID19[[#This Row],[deaths]]-C103</f>
        <v>1583</v>
      </c>
      <c r="F104" t="str">
        <f>TEXT(US_COVID19[[#This Row],[date]],"mmm-yyy")</f>
        <v>May-2020</v>
      </c>
    </row>
    <row r="105" spans="1:6" x14ac:dyDescent="0.25">
      <c r="A105" s="3">
        <v>43954</v>
      </c>
      <c r="B105" s="2">
        <v>1165340</v>
      </c>
      <c r="C105" s="2">
        <v>67816</v>
      </c>
      <c r="D105" s="2">
        <f>US_COVID19[[#This Row],[cases]]-B104</f>
        <v>26140</v>
      </c>
      <c r="E105" s="2">
        <f>US_COVID19[[#This Row],[deaths]]-C104</f>
        <v>1331</v>
      </c>
      <c r="F105" t="str">
        <f>TEXT(US_COVID19[[#This Row],[date]],"mmm-yyy")</f>
        <v>May-2020</v>
      </c>
    </row>
    <row r="106" spans="1:6" x14ac:dyDescent="0.25">
      <c r="A106" s="3">
        <v>43955</v>
      </c>
      <c r="B106" s="2">
        <v>1187302</v>
      </c>
      <c r="C106" s="2">
        <v>68905</v>
      </c>
      <c r="D106" s="2">
        <f>US_COVID19[[#This Row],[cases]]-B105</f>
        <v>21962</v>
      </c>
      <c r="E106" s="2">
        <f>US_COVID19[[#This Row],[deaths]]-C105</f>
        <v>1089</v>
      </c>
      <c r="F106" t="str">
        <f>TEXT(US_COVID19[[#This Row],[date]],"mmm-yyy")</f>
        <v>May-2020</v>
      </c>
    </row>
    <row r="107" spans="1:6" x14ac:dyDescent="0.25">
      <c r="A107" s="3">
        <v>43956</v>
      </c>
      <c r="B107" s="2">
        <v>1211011</v>
      </c>
      <c r="C107" s="2">
        <v>71139</v>
      </c>
      <c r="D107" s="2">
        <f>US_COVID19[[#This Row],[cases]]-B106</f>
        <v>23709</v>
      </c>
      <c r="E107" s="2">
        <f>US_COVID19[[#This Row],[deaths]]-C106</f>
        <v>2234</v>
      </c>
      <c r="F107" t="str">
        <f>TEXT(US_COVID19[[#This Row],[date]],"mmm-yyy")</f>
        <v>May-2020</v>
      </c>
    </row>
    <row r="108" spans="1:6" x14ac:dyDescent="0.25">
      <c r="A108" s="3">
        <v>43957</v>
      </c>
      <c r="B108" s="2">
        <v>1235517</v>
      </c>
      <c r="C108" s="2">
        <v>73847</v>
      </c>
      <c r="D108" s="2">
        <f>US_COVID19[[#This Row],[cases]]-B107</f>
        <v>24506</v>
      </c>
      <c r="E108" s="2">
        <f>US_COVID19[[#This Row],[deaths]]-C107</f>
        <v>2708</v>
      </c>
      <c r="F108" t="str">
        <f>TEXT(US_COVID19[[#This Row],[date]],"mmm-yyy")</f>
        <v>May-2020</v>
      </c>
    </row>
    <row r="109" spans="1:6" x14ac:dyDescent="0.25">
      <c r="A109" s="3">
        <v>43958</v>
      </c>
      <c r="B109" s="2">
        <v>1263995</v>
      </c>
      <c r="C109" s="2">
        <v>75805</v>
      </c>
      <c r="D109" s="2">
        <f>US_COVID19[[#This Row],[cases]]-B108</f>
        <v>28478</v>
      </c>
      <c r="E109" s="2">
        <f>US_COVID19[[#This Row],[deaths]]-C108</f>
        <v>1958</v>
      </c>
      <c r="F109" t="str">
        <f>TEXT(US_COVID19[[#This Row],[date]],"mmm-yyy")</f>
        <v>May-2020</v>
      </c>
    </row>
    <row r="110" spans="1:6" x14ac:dyDescent="0.25">
      <c r="A110" s="3">
        <v>43959</v>
      </c>
      <c r="B110" s="2">
        <v>1291643</v>
      </c>
      <c r="C110" s="2">
        <v>77380</v>
      </c>
      <c r="D110" s="2">
        <f>US_COVID19[[#This Row],[cases]]-B109</f>
        <v>27648</v>
      </c>
      <c r="E110" s="2">
        <f>US_COVID19[[#This Row],[deaths]]-C109</f>
        <v>1575</v>
      </c>
      <c r="F110" t="str">
        <f>TEXT(US_COVID19[[#This Row],[date]],"mmm-yyy")</f>
        <v>May-2020</v>
      </c>
    </row>
    <row r="111" spans="1:6" x14ac:dyDescent="0.25">
      <c r="A111" s="3">
        <v>43960</v>
      </c>
      <c r="B111" s="2">
        <v>1316511</v>
      </c>
      <c r="C111" s="2">
        <v>78834</v>
      </c>
      <c r="D111" s="2">
        <f>US_COVID19[[#This Row],[cases]]-B110</f>
        <v>24868</v>
      </c>
      <c r="E111" s="2">
        <f>US_COVID19[[#This Row],[deaths]]-C110</f>
        <v>1454</v>
      </c>
      <c r="F111" t="str">
        <f>TEXT(US_COVID19[[#This Row],[date]],"mmm-yyy")</f>
        <v>May-2020</v>
      </c>
    </row>
    <row r="112" spans="1:6" x14ac:dyDescent="0.25">
      <c r="A112" s="3">
        <v>43961</v>
      </c>
      <c r="B112" s="2">
        <v>1336828</v>
      </c>
      <c r="C112" s="2">
        <v>79766</v>
      </c>
      <c r="D112" s="2">
        <f>US_COVID19[[#This Row],[cases]]-B111</f>
        <v>20317</v>
      </c>
      <c r="E112" s="2">
        <f>US_COVID19[[#This Row],[deaths]]-C111</f>
        <v>932</v>
      </c>
      <c r="F112" t="str">
        <f>TEXT(US_COVID19[[#This Row],[date]],"mmm-yyy")</f>
        <v>May-2020</v>
      </c>
    </row>
    <row r="113" spans="1:6" x14ac:dyDescent="0.25">
      <c r="A113" s="3">
        <v>43962</v>
      </c>
      <c r="B113" s="2">
        <v>1354449</v>
      </c>
      <c r="C113" s="2">
        <v>80748</v>
      </c>
      <c r="D113" s="2">
        <f>US_COVID19[[#This Row],[cases]]-B112</f>
        <v>17621</v>
      </c>
      <c r="E113" s="2">
        <f>US_COVID19[[#This Row],[deaths]]-C112</f>
        <v>982</v>
      </c>
      <c r="F113" t="str">
        <f>TEXT(US_COVID19[[#This Row],[date]],"mmm-yyy")</f>
        <v>May-2020</v>
      </c>
    </row>
    <row r="114" spans="1:6" x14ac:dyDescent="0.25">
      <c r="A114" s="3">
        <v>43963</v>
      </c>
      <c r="B114" s="2">
        <v>1376749</v>
      </c>
      <c r="C114" s="2">
        <v>82400</v>
      </c>
      <c r="D114" s="2">
        <f>US_COVID19[[#This Row],[cases]]-B113</f>
        <v>22300</v>
      </c>
      <c r="E114" s="2">
        <f>US_COVID19[[#This Row],[deaths]]-C113</f>
        <v>1652</v>
      </c>
      <c r="F114" t="str">
        <f>TEXT(US_COVID19[[#This Row],[date]],"mmm-yyy")</f>
        <v>May-2020</v>
      </c>
    </row>
    <row r="115" spans="1:6" x14ac:dyDescent="0.25">
      <c r="A115" s="3">
        <v>43964</v>
      </c>
      <c r="B115" s="2">
        <v>1397894</v>
      </c>
      <c r="C115" s="2">
        <v>84168</v>
      </c>
      <c r="D115" s="2">
        <f>US_COVID19[[#This Row],[cases]]-B114</f>
        <v>21145</v>
      </c>
      <c r="E115" s="2">
        <f>US_COVID19[[#This Row],[deaths]]-C114</f>
        <v>1768</v>
      </c>
      <c r="F115" t="str">
        <f>TEXT(US_COVID19[[#This Row],[date]],"mmm-yyy")</f>
        <v>May-2020</v>
      </c>
    </row>
    <row r="116" spans="1:6" x14ac:dyDescent="0.25">
      <c r="A116" s="3">
        <v>43965</v>
      </c>
      <c r="B116" s="2">
        <v>1424856</v>
      </c>
      <c r="C116" s="2">
        <v>85906</v>
      </c>
      <c r="D116" s="2">
        <f>US_COVID19[[#This Row],[cases]]-B115</f>
        <v>26962</v>
      </c>
      <c r="E116" s="2">
        <f>US_COVID19[[#This Row],[deaths]]-C115</f>
        <v>1738</v>
      </c>
      <c r="F116" t="str">
        <f>TEXT(US_COVID19[[#This Row],[date]],"mmm-yyy")</f>
        <v>May-2020</v>
      </c>
    </row>
    <row r="117" spans="1:6" x14ac:dyDescent="0.25">
      <c r="A117" s="3">
        <v>43966</v>
      </c>
      <c r="B117" s="2">
        <v>1451093</v>
      </c>
      <c r="C117" s="2">
        <v>87499</v>
      </c>
      <c r="D117" s="2">
        <f>US_COVID19[[#This Row],[cases]]-B116</f>
        <v>26237</v>
      </c>
      <c r="E117" s="2">
        <f>US_COVID19[[#This Row],[deaths]]-C116</f>
        <v>1593</v>
      </c>
      <c r="F117" t="str">
        <f>TEXT(US_COVID19[[#This Row],[date]],"mmm-yyy")</f>
        <v>May-2020</v>
      </c>
    </row>
    <row r="118" spans="1:6" x14ac:dyDescent="0.25">
      <c r="A118" s="3">
        <v>43967</v>
      </c>
      <c r="B118" s="2">
        <v>1474752</v>
      </c>
      <c r="C118" s="2">
        <v>88724</v>
      </c>
      <c r="D118" s="2">
        <f>US_COVID19[[#This Row],[cases]]-B117</f>
        <v>23659</v>
      </c>
      <c r="E118" s="2">
        <f>US_COVID19[[#This Row],[deaths]]-C117</f>
        <v>1225</v>
      </c>
      <c r="F118" t="str">
        <f>TEXT(US_COVID19[[#This Row],[date]],"mmm-yyy")</f>
        <v>May-2020</v>
      </c>
    </row>
    <row r="119" spans="1:6" x14ac:dyDescent="0.25">
      <c r="A119" s="3">
        <v>43968</v>
      </c>
      <c r="B119" s="2">
        <v>1493766</v>
      </c>
      <c r="C119" s="2">
        <v>89568</v>
      </c>
      <c r="D119" s="2">
        <f>US_COVID19[[#This Row],[cases]]-B118</f>
        <v>19014</v>
      </c>
      <c r="E119" s="2">
        <f>US_COVID19[[#This Row],[deaths]]-C118</f>
        <v>844</v>
      </c>
      <c r="F119" t="str">
        <f>TEXT(US_COVID19[[#This Row],[date]],"mmm-yyy")</f>
        <v>May-2020</v>
      </c>
    </row>
    <row r="120" spans="1:6" x14ac:dyDescent="0.25">
      <c r="A120" s="3">
        <v>43969</v>
      </c>
      <c r="B120" s="2">
        <v>1515593</v>
      </c>
      <c r="C120" s="2">
        <v>90414</v>
      </c>
      <c r="D120" s="2">
        <f>US_COVID19[[#This Row],[cases]]-B119</f>
        <v>21827</v>
      </c>
      <c r="E120" s="2">
        <f>US_COVID19[[#This Row],[deaths]]-C119</f>
        <v>846</v>
      </c>
      <c r="F120" t="str">
        <f>TEXT(US_COVID19[[#This Row],[date]],"mmm-yyy")</f>
        <v>May-2020</v>
      </c>
    </row>
    <row r="121" spans="1:6" x14ac:dyDescent="0.25">
      <c r="A121" s="3">
        <v>43970</v>
      </c>
      <c r="B121" s="2">
        <v>1536570</v>
      </c>
      <c r="C121" s="2">
        <v>91934</v>
      </c>
      <c r="D121" s="2">
        <f>US_COVID19[[#This Row],[cases]]-B120</f>
        <v>20977</v>
      </c>
      <c r="E121" s="2">
        <f>US_COVID19[[#This Row],[deaths]]-C120</f>
        <v>1520</v>
      </c>
      <c r="F121" t="str">
        <f>TEXT(US_COVID19[[#This Row],[date]],"mmm-yyy")</f>
        <v>May-2020</v>
      </c>
    </row>
    <row r="122" spans="1:6" x14ac:dyDescent="0.25">
      <c r="A122" s="3">
        <v>43971</v>
      </c>
      <c r="B122" s="2">
        <v>1559640</v>
      </c>
      <c r="C122" s="2">
        <v>93411</v>
      </c>
      <c r="D122" s="2">
        <f>US_COVID19[[#This Row],[cases]]-B121</f>
        <v>23070</v>
      </c>
      <c r="E122" s="2">
        <f>US_COVID19[[#This Row],[deaths]]-C121</f>
        <v>1477</v>
      </c>
      <c r="F122" t="str">
        <f>TEXT(US_COVID19[[#This Row],[date]],"mmm-yyy")</f>
        <v>May-2020</v>
      </c>
    </row>
    <row r="123" spans="1:6" x14ac:dyDescent="0.25">
      <c r="A123" s="3">
        <v>43972</v>
      </c>
      <c r="B123" s="2">
        <v>1585373</v>
      </c>
      <c r="C123" s="2">
        <v>94722</v>
      </c>
      <c r="D123" s="2">
        <f>US_COVID19[[#This Row],[cases]]-B122</f>
        <v>25733</v>
      </c>
      <c r="E123" s="2">
        <f>US_COVID19[[#This Row],[deaths]]-C122</f>
        <v>1311</v>
      </c>
      <c r="F123" t="str">
        <f>TEXT(US_COVID19[[#This Row],[date]],"mmm-yyy")</f>
        <v>May-2020</v>
      </c>
    </row>
    <row r="124" spans="1:6" x14ac:dyDescent="0.25">
      <c r="A124" s="3">
        <v>43973</v>
      </c>
      <c r="B124" s="2">
        <v>1609172</v>
      </c>
      <c r="C124" s="2">
        <v>96010</v>
      </c>
      <c r="D124" s="2">
        <f>US_COVID19[[#This Row],[cases]]-B123</f>
        <v>23799</v>
      </c>
      <c r="E124" s="2">
        <f>US_COVID19[[#This Row],[deaths]]-C123</f>
        <v>1288</v>
      </c>
      <c r="F124" t="str">
        <f>TEXT(US_COVID19[[#This Row],[date]],"mmm-yyy")</f>
        <v>May-2020</v>
      </c>
    </row>
    <row r="125" spans="1:6" x14ac:dyDescent="0.25">
      <c r="A125" s="3">
        <v>43974</v>
      </c>
      <c r="B125" s="2">
        <v>1631440</v>
      </c>
      <c r="C125" s="2">
        <v>97060</v>
      </c>
      <c r="D125" s="2">
        <f>US_COVID19[[#This Row],[cases]]-B124</f>
        <v>22268</v>
      </c>
      <c r="E125" s="2">
        <f>US_COVID19[[#This Row],[deaths]]-C124</f>
        <v>1050</v>
      </c>
      <c r="F125" t="str">
        <f>TEXT(US_COVID19[[#This Row],[date]],"mmm-yyy")</f>
        <v>May-2020</v>
      </c>
    </row>
    <row r="126" spans="1:6" x14ac:dyDescent="0.25">
      <c r="A126" s="3">
        <v>43975</v>
      </c>
      <c r="B126" s="2">
        <v>1651471</v>
      </c>
      <c r="C126" s="2">
        <v>97680</v>
      </c>
      <c r="D126" s="2">
        <f>US_COVID19[[#This Row],[cases]]-B125</f>
        <v>20031</v>
      </c>
      <c r="E126" s="2">
        <f>US_COVID19[[#This Row],[deaths]]-C125</f>
        <v>620</v>
      </c>
      <c r="F126" t="str">
        <f>TEXT(US_COVID19[[#This Row],[date]],"mmm-yyy")</f>
        <v>May-2020</v>
      </c>
    </row>
    <row r="127" spans="1:6" x14ac:dyDescent="0.25">
      <c r="A127" s="3">
        <v>43976</v>
      </c>
      <c r="B127" s="2">
        <v>1670571</v>
      </c>
      <c r="C127" s="2">
        <v>98190</v>
      </c>
      <c r="D127" s="2">
        <f>US_COVID19[[#This Row],[cases]]-B126</f>
        <v>19100</v>
      </c>
      <c r="E127" s="2">
        <f>US_COVID19[[#This Row],[deaths]]-C126</f>
        <v>510</v>
      </c>
      <c r="F127" t="str">
        <f>TEXT(US_COVID19[[#This Row],[date]],"mmm-yyy")</f>
        <v>May-2020</v>
      </c>
    </row>
    <row r="128" spans="1:6" x14ac:dyDescent="0.25">
      <c r="A128" s="3">
        <v>43977</v>
      </c>
      <c r="B128" s="2">
        <v>1689467</v>
      </c>
      <c r="C128" s="2">
        <v>98937</v>
      </c>
      <c r="D128" s="2">
        <f>US_COVID19[[#This Row],[cases]]-B127</f>
        <v>18896</v>
      </c>
      <c r="E128" s="2">
        <f>US_COVID19[[#This Row],[deaths]]-C127</f>
        <v>747</v>
      </c>
      <c r="F128" t="str">
        <f>TEXT(US_COVID19[[#This Row],[date]],"mmm-yyy")</f>
        <v>May-2020</v>
      </c>
    </row>
    <row r="129" spans="1:6" x14ac:dyDescent="0.25">
      <c r="A129" s="3">
        <v>43978</v>
      </c>
      <c r="B129" s="2">
        <v>1708211</v>
      </c>
      <c r="C129" s="2">
        <v>100422</v>
      </c>
      <c r="D129" s="2">
        <f>US_COVID19[[#This Row],[cases]]-B128</f>
        <v>18744</v>
      </c>
      <c r="E129" s="2">
        <f>US_COVID19[[#This Row],[deaths]]-C128</f>
        <v>1485</v>
      </c>
      <c r="F129" t="str">
        <f>TEXT(US_COVID19[[#This Row],[date]],"mmm-yyy")</f>
        <v>May-2020</v>
      </c>
    </row>
    <row r="130" spans="1:6" x14ac:dyDescent="0.25">
      <c r="A130" s="3">
        <v>43979</v>
      </c>
      <c r="B130" s="2">
        <v>1730723</v>
      </c>
      <c r="C130" s="2">
        <v>101622</v>
      </c>
      <c r="D130" s="2">
        <f>US_COVID19[[#This Row],[cases]]-B129</f>
        <v>22512</v>
      </c>
      <c r="E130" s="2">
        <f>US_COVID19[[#This Row],[deaths]]-C129</f>
        <v>1200</v>
      </c>
      <c r="F130" t="str">
        <f>TEXT(US_COVID19[[#This Row],[date]],"mmm-yyy")</f>
        <v>May-2020</v>
      </c>
    </row>
    <row r="131" spans="1:6" x14ac:dyDescent="0.25">
      <c r="A131" s="3">
        <v>43980</v>
      </c>
      <c r="B131" s="2">
        <v>1755271</v>
      </c>
      <c r="C131" s="2">
        <v>102812</v>
      </c>
      <c r="D131" s="2">
        <f>US_COVID19[[#This Row],[cases]]-B130</f>
        <v>24548</v>
      </c>
      <c r="E131" s="2">
        <f>US_COVID19[[#This Row],[deaths]]-C130</f>
        <v>1190</v>
      </c>
      <c r="F131" t="str">
        <f>TEXT(US_COVID19[[#This Row],[date]],"mmm-yyy")</f>
        <v>May-2020</v>
      </c>
    </row>
    <row r="132" spans="1:6" x14ac:dyDescent="0.25">
      <c r="A132" s="3">
        <v>43981</v>
      </c>
      <c r="B132" s="2">
        <v>1778668</v>
      </c>
      <c r="C132" s="2">
        <v>103775</v>
      </c>
      <c r="D132" s="2">
        <f>US_COVID19[[#This Row],[cases]]-B131</f>
        <v>23397</v>
      </c>
      <c r="E132" s="2">
        <f>US_COVID19[[#This Row],[deaths]]-C131</f>
        <v>963</v>
      </c>
      <c r="F132" t="str">
        <f>TEXT(US_COVID19[[#This Row],[date]],"mmm-yyy")</f>
        <v>May-2020</v>
      </c>
    </row>
    <row r="133" spans="1:6" x14ac:dyDescent="0.25">
      <c r="A133" s="3">
        <v>43982</v>
      </c>
      <c r="B133" s="2">
        <v>1799302</v>
      </c>
      <c r="C133" s="2">
        <v>104379</v>
      </c>
      <c r="D133" s="2">
        <f>US_COVID19[[#This Row],[cases]]-B132</f>
        <v>20634</v>
      </c>
      <c r="E133" s="2">
        <f>US_COVID19[[#This Row],[deaths]]-C132</f>
        <v>604</v>
      </c>
      <c r="F133" t="str">
        <f>TEXT(US_COVID19[[#This Row],[date]],"mmm-yyy")</f>
        <v>May-2020</v>
      </c>
    </row>
    <row r="134" spans="1:6" x14ac:dyDescent="0.25">
      <c r="A134" s="3">
        <v>43983</v>
      </c>
      <c r="B134" s="2">
        <v>1821199</v>
      </c>
      <c r="C134" s="2">
        <v>105113</v>
      </c>
      <c r="D134" s="2">
        <f>US_COVID19[[#This Row],[cases]]-B133</f>
        <v>21897</v>
      </c>
      <c r="E134" s="2">
        <f>US_COVID19[[#This Row],[deaths]]-C133</f>
        <v>734</v>
      </c>
      <c r="F134" t="str">
        <f>TEXT(US_COVID19[[#This Row],[date]],"mmm-yyy")</f>
        <v>Jun-2020</v>
      </c>
    </row>
    <row r="135" spans="1:6" x14ac:dyDescent="0.25">
      <c r="A135" s="3">
        <v>43984</v>
      </c>
      <c r="B135" s="2">
        <v>1841990</v>
      </c>
      <c r="C135" s="2">
        <v>106195</v>
      </c>
      <c r="D135" s="2">
        <f>US_COVID19[[#This Row],[cases]]-B134</f>
        <v>20791</v>
      </c>
      <c r="E135" s="2">
        <f>US_COVID19[[#This Row],[deaths]]-C134</f>
        <v>1082</v>
      </c>
      <c r="F135" t="str">
        <f>TEXT(US_COVID19[[#This Row],[date]],"mmm-yyy")</f>
        <v>Jun-2020</v>
      </c>
    </row>
    <row r="136" spans="1:6" x14ac:dyDescent="0.25">
      <c r="A136" s="3">
        <v>43985</v>
      </c>
      <c r="B136" s="2">
        <v>1861977</v>
      </c>
      <c r="C136" s="2">
        <v>107184</v>
      </c>
      <c r="D136" s="2">
        <f>US_COVID19[[#This Row],[cases]]-B135</f>
        <v>19987</v>
      </c>
      <c r="E136" s="2">
        <f>US_COVID19[[#This Row],[deaths]]-C135</f>
        <v>989</v>
      </c>
      <c r="F136" t="str">
        <f>TEXT(US_COVID19[[#This Row],[date]],"mmm-yyy")</f>
        <v>Jun-2020</v>
      </c>
    </row>
    <row r="137" spans="1:6" x14ac:dyDescent="0.25">
      <c r="A137" s="3">
        <v>43986</v>
      </c>
      <c r="B137" s="2">
        <v>1883593</v>
      </c>
      <c r="C137" s="2">
        <v>108192</v>
      </c>
      <c r="D137" s="2">
        <f>US_COVID19[[#This Row],[cases]]-B136</f>
        <v>21616</v>
      </c>
      <c r="E137" s="2">
        <f>US_COVID19[[#This Row],[deaths]]-C136</f>
        <v>1008</v>
      </c>
      <c r="F137" t="str">
        <f>TEXT(US_COVID19[[#This Row],[date]],"mmm-yyy")</f>
        <v>Jun-2020</v>
      </c>
    </row>
    <row r="138" spans="1:6" x14ac:dyDescent="0.25">
      <c r="A138" s="3">
        <v>43987</v>
      </c>
      <c r="B138" s="2">
        <v>1912302</v>
      </c>
      <c r="C138" s="2">
        <v>109304</v>
      </c>
      <c r="D138" s="2">
        <f>US_COVID19[[#This Row],[cases]]-B137</f>
        <v>28709</v>
      </c>
      <c r="E138" s="2">
        <f>US_COVID19[[#This Row],[deaths]]-C137</f>
        <v>1112</v>
      </c>
      <c r="F138" t="str">
        <f>TEXT(US_COVID19[[#This Row],[date]],"mmm-yyy")</f>
        <v>Jun-2020</v>
      </c>
    </row>
    <row r="139" spans="1:6" x14ac:dyDescent="0.25">
      <c r="A139" s="3">
        <v>43988</v>
      </c>
      <c r="B139" s="2">
        <v>1934818</v>
      </c>
      <c r="C139" s="2">
        <v>110032</v>
      </c>
      <c r="D139" s="2">
        <f>US_COVID19[[#This Row],[cases]]-B138</f>
        <v>22516</v>
      </c>
      <c r="E139" s="2">
        <f>US_COVID19[[#This Row],[deaths]]-C138</f>
        <v>728</v>
      </c>
      <c r="F139" t="str">
        <f>TEXT(US_COVID19[[#This Row],[date]],"mmm-yyy")</f>
        <v>Jun-2020</v>
      </c>
    </row>
    <row r="140" spans="1:6" x14ac:dyDescent="0.25">
      <c r="A140" s="3">
        <v>43989</v>
      </c>
      <c r="B140" s="2">
        <v>1953434</v>
      </c>
      <c r="C140" s="2">
        <v>110422</v>
      </c>
      <c r="D140" s="2">
        <f>US_COVID19[[#This Row],[cases]]-B139</f>
        <v>18616</v>
      </c>
      <c r="E140" s="2">
        <f>US_COVID19[[#This Row],[deaths]]-C139</f>
        <v>390</v>
      </c>
      <c r="F140" t="str">
        <f>TEXT(US_COVID19[[#This Row],[date]],"mmm-yyy")</f>
        <v>Jun-2020</v>
      </c>
    </row>
    <row r="141" spans="1:6" x14ac:dyDescent="0.25">
      <c r="A141" s="3">
        <v>43990</v>
      </c>
      <c r="B141" s="2">
        <v>1971641</v>
      </c>
      <c r="C141" s="2">
        <v>111144</v>
      </c>
      <c r="D141" s="2">
        <f>US_COVID19[[#This Row],[cases]]-B140</f>
        <v>18207</v>
      </c>
      <c r="E141" s="2">
        <f>US_COVID19[[#This Row],[deaths]]-C140</f>
        <v>722</v>
      </c>
      <c r="F141" t="str">
        <f>TEXT(US_COVID19[[#This Row],[date]],"mmm-yyy")</f>
        <v>Jun-2020</v>
      </c>
    </row>
    <row r="142" spans="1:6" x14ac:dyDescent="0.25">
      <c r="A142" s="3">
        <v>43991</v>
      </c>
      <c r="B142" s="2">
        <v>1990446</v>
      </c>
      <c r="C142" s="2">
        <v>112174</v>
      </c>
      <c r="D142" s="2">
        <f>US_COVID19[[#This Row],[cases]]-B141</f>
        <v>18805</v>
      </c>
      <c r="E142" s="2">
        <f>US_COVID19[[#This Row],[deaths]]-C141</f>
        <v>1030</v>
      </c>
      <c r="F142" t="str">
        <f>TEXT(US_COVID19[[#This Row],[date]],"mmm-yyy")</f>
        <v>Jun-2020</v>
      </c>
    </row>
    <row r="143" spans="1:6" x14ac:dyDescent="0.25">
      <c r="A143" s="3">
        <v>43992</v>
      </c>
      <c r="B143" s="2">
        <v>2013298</v>
      </c>
      <c r="C143" s="2">
        <v>113103</v>
      </c>
      <c r="D143" s="2">
        <f>US_COVID19[[#This Row],[cases]]-B142</f>
        <v>22852</v>
      </c>
      <c r="E143" s="2">
        <f>US_COVID19[[#This Row],[deaths]]-C142</f>
        <v>929</v>
      </c>
      <c r="F143" t="str">
        <f>TEXT(US_COVID19[[#This Row],[date]],"mmm-yyy")</f>
        <v>Jun-2020</v>
      </c>
    </row>
    <row r="144" spans="1:6" x14ac:dyDescent="0.25">
      <c r="A144" s="3">
        <v>43993</v>
      </c>
      <c r="B144" s="2">
        <v>2036500</v>
      </c>
      <c r="C144" s="2">
        <v>113980</v>
      </c>
      <c r="D144" s="2">
        <f>US_COVID19[[#This Row],[cases]]-B143</f>
        <v>23202</v>
      </c>
      <c r="E144" s="2">
        <f>US_COVID19[[#This Row],[deaths]]-C143</f>
        <v>877</v>
      </c>
      <c r="F144" t="str">
        <f>TEXT(US_COVID19[[#This Row],[date]],"mmm-yyy")</f>
        <v>Jun-2020</v>
      </c>
    </row>
    <row r="145" spans="1:6" x14ac:dyDescent="0.25">
      <c r="A145" s="3">
        <v>43994</v>
      </c>
      <c r="B145" s="2">
        <v>2061993</v>
      </c>
      <c r="C145" s="2">
        <v>114759</v>
      </c>
      <c r="D145" s="2">
        <f>US_COVID19[[#This Row],[cases]]-B144</f>
        <v>25493</v>
      </c>
      <c r="E145" s="2">
        <f>US_COVID19[[#This Row],[deaths]]-C144</f>
        <v>779</v>
      </c>
      <c r="F145" t="str">
        <f>TEXT(US_COVID19[[#This Row],[date]],"mmm-yyy")</f>
        <v>Jun-2020</v>
      </c>
    </row>
    <row r="146" spans="1:6" x14ac:dyDescent="0.25">
      <c r="A146" s="3">
        <v>43995</v>
      </c>
      <c r="B146" s="2">
        <v>2087327</v>
      </c>
      <c r="C146" s="2">
        <v>115451</v>
      </c>
      <c r="D146" s="2">
        <f>US_COVID19[[#This Row],[cases]]-B145</f>
        <v>25334</v>
      </c>
      <c r="E146" s="2">
        <f>US_COVID19[[#This Row],[deaths]]-C145</f>
        <v>692</v>
      </c>
      <c r="F146" t="str">
        <f>TEXT(US_COVID19[[#This Row],[date]],"mmm-yyy")</f>
        <v>Jun-2020</v>
      </c>
    </row>
    <row r="147" spans="1:6" x14ac:dyDescent="0.25">
      <c r="A147" s="3">
        <v>43996</v>
      </c>
      <c r="B147" s="2">
        <v>2106457</v>
      </c>
      <c r="C147" s="2">
        <v>115768</v>
      </c>
      <c r="D147" s="2">
        <f>US_COVID19[[#This Row],[cases]]-B146</f>
        <v>19130</v>
      </c>
      <c r="E147" s="2">
        <f>US_COVID19[[#This Row],[deaths]]-C146</f>
        <v>317</v>
      </c>
      <c r="F147" t="str">
        <f>TEXT(US_COVID19[[#This Row],[date]],"mmm-yyy")</f>
        <v>Jun-2020</v>
      </c>
    </row>
    <row r="148" spans="1:6" x14ac:dyDescent="0.25">
      <c r="A148" s="3">
        <v>43997</v>
      </c>
      <c r="B148" s="2">
        <v>2126574</v>
      </c>
      <c r="C148" s="2">
        <v>116216</v>
      </c>
      <c r="D148" s="2">
        <f>US_COVID19[[#This Row],[cases]]-B147</f>
        <v>20117</v>
      </c>
      <c r="E148" s="2">
        <f>US_COVID19[[#This Row],[deaths]]-C147</f>
        <v>448</v>
      </c>
      <c r="F148" t="str">
        <f>TEXT(US_COVID19[[#This Row],[date]],"mmm-yyy")</f>
        <v>Jun-2020</v>
      </c>
    </row>
    <row r="149" spans="1:6" x14ac:dyDescent="0.25">
      <c r="A149" s="3">
        <v>43998</v>
      </c>
      <c r="B149" s="2">
        <v>2151459</v>
      </c>
      <c r="C149" s="2">
        <v>116985</v>
      </c>
      <c r="D149" s="2">
        <f>US_COVID19[[#This Row],[cases]]-B148</f>
        <v>24885</v>
      </c>
      <c r="E149" s="2">
        <f>US_COVID19[[#This Row],[deaths]]-C148</f>
        <v>769</v>
      </c>
      <c r="F149" t="str">
        <f>TEXT(US_COVID19[[#This Row],[date]],"mmm-yyy")</f>
        <v>Jun-2020</v>
      </c>
    </row>
    <row r="150" spans="1:6" x14ac:dyDescent="0.25">
      <c r="A150" s="3">
        <v>43999</v>
      </c>
      <c r="B150" s="2">
        <v>2177114</v>
      </c>
      <c r="C150" s="2">
        <v>117746</v>
      </c>
      <c r="D150" s="2">
        <f>US_COVID19[[#This Row],[cases]]-B149</f>
        <v>25655</v>
      </c>
      <c r="E150" s="2">
        <f>US_COVID19[[#This Row],[deaths]]-C149</f>
        <v>761</v>
      </c>
      <c r="F150" t="str">
        <f>TEXT(US_COVID19[[#This Row],[date]],"mmm-yyy")</f>
        <v>Jun-2020</v>
      </c>
    </row>
    <row r="151" spans="1:6" x14ac:dyDescent="0.25">
      <c r="A151" s="3">
        <v>44000</v>
      </c>
      <c r="B151" s="2">
        <v>2205173</v>
      </c>
      <c r="C151" s="2">
        <v>118473</v>
      </c>
      <c r="D151" s="2">
        <f>US_COVID19[[#This Row],[cases]]-B150</f>
        <v>28059</v>
      </c>
      <c r="E151" s="2">
        <f>US_COVID19[[#This Row],[deaths]]-C150</f>
        <v>727</v>
      </c>
      <c r="F151" t="str">
        <f>TEXT(US_COVID19[[#This Row],[date]],"mmm-yyy")</f>
        <v>Jun-2020</v>
      </c>
    </row>
    <row r="152" spans="1:6" x14ac:dyDescent="0.25">
      <c r="A152" s="3">
        <v>44001</v>
      </c>
      <c r="B152" s="2">
        <v>2236009</v>
      </c>
      <c r="C152" s="2">
        <v>119171</v>
      </c>
      <c r="D152" s="2">
        <f>US_COVID19[[#This Row],[cases]]-B151</f>
        <v>30836</v>
      </c>
      <c r="E152" s="2">
        <f>US_COVID19[[#This Row],[deaths]]-C151</f>
        <v>698</v>
      </c>
      <c r="F152" t="str">
        <f>TEXT(US_COVID19[[#This Row],[date]],"mmm-yyy")</f>
        <v>Jun-2020</v>
      </c>
    </row>
    <row r="153" spans="1:6" x14ac:dyDescent="0.25">
      <c r="A153" s="3">
        <v>44002</v>
      </c>
      <c r="B153" s="2">
        <v>2268034</v>
      </c>
      <c r="C153" s="2">
        <v>119717</v>
      </c>
      <c r="D153" s="2">
        <f>US_COVID19[[#This Row],[cases]]-B152</f>
        <v>32025</v>
      </c>
      <c r="E153" s="2">
        <f>US_COVID19[[#This Row],[deaths]]-C152</f>
        <v>546</v>
      </c>
      <c r="F153" t="str">
        <f>TEXT(US_COVID19[[#This Row],[date]],"mmm-yyy")</f>
        <v>Jun-2020</v>
      </c>
    </row>
    <row r="154" spans="1:6" x14ac:dyDescent="0.25">
      <c r="A154" s="3">
        <v>44003</v>
      </c>
      <c r="B154" s="2">
        <v>2294413</v>
      </c>
      <c r="C154" s="2">
        <v>119974</v>
      </c>
      <c r="D154" s="2">
        <f>US_COVID19[[#This Row],[cases]]-B153</f>
        <v>26379</v>
      </c>
      <c r="E154" s="2">
        <f>US_COVID19[[#This Row],[deaths]]-C153</f>
        <v>257</v>
      </c>
      <c r="F154" t="str">
        <f>TEXT(US_COVID19[[#This Row],[date]],"mmm-yyy")</f>
        <v>Jun-2020</v>
      </c>
    </row>
    <row r="155" spans="1:6" x14ac:dyDescent="0.25">
      <c r="A155" s="3">
        <v>44004</v>
      </c>
      <c r="B155" s="2">
        <v>2324879</v>
      </c>
      <c r="C155" s="2">
        <v>120334</v>
      </c>
      <c r="D155" s="2">
        <f>US_COVID19[[#This Row],[cases]]-B154</f>
        <v>30466</v>
      </c>
      <c r="E155" s="2">
        <f>US_COVID19[[#This Row],[deaths]]-C154</f>
        <v>360</v>
      </c>
      <c r="F155" t="str">
        <f>TEXT(US_COVID19[[#This Row],[date]],"mmm-yyy")</f>
        <v>Jun-2020</v>
      </c>
    </row>
    <row r="156" spans="1:6" x14ac:dyDescent="0.25">
      <c r="A156" s="3">
        <v>44005</v>
      </c>
      <c r="B156" s="2">
        <v>2359939</v>
      </c>
      <c r="C156" s="2">
        <v>121167</v>
      </c>
      <c r="D156" s="2">
        <f>US_COVID19[[#This Row],[cases]]-B155</f>
        <v>35060</v>
      </c>
      <c r="E156" s="2">
        <f>US_COVID19[[#This Row],[deaths]]-C155</f>
        <v>833</v>
      </c>
      <c r="F156" t="str">
        <f>TEXT(US_COVID19[[#This Row],[date]],"mmm-yyy")</f>
        <v>Jun-2020</v>
      </c>
    </row>
    <row r="157" spans="1:6" x14ac:dyDescent="0.25">
      <c r="A157" s="3">
        <v>44006</v>
      </c>
      <c r="B157" s="2">
        <v>2396928</v>
      </c>
      <c r="C157" s="2">
        <v>121934</v>
      </c>
      <c r="D157" s="2">
        <f>US_COVID19[[#This Row],[cases]]-B156</f>
        <v>36989</v>
      </c>
      <c r="E157" s="2">
        <f>US_COVID19[[#This Row],[deaths]]-C156</f>
        <v>767</v>
      </c>
      <c r="F157" t="str">
        <f>TEXT(US_COVID19[[#This Row],[date]],"mmm-yyy")</f>
        <v>Jun-2020</v>
      </c>
    </row>
    <row r="158" spans="1:6" x14ac:dyDescent="0.25">
      <c r="A158" s="3">
        <v>44007</v>
      </c>
      <c r="B158" s="2">
        <v>2438101</v>
      </c>
      <c r="C158" s="2">
        <v>124400</v>
      </c>
      <c r="D158" s="2">
        <f>US_COVID19[[#This Row],[cases]]-B157</f>
        <v>41173</v>
      </c>
      <c r="E158" s="2">
        <f>US_COVID19[[#This Row],[deaths]]-C157</f>
        <v>2466</v>
      </c>
      <c r="F158" t="str">
        <f>TEXT(US_COVID19[[#This Row],[date]],"mmm-yyy")</f>
        <v>Jun-2020</v>
      </c>
    </row>
    <row r="159" spans="1:6" x14ac:dyDescent="0.25">
      <c r="A159" s="3">
        <v>44008</v>
      </c>
      <c r="B159" s="2">
        <v>2483629</v>
      </c>
      <c r="C159" s="2">
        <v>125033</v>
      </c>
      <c r="D159" s="2">
        <f>US_COVID19[[#This Row],[cases]]-B158</f>
        <v>45528</v>
      </c>
      <c r="E159" s="2">
        <f>US_COVID19[[#This Row],[deaths]]-C158</f>
        <v>633</v>
      </c>
      <c r="F159" t="str">
        <f>TEXT(US_COVID19[[#This Row],[date]],"mmm-yyy")</f>
        <v>Jun-2020</v>
      </c>
    </row>
    <row r="160" spans="1:6" x14ac:dyDescent="0.25">
      <c r="A160" s="3">
        <v>44009</v>
      </c>
      <c r="B160" s="2">
        <v>2525928</v>
      </c>
      <c r="C160" s="2">
        <v>125544</v>
      </c>
      <c r="D160" s="2">
        <f>US_COVID19[[#This Row],[cases]]-B159</f>
        <v>42299</v>
      </c>
      <c r="E160" s="2">
        <f>US_COVID19[[#This Row],[deaths]]-C159</f>
        <v>511</v>
      </c>
      <c r="F160" t="str">
        <f>TEXT(US_COVID19[[#This Row],[date]],"mmm-yyy")</f>
        <v>Jun-2020</v>
      </c>
    </row>
    <row r="161" spans="1:6" x14ac:dyDescent="0.25">
      <c r="A161" s="3">
        <v>44010</v>
      </c>
      <c r="B161" s="2">
        <v>2565436</v>
      </c>
      <c r="C161" s="2">
        <v>125815</v>
      </c>
      <c r="D161" s="2">
        <f>US_COVID19[[#This Row],[cases]]-B160</f>
        <v>39508</v>
      </c>
      <c r="E161" s="2">
        <f>US_COVID19[[#This Row],[deaths]]-C160</f>
        <v>271</v>
      </c>
      <c r="F161" t="str">
        <f>TEXT(US_COVID19[[#This Row],[date]],"mmm-yyy")</f>
        <v>Jun-2020</v>
      </c>
    </row>
    <row r="162" spans="1:6" x14ac:dyDescent="0.25">
      <c r="A162" s="3">
        <v>44011</v>
      </c>
      <c r="B162" s="2">
        <v>2604932</v>
      </c>
      <c r="C162" s="2">
        <v>126162</v>
      </c>
      <c r="D162" s="2">
        <f>US_COVID19[[#This Row],[cases]]-B161</f>
        <v>39496</v>
      </c>
      <c r="E162" s="2">
        <f>US_COVID19[[#This Row],[deaths]]-C161</f>
        <v>347</v>
      </c>
      <c r="F162" t="str">
        <f>TEXT(US_COVID19[[#This Row],[date]],"mmm-yyy")</f>
        <v>Jun-2020</v>
      </c>
    </row>
    <row r="163" spans="1:6" x14ac:dyDescent="0.25">
      <c r="A163" s="3">
        <v>44012</v>
      </c>
      <c r="B163" s="2">
        <v>2653321</v>
      </c>
      <c r="C163" s="2">
        <v>127462</v>
      </c>
      <c r="D163" s="2">
        <f>US_COVID19[[#This Row],[cases]]-B162</f>
        <v>48389</v>
      </c>
      <c r="E163" s="2">
        <f>US_COVID19[[#This Row],[deaths]]-C162</f>
        <v>1300</v>
      </c>
      <c r="F163" t="str">
        <f>TEXT(US_COVID19[[#This Row],[date]],"mmm-yyy")</f>
        <v>Jun-2020</v>
      </c>
    </row>
    <row r="164" spans="1:6" x14ac:dyDescent="0.25">
      <c r="A164" s="3">
        <v>44013</v>
      </c>
      <c r="B164" s="2">
        <v>2703296</v>
      </c>
      <c r="C164" s="2">
        <v>128104</v>
      </c>
      <c r="D164" s="2">
        <f>US_COVID19[[#This Row],[cases]]-B163</f>
        <v>49975</v>
      </c>
      <c r="E164" s="2">
        <f>US_COVID19[[#This Row],[deaths]]-C163</f>
        <v>642</v>
      </c>
      <c r="F164" t="str">
        <f>TEXT(US_COVID19[[#This Row],[date]],"mmm-yyy")</f>
        <v>Jul-2020</v>
      </c>
    </row>
    <row r="165" spans="1:6" x14ac:dyDescent="0.25">
      <c r="A165" s="3">
        <v>44014</v>
      </c>
      <c r="B165" s="2">
        <v>2758855</v>
      </c>
      <c r="C165" s="2">
        <v>128827</v>
      </c>
      <c r="D165" s="2">
        <f>US_COVID19[[#This Row],[cases]]-B164</f>
        <v>55559</v>
      </c>
      <c r="E165" s="2">
        <f>US_COVID19[[#This Row],[deaths]]-C164</f>
        <v>723</v>
      </c>
      <c r="F165" t="str">
        <f>TEXT(US_COVID19[[#This Row],[date]],"mmm-yyy")</f>
        <v>Jul-2020</v>
      </c>
    </row>
    <row r="166" spans="1:6" x14ac:dyDescent="0.25">
      <c r="A166" s="3">
        <v>44015</v>
      </c>
      <c r="B166" s="2">
        <v>2816009</v>
      </c>
      <c r="C166" s="2">
        <v>129418</v>
      </c>
      <c r="D166" s="2">
        <f>US_COVID19[[#This Row],[cases]]-B165</f>
        <v>57154</v>
      </c>
      <c r="E166" s="2">
        <f>US_COVID19[[#This Row],[deaths]]-C165</f>
        <v>591</v>
      </c>
      <c r="F166" t="str">
        <f>TEXT(US_COVID19[[#This Row],[date]],"mmm-yyy")</f>
        <v>Jul-2020</v>
      </c>
    </row>
    <row r="167" spans="1:6" x14ac:dyDescent="0.25">
      <c r="A167" s="3">
        <v>44016</v>
      </c>
      <c r="B167" s="2">
        <v>2866015</v>
      </c>
      <c r="C167" s="2">
        <v>129679</v>
      </c>
      <c r="D167" s="2">
        <f>US_COVID19[[#This Row],[cases]]-B166</f>
        <v>50006</v>
      </c>
      <c r="E167" s="2">
        <f>US_COVID19[[#This Row],[deaths]]-C166</f>
        <v>261</v>
      </c>
      <c r="F167" t="str">
        <f>TEXT(US_COVID19[[#This Row],[date]],"mmm-yyy")</f>
        <v>Jul-2020</v>
      </c>
    </row>
    <row r="168" spans="1:6" x14ac:dyDescent="0.25">
      <c r="A168" s="3">
        <v>44017</v>
      </c>
      <c r="B168" s="2">
        <v>2910782</v>
      </c>
      <c r="C168" s="2">
        <v>129941</v>
      </c>
      <c r="D168" s="2">
        <f>US_COVID19[[#This Row],[cases]]-B167</f>
        <v>44767</v>
      </c>
      <c r="E168" s="2">
        <f>US_COVID19[[#This Row],[deaths]]-C167</f>
        <v>262</v>
      </c>
      <c r="F168" t="str">
        <f>TEXT(US_COVID19[[#This Row],[date]],"mmm-yyy")</f>
        <v>Jul-2020</v>
      </c>
    </row>
    <row r="169" spans="1:6" x14ac:dyDescent="0.25">
      <c r="A169" s="3">
        <v>44018</v>
      </c>
      <c r="B169" s="2">
        <v>2958098</v>
      </c>
      <c r="C169" s="2">
        <v>130332</v>
      </c>
      <c r="D169" s="2">
        <f>US_COVID19[[#This Row],[cases]]-B168</f>
        <v>47316</v>
      </c>
      <c r="E169" s="2">
        <f>US_COVID19[[#This Row],[deaths]]-C168</f>
        <v>391</v>
      </c>
      <c r="F169" t="str">
        <f>TEXT(US_COVID19[[#This Row],[date]],"mmm-yyy")</f>
        <v>Jul-2020</v>
      </c>
    </row>
    <row r="170" spans="1:6" x14ac:dyDescent="0.25">
      <c r="A170" s="3">
        <v>44019</v>
      </c>
      <c r="B170" s="2">
        <v>3012182</v>
      </c>
      <c r="C170" s="2">
        <v>131290</v>
      </c>
      <c r="D170" s="2">
        <f>US_COVID19[[#This Row],[cases]]-B169</f>
        <v>54084</v>
      </c>
      <c r="E170" s="2">
        <f>US_COVID19[[#This Row],[deaths]]-C169</f>
        <v>958</v>
      </c>
      <c r="F170" t="str">
        <f>TEXT(US_COVID19[[#This Row],[date]],"mmm-yyy")</f>
        <v>Jul-2020</v>
      </c>
    </row>
    <row r="171" spans="1:6" x14ac:dyDescent="0.25">
      <c r="A171" s="3">
        <v>44020</v>
      </c>
      <c r="B171" s="2">
        <v>3071637</v>
      </c>
      <c r="C171" s="2">
        <v>132238</v>
      </c>
      <c r="D171" s="2">
        <f>US_COVID19[[#This Row],[cases]]-B170</f>
        <v>59455</v>
      </c>
      <c r="E171" s="2">
        <f>US_COVID19[[#This Row],[deaths]]-C170</f>
        <v>948</v>
      </c>
      <c r="F171" t="str">
        <f>TEXT(US_COVID19[[#This Row],[date]],"mmm-yyy")</f>
        <v>Jul-2020</v>
      </c>
    </row>
    <row r="172" spans="1:6" x14ac:dyDescent="0.25">
      <c r="A172" s="3">
        <v>44021</v>
      </c>
      <c r="B172" s="2">
        <v>3131526</v>
      </c>
      <c r="C172" s="2">
        <v>133079</v>
      </c>
      <c r="D172" s="2">
        <f>US_COVID19[[#This Row],[cases]]-B171</f>
        <v>59889</v>
      </c>
      <c r="E172" s="2">
        <f>US_COVID19[[#This Row],[deaths]]-C171</f>
        <v>841</v>
      </c>
      <c r="F172" t="str">
        <f>TEXT(US_COVID19[[#This Row],[date]],"mmm-yyy")</f>
        <v>Jul-2020</v>
      </c>
    </row>
    <row r="173" spans="1:6" x14ac:dyDescent="0.25">
      <c r="A173" s="3">
        <v>44022</v>
      </c>
      <c r="B173" s="2">
        <v>3199753</v>
      </c>
      <c r="C173" s="2">
        <v>133907</v>
      </c>
      <c r="D173" s="2">
        <f>US_COVID19[[#This Row],[cases]]-B172</f>
        <v>68227</v>
      </c>
      <c r="E173" s="2">
        <f>US_COVID19[[#This Row],[deaths]]-C172</f>
        <v>828</v>
      </c>
      <c r="F173" t="str">
        <f>TEXT(US_COVID19[[#This Row],[date]],"mmm-yyy")</f>
        <v>Jul-2020</v>
      </c>
    </row>
    <row r="174" spans="1:6" x14ac:dyDescent="0.25">
      <c r="A174" s="3">
        <v>44023</v>
      </c>
      <c r="B174" s="2">
        <v>3260474</v>
      </c>
      <c r="C174" s="2">
        <v>134582</v>
      </c>
      <c r="D174" s="2">
        <f>US_COVID19[[#This Row],[cases]]-B173</f>
        <v>60721</v>
      </c>
      <c r="E174" s="2">
        <f>US_COVID19[[#This Row],[deaths]]-C173</f>
        <v>675</v>
      </c>
      <c r="F174" t="str">
        <f>TEXT(US_COVID19[[#This Row],[date]],"mmm-yyy")</f>
        <v>Jul-2020</v>
      </c>
    </row>
    <row r="175" spans="1:6" x14ac:dyDescent="0.25">
      <c r="A175" s="3">
        <v>44024</v>
      </c>
      <c r="B175" s="2">
        <v>3318279</v>
      </c>
      <c r="C175" s="2">
        <v>134977</v>
      </c>
      <c r="D175" s="2">
        <f>US_COVID19[[#This Row],[cases]]-B174</f>
        <v>57805</v>
      </c>
      <c r="E175" s="2">
        <f>US_COVID19[[#This Row],[deaths]]-C174</f>
        <v>395</v>
      </c>
      <c r="F175" t="str">
        <f>TEXT(US_COVID19[[#This Row],[date]],"mmm-yyy")</f>
        <v>Jul-2020</v>
      </c>
    </row>
    <row r="176" spans="1:6" x14ac:dyDescent="0.25">
      <c r="A176" s="3">
        <v>44025</v>
      </c>
      <c r="B176" s="2">
        <v>3379846</v>
      </c>
      <c r="C176" s="2">
        <v>135402</v>
      </c>
      <c r="D176" s="2">
        <f>US_COVID19[[#This Row],[cases]]-B175</f>
        <v>61567</v>
      </c>
      <c r="E176" s="2">
        <f>US_COVID19[[#This Row],[deaths]]-C175</f>
        <v>425</v>
      </c>
      <c r="F176" t="str">
        <f>TEXT(US_COVID19[[#This Row],[date]],"mmm-yyy")</f>
        <v>Jul-2020</v>
      </c>
    </row>
    <row r="177" spans="1:6" x14ac:dyDescent="0.25">
      <c r="A177" s="3">
        <v>44026</v>
      </c>
      <c r="B177" s="2">
        <v>3445448</v>
      </c>
      <c r="C177" s="2">
        <v>136356</v>
      </c>
      <c r="D177" s="2">
        <f>US_COVID19[[#This Row],[cases]]-B176</f>
        <v>65602</v>
      </c>
      <c r="E177" s="2">
        <f>US_COVID19[[#This Row],[deaths]]-C176</f>
        <v>954</v>
      </c>
      <c r="F177" t="str">
        <f>TEXT(US_COVID19[[#This Row],[date]],"mmm-yyy")</f>
        <v>Jul-2020</v>
      </c>
    </row>
    <row r="178" spans="1:6" x14ac:dyDescent="0.25">
      <c r="A178" s="3">
        <v>44027</v>
      </c>
      <c r="B178" s="2">
        <v>3513790</v>
      </c>
      <c r="C178" s="2">
        <v>137327</v>
      </c>
      <c r="D178" s="2">
        <f>US_COVID19[[#This Row],[cases]]-B177</f>
        <v>68342</v>
      </c>
      <c r="E178" s="2">
        <f>US_COVID19[[#This Row],[deaths]]-C177</f>
        <v>971</v>
      </c>
      <c r="F178" t="str">
        <f>TEXT(US_COVID19[[#This Row],[date]],"mmm-yyy")</f>
        <v>Jul-2020</v>
      </c>
    </row>
    <row r="179" spans="1:6" x14ac:dyDescent="0.25">
      <c r="A179" s="3">
        <v>44028</v>
      </c>
      <c r="B179" s="2">
        <v>3589477</v>
      </c>
      <c r="C179" s="2">
        <v>138285</v>
      </c>
      <c r="D179" s="2">
        <f>US_COVID19[[#This Row],[cases]]-B178</f>
        <v>75687</v>
      </c>
      <c r="E179" s="2">
        <f>US_COVID19[[#This Row],[deaths]]-C178</f>
        <v>958</v>
      </c>
      <c r="F179" t="str">
        <f>TEXT(US_COVID19[[#This Row],[date]],"mmm-yyy")</f>
        <v>Jul-2020</v>
      </c>
    </row>
    <row r="180" spans="1:6" x14ac:dyDescent="0.25">
      <c r="A180" s="3">
        <v>44029</v>
      </c>
      <c r="B180" s="2">
        <v>3660400</v>
      </c>
      <c r="C180" s="2">
        <v>139186</v>
      </c>
      <c r="D180" s="2">
        <f>US_COVID19[[#This Row],[cases]]-B179</f>
        <v>70923</v>
      </c>
      <c r="E180" s="2">
        <f>US_COVID19[[#This Row],[deaths]]-C179</f>
        <v>901</v>
      </c>
      <c r="F180" t="str">
        <f>TEXT(US_COVID19[[#This Row],[date]],"mmm-yyy")</f>
        <v>Jul-2020</v>
      </c>
    </row>
    <row r="181" spans="1:6" x14ac:dyDescent="0.25">
      <c r="A181" s="3">
        <v>44030</v>
      </c>
      <c r="B181" s="2">
        <v>3722851</v>
      </c>
      <c r="C181" s="2">
        <v>139961</v>
      </c>
      <c r="D181" s="2">
        <f>US_COVID19[[#This Row],[cases]]-B180</f>
        <v>62451</v>
      </c>
      <c r="E181" s="2">
        <f>US_COVID19[[#This Row],[deaths]]-C180</f>
        <v>775</v>
      </c>
      <c r="F181" t="str">
        <f>TEXT(US_COVID19[[#This Row],[date]],"mmm-yyy")</f>
        <v>Jul-2020</v>
      </c>
    </row>
    <row r="182" spans="1:6" x14ac:dyDescent="0.25">
      <c r="A182" s="3">
        <v>44031</v>
      </c>
      <c r="B182" s="2">
        <v>3785126</v>
      </c>
      <c r="C182" s="2">
        <v>140373</v>
      </c>
      <c r="D182" s="2">
        <f>US_COVID19[[#This Row],[cases]]-B181</f>
        <v>62275</v>
      </c>
      <c r="E182" s="2">
        <f>US_COVID19[[#This Row],[deaths]]-C181</f>
        <v>412</v>
      </c>
      <c r="F182" t="str">
        <f>TEXT(US_COVID19[[#This Row],[date]],"mmm-yyy")</f>
        <v>Jul-2020</v>
      </c>
    </row>
    <row r="183" spans="1:6" x14ac:dyDescent="0.25">
      <c r="A183" s="3">
        <v>44032</v>
      </c>
      <c r="B183" s="2">
        <v>3845014</v>
      </c>
      <c r="C183" s="2">
        <v>140904</v>
      </c>
      <c r="D183" s="2">
        <f>US_COVID19[[#This Row],[cases]]-B182</f>
        <v>59888</v>
      </c>
      <c r="E183" s="2">
        <f>US_COVID19[[#This Row],[deaths]]-C182</f>
        <v>531</v>
      </c>
      <c r="F183" t="str">
        <f>TEXT(US_COVID19[[#This Row],[date]],"mmm-yyy")</f>
        <v>Jul-2020</v>
      </c>
    </row>
    <row r="184" spans="1:6" x14ac:dyDescent="0.25">
      <c r="A184" s="3">
        <v>44033</v>
      </c>
      <c r="B184" s="2">
        <v>3910291</v>
      </c>
      <c r="C184" s="2">
        <v>142031</v>
      </c>
      <c r="D184" s="2">
        <f>US_COVID19[[#This Row],[cases]]-B183</f>
        <v>65277</v>
      </c>
      <c r="E184" s="2">
        <f>US_COVID19[[#This Row],[deaths]]-C183</f>
        <v>1127</v>
      </c>
      <c r="F184" t="str">
        <f>TEXT(US_COVID19[[#This Row],[date]],"mmm-yyy")</f>
        <v>Jul-2020</v>
      </c>
    </row>
    <row r="185" spans="1:6" x14ac:dyDescent="0.25">
      <c r="A185" s="3">
        <v>44034</v>
      </c>
      <c r="B185" s="2">
        <v>3980030</v>
      </c>
      <c r="C185" s="2">
        <v>143167</v>
      </c>
      <c r="D185" s="2">
        <f>US_COVID19[[#This Row],[cases]]-B184</f>
        <v>69739</v>
      </c>
      <c r="E185" s="2">
        <f>US_COVID19[[#This Row],[deaths]]-C184</f>
        <v>1136</v>
      </c>
      <c r="F185" t="str">
        <f>TEXT(US_COVID19[[#This Row],[date]],"mmm-yyy")</f>
        <v>Jul-2020</v>
      </c>
    </row>
    <row r="186" spans="1:6" x14ac:dyDescent="0.25">
      <c r="A186" s="3">
        <v>44035</v>
      </c>
      <c r="B186" s="2">
        <v>4050036</v>
      </c>
      <c r="C186" s="2">
        <v>144283</v>
      </c>
      <c r="D186" s="2">
        <f>US_COVID19[[#This Row],[cases]]-B185</f>
        <v>70006</v>
      </c>
      <c r="E186" s="2">
        <f>US_COVID19[[#This Row],[deaths]]-C185</f>
        <v>1116</v>
      </c>
      <c r="F186" t="str">
        <f>TEXT(US_COVID19[[#This Row],[date]],"mmm-yyy")</f>
        <v>Jul-2020</v>
      </c>
    </row>
    <row r="187" spans="1:6" x14ac:dyDescent="0.25">
      <c r="A187" s="3">
        <v>44036</v>
      </c>
      <c r="B187" s="2">
        <v>4123561</v>
      </c>
      <c r="C187" s="2">
        <v>145429</v>
      </c>
      <c r="D187" s="2">
        <f>US_COVID19[[#This Row],[cases]]-B186</f>
        <v>73525</v>
      </c>
      <c r="E187" s="2">
        <f>US_COVID19[[#This Row],[deaths]]-C186</f>
        <v>1146</v>
      </c>
      <c r="F187" t="str">
        <f>TEXT(US_COVID19[[#This Row],[date]],"mmm-yyy")</f>
        <v>Jul-2020</v>
      </c>
    </row>
    <row r="188" spans="1:6" x14ac:dyDescent="0.25">
      <c r="A188" s="3">
        <v>44037</v>
      </c>
      <c r="B188" s="2">
        <v>4190337</v>
      </c>
      <c r="C188" s="2">
        <v>146313</v>
      </c>
      <c r="D188" s="2">
        <f>US_COVID19[[#This Row],[cases]]-B187</f>
        <v>66776</v>
      </c>
      <c r="E188" s="2">
        <f>US_COVID19[[#This Row],[deaths]]-C187</f>
        <v>884</v>
      </c>
      <c r="F188" t="str">
        <f>TEXT(US_COVID19[[#This Row],[date]],"mmm-yyy")</f>
        <v>Jul-2020</v>
      </c>
    </row>
    <row r="189" spans="1:6" x14ac:dyDescent="0.25">
      <c r="A189" s="3">
        <v>44038</v>
      </c>
      <c r="B189" s="2">
        <v>4244554</v>
      </c>
      <c r="C189" s="2">
        <v>146753</v>
      </c>
      <c r="D189" s="2">
        <f>US_COVID19[[#This Row],[cases]]-B188</f>
        <v>54217</v>
      </c>
      <c r="E189" s="2">
        <f>US_COVID19[[#This Row],[deaths]]-C188</f>
        <v>440</v>
      </c>
      <c r="F189" t="str">
        <f>TEXT(US_COVID19[[#This Row],[date]],"mmm-yyy")</f>
        <v>Jul-2020</v>
      </c>
    </row>
    <row r="190" spans="1:6" x14ac:dyDescent="0.25">
      <c r="A190" s="3">
        <v>44039</v>
      </c>
      <c r="B190" s="2">
        <v>4303735</v>
      </c>
      <c r="C190" s="2">
        <v>148449</v>
      </c>
      <c r="D190" s="2">
        <f>US_COVID19[[#This Row],[cases]]-B189</f>
        <v>59181</v>
      </c>
      <c r="E190" s="2">
        <f>US_COVID19[[#This Row],[deaths]]-C189</f>
        <v>1696</v>
      </c>
      <c r="F190" t="str">
        <f>TEXT(US_COVID19[[#This Row],[date]],"mmm-yyy")</f>
        <v>Jul-2020</v>
      </c>
    </row>
    <row r="191" spans="1:6" x14ac:dyDescent="0.25">
      <c r="A191" s="3">
        <v>44040</v>
      </c>
      <c r="B191" s="2">
        <v>4366851</v>
      </c>
      <c r="C191" s="2">
        <v>149776</v>
      </c>
      <c r="D191" s="2">
        <f>US_COVID19[[#This Row],[cases]]-B190</f>
        <v>63116</v>
      </c>
      <c r="E191" s="2">
        <f>US_COVID19[[#This Row],[deaths]]-C190</f>
        <v>1327</v>
      </c>
      <c r="F191" t="str">
        <f>TEXT(US_COVID19[[#This Row],[date]],"mmm-yyy")</f>
        <v>Jul-2020</v>
      </c>
    </row>
    <row r="192" spans="1:6" x14ac:dyDescent="0.25">
      <c r="A192" s="3">
        <v>44041</v>
      </c>
      <c r="B192" s="2">
        <v>4433633</v>
      </c>
      <c r="C192" s="2">
        <v>151172</v>
      </c>
      <c r="D192" s="2">
        <f>US_COVID19[[#This Row],[cases]]-B191</f>
        <v>66782</v>
      </c>
      <c r="E192" s="2">
        <f>US_COVID19[[#This Row],[deaths]]-C191</f>
        <v>1396</v>
      </c>
      <c r="F192" t="str">
        <f>TEXT(US_COVID19[[#This Row],[date]],"mmm-yyy")</f>
        <v>Jul-2020</v>
      </c>
    </row>
    <row r="193" spans="1:6" x14ac:dyDescent="0.25">
      <c r="A193" s="3">
        <v>44042</v>
      </c>
      <c r="B193" s="2">
        <v>4502581</v>
      </c>
      <c r="C193" s="2">
        <v>152433</v>
      </c>
      <c r="D193" s="2">
        <f>US_COVID19[[#This Row],[cases]]-B192</f>
        <v>68948</v>
      </c>
      <c r="E193" s="2">
        <f>US_COVID19[[#This Row],[deaths]]-C192</f>
        <v>1261</v>
      </c>
      <c r="F193" t="str">
        <f>TEXT(US_COVID19[[#This Row],[date]],"mmm-yyy")</f>
        <v>Jul-2020</v>
      </c>
    </row>
    <row r="194" spans="1:6" x14ac:dyDescent="0.25">
      <c r="A194" s="3">
        <v>44043</v>
      </c>
      <c r="B194" s="2">
        <v>4571669</v>
      </c>
      <c r="C194" s="2">
        <v>153862</v>
      </c>
      <c r="D194" s="2">
        <f>US_COVID19[[#This Row],[cases]]-B193</f>
        <v>69088</v>
      </c>
      <c r="E194" s="2">
        <f>US_COVID19[[#This Row],[deaths]]-C193</f>
        <v>1429</v>
      </c>
      <c r="F194" t="str">
        <f>TEXT(US_COVID19[[#This Row],[date]],"mmm-yyy")</f>
        <v>Jul-2020</v>
      </c>
    </row>
    <row r="195" spans="1:6" x14ac:dyDescent="0.25">
      <c r="A195" s="3">
        <v>44044</v>
      </c>
      <c r="B195" s="2">
        <v>4628497</v>
      </c>
      <c r="C195" s="2">
        <v>154917</v>
      </c>
      <c r="D195" s="2">
        <f>US_COVID19[[#This Row],[cases]]-B194</f>
        <v>56828</v>
      </c>
      <c r="E195" s="2">
        <f>US_COVID19[[#This Row],[deaths]]-C194</f>
        <v>1055</v>
      </c>
      <c r="F195" t="str">
        <f>TEXT(US_COVID19[[#This Row],[date]],"mmm-yyy")</f>
        <v>Aug-2020</v>
      </c>
    </row>
    <row r="196" spans="1:6" x14ac:dyDescent="0.25">
      <c r="A196" s="3">
        <v>44045</v>
      </c>
      <c r="B196" s="2">
        <v>4679291</v>
      </c>
      <c r="C196" s="2">
        <v>155337</v>
      </c>
      <c r="D196" s="2">
        <f>US_COVID19[[#This Row],[cases]]-B195</f>
        <v>50794</v>
      </c>
      <c r="E196" s="2">
        <f>US_COVID19[[#This Row],[deaths]]-C195</f>
        <v>420</v>
      </c>
      <c r="F196" t="str">
        <f>TEXT(US_COVID19[[#This Row],[date]],"mmm-yyy")</f>
        <v>Aug-2020</v>
      </c>
    </row>
    <row r="197" spans="1:6" x14ac:dyDescent="0.25">
      <c r="A197" s="3">
        <v>44046</v>
      </c>
      <c r="B197" s="2">
        <v>4726775</v>
      </c>
      <c r="C197" s="2">
        <v>155945</v>
      </c>
      <c r="D197" s="2">
        <f>US_COVID19[[#This Row],[cases]]-B196</f>
        <v>47484</v>
      </c>
      <c r="E197" s="2">
        <f>US_COVID19[[#This Row],[deaths]]-C196</f>
        <v>608</v>
      </c>
      <c r="F197" t="str">
        <f>TEXT(US_COVID19[[#This Row],[date]],"mmm-yyy")</f>
        <v>Aug-2020</v>
      </c>
    </row>
    <row r="198" spans="1:6" x14ac:dyDescent="0.25">
      <c r="A198" s="3">
        <v>44047</v>
      </c>
      <c r="B198" s="2">
        <v>4780324</v>
      </c>
      <c r="C198" s="2">
        <v>157301</v>
      </c>
      <c r="D198" s="2">
        <f>US_COVID19[[#This Row],[cases]]-B197</f>
        <v>53549</v>
      </c>
      <c r="E198" s="2">
        <f>US_COVID19[[#This Row],[deaths]]-C197</f>
        <v>1356</v>
      </c>
      <c r="F198" t="str">
        <f>TEXT(US_COVID19[[#This Row],[date]],"mmm-yyy")</f>
        <v>Aug-2020</v>
      </c>
    </row>
    <row r="199" spans="1:6" x14ac:dyDescent="0.25">
      <c r="A199" s="3">
        <v>44048</v>
      </c>
      <c r="B199" s="2">
        <v>4834047</v>
      </c>
      <c r="C199" s="2">
        <v>158554</v>
      </c>
      <c r="D199" s="2">
        <f>US_COVID19[[#This Row],[cases]]-B198</f>
        <v>53723</v>
      </c>
      <c r="E199" s="2">
        <f>US_COVID19[[#This Row],[deaths]]-C198</f>
        <v>1253</v>
      </c>
      <c r="F199" t="str">
        <f>TEXT(US_COVID19[[#This Row],[date]],"mmm-yyy")</f>
        <v>Aug-2020</v>
      </c>
    </row>
    <row r="200" spans="1:6" x14ac:dyDescent="0.25">
      <c r="A200" s="3">
        <v>44049</v>
      </c>
      <c r="B200" s="2">
        <v>4891561</v>
      </c>
      <c r="C200" s="2">
        <v>159625</v>
      </c>
      <c r="D200" s="2">
        <f>US_COVID19[[#This Row],[cases]]-B199</f>
        <v>57514</v>
      </c>
      <c r="E200" s="2">
        <f>US_COVID19[[#This Row],[deaths]]-C199</f>
        <v>1071</v>
      </c>
      <c r="F200" t="str">
        <f>TEXT(US_COVID19[[#This Row],[date]],"mmm-yyy")</f>
        <v>Aug-2020</v>
      </c>
    </row>
    <row r="201" spans="1:6" x14ac:dyDescent="0.25">
      <c r="A201" s="3">
        <v>44050</v>
      </c>
      <c r="B201" s="2">
        <v>4952718</v>
      </c>
      <c r="C201" s="2">
        <v>160981</v>
      </c>
      <c r="D201" s="2">
        <f>US_COVID19[[#This Row],[cases]]-B200</f>
        <v>61157</v>
      </c>
      <c r="E201" s="2">
        <f>US_COVID19[[#This Row],[deaths]]-C200</f>
        <v>1356</v>
      </c>
      <c r="F201" t="str">
        <f>TEXT(US_COVID19[[#This Row],[date]],"mmm-yyy")</f>
        <v>Aug-2020</v>
      </c>
    </row>
    <row r="202" spans="1:6" x14ac:dyDescent="0.25">
      <c r="A202" s="3">
        <v>44051</v>
      </c>
      <c r="B202" s="2">
        <v>5007958</v>
      </c>
      <c r="C202" s="2">
        <v>161947</v>
      </c>
      <c r="D202" s="2">
        <f>US_COVID19[[#This Row],[cases]]-B201</f>
        <v>55240</v>
      </c>
      <c r="E202" s="2">
        <f>US_COVID19[[#This Row],[deaths]]-C201</f>
        <v>966</v>
      </c>
      <c r="F202" t="str">
        <f>TEXT(US_COVID19[[#This Row],[date]],"mmm-yyy")</f>
        <v>Aug-2020</v>
      </c>
    </row>
    <row r="203" spans="1:6" x14ac:dyDescent="0.25">
      <c r="A203" s="3">
        <v>44052</v>
      </c>
      <c r="B203" s="2">
        <v>5056438</v>
      </c>
      <c r="C203" s="2">
        <v>162486</v>
      </c>
      <c r="D203" s="2">
        <f>US_COVID19[[#This Row],[cases]]-B202</f>
        <v>48480</v>
      </c>
      <c r="E203" s="2">
        <f>US_COVID19[[#This Row],[deaths]]-C202</f>
        <v>539</v>
      </c>
      <c r="F203" t="str">
        <f>TEXT(US_COVID19[[#This Row],[date]],"mmm-yyy")</f>
        <v>Aug-2020</v>
      </c>
    </row>
    <row r="204" spans="1:6" x14ac:dyDescent="0.25">
      <c r="A204" s="3">
        <v>44053</v>
      </c>
      <c r="B204" s="2">
        <v>5103611</v>
      </c>
      <c r="C204" s="2">
        <v>163023</v>
      </c>
      <c r="D204" s="2">
        <f>US_COVID19[[#This Row],[cases]]-B203</f>
        <v>47173</v>
      </c>
      <c r="E204" s="2">
        <f>US_COVID19[[#This Row],[deaths]]-C203</f>
        <v>537</v>
      </c>
      <c r="F204" t="str">
        <f>TEXT(US_COVID19[[#This Row],[date]],"mmm-yyy")</f>
        <v>Aug-2020</v>
      </c>
    </row>
    <row r="205" spans="1:6" x14ac:dyDescent="0.25">
      <c r="A205" s="3">
        <v>44054</v>
      </c>
      <c r="B205" s="2">
        <v>5156968</v>
      </c>
      <c r="C205" s="2">
        <v>164474</v>
      </c>
      <c r="D205" s="2">
        <f>US_COVID19[[#This Row],[cases]]-B204</f>
        <v>53357</v>
      </c>
      <c r="E205" s="2">
        <f>US_COVID19[[#This Row],[deaths]]-C204</f>
        <v>1451</v>
      </c>
      <c r="F205" t="str">
        <f>TEXT(US_COVID19[[#This Row],[date]],"mmm-yyy")</f>
        <v>Aug-2020</v>
      </c>
    </row>
    <row r="206" spans="1:6" x14ac:dyDescent="0.25">
      <c r="A206" s="3">
        <v>44055</v>
      </c>
      <c r="B206" s="2">
        <v>5211246</v>
      </c>
      <c r="C206" s="2">
        <v>165952</v>
      </c>
      <c r="D206" s="2">
        <f>US_COVID19[[#This Row],[cases]]-B205</f>
        <v>54278</v>
      </c>
      <c r="E206" s="2">
        <f>US_COVID19[[#This Row],[deaths]]-C205</f>
        <v>1478</v>
      </c>
      <c r="F206" t="str">
        <f>TEXT(US_COVID19[[#This Row],[date]],"mmm-yyy")</f>
        <v>Aug-2020</v>
      </c>
    </row>
    <row r="207" spans="1:6" x14ac:dyDescent="0.25">
      <c r="A207" s="3">
        <v>44056</v>
      </c>
      <c r="B207" s="2">
        <v>5265307</v>
      </c>
      <c r="C207" s="2">
        <v>167165</v>
      </c>
      <c r="D207" s="2">
        <f>US_COVID19[[#This Row],[cases]]-B206</f>
        <v>54061</v>
      </c>
      <c r="E207" s="2">
        <f>US_COVID19[[#This Row],[deaths]]-C206</f>
        <v>1213</v>
      </c>
      <c r="F207" t="str">
        <f>TEXT(US_COVID19[[#This Row],[date]],"mmm-yyy")</f>
        <v>Aug-2020</v>
      </c>
    </row>
    <row r="208" spans="1:6" x14ac:dyDescent="0.25">
      <c r="A208" s="3">
        <v>44057</v>
      </c>
      <c r="B208" s="2">
        <v>5324784</v>
      </c>
      <c r="C208" s="2">
        <v>168341</v>
      </c>
      <c r="D208" s="2">
        <f>US_COVID19[[#This Row],[cases]]-B207</f>
        <v>59477</v>
      </c>
      <c r="E208" s="2">
        <f>US_COVID19[[#This Row],[deaths]]-C207</f>
        <v>1176</v>
      </c>
      <c r="F208" t="str">
        <f>TEXT(US_COVID19[[#This Row],[date]],"mmm-yyy")</f>
        <v>Aug-2020</v>
      </c>
    </row>
    <row r="209" spans="1:6" x14ac:dyDescent="0.25">
      <c r="A209" s="3">
        <v>44058</v>
      </c>
      <c r="B209" s="2">
        <v>5375527</v>
      </c>
      <c r="C209" s="2">
        <v>169400</v>
      </c>
      <c r="D209" s="2">
        <f>US_COVID19[[#This Row],[cases]]-B208</f>
        <v>50743</v>
      </c>
      <c r="E209" s="2">
        <f>US_COVID19[[#This Row],[deaths]]-C208</f>
        <v>1059</v>
      </c>
      <c r="F209" t="str">
        <f>TEXT(US_COVID19[[#This Row],[date]],"mmm-yyy")</f>
        <v>Aug-2020</v>
      </c>
    </row>
    <row r="210" spans="1:6" x14ac:dyDescent="0.25">
      <c r="A210" s="3">
        <v>44059</v>
      </c>
      <c r="B210" s="2">
        <v>5417664</v>
      </c>
      <c r="C210" s="2">
        <v>169914</v>
      </c>
      <c r="D210" s="2">
        <f>US_COVID19[[#This Row],[cases]]-B209</f>
        <v>42137</v>
      </c>
      <c r="E210" s="2">
        <f>US_COVID19[[#This Row],[deaths]]-C209</f>
        <v>514</v>
      </c>
      <c r="F210" t="str">
        <f>TEXT(US_COVID19[[#This Row],[date]],"mmm-yyy")</f>
        <v>Aug-2020</v>
      </c>
    </row>
    <row r="211" spans="1:6" x14ac:dyDescent="0.25">
      <c r="A211" s="3">
        <v>44060</v>
      </c>
      <c r="B211" s="2">
        <v>5455187</v>
      </c>
      <c r="C211" s="2">
        <v>170449</v>
      </c>
      <c r="D211" s="2">
        <f>US_COVID19[[#This Row],[cases]]-B210</f>
        <v>37523</v>
      </c>
      <c r="E211" s="2">
        <f>US_COVID19[[#This Row],[deaths]]-C210</f>
        <v>535</v>
      </c>
      <c r="F211" t="str">
        <f>TEXT(US_COVID19[[#This Row],[date]],"mmm-yyy")</f>
        <v>Aug-2020</v>
      </c>
    </row>
    <row r="212" spans="1:6" x14ac:dyDescent="0.25">
      <c r="A212" s="3">
        <v>44061</v>
      </c>
      <c r="B212" s="2">
        <v>5498420</v>
      </c>
      <c r="C212" s="2">
        <v>171798</v>
      </c>
      <c r="D212" s="2">
        <f>US_COVID19[[#This Row],[cases]]-B211</f>
        <v>43233</v>
      </c>
      <c r="E212" s="2">
        <f>US_COVID19[[#This Row],[deaths]]-C211</f>
        <v>1349</v>
      </c>
      <c r="F212" t="str">
        <f>TEXT(US_COVID19[[#This Row],[date]],"mmm-yyy")</f>
        <v>Aug-2020</v>
      </c>
    </row>
    <row r="213" spans="1:6" x14ac:dyDescent="0.25">
      <c r="A213" s="3">
        <v>44062</v>
      </c>
      <c r="B213" s="2">
        <v>5541433</v>
      </c>
      <c r="C213" s="2">
        <v>173093</v>
      </c>
      <c r="D213" s="2">
        <f>US_COVID19[[#This Row],[cases]]-B212</f>
        <v>43013</v>
      </c>
      <c r="E213" s="2">
        <f>US_COVID19[[#This Row],[deaths]]-C212</f>
        <v>1295</v>
      </c>
      <c r="F213" t="str">
        <f>TEXT(US_COVID19[[#This Row],[date]],"mmm-yyy")</f>
        <v>Aug-2020</v>
      </c>
    </row>
    <row r="214" spans="1:6" x14ac:dyDescent="0.25">
      <c r="A214" s="3">
        <v>44063</v>
      </c>
      <c r="B214" s="2">
        <v>5587462</v>
      </c>
      <c r="C214" s="2">
        <v>174136</v>
      </c>
      <c r="D214" s="2">
        <f>US_COVID19[[#This Row],[cases]]-B213</f>
        <v>46029</v>
      </c>
      <c r="E214" s="2">
        <f>US_COVID19[[#This Row],[deaths]]-C213</f>
        <v>1043</v>
      </c>
      <c r="F214" t="str">
        <f>TEXT(US_COVID19[[#This Row],[date]],"mmm-yyy")</f>
        <v>Aug-2020</v>
      </c>
    </row>
    <row r="215" spans="1:6" x14ac:dyDescent="0.25">
      <c r="A215" s="3">
        <v>44064</v>
      </c>
      <c r="B215" s="2">
        <v>5636491</v>
      </c>
      <c r="C215" s="2">
        <v>175297</v>
      </c>
      <c r="D215" s="2">
        <f>US_COVID19[[#This Row],[cases]]-B214</f>
        <v>49029</v>
      </c>
      <c r="E215" s="2">
        <f>US_COVID19[[#This Row],[deaths]]-C214</f>
        <v>1161</v>
      </c>
      <c r="F215" t="str">
        <f>TEXT(US_COVID19[[#This Row],[date]],"mmm-yyy")</f>
        <v>Aug-2020</v>
      </c>
    </row>
    <row r="216" spans="1:6" x14ac:dyDescent="0.25">
      <c r="A216" s="3">
        <v>44065</v>
      </c>
      <c r="B216" s="2">
        <v>5681517</v>
      </c>
      <c r="C216" s="2">
        <v>176247</v>
      </c>
      <c r="D216" s="2">
        <f>US_COVID19[[#This Row],[cases]]-B215</f>
        <v>45026</v>
      </c>
      <c r="E216" s="2">
        <f>US_COVID19[[#This Row],[deaths]]-C215</f>
        <v>950</v>
      </c>
      <c r="F216" t="str">
        <f>TEXT(US_COVID19[[#This Row],[date]],"mmm-yyy")</f>
        <v>Aug-2020</v>
      </c>
    </row>
    <row r="217" spans="1:6" x14ac:dyDescent="0.25">
      <c r="A217" s="3">
        <v>44066</v>
      </c>
      <c r="B217" s="2">
        <v>5713850</v>
      </c>
      <c r="C217" s="2">
        <v>176693</v>
      </c>
      <c r="D217" s="2">
        <f>US_COVID19[[#This Row],[cases]]-B216</f>
        <v>32333</v>
      </c>
      <c r="E217" s="2">
        <f>US_COVID19[[#This Row],[deaths]]-C216</f>
        <v>446</v>
      </c>
      <c r="F217" t="str">
        <f>TEXT(US_COVID19[[#This Row],[date]],"mmm-yyy")</f>
        <v>Aug-2020</v>
      </c>
    </row>
    <row r="218" spans="1:6" x14ac:dyDescent="0.25">
      <c r="A218" s="3">
        <v>44067</v>
      </c>
      <c r="B218" s="2">
        <v>5754254</v>
      </c>
      <c r="C218" s="2">
        <v>177197</v>
      </c>
      <c r="D218" s="2">
        <f>US_COVID19[[#This Row],[cases]]-B217</f>
        <v>40404</v>
      </c>
      <c r="E218" s="2">
        <f>US_COVID19[[#This Row],[deaths]]-C217</f>
        <v>504</v>
      </c>
      <c r="F218" t="str">
        <f>TEXT(US_COVID19[[#This Row],[date]],"mmm-yyy")</f>
        <v>Aug-2020</v>
      </c>
    </row>
    <row r="219" spans="1:6" x14ac:dyDescent="0.25">
      <c r="A219" s="3">
        <v>44068</v>
      </c>
      <c r="B219" s="2">
        <v>5793437</v>
      </c>
      <c r="C219" s="2">
        <v>178410</v>
      </c>
      <c r="D219" s="2">
        <f>US_COVID19[[#This Row],[cases]]-B218</f>
        <v>39183</v>
      </c>
      <c r="E219" s="2">
        <f>US_COVID19[[#This Row],[deaths]]-C218</f>
        <v>1213</v>
      </c>
      <c r="F219" t="str">
        <f>TEXT(US_COVID19[[#This Row],[date]],"mmm-yyy")</f>
        <v>Aug-2020</v>
      </c>
    </row>
    <row r="220" spans="1:6" x14ac:dyDescent="0.25">
      <c r="A220" s="3">
        <v>44069</v>
      </c>
      <c r="B220" s="2">
        <v>5838756</v>
      </c>
      <c r="C220" s="2">
        <v>179603</v>
      </c>
      <c r="D220" s="2">
        <f>US_COVID19[[#This Row],[cases]]-B219</f>
        <v>45319</v>
      </c>
      <c r="E220" s="2">
        <f>US_COVID19[[#This Row],[deaths]]-C219</f>
        <v>1193</v>
      </c>
      <c r="F220" t="str">
        <f>TEXT(US_COVID19[[#This Row],[date]],"mmm-yyy")</f>
        <v>Aug-2020</v>
      </c>
    </row>
    <row r="221" spans="1:6" x14ac:dyDescent="0.25">
      <c r="A221" s="3">
        <v>44070</v>
      </c>
      <c r="B221" s="2">
        <v>5884368</v>
      </c>
      <c r="C221" s="2">
        <v>180729</v>
      </c>
      <c r="D221" s="2">
        <f>US_COVID19[[#This Row],[cases]]-B220</f>
        <v>45612</v>
      </c>
      <c r="E221" s="2">
        <f>US_COVID19[[#This Row],[deaths]]-C220</f>
        <v>1126</v>
      </c>
      <c r="F221" t="str">
        <f>TEXT(US_COVID19[[#This Row],[date]],"mmm-yyy")</f>
        <v>Aug-2020</v>
      </c>
    </row>
    <row r="222" spans="1:6" x14ac:dyDescent="0.25">
      <c r="A222" s="3">
        <v>44071</v>
      </c>
      <c r="B222" s="2">
        <v>5930932</v>
      </c>
      <c r="C222" s="2">
        <v>181739</v>
      </c>
      <c r="D222" s="2">
        <f>US_COVID19[[#This Row],[cases]]-B221</f>
        <v>46564</v>
      </c>
      <c r="E222" s="2">
        <f>US_COVID19[[#This Row],[deaths]]-C221</f>
        <v>1010</v>
      </c>
      <c r="F222" t="str">
        <f>TEXT(US_COVID19[[#This Row],[date]],"mmm-yyy")</f>
        <v>Aug-2020</v>
      </c>
    </row>
    <row r="223" spans="1:6" x14ac:dyDescent="0.25">
      <c r="A223" s="3">
        <v>44072</v>
      </c>
      <c r="B223" s="2">
        <v>5975541</v>
      </c>
      <c r="C223" s="2">
        <v>182610</v>
      </c>
      <c r="D223" s="2">
        <f>US_COVID19[[#This Row],[cases]]-B222</f>
        <v>44609</v>
      </c>
      <c r="E223" s="2">
        <f>US_COVID19[[#This Row],[deaths]]-C222</f>
        <v>871</v>
      </c>
      <c r="F223" t="str">
        <f>TEXT(US_COVID19[[#This Row],[date]],"mmm-yyy")</f>
        <v>Aug-2020</v>
      </c>
    </row>
    <row r="224" spans="1:6" x14ac:dyDescent="0.25">
      <c r="A224" s="3">
        <v>44073</v>
      </c>
      <c r="B224" s="2">
        <v>6008970</v>
      </c>
      <c r="C224" s="2">
        <v>182984</v>
      </c>
      <c r="D224" s="2">
        <f>US_COVID19[[#This Row],[cases]]-B223</f>
        <v>33429</v>
      </c>
      <c r="E224" s="2">
        <f>US_COVID19[[#This Row],[deaths]]-C223</f>
        <v>374</v>
      </c>
      <c r="F224" t="str">
        <f>TEXT(US_COVID19[[#This Row],[date]],"mmm-yyy")</f>
        <v>Aug-2020</v>
      </c>
    </row>
    <row r="225" spans="1:6" x14ac:dyDescent="0.25">
      <c r="A225" s="3">
        <v>44074</v>
      </c>
      <c r="B225" s="2">
        <v>6045457</v>
      </c>
      <c r="C225" s="2">
        <v>183472</v>
      </c>
      <c r="D225" s="2">
        <f>US_COVID19[[#This Row],[cases]]-B224</f>
        <v>36487</v>
      </c>
      <c r="E225" s="2">
        <f>US_COVID19[[#This Row],[deaths]]-C224</f>
        <v>488</v>
      </c>
      <c r="F225" t="str">
        <f>TEXT(US_COVID19[[#This Row],[date]],"mmm-yyy")</f>
        <v>Aug-2020</v>
      </c>
    </row>
    <row r="226" spans="1:6" x14ac:dyDescent="0.25">
      <c r="A226" s="3">
        <v>44075</v>
      </c>
      <c r="B226" s="2">
        <v>6089506</v>
      </c>
      <c r="C226" s="2">
        <v>184563</v>
      </c>
      <c r="D226" s="2">
        <f>US_COVID19[[#This Row],[cases]]-B225</f>
        <v>44049</v>
      </c>
      <c r="E226" s="2">
        <f>US_COVID19[[#This Row],[deaths]]-C225</f>
        <v>1091</v>
      </c>
      <c r="F226" t="str">
        <f>TEXT(US_COVID19[[#This Row],[date]],"mmm-yyy")</f>
        <v>Sep-2020</v>
      </c>
    </row>
    <row r="227" spans="1:6" x14ac:dyDescent="0.25">
      <c r="A227" s="3">
        <v>44076</v>
      </c>
      <c r="B227" s="2">
        <v>6121950</v>
      </c>
      <c r="C227" s="2">
        <v>185639</v>
      </c>
      <c r="D227" s="2">
        <f>US_COVID19[[#This Row],[cases]]-B226</f>
        <v>32444</v>
      </c>
      <c r="E227" s="2">
        <f>US_COVID19[[#This Row],[deaths]]-C226</f>
        <v>1076</v>
      </c>
      <c r="F227" t="str">
        <f>TEXT(US_COVID19[[#This Row],[date]],"mmm-yyy")</f>
        <v>Sep-2020</v>
      </c>
    </row>
    <row r="228" spans="1:6" x14ac:dyDescent="0.25">
      <c r="A228" s="3">
        <v>44077</v>
      </c>
      <c r="B228" s="2">
        <v>6168347</v>
      </c>
      <c r="C228" s="2">
        <v>186717</v>
      </c>
      <c r="D228" s="2">
        <f>US_COVID19[[#This Row],[cases]]-B227</f>
        <v>46397</v>
      </c>
      <c r="E228" s="2">
        <f>US_COVID19[[#This Row],[deaths]]-C227</f>
        <v>1078</v>
      </c>
      <c r="F228" t="str">
        <f>TEXT(US_COVID19[[#This Row],[date]],"mmm-yyy")</f>
        <v>Sep-2020</v>
      </c>
    </row>
    <row r="229" spans="1:6" x14ac:dyDescent="0.25">
      <c r="A229" s="3">
        <v>44078</v>
      </c>
      <c r="B229" s="2">
        <v>6220448</v>
      </c>
      <c r="C229" s="2">
        <v>187697</v>
      </c>
      <c r="D229" s="2">
        <f>US_COVID19[[#This Row],[cases]]-B228</f>
        <v>52101</v>
      </c>
      <c r="E229" s="2">
        <f>US_COVID19[[#This Row],[deaths]]-C228</f>
        <v>980</v>
      </c>
      <c r="F229" t="str">
        <f>TEXT(US_COVID19[[#This Row],[date]],"mmm-yyy")</f>
        <v>Sep-2020</v>
      </c>
    </row>
    <row r="230" spans="1:6" x14ac:dyDescent="0.25">
      <c r="A230" s="3">
        <v>44079</v>
      </c>
      <c r="B230" s="2">
        <v>6262701</v>
      </c>
      <c r="C230" s="2">
        <v>188409</v>
      </c>
      <c r="D230" s="2">
        <f>US_COVID19[[#This Row],[cases]]-B229</f>
        <v>42253</v>
      </c>
      <c r="E230" s="2">
        <f>US_COVID19[[#This Row],[deaths]]-C229</f>
        <v>712</v>
      </c>
      <c r="F230" t="str">
        <f>TEXT(US_COVID19[[#This Row],[date]],"mmm-yyy")</f>
        <v>Sep-2020</v>
      </c>
    </row>
    <row r="231" spans="1:6" x14ac:dyDescent="0.25">
      <c r="A231" s="3">
        <v>44080</v>
      </c>
      <c r="B231" s="2">
        <v>6292699</v>
      </c>
      <c r="C231" s="2">
        <v>188820</v>
      </c>
      <c r="D231" s="2">
        <f>US_COVID19[[#This Row],[cases]]-B230</f>
        <v>29998</v>
      </c>
      <c r="E231" s="2">
        <f>US_COVID19[[#This Row],[deaths]]-C230</f>
        <v>411</v>
      </c>
      <c r="F231" t="str">
        <f>TEXT(US_COVID19[[#This Row],[date]],"mmm-yyy")</f>
        <v>Sep-2020</v>
      </c>
    </row>
    <row r="232" spans="1:6" x14ac:dyDescent="0.25">
      <c r="A232" s="3">
        <v>44081</v>
      </c>
      <c r="B232" s="2">
        <v>6317865</v>
      </c>
      <c r="C232" s="2">
        <v>189083</v>
      </c>
      <c r="D232" s="2">
        <f>US_COVID19[[#This Row],[cases]]-B231</f>
        <v>25166</v>
      </c>
      <c r="E232" s="2">
        <f>US_COVID19[[#This Row],[deaths]]-C231</f>
        <v>263</v>
      </c>
      <c r="F232" t="str">
        <f>TEXT(US_COVID19[[#This Row],[date]],"mmm-yyy")</f>
        <v>Sep-2020</v>
      </c>
    </row>
    <row r="233" spans="1:6" x14ac:dyDescent="0.25">
      <c r="A233" s="3">
        <v>44082</v>
      </c>
      <c r="B233" s="2">
        <v>6346807</v>
      </c>
      <c r="C233" s="2">
        <v>189541</v>
      </c>
      <c r="D233" s="2">
        <f>US_COVID19[[#This Row],[cases]]-B232</f>
        <v>28942</v>
      </c>
      <c r="E233" s="2">
        <f>US_COVID19[[#This Row],[deaths]]-C232</f>
        <v>458</v>
      </c>
      <c r="F233" t="str">
        <f>TEXT(US_COVID19[[#This Row],[date]],"mmm-yyy")</f>
        <v>Sep-2020</v>
      </c>
    </row>
    <row r="234" spans="1:6" x14ac:dyDescent="0.25">
      <c r="A234" s="3">
        <v>44083</v>
      </c>
      <c r="B234" s="2">
        <v>6380139</v>
      </c>
      <c r="C234" s="2">
        <v>190716</v>
      </c>
      <c r="D234" s="2">
        <f>US_COVID19[[#This Row],[cases]]-B233</f>
        <v>33332</v>
      </c>
      <c r="E234" s="2">
        <f>US_COVID19[[#This Row],[deaths]]-C233</f>
        <v>1175</v>
      </c>
      <c r="F234" t="str">
        <f>TEXT(US_COVID19[[#This Row],[date]],"mmm-yyy")</f>
        <v>Sep-2020</v>
      </c>
    </row>
    <row r="235" spans="1:6" x14ac:dyDescent="0.25">
      <c r="A235" s="3">
        <v>44084</v>
      </c>
      <c r="B235" s="2">
        <v>6418200</v>
      </c>
      <c r="C235" s="2">
        <v>191631</v>
      </c>
      <c r="D235" s="2">
        <f>US_COVID19[[#This Row],[cases]]-B234</f>
        <v>38061</v>
      </c>
      <c r="E235" s="2">
        <f>US_COVID19[[#This Row],[deaths]]-C234</f>
        <v>915</v>
      </c>
      <c r="F235" t="str">
        <f>TEXT(US_COVID19[[#This Row],[date]],"mmm-yyy")</f>
        <v>Sep-2020</v>
      </c>
    </row>
    <row r="236" spans="1:6" x14ac:dyDescent="0.25">
      <c r="A236" s="3">
        <v>44085</v>
      </c>
      <c r="B236" s="2">
        <v>6465767</v>
      </c>
      <c r="C236" s="2">
        <v>192858</v>
      </c>
      <c r="D236" s="2">
        <f>US_COVID19[[#This Row],[cases]]-B235</f>
        <v>47567</v>
      </c>
      <c r="E236" s="2">
        <f>US_COVID19[[#This Row],[deaths]]-C235</f>
        <v>1227</v>
      </c>
      <c r="F236" t="str">
        <f>TEXT(US_COVID19[[#This Row],[date]],"mmm-yyy")</f>
        <v>Sep-2020</v>
      </c>
    </row>
    <row r="237" spans="1:6" x14ac:dyDescent="0.25">
      <c r="A237" s="3">
        <v>44086</v>
      </c>
      <c r="B237" s="2">
        <v>6504871</v>
      </c>
      <c r="C237" s="2">
        <v>193559</v>
      </c>
      <c r="D237" s="2">
        <f>US_COVID19[[#This Row],[cases]]-B236</f>
        <v>39104</v>
      </c>
      <c r="E237" s="2">
        <f>US_COVID19[[#This Row],[deaths]]-C236</f>
        <v>701</v>
      </c>
      <c r="F237" t="str">
        <f>TEXT(US_COVID19[[#This Row],[date]],"mmm-yyy")</f>
        <v>Sep-2020</v>
      </c>
    </row>
    <row r="238" spans="1:6" x14ac:dyDescent="0.25">
      <c r="A238" s="3">
        <v>44087</v>
      </c>
      <c r="B238" s="2">
        <v>6538214</v>
      </c>
      <c r="C238" s="2">
        <v>193958</v>
      </c>
      <c r="D238" s="2">
        <f>US_COVID19[[#This Row],[cases]]-B237</f>
        <v>33343</v>
      </c>
      <c r="E238" s="2">
        <f>US_COVID19[[#This Row],[deaths]]-C237</f>
        <v>399</v>
      </c>
      <c r="F238" t="str">
        <f>TEXT(US_COVID19[[#This Row],[date]],"mmm-yyy")</f>
        <v>Sep-2020</v>
      </c>
    </row>
    <row r="239" spans="1:6" x14ac:dyDescent="0.25">
      <c r="A239" s="3">
        <v>44088</v>
      </c>
      <c r="B239" s="2">
        <v>6575101</v>
      </c>
      <c r="C239" s="2">
        <v>194408</v>
      </c>
      <c r="D239" s="2">
        <f>US_COVID19[[#This Row],[cases]]-B238</f>
        <v>36887</v>
      </c>
      <c r="E239" s="2">
        <f>US_COVID19[[#This Row],[deaths]]-C238</f>
        <v>450</v>
      </c>
      <c r="F239" t="str">
        <f>TEXT(US_COVID19[[#This Row],[date]],"mmm-yyy")</f>
        <v>Sep-2020</v>
      </c>
    </row>
    <row r="240" spans="1:6" x14ac:dyDescent="0.25">
      <c r="A240" s="3">
        <v>44089</v>
      </c>
      <c r="B240" s="2">
        <v>6614318</v>
      </c>
      <c r="C240" s="2">
        <v>195689</v>
      </c>
      <c r="D240" s="2">
        <f>US_COVID19[[#This Row],[cases]]-B239</f>
        <v>39217</v>
      </c>
      <c r="E240" s="2">
        <f>US_COVID19[[#This Row],[deaths]]-C239</f>
        <v>1281</v>
      </c>
      <c r="F240" t="str">
        <f>TEXT(US_COVID19[[#This Row],[date]],"mmm-yyy")</f>
        <v>Sep-2020</v>
      </c>
    </row>
    <row r="241" spans="1:6" x14ac:dyDescent="0.25">
      <c r="A241" s="3">
        <v>44090</v>
      </c>
      <c r="B241" s="2">
        <v>6653586</v>
      </c>
      <c r="C241" s="2">
        <v>196686</v>
      </c>
      <c r="D241" s="2">
        <f>US_COVID19[[#This Row],[cases]]-B240</f>
        <v>39268</v>
      </c>
      <c r="E241" s="2">
        <f>US_COVID19[[#This Row],[deaths]]-C240</f>
        <v>997</v>
      </c>
      <c r="F241" t="str">
        <f>TEXT(US_COVID19[[#This Row],[date]],"mmm-yyy")</f>
        <v>Sep-2020</v>
      </c>
    </row>
    <row r="242" spans="1:6" x14ac:dyDescent="0.25">
      <c r="A242" s="3">
        <v>44091</v>
      </c>
      <c r="B242" s="2">
        <v>6698896</v>
      </c>
      <c r="C242" s="2">
        <v>197535</v>
      </c>
      <c r="D242" s="2">
        <f>US_COVID19[[#This Row],[cases]]-B241</f>
        <v>45310</v>
      </c>
      <c r="E242" s="2">
        <f>US_COVID19[[#This Row],[deaths]]-C241</f>
        <v>849</v>
      </c>
      <c r="F242" t="str">
        <f>TEXT(US_COVID19[[#This Row],[date]],"mmm-yyy")</f>
        <v>Sep-2020</v>
      </c>
    </row>
    <row r="243" spans="1:6" x14ac:dyDescent="0.25">
      <c r="A243" s="3">
        <v>44092</v>
      </c>
      <c r="B243" s="2">
        <v>6747783</v>
      </c>
      <c r="C243" s="2">
        <v>198484</v>
      </c>
      <c r="D243" s="2">
        <f>US_COVID19[[#This Row],[cases]]-B242</f>
        <v>48887</v>
      </c>
      <c r="E243" s="2">
        <f>US_COVID19[[#This Row],[deaths]]-C242</f>
        <v>949</v>
      </c>
      <c r="F243" t="str">
        <f>TEXT(US_COVID19[[#This Row],[date]],"mmm-yyy")</f>
        <v>Sep-2020</v>
      </c>
    </row>
    <row r="244" spans="1:6" x14ac:dyDescent="0.25">
      <c r="A244" s="3">
        <v>44093</v>
      </c>
      <c r="B244" s="2">
        <v>6789594</v>
      </c>
      <c r="C244" s="2">
        <v>199154</v>
      </c>
      <c r="D244" s="2">
        <f>US_COVID19[[#This Row],[cases]]-B243</f>
        <v>41811</v>
      </c>
      <c r="E244" s="2">
        <f>US_COVID19[[#This Row],[deaths]]-C243</f>
        <v>670</v>
      </c>
      <c r="F244" t="str">
        <f>TEXT(US_COVID19[[#This Row],[date]],"mmm-yyy")</f>
        <v>Sep-2020</v>
      </c>
    </row>
    <row r="245" spans="1:6" x14ac:dyDescent="0.25">
      <c r="A245" s="3">
        <v>44094</v>
      </c>
      <c r="B245" s="2">
        <v>6825950</v>
      </c>
      <c r="C245" s="2">
        <v>199367</v>
      </c>
      <c r="D245" s="2">
        <f>US_COVID19[[#This Row],[cases]]-B244</f>
        <v>36356</v>
      </c>
      <c r="E245" s="2">
        <f>US_COVID19[[#This Row],[deaths]]-C244</f>
        <v>213</v>
      </c>
      <c r="F245" t="str">
        <f>TEXT(US_COVID19[[#This Row],[date]],"mmm-yyy")</f>
        <v>Sep-2020</v>
      </c>
    </row>
    <row r="246" spans="1:6" x14ac:dyDescent="0.25">
      <c r="A246" s="3">
        <v>44095</v>
      </c>
      <c r="B246" s="2">
        <v>6880902</v>
      </c>
      <c r="C246" s="2">
        <v>199797</v>
      </c>
      <c r="D246" s="2">
        <f>US_COVID19[[#This Row],[cases]]-B245</f>
        <v>54952</v>
      </c>
      <c r="E246" s="2">
        <f>US_COVID19[[#This Row],[deaths]]-C245</f>
        <v>430</v>
      </c>
      <c r="F246" t="str">
        <f>TEXT(US_COVID19[[#This Row],[date]],"mmm-yyy")</f>
        <v>Sep-2020</v>
      </c>
    </row>
    <row r="247" spans="1:6" x14ac:dyDescent="0.25">
      <c r="A247" s="3">
        <v>44096</v>
      </c>
      <c r="B247" s="2">
        <v>6918293</v>
      </c>
      <c r="C247" s="2">
        <v>200738</v>
      </c>
      <c r="D247" s="2">
        <f>US_COVID19[[#This Row],[cases]]-B246</f>
        <v>37391</v>
      </c>
      <c r="E247" s="2">
        <f>US_COVID19[[#This Row],[deaths]]-C246</f>
        <v>941</v>
      </c>
      <c r="F247" t="str">
        <f>TEXT(US_COVID19[[#This Row],[date]],"mmm-yyy")</f>
        <v>Sep-2020</v>
      </c>
    </row>
    <row r="248" spans="1:6" x14ac:dyDescent="0.25">
      <c r="A248" s="3">
        <v>44097</v>
      </c>
      <c r="B248" s="2">
        <v>6959842</v>
      </c>
      <c r="C248" s="2">
        <v>201828</v>
      </c>
      <c r="D248" s="2">
        <f>US_COVID19[[#This Row],[cases]]-B247</f>
        <v>41549</v>
      </c>
      <c r="E248" s="2">
        <f>US_COVID19[[#This Row],[deaths]]-C247</f>
        <v>1090</v>
      </c>
      <c r="F248" t="str">
        <f>TEXT(US_COVID19[[#This Row],[date]],"mmm-yyy")</f>
        <v>Sep-2020</v>
      </c>
    </row>
    <row r="249" spans="1:6" x14ac:dyDescent="0.25">
      <c r="A249" s="3">
        <v>44098</v>
      </c>
      <c r="B249" s="2">
        <v>7005046</v>
      </c>
      <c r="C249" s="2">
        <v>202713</v>
      </c>
      <c r="D249" s="2">
        <f>US_COVID19[[#This Row],[cases]]-B248</f>
        <v>45204</v>
      </c>
      <c r="E249" s="2">
        <f>US_COVID19[[#This Row],[deaths]]-C248</f>
        <v>885</v>
      </c>
      <c r="F249" t="str">
        <f>TEXT(US_COVID19[[#This Row],[date]],"mmm-yyy")</f>
        <v>Sep-2020</v>
      </c>
    </row>
    <row r="250" spans="1:6" x14ac:dyDescent="0.25">
      <c r="A250" s="3">
        <v>44099</v>
      </c>
      <c r="B250" s="2">
        <v>7059627</v>
      </c>
      <c r="C250" s="2">
        <v>203566</v>
      </c>
      <c r="D250" s="2">
        <f>US_COVID19[[#This Row],[cases]]-B249</f>
        <v>54581</v>
      </c>
      <c r="E250" s="2">
        <f>US_COVID19[[#This Row],[deaths]]-C249</f>
        <v>853</v>
      </c>
      <c r="F250" t="str">
        <f>TEXT(US_COVID19[[#This Row],[date]],"mmm-yyy")</f>
        <v>Sep-2020</v>
      </c>
    </row>
    <row r="251" spans="1:6" x14ac:dyDescent="0.25">
      <c r="A251" s="3">
        <v>44100</v>
      </c>
      <c r="B251" s="2">
        <v>7102322</v>
      </c>
      <c r="C251" s="2">
        <v>204335</v>
      </c>
      <c r="D251" s="2">
        <f>US_COVID19[[#This Row],[cases]]-B250</f>
        <v>42695</v>
      </c>
      <c r="E251" s="2">
        <f>US_COVID19[[#This Row],[deaths]]-C250</f>
        <v>769</v>
      </c>
      <c r="F251" t="str">
        <f>TEXT(US_COVID19[[#This Row],[date]],"mmm-yyy")</f>
        <v>Sep-2020</v>
      </c>
    </row>
    <row r="252" spans="1:6" x14ac:dyDescent="0.25">
      <c r="A252" s="3">
        <v>44101</v>
      </c>
      <c r="B252" s="2">
        <v>7139620</v>
      </c>
      <c r="C252" s="2">
        <v>204602</v>
      </c>
      <c r="D252" s="2">
        <f>US_COVID19[[#This Row],[cases]]-B251</f>
        <v>37298</v>
      </c>
      <c r="E252" s="2">
        <f>US_COVID19[[#This Row],[deaths]]-C251</f>
        <v>267</v>
      </c>
      <c r="F252" t="str">
        <f>TEXT(US_COVID19[[#This Row],[date]],"mmm-yyy")</f>
        <v>Sep-2020</v>
      </c>
    </row>
    <row r="253" spans="1:6" x14ac:dyDescent="0.25">
      <c r="A253" s="3">
        <v>44102</v>
      </c>
      <c r="B253" s="2">
        <v>7176980</v>
      </c>
      <c r="C253" s="2">
        <v>204952</v>
      </c>
      <c r="D253" s="2">
        <f>US_COVID19[[#This Row],[cases]]-B252</f>
        <v>37360</v>
      </c>
      <c r="E253" s="2">
        <f>US_COVID19[[#This Row],[deaths]]-C252</f>
        <v>350</v>
      </c>
      <c r="F253" t="str">
        <f>TEXT(US_COVID19[[#This Row],[date]],"mmm-yyy")</f>
        <v>Sep-2020</v>
      </c>
    </row>
    <row r="254" spans="1:6" x14ac:dyDescent="0.25">
      <c r="A254" s="3">
        <v>44103</v>
      </c>
      <c r="B254" s="2">
        <v>7220677</v>
      </c>
      <c r="C254" s="2">
        <v>205878</v>
      </c>
      <c r="D254" s="2">
        <f>US_COVID19[[#This Row],[cases]]-B253</f>
        <v>43697</v>
      </c>
      <c r="E254" s="2">
        <f>US_COVID19[[#This Row],[deaths]]-C253</f>
        <v>926</v>
      </c>
      <c r="F254" t="str">
        <f>TEXT(US_COVID19[[#This Row],[date]],"mmm-yyy")</f>
        <v>Sep-2020</v>
      </c>
    </row>
    <row r="255" spans="1:6" x14ac:dyDescent="0.25">
      <c r="A255" s="3">
        <v>44104</v>
      </c>
      <c r="B255" s="2">
        <v>7262735</v>
      </c>
      <c r="C255" s="2">
        <v>206852</v>
      </c>
      <c r="D255" s="2">
        <f>US_COVID19[[#This Row],[cases]]-B254</f>
        <v>42058</v>
      </c>
      <c r="E255" s="2">
        <f>US_COVID19[[#This Row],[deaths]]-C254</f>
        <v>974</v>
      </c>
      <c r="F255" t="str">
        <f>TEXT(US_COVID19[[#This Row],[date]],"mmm-yyy")</f>
        <v>Sep-2020</v>
      </c>
    </row>
    <row r="256" spans="1:6" x14ac:dyDescent="0.25">
      <c r="A256" s="3">
        <v>44105</v>
      </c>
      <c r="B256" s="2">
        <v>7309153</v>
      </c>
      <c r="C256" s="2">
        <v>207699</v>
      </c>
      <c r="D256" s="2">
        <f>US_COVID19[[#This Row],[cases]]-B255</f>
        <v>46418</v>
      </c>
      <c r="E256" s="2">
        <f>US_COVID19[[#This Row],[deaths]]-C255</f>
        <v>847</v>
      </c>
      <c r="F256" t="str">
        <f>TEXT(US_COVID19[[#This Row],[date]],"mmm-yyy")</f>
        <v>Oct-2020</v>
      </c>
    </row>
    <row r="257" spans="1:6" x14ac:dyDescent="0.25">
      <c r="A257" s="3">
        <v>44106</v>
      </c>
      <c r="B257" s="2">
        <v>7362733</v>
      </c>
      <c r="C257" s="2">
        <v>208564</v>
      </c>
      <c r="D257" s="2">
        <f>US_COVID19[[#This Row],[cases]]-B256</f>
        <v>53580</v>
      </c>
      <c r="E257" s="2">
        <f>US_COVID19[[#This Row],[deaths]]-C256</f>
        <v>865</v>
      </c>
      <c r="F257" t="str">
        <f>TEXT(US_COVID19[[#This Row],[date]],"mmm-yyy")</f>
        <v>Oct-2020</v>
      </c>
    </row>
    <row r="258" spans="1:6" x14ac:dyDescent="0.25">
      <c r="A258" s="3">
        <v>44107</v>
      </c>
      <c r="B258" s="2">
        <v>7410512</v>
      </c>
      <c r="C258" s="2">
        <v>209273</v>
      </c>
      <c r="D258" s="2">
        <f>US_COVID19[[#This Row],[cases]]-B257</f>
        <v>47779</v>
      </c>
      <c r="E258" s="2">
        <f>US_COVID19[[#This Row],[deaths]]-C257</f>
        <v>709</v>
      </c>
      <c r="F258" t="str">
        <f>TEXT(US_COVID19[[#This Row],[date]],"mmm-yyy")</f>
        <v>Oct-2020</v>
      </c>
    </row>
    <row r="259" spans="1:6" x14ac:dyDescent="0.25">
      <c r="A259" s="3">
        <v>44108</v>
      </c>
      <c r="B259" s="2">
        <v>7445575</v>
      </c>
      <c r="C259" s="2">
        <v>209606</v>
      </c>
      <c r="D259" s="2">
        <f>US_COVID19[[#This Row],[cases]]-B258</f>
        <v>35063</v>
      </c>
      <c r="E259" s="2">
        <f>US_COVID19[[#This Row],[deaths]]-C258</f>
        <v>333</v>
      </c>
      <c r="F259" t="str">
        <f>TEXT(US_COVID19[[#This Row],[date]],"mmm-yyy")</f>
        <v>Oct-2020</v>
      </c>
    </row>
    <row r="260" spans="1:6" x14ac:dyDescent="0.25">
      <c r="A260" s="3">
        <v>44109</v>
      </c>
      <c r="B260" s="2">
        <v>7507988</v>
      </c>
      <c r="C260" s="2">
        <v>210035</v>
      </c>
      <c r="D260" s="2">
        <f>US_COVID19[[#This Row],[cases]]-B259</f>
        <v>62413</v>
      </c>
      <c r="E260" s="2">
        <f>US_COVID19[[#This Row],[deaths]]-C259</f>
        <v>429</v>
      </c>
      <c r="F260" t="str">
        <f>TEXT(US_COVID19[[#This Row],[date]],"mmm-yyy")</f>
        <v>Oct-2020</v>
      </c>
    </row>
    <row r="261" spans="1:6" x14ac:dyDescent="0.25">
      <c r="A261" s="3">
        <v>44110</v>
      </c>
      <c r="B261" s="2">
        <v>7550850</v>
      </c>
      <c r="C261" s="2">
        <v>210756</v>
      </c>
      <c r="D261" s="2">
        <f>US_COVID19[[#This Row],[cases]]-B260</f>
        <v>42862</v>
      </c>
      <c r="E261" s="2">
        <f>US_COVID19[[#This Row],[deaths]]-C260</f>
        <v>721</v>
      </c>
      <c r="F261" t="str">
        <f>TEXT(US_COVID19[[#This Row],[date]],"mmm-yyy")</f>
        <v>Oct-2020</v>
      </c>
    </row>
    <row r="262" spans="1:6" x14ac:dyDescent="0.25">
      <c r="A262" s="3">
        <v>44111</v>
      </c>
      <c r="B262" s="2">
        <v>7603867</v>
      </c>
      <c r="C262" s="2">
        <v>211752</v>
      </c>
      <c r="D262" s="2">
        <f>US_COVID19[[#This Row],[cases]]-B261</f>
        <v>53017</v>
      </c>
      <c r="E262" s="2">
        <f>US_COVID19[[#This Row],[deaths]]-C261</f>
        <v>996</v>
      </c>
      <c r="F262" t="str">
        <f>TEXT(US_COVID19[[#This Row],[date]],"mmm-yyy")</f>
        <v>Oct-2020</v>
      </c>
    </row>
    <row r="263" spans="1:6" x14ac:dyDescent="0.25">
      <c r="A263" s="3">
        <v>44112</v>
      </c>
      <c r="B263" s="2">
        <v>7660249</v>
      </c>
      <c r="C263" s="2">
        <v>212680</v>
      </c>
      <c r="D263" s="2">
        <f>US_COVID19[[#This Row],[cases]]-B262</f>
        <v>56382</v>
      </c>
      <c r="E263" s="2">
        <f>US_COVID19[[#This Row],[deaths]]-C262</f>
        <v>928</v>
      </c>
      <c r="F263" t="str">
        <f>TEXT(US_COVID19[[#This Row],[date]],"mmm-yyy")</f>
        <v>Oct-2020</v>
      </c>
    </row>
    <row r="264" spans="1:6" x14ac:dyDescent="0.25">
      <c r="A264" s="3">
        <v>44113</v>
      </c>
      <c r="B264" s="2">
        <v>7719211</v>
      </c>
      <c r="C264" s="2">
        <v>213595</v>
      </c>
      <c r="D264" s="2">
        <f>US_COVID19[[#This Row],[cases]]-B263</f>
        <v>58962</v>
      </c>
      <c r="E264" s="2">
        <f>US_COVID19[[#This Row],[deaths]]-C263</f>
        <v>915</v>
      </c>
      <c r="F264" t="str">
        <f>TEXT(US_COVID19[[#This Row],[date]],"mmm-yyy")</f>
        <v>Oct-2020</v>
      </c>
    </row>
    <row r="265" spans="1:6" x14ac:dyDescent="0.25">
      <c r="A265" s="3">
        <v>44114</v>
      </c>
      <c r="B265" s="2">
        <v>7770859</v>
      </c>
      <c r="C265" s="2">
        <v>214187</v>
      </c>
      <c r="D265" s="2">
        <f>US_COVID19[[#This Row],[cases]]-B264</f>
        <v>51648</v>
      </c>
      <c r="E265" s="2">
        <f>US_COVID19[[#This Row],[deaths]]-C264</f>
        <v>592</v>
      </c>
      <c r="F265" t="str">
        <f>TEXT(US_COVID19[[#This Row],[date]],"mmm-yyy")</f>
        <v>Oct-2020</v>
      </c>
    </row>
    <row r="266" spans="1:6" x14ac:dyDescent="0.25">
      <c r="A266" s="3">
        <v>44115</v>
      </c>
      <c r="B266" s="2">
        <v>7815642</v>
      </c>
      <c r="C266" s="2">
        <v>214606</v>
      </c>
      <c r="D266" s="2">
        <f>US_COVID19[[#This Row],[cases]]-B265</f>
        <v>44783</v>
      </c>
      <c r="E266" s="2">
        <f>US_COVID19[[#This Row],[deaths]]-C265</f>
        <v>419</v>
      </c>
      <c r="F266" t="str">
        <f>TEXT(US_COVID19[[#This Row],[date]],"mmm-yyy")</f>
        <v>Oct-2020</v>
      </c>
    </row>
    <row r="267" spans="1:6" x14ac:dyDescent="0.25">
      <c r="A267" s="3">
        <v>44116</v>
      </c>
      <c r="B267" s="2">
        <v>7863658</v>
      </c>
      <c r="C267" s="2">
        <v>214957</v>
      </c>
      <c r="D267" s="2">
        <f>US_COVID19[[#This Row],[cases]]-B266</f>
        <v>48016</v>
      </c>
      <c r="E267" s="2">
        <f>US_COVID19[[#This Row],[deaths]]-C266</f>
        <v>351</v>
      </c>
      <c r="F267" t="str">
        <f>TEXT(US_COVID19[[#This Row],[date]],"mmm-yyy")</f>
        <v>Oct-2020</v>
      </c>
    </row>
    <row r="268" spans="1:6" x14ac:dyDescent="0.25">
      <c r="A268" s="3">
        <v>44117</v>
      </c>
      <c r="B268" s="2">
        <v>7918051</v>
      </c>
      <c r="C268" s="2">
        <v>215783</v>
      </c>
      <c r="D268" s="2">
        <f>US_COVID19[[#This Row],[cases]]-B267</f>
        <v>54393</v>
      </c>
      <c r="E268" s="2">
        <f>US_COVID19[[#This Row],[deaths]]-C267</f>
        <v>826</v>
      </c>
      <c r="F268" t="str">
        <f>TEXT(US_COVID19[[#This Row],[date]],"mmm-yyy")</f>
        <v>Oct-2020</v>
      </c>
    </row>
    <row r="269" spans="1:6" x14ac:dyDescent="0.25">
      <c r="A269" s="3">
        <v>44118</v>
      </c>
      <c r="B269" s="2">
        <v>7977904</v>
      </c>
      <c r="C269" s="2">
        <v>216792</v>
      </c>
      <c r="D269" s="2">
        <f>US_COVID19[[#This Row],[cases]]-B268</f>
        <v>59853</v>
      </c>
      <c r="E269" s="2">
        <f>US_COVID19[[#This Row],[deaths]]-C268</f>
        <v>1009</v>
      </c>
      <c r="F269" t="str">
        <f>TEXT(US_COVID19[[#This Row],[date]],"mmm-yyy")</f>
        <v>Oct-2020</v>
      </c>
    </row>
    <row r="270" spans="1:6" x14ac:dyDescent="0.25">
      <c r="A270" s="3">
        <v>44119</v>
      </c>
      <c r="B270" s="2">
        <v>8043257</v>
      </c>
      <c r="C270" s="2">
        <v>217585</v>
      </c>
      <c r="D270" s="2">
        <f>US_COVID19[[#This Row],[cases]]-B269</f>
        <v>65353</v>
      </c>
      <c r="E270" s="2">
        <f>US_COVID19[[#This Row],[deaths]]-C269</f>
        <v>793</v>
      </c>
      <c r="F270" t="str">
        <f>TEXT(US_COVID19[[#This Row],[date]],"mmm-yyy")</f>
        <v>Oct-2020</v>
      </c>
    </row>
    <row r="271" spans="1:6" x14ac:dyDescent="0.25">
      <c r="A271" s="3">
        <v>44120</v>
      </c>
      <c r="B271" s="2">
        <v>8113721</v>
      </c>
      <c r="C271" s="2">
        <v>218476</v>
      </c>
      <c r="D271" s="2">
        <f>US_COVID19[[#This Row],[cases]]-B270</f>
        <v>70464</v>
      </c>
      <c r="E271" s="2">
        <f>US_COVID19[[#This Row],[deaths]]-C270</f>
        <v>891</v>
      </c>
      <c r="F271" t="str">
        <f>TEXT(US_COVID19[[#This Row],[date]],"mmm-yyy")</f>
        <v>Oct-2020</v>
      </c>
    </row>
    <row r="272" spans="1:6" x14ac:dyDescent="0.25">
      <c r="A272" s="3">
        <v>44121</v>
      </c>
      <c r="B272" s="2">
        <v>8166482</v>
      </c>
      <c r="C272" s="2">
        <v>219154</v>
      </c>
      <c r="D272" s="2">
        <f>US_COVID19[[#This Row],[cases]]-B271</f>
        <v>52761</v>
      </c>
      <c r="E272" s="2">
        <f>US_COVID19[[#This Row],[deaths]]-C271</f>
        <v>678</v>
      </c>
      <c r="F272" t="str">
        <f>TEXT(US_COVID19[[#This Row],[date]],"mmm-yyy")</f>
        <v>Oct-2020</v>
      </c>
    </row>
    <row r="273" spans="1:6" x14ac:dyDescent="0.25">
      <c r="A273" s="3">
        <v>44122</v>
      </c>
      <c r="B273" s="2">
        <v>8214364</v>
      </c>
      <c r="C273" s="2">
        <v>219541</v>
      </c>
      <c r="D273" s="2">
        <f>US_COVID19[[#This Row],[cases]]-B272</f>
        <v>47882</v>
      </c>
      <c r="E273" s="2">
        <f>US_COVID19[[#This Row],[deaths]]-C272</f>
        <v>387</v>
      </c>
      <c r="F273" t="str">
        <f>TEXT(US_COVID19[[#This Row],[date]],"mmm-yyy")</f>
        <v>Oct-2020</v>
      </c>
    </row>
    <row r="274" spans="1:6" x14ac:dyDescent="0.25">
      <c r="A274" s="3">
        <v>44123</v>
      </c>
      <c r="B274" s="2">
        <v>8279804</v>
      </c>
      <c r="C274" s="2">
        <v>220058</v>
      </c>
      <c r="D274" s="2">
        <f>US_COVID19[[#This Row],[cases]]-B273</f>
        <v>65440</v>
      </c>
      <c r="E274" s="2">
        <f>US_COVID19[[#This Row],[deaths]]-C273</f>
        <v>517</v>
      </c>
      <c r="F274" t="str">
        <f>TEXT(US_COVID19[[#This Row],[date]],"mmm-yyy")</f>
        <v>Oct-2020</v>
      </c>
    </row>
    <row r="275" spans="1:6" x14ac:dyDescent="0.25">
      <c r="A275" s="3">
        <v>44124</v>
      </c>
      <c r="B275" s="2">
        <v>8340398</v>
      </c>
      <c r="C275" s="2">
        <v>220987</v>
      </c>
      <c r="D275" s="2">
        <f>US_COVID19[[#This Row],[cases]]-B274</f>
        <v>60594</v>
      </c>
      <c r="E275" s="2">
        <f>US_COVID19[[#This Row],[deaths]]-C274</f>
        <v>929</v>
      </c>
      <c r="F275" t="str">
        <f>TEXT(US_COVID19[[#This Row],[date]],"mmm-yyy")</f>
        <v>Oct-2020</v>
      </c>
    </row>
    <row r="276" spans="1:6" x14ac:dyDescent="0.25">
      <c r="A276" s="3">
        <v>44125</v>
      </c>
      <c r="B276" s="2">
        <v>8404635</v>
      </c>
      <c r="C276" s="2">
        <v>222195</v>
      </c>
      <c r="D276" s="2">
        <f>US_COVID19[[#This Row],[cases]]-B275</f>
        <v>64237</v>
      </c>
      <c r="E276" s="2">
        <f>US_COVID19[[#This Row],[deaths]]-C275</f>
        <v>1208</v>
      </c>
      <c r="F276" t="str">
        <f>TEXT(US_COVID19[[#This Row],[date]],"mmm-yyy")</f>
        <v>Oct-2020</v>
      </c>
    </row>
    <row r="277" spans="1:6" x14ac:dyDescent="0.25">
      <c r="A277" s="3">
        <v>44126</v>
      </c>
      <c r="B277" s="2">
        <v>8479765</v>
      </c>
      <c r="C277" s="2">
        <v>223023</v>
      </c>
      <c r="D277" s="2">
        <f>US_COVID19[[#This Row],[cases]]-B276</f>
        <v>75130</v>
      </c>
      <c r="E277" s="2">
        <f>US_COVID19[[#This Row],[deaths]]-C276</f>
        <v>828</v>
      </c>
      <c r="F277" t="str">
        <f>TEXT(US_COVID19[[#This Row],[date]],"mmm-yyy")</f>
        <v>Oct-2020</v>
      </c>
    </row>
    <row r="278" spans="1:6" x14ac:dyDescent="0.25">
      <c r="A278" s="3">
        <v>44127</v>
      </c>
      <c r="B278" s="2">
        <v>8565062</v>
      </c>
      <c r="C278" s="2">
        <v>223953</v>
      </c>
      <c r="D278" s="2">
        <f>US_COVID19[[#This Row],[cases]]-B277</f>
        <v>85297</v>
      </c>
      <c r="E278" s="2">
        <f>US_COVID19[[#This Row],[deaths]]-C277</f>
        <v>930</v>
      </c>
      <c r="F278" t="str">
        <f>TEXT(US_COVID19[[#This Row],[date]],"mmm-yyy")</f>
        <v>Oct-2020</v>
      </c>
    </row>
    <row r="279" spans="1:6" x14ac:dyDescent="0.25">
      <c r="A279" s="3">
        <v>44128</v>
      </c>
      <c r="B279" s="2">
        <v>8643641</v>
      </c>
      <c r="C279" s="2">
        <v>224825</v>
      </c>
      <c r="D279" s="2">
        <f>US_COVID19[[#This Row],[cases]]-B278</f>
        <v>78579</v>
      </c>
      <c r="E279" s="2">
        <f>US_COVID19[[#This Row],[deaths]]-C278</f>
        <v>872</v>
      </c>
      <c r="F279" t="str">
        <f>TEXT(US_COVID19[[#This Row],[date]],"mmm-yyy")</f>
        <v>Oct-2020</v>
      </c>
    </row>
    <row r="280" spans="1:6" x14ac:dyDescent="0.25">
      <c r="A280" s="3">
        <v>44129</v>
      </c>
      <c r="B280" s="2">
        <v>8703356</v>
      </c>
      <c r="C280" s="2">
        <v>225164</v>
      </c>
      <c r="D280" s="2">
        <f>US_COVID19[[#This Row],[cases]]-B279</f>
        <v>59715</v>
      </c>
      <c r="E280" s="2">
        <f>US_COVID19[[#This Row],[deaths]]-C279</f>
        <v>339</v>
      </c>
      <c r="F280" t="str">
        <f>TEXT(US_COVID19[[#This Row],[date]],"mmm-yyy")</f>
        <v>Oct-2020</v>
      </c>
    </row>
    <row r="281" spans="1:6" x14ac:dyDescent="0.25">
      <c r="A281" s="3">
        <v>44130</v>
      </c>
      <c r="B281" s="2">
        <v>8777994</v>
      </c>
      <c r="C281" s="2">
        <v>225701</v>
      </c>
      <c r="D281" s="2">
        <f>US_COVID19[[#This Row],[cases]]-B280</f>
        <v>74638</v>
      </c>
      <c r="E281" s="2">
        <f>US_COVID19[[#This Row],[deaths]]-C280</f>
        <v>537</v>
      </c>
      <c r="F281" t="str">
        <f>TEXT(US_COVID19[[#This Row],[date]],"mmm-yyy")</f>
        <v>Oct-2020</v>
      </c>
    </row>
    <row r="282" spans="1:6" x14ac:dyDescent="0.25">
      <c r="A282" s="3">
        <v>44131</v>
      </c>
      <c r="B282" s="2">
        <v>8852381</v>
      </c>
      <c r="C282" s="2">
        <v>226684</v>
      </c>
      <c r="D282" s="2">
        <f>US_COVID19[[#This Row],[cases]]-B281</f>
        <v>74387</v>
      </c>
      <c r="E282" s="2">
        <f>US_COVID19[[#This Row],[deaths]]-C281</f>
        <v>983</v>
      </c>
      <c r="F282" t="str">
        <f>TEXT(US_COVID19[[#This Row],[date]],"mmm-yyy")</f>
        <v>Oct-2020</v>
      </c>
    </row>
    <row r="283" spans="1:6" x14ac:dyDescent="0.25">
      <c r="A283" s="3">
        <v>44132</v>
      </c>
      <c r="B283" s="2">
        <v>8934263</v>
      </c>
      <c r="C283" s="2">
        <v>227702</v>
      </c>
      <c r="D283" s="2">
        <f>US_COVID19[[#This Row],[cases]]-B282</f>
        <v>81882</v>
      </c>
      <c r="E283" s="2">
        <f>US_COVID19[[#This Row],[deaths]]-C282</f>
        <v>1018</v>
      </c>
      <c r="F283" t="str">
        <f>TEXT(US_COVID19[[#This Row],[date]],"mmm-yyy")</f>
        <v>Oct-2020</v>
      </c>
    </row>
    <row r="284" spans="1:6" x14ac:dyDescent="0.25">
      <c r="A284" s="3">
        <v>44133</v>
      </c>
      <c r="B284" s="2">
        <v>9024932</v>
      </c>
      <c r="C284" s="2">
        <v>228706</v>
      </c>
      <c r="D284" s="2">
        <f>US_COVID19[[#This Row],[cases]]-B283</f>
        <v>90669</v>
      </c>
      <c r="E284" s="2">
        <f>US_COVID19[[#This Row],[deaths]]-C283</f>
        <v>1004</v>
      </c>
      <c r="F284" t="str">
        <f>TEXT(US_COVID19[[#This Row],[date]],"mmm-yyy")</f>
        <v>Oct-2020</v>
      </c>
    </row>
    <row r="285" spans="1:6" x14ac:dyDescent="0.25">
      <c r="A285" s="3">
        <v>44134</v>
      </c>
      <c r="B285" s="2">
        <v>9124800</v>
      </c>
      <c r="C285" s="2">
        <v>229674</v>
      </c>
      <c r="D285" s="2">
        <f>US_COVID19[[#This Row],[cases]]-B284</f>
        <v>99868</v>
      </c>
      <c r="E285" s="2">
        <f>US_COVID19[[#This Row],[deaths]]-C284</f>
        <v>968</v>
      </c>
      <c r="F285" t="str">
        <f>TEXT(US_COVID19[[#This Row],[date]],"mmm-yyy")</f>
        <v>Oct-2020</v>
      </c>
    </row>
    <row r="286" spans="1:6" x14ac:dyDescent="0.25">
      <c r="A286" s="3">
        <v>44135</v>
      </c>
      <c r="B286" s="2">
        <v>9209007</v>
      </c>
      <c r="C286" s="2">
        <v>230512</v>
      </c>
      <c r="D286" s="2">
        <f>US_COVID19[[#This Row],[cases]]-B285</f>
        <v>84207</v>
      </c>
      <c r="E286" s="2">
        <f>US_COVID19[[#This Row],[deaths]]-C285</f>
        <v>838</v>
      </c>
      <c r="F286" t="str">
        <f>TEXT(US_COVID19[[#This Row],[date]],"mmm-yyy")</f>
        <v>Oct-2020</v>
      </c>
    </row>
    <row r="287" spans="1:6" x14ac:dyDescent="0.25">
      <c r="A287" s="3">
        <v>44136</v>
      </c>
      <c r="B287" s="2">
        <v>9283202</v>
      </c>
      <c r="C287" s="2">
        <v>230940</v>
      </c>
      <c r="D287" s="2">
        <f>US_COVID19[[#This Row],[cases]]-B286</f>
        <v>74195</v>
      </c>
      <c r="E287" s="2">
        <f>US_COVID19[[#This Row],[deaths]]-C286</f>
        <v>428</v>
      </c>
      <c r="F287" t="str">
        <f>TEXT(US_COVID19[[#This Row],[date]],"mmm-yyy")</f>
        <v>Nov-2020</v>
      </c>
    </row>
    <row r="288" spans="1:6" x14ac:dyDescent="0.25">
      <c r="A288" s="3">
        <v>44137</v>
      </c>
      <c r="B288" s="2">
        <v>9377208</v>
      </c>
      <c r="C288" s="2">
        <v>231480</v>
      </c>
      <c r="D288" s="2">
        <f>US_COVID19[[#This Row],[cases]]-B287</f>
        <v>94006</v>
      </c>
      <c r="E288" s="2">
        <f>US_COVID19[[#This Row],[deaths]]-C287</f>
        <v>540</v>
      </c>
      <c r="F288" t="str">
        <f>TEXT(US_COVID19[[#This Row],[date]],"mmm-yyy")</f>
        <v>Nov-2020</v>
      </c>
    </row>
    <row r="289" spans="1:6" x14ac:dyDescent="0.25">
      <c r="A289" s="3">
        <v>44138</v>
      </c>
      <c r="B289" s="2">
        <v>9469624</v>
      </c>
      <c r="C289" s="2">
        <v>232610</v>
      </c>
      <c r="D289" s="2">
        <f>US_COVID19[[#This Row],[cases]]-B288</f>
        <v>92416</v>
      </c>
      <c r="E289" s="2">
        <f>US_COVID19[[#This Row],[deaths]]-C288</f>
        <v>1130</v>
      </c>
      <c r="F289" t="str">
        <f>TEXT(US_COVID19[[#This Row],[date]],"mmm-yyy")</f>
        <v>Nov-2020</v>
      </c>
    </row>
    <row r="290" spans="1:6" x14ac:dyDescent="0.25">
      <c r="A290" s="3">
        <v>44139</v>
      </c>
      <c r="B290" s="2">
        <v>9577702</v>
      </c>
      <c r="C290" s="2">
        <v>234226</v>
      </c>
      <c r="D290" s="2">
        <f>US_COVID19[[#This Row],[cases]]-B289</f>
        <v>108078</v>
      </c>
      <c r="E290" s="2">
        <f>US_COVID19[[#This Row],[deaths]]-C289</f>
        <v>1616</v>
      </c>
      <c r="F290" t="str">
        <f>TEXT(US_COVID19[[#This Row],[date]],"mmm-yyy")</f>
        <v>Nov-2020</v>
      </c>
    </row>
    <row r="291" spans="1:6" x14ac:dyDescent="0.25">
      <c r="A291" s="3">
        <v>44140</v>
      </c>
      <c r="B291" s="2">
        <v>9699051</v>
      </c>
      <c r="C291" s="2">
        <v>235334</v>
      </c>
      <c r="D291" s="2">
        <f>US_COVID19[[#This Row],[cases]]-B290</f>
        <v>121349</v>
      </c>
      <c r="E291" s="2">
        <f>US_COVID19[[#This Row],[deaths]]-C290</f>
        <v>1108</v>
      </c>
      <c r="F291" t="str">
        <f>TEXT(US_COVID19[[#This Row],[date]],"mmm-yyy")</f>
        <v>Nov-2020</v>
      </c>
    </row>
    <row r="292" spans="1:6" x14ac:dyDescent="0.25">
      <c r="A292" s="3">
        <v>44141</v>
      </c>
      <c r="B292" s="2">
        <v>9831874</v>
      </c>
      <c r="C292" s="2">
        <v>236582</v>
      </c>
      <c r="D292" s="2">
        <f>US_COVID19[[#This Row],[cases]]-B291</f>
        <v>132823</v>
      </c>
      <c r="E292" s="2">
        <f>US_COVID19[[#This Row],[deaths]]-C291</f>
        <v>1248</v>
      </c>
      <c r="F292" t="str">
        <f>TEXT(US_COVID19[[#This Row],[date]],"mmm-yyy")</f>
        <v>Nov-2020</v>
      </c>
    </row>
    <row r="293" spans="1:6" x14ac:dyDescent="0.25">
      <c r="A293" s="3">
        <v>44142</v>
      </c>
      <c r="B293" s="2">
        <v>9957805</v>
      </c>
      <c r="C293" s="2">
        <v>237589</v>
      </c>
      <c r="D293" s="2">
        <f>US_COVID19[[#This Row],[cases]]-B292</f>
        <v>125931</v>
      </c>
      <c r="E293" s="2">
        <f>US_COVID19[[#This Row],[deaths]]-C292</f>
        <v>1007</v>
      </c>
      <c r="F293" t="str">
        <f>TEXT(US_COVID19[[#This Row],[date]],"mmm-yyy")</f>
        <v>Nov-2020</v>
      </c>
    </row>
    <row r="294" spans="1:6" x14ac:dyDescent="0.25">
      <c r="A294" s="3">
        <v>44143</v>
      </c>
      <c r="B294" s="2">
        <v>10061218</v>
      </c>
      <c r="C294" s="2">
        <v>238053</v>
      </c>
      <c r="D294" s="2">
        <f>US_COVID19[[#This Row],[cases]]-B293</f>
        <v>103413</v>
      </c>
      <c r="E294" s="2">
        <f>US_COVID19[[#This Row],[deaths]]-C293</f>
        <v>464</v>
      </c>
      <c r="F294" t="str">
        <f>TEXT(US_COVID19[[#This Row],[date]],"mmm-yyy")</f>
        <v>Nov-2020</v>
      </c>
    </row>
    <row r="295" spans="1:6" x14ac:dyDescent="0.25">
      <c r="A295" s="3">
        <v>44144</v>
      </c>
      <c r="B295" s="2">
        <v>10191667</v>
      </c>
      <c r="C295" s="2">
        <v>238798</v>
      </c>
      <c r="D295" s="2">
        <f>US_COVID19[[#This Row],[cases]]-B294</f>
        <v>130449</v>
      </c>
      <c r="E295" s="2">
        <f>US_COVID19[[#This Row],[deaths]]-C294</f>
        <v>745</v>
      </c>
      <c r="F295" t="str">
        <f>TEXT(US_COVID19[[#This Row],[date]],"mmm-yyy")</f>
        <v>Nov-2020</v>
      </c>
    </row>
    <row r="296" spans="1:6" x14ac:dyDescent="0.25">
      <c r="A296" s="3">
        <v>44145</v>
      </c>
      <c r="B296" s="2">
        <v>10331417</v>
      </c>
      <c r="C296" s="2">
        <v>240262</v>
      </c>
      <c r="D296" s="2">
        <f>US_COVID19[[#This Row],[cases]]-B295</f>
        <v>139750</v>
      </c>
      <c r="E296" s="2">
        <f>US_COVID19[[#This Row],[deaths]]-C295</f>
        <v>1464</v>
      </c>
      <c r="F296" t="str">
        <f>TEXT(US_COVID19[[#This Row],[date]],"mmm-yyy")</f>
        <v>Nov-2020</v>
      </c>
    </row>
    <row r="297" spans="1:6" x14ac:dyDescent="0.25">
      <c r="A297" s="3">
        <v>44146</v>
      </c>
      <c r="B297" s="2">
        <v>10474295</v>
      </c>
      <c r="C297" s="2">
        <v>241693</v>
      </c>
      <c r="D297" s="2">
        <f>US_COVID19[[#This Row],[cases]]-B296</f>
        <v>142878</v>
      </c>
      <c r="E297" s="2">
        <f>US_COVID19[[#This Row],[deaths]]-C296</f>
        <v>1431</v>
      </c>
      <c r="F297" t="str">
        <f>TEXT(US_COVID19[[#This Row],[date]],"mmm-yyy")</f>
        <v>Nov-2020</v>
      </c>
    </row>
    <row r="298" spans="1:6" x14ac:dyDescent="0.25">
      <c r="A298" s="3">
        <v>44147</v>
      </c>
      <c r="B298" s="2">
        <v>10637946</v>
      </c>
      <c r="C298" s="2">
        <v>242865</v>
      </c>
      <c r="D298" s="2">
        <f>US_COVID19[[#This Row],[cases]]-B297</f>
        <v>163651</v>
      </c>
      <c r="E298" s="2">
        <f>US_COVID19[[#This Row],[deaths]]-C297</f>
        <v>1172</v>
      </c>
      <c r="F298" t="str">
        <f>TEXT(US_COVID19[[#This Row],[date]],"mmm-yyy")</f>
        <v>Nov-2020</v>
      </c>
    </row>
    <row r="299" spans="1:6" x14ac:dyDescent="0.25">
      <c r="A299" s="3">
        <v>44148</v>
      </c>
      <c r="B299" s="2">
        <v>10819442</v>
      </c>
      <c r="C299" s="2">
        <v>244255</v>
      </c>
      <c r="D299" s="2">
        <f>US_COVID19[[#This Row],[cases]]-B298</f>
        <v>181496</v>
      </c>
      <c r="E299" s="2">
        <f>US_COVID19[[#This Row],[deaths]]-C298</f>
        <v>1390</v>
      </c>
      <c r="F299" t="str">
        <f>TEXT(US_COVID19[[#This Row],[date]],"mmm-yyy")</f>
        <v>Nov-2020</v>
      </c>
    </row>
    <row r="300" spans="1:6" x14ac:dyDescent="0.25">
      <c r="A300" s="3">
        <v>44149</v>
      </c>
      <c r="B300" s="2">
        <v>10978475</v>
      </c>
      <c r="C300" s="2">
        <v>245465</v>
      </c>
      <c r="D300" s="2">
        <f>US_COVID19[[#This Row],[cases]]-B299</f>
        <v>159033</v>
      </c>
      <c r="E300" s="2">
        <f>US_COVID19[[#This Row],[deaths]]-C299</f>
        <v>1210</v>
      </c>
      <c r="F300" t="str">
        <f>TEXT(US_COVID19[[#This Row],[date]],"mmm-yyy")</f>
        <v>Nov-2020</v>
      </c>
    </row>
    <row r="301" spans="1:6" x14ac:dyDescent="0.25">
      <c r="A301" s="3">
        <v>44150</v>
      </c>
      <c r="B301" s="2">
        <v>11113661</v>
      </c>
      <c r="C301" s="2">
        <v>246088</v>
      </c>
      <c r="D301" s="2">
        <f>US_COVID19[[#This Row],[cases]]-B300</f>
        <v>135186</v>
      </c>
      <c r="E301" s="2">
        <f>US_COVID19[[#This Row],[deaths]]-C300</f>
        <v>623</v>
      </c>
      <c r="F301" t="str">
        <f>TEXT(US_COVID19[[#This Row],[date]],"mmm-yyy")</f>
        <v>Nov-2020</v>
      </c>
    </row>
    <row r="302" spans="1:6" x14ac:dyDescent="0.25">
      <c r="A302" s="3">
        <v>44151</v>
      </c>
      <c r="B302" s="2">
        <v>11280224</v>
      </c>
      <c r="C302" s="2">
        <v>246884</v>
      </c>
      <c r="D302" s="2">
        <f>US_COVID19[[#This Row],[cases]]-B301</f>
        <v>166563</v>
      </c>
      <c r="E302" s="2">
        <f>US_COVID19[[#This Row],[deaths]]-C301</f>
        <v>796</v>
      </c>
      <c r="F302" t="str">
        <f>TEXT(US_COVID19[[#This Row],[date]],"mmm-yyy")</f>
        <v>Nov-2020</v>
      </c>
    </row>
    <row r="303" spans="1:6" x14ac:dyDescent="0.25">
      <c r="A303" s="3">
        <v>44152</v>
      </c>
      <c r="B303" s="2">
        <v>11441855</v>
      </c>
      <c r="C303" s="2">
        <v>248491</v>
      </c>
      <c r="D303" s="2">
        <f>US_COVID19[[#This Row],[cases]]-B302</f>
        <v>161631</v>
      </c>
      <c r="E303" s="2">
        <f>US_COVID19[[#This Row],[deaths]]-C302</f>
        <v>1607</v>
      </c>
      <c r="F303" t="str">
        <f>TEXT(US_COVID19[[#This Row],[date]],"mmm-yyy")</f>
        <v>Nov-2020</v>
      </c>
    </row>
    <row r="304" spans="1:6" x14ac:dyDescent="0.25">
      <c r="A304" s="3">
        <v>44153</v>
      </c>
      <c r="B304" s="2">
        <v>11614135</v>
      </c>
      <c r="C304" s="2">
        <v>250415</v>
      </c>
      <c r="D304" s="2">
        <f>US_COVID19[[#This Row],[cases]]-B303</f>
        <v>172280</v>
      </c>
      <c r="E304" s="2">
        <f>US_COVID19[[#This Row],[deaths]]-C303</f>
        <v>1924</v>
      </c>
      <c r="F304" t="str">
        <f>TEXT(US_COVID19[[#This Row],[date]],"mmm-yyy")</f>
        <v>Nov-2020</v>
      </c>
    </row>
    <row r="305" spans="1:6" x14ac:dyDescent="0.25">
      <c r="A305" s="3">
        <v>44154</v>
      </c>
      <c r="B305" s="2">
        <v>11801643</v>
      </c>
      <c r="C305" s="2">
        <v>252376</v>
      </c>
      <c r="D305" s="2">
        <f>US_COVID19[[#This Row],[cases]]-B304</f>
        <v>187508</v>
      </c>
      <c r="E305" s="2">
        <f>US_COVID19[[#This Row],[deaths]]-C304</f>
        <v>1961</v>
      </c>
      <c r="F305" t="str">
        <f>TEXT(US_COVID19[[#This Row],[date]],"mmm-yyy")</f>
        <v>Nov-2020</v>
      </c>
    </row>
    <row r="306" spans="1:6" x14ac:dyDescent="0.25">
      <c r="A306" s="3">
        <v>44155</v>
      </c>
      <c r="B306" s="2">
        <v>12000502</v>
      </c>
      <c r="C306" s="2">
        <v>254333</v>
      </c>
      <c r="D306" s="2">
        <f>US_COVID19[[#This Row],[cases]]-B305</f>
        <v>198859</v>
      </c>
      <c r="E306" s="2">
        <f>US_COVID19[[#This Row],[deaths]]-C305</f>
        <v>1957</v>
      </c>
      <c r="F306" t="str">
        <f>TEXT(US_COVID19[[#This Row],[date]],"mmm-yyy")</f>
        <v>Nov-2020</v>
      </c>
    </row>
    <row r="307" spans="1:6" x14ac:dyDescent="0.25">
      <c r="A307" s="3">
        <v>44156</v>
      </c>
      <c r="B307" s="2">
        <v>12172435</v>
      </c>
      <c r="C307" s="2">
        <v>255758</v>
      </c>
      <c r="D307" s="2">
        <f>US_COVID19[[#This Row],[cases]]-B306</f>
        <v>171933</v>
      </c>
      <c r="E307" s="2">
        <f>US_COVID19[[#This Row],[deaths]]-C306</f>
        <v>1425</v>
      </c>
      <c r="F307" t="str">
        <f>TEXT(US_COVID19[[#This Row],[date]],"mmm-yyy")</f>
        <v>Nov-2020</v>
      </c>
    </row>
    <row r="308" spans="1:6" x14ac:dyDescent="0.25">
      <c r="A308" s="3">
        <v>44157</v>
      </c>
      <c r="B308" s="2">
        <v>12313229</v>
      </c>
      <c r="C308" s="2">
        <v>256601</v>
      </c>
      <c r="D308" s="2">
        <f>US_COVID19[[#This Row],[cases]]-B307</f>
        <v>140794</v>
      </c>
      <c r="E308" s="2">
        <f>US_COVID19[[#This Row],[deaths]]-C307</f>
        <v>843</v>
      </c>
      <c r="F308" t="str">
        <f>TEXT(US_COVID19[[#This Row],[date]],"mmm-yyy")</f>
        <v>Nov-2020</v>
      </c>
    </row>
    <row r="309" spans="1:6" x14ac:dyDescent="0.25">
      <c r="A309" s="3">
        <v>44158</v>
      </c>
      <c r="B309" s="2">
        <v>12492852</v>
      </c>
      <c r="C309" s="2">
        <v>257639</v>
      </c>
      <c r="D309" s="2">
        <f>US_COVID19[[#This Row],[cases]]-B308</f>
        <v>179623</v>
      </c>
      <c r="E309" s="2">
        <f>US_COVID19[[#This Row],[deaths]]-C308</f>
        <v>1038</v>
      </c>
      <c r="F309" t="str">
        <f>TEXT(US_COVID19[[#This Row],[date]],"mmm-yyy")</f>
        <v>Nov-2020</v>
      </c>
    </row>
    <row r="310" spans="1:6" x14ac:dyDescent="0.25">
      <c r="A310" s="3">
        <v>44159</v>
      </c>
      <c r="B310" s="2">
        <v>12670710</v>
      </c>
      <c r="C310" s="2">
        <v>259848</v>
      </c>
      <c r="D310" s="2">
        <f>US_COVID19[[#This Row],[cases]]-B309</f>
        <v>177858</v>
      </c>
      <c r="E310" s="2">
        <f>US_COVID19[[#This Row],[deaths]]-C309</f>
        <v>2209</v>
      </c>
      <c r="F310" t="str">
        <f>TEXT(US_COVID19[[#This Row],[date]],"mmm-yyy")</f>
        <v>Nov-2020</v>
      </c>
    </row>
    <row r="311" spans="1:6" x14ac:dyDescent="0.25">
      <c r="A311" s="3">
        <v>44160</v>
      </c>
      <c r="B311" s="2">
        <v>12851300</v>
      </c>
      <c r="C311" s="2">
        <v>262161</v>
      </c>
      <c r="D311" s="2">
        <f>US_COVID19[[#This Row],[cases]]-B310</f>
        <v>180590</v>
      </c>
      <c r="E311" s="2">
        <f>US_COVID19[[#This Row],[deaths]]-C310</f>
        <v>2313</v>
      </c>
      <c r="F311" t="str">
        <f>TEXT(US_COVID19[[#This Row],[date]],"mmm-yyy")</f>
        <v>Nov-2020</v>
      </c>
    </row>
    <row r="312" spans="1:6" x14ac:dyDescent="0.25">
      <c r="A312" s="3">
        <v>44161</v>
      </c>
      <c r="B312" s="2">
        <v>12954294</v>
      </c>
      <c r="C312" s="2">
        <v>263339</v>
      </c>
      <c r="D312" s="2">
        <f>US_COVID19[[#This Row],[cases]]-B311</f>
        <v>102994</v>
      </c>
      <c r="E312" s="2">
        <f>US_COVID19[[#This Row],[deaths]]-C311</f>
        <v>1178</v>
      </c>
      <c r="F312" t="str">
        <f>TEXT(US_COVID19[[#This Row],[date]],"mmm-yyy")</f>
        <v>Nov-2020</v>
      </c>
    </row>
    <row r="313" spans="1:6" x14ac:dyDescent="0.25">
      <c r="A313" s="3">
        <v>44162</v>
      </c>
      <c r="B313" s="2">
        <v>13160133</v>
      </c>
      <c r="C313" s="2">
        <v>264751</v>
      </c>
      <c r="D313" s="2">
        <f>US_COVID19[[#This Row],[cases]]-B312</f>
        <v>205839</v>
      </c>
      <c r="E313" s="2">
        <f>US_COVID19[[#This Row],[deaths]]-C312</f>
        <v>1412</v>
      </c>
      <c r="F313" t="str">
        <f>TEXT(US_COVID19[[#This Row],[date]],"mmm-yyy")</f>
        <v>Nov-2020</v>
      </c>
    </row>
    <row r="314" spans="1:6" x14ac:dyDescent="0.25">
      <c r="A314" s="3">
        <v>44163</v>
      </c>
      <c r="B314" s="2">
        <v>13311541</v>
      </c>
      <c r="C314" s="2">
        <v>265943</v>
      </c>
      <c r="D314" s="2">
        <f>US_COVID19[[#This Row],[cases]]-B313</f>
        <v>151408</v>
      </c>
      <c r="E314" s="2">
        <f>US_COVID19[[#This Row],[deaths]]-C313</f>
        <v>1192</v>
      </c>
      <c r="F314" t="str">
        <f>TEXT(US_COVID19[[#This Row],[date]],"mmm-yyy")</f>
        <v>Nov-2020</v>
      </c>
    </row>
    <row r="315" spans="1:6" x14ac:dyDescent="0.25">
      <c r="A315" s="3">
        <v>44164</v>
      </c>
      <c r="B315" s="2">
        <v>13447663</v>
      </c>
      <c r="C315" s="2">
        <v>266761</v>
      </c>
      <c r="D315" s="2">
        <f>US_COVID19[[#This Row],[cases]]-B314</f>
        <v>136122</v>
      </c>
      <c r="E315" s="2">
        <f>US_COVID19[[#This Row],[deaths]]-C314</f>
        <v>818</v>
      </c>
      <c r="F315" t="str">
        <f>TEXT(US_COVID19[[#This Row],[date]],"mmm-yyy")</f>
        <v>Nov-2020</v>
      </c>
    </row>
    <row r="316" spans="1:6" x14ac:dyDescent="0.25">
      <c r="A316" s="3">
        <v>44165</v>
      </c>
      <c r="B316" s="2">
        <v>13615321</v>
      </c>
      <c r="C316" s="2">
        <v>268031</v>
      </c>
      <c r="D316" s="2">
        <f>US_COVID19[[#This Row],[cases]]-B315</f>
        <v>167658</v>
      </c>
      <c r="E316" s="2">
        <f>US_COVID19[[#This Row],[deaths]]-C315</f>
        <v>1270</v>
      </c>
      <c r="F316" t="str">
        <f>TEXT(US_COVID19[[#This Row],[date]],"mmm-yyy")</f>
        <v>Nov-2020</v>
      </c>
    </row>
    <row r="317" spans="1:6" x14ac:dyDescent="0.25">
      <c r="A317" s="3">
        <v>44166</v>
      </c>
      <c r="B317" s="2">
        <v>13799549</v>
      </c>
      <c r="C317" s="2">
        <v>270639</v>
      </c>
      <c r="D317" s="2">
        <f>US_COVID19[[#This Row],[cases]]-B316</f>
        <v>184228</v>
      </c>
      <c r="E317" s="2">
        <f>US_COVID19[[#This Row],[deaths]]-C316</f>
        <v>2608</v>
      </c>
      <c r="F317" t="str">
        <f>TEXT(US_COVID19[[#This Row],[date]],"mmm-yyy")</f>
        <v>Dec-2020</v>
      </c>
    </row>
    <row r="318" spans="1:6" x14ac:dyDescent="0.25">
      <c r="A318" s="3">
        <v>44167</v>
      </c>
      <c r="B318" s="2">
        <v>14000721</v>
      </c>
      <c r="C318" s="2">
        <v>273525</v>
      </c>
      <c r="D318" s="2">
        <f>US_COVID19[[#This Row],[cases]]-B317</f>
        <v>201172</v>
      </c>
      <c r="E318" s="2">
        <f>US_COVID19[[#This Row],[deaths]]-C317</f>
        <v>2886</v>
      </c>
      <c r="F318" t="str">
        <f>TEXT(US_COVID19[[#This Row],[date]],"mmm-yyy")</f>
        <v>Dec-2020</v>
      </c>
    </row>
    <row r="319" spans="1:6" x14ac:dyDescent="0.25">
      <c r="A319" s="3">
        <v>44168</v>
      </c>
      <c r="B319" s="2">
        <v>14218459</v>
      </c>
      <c r="C319" s="2">
        <v>276381</v>
      </c>
      <c r="D319" s="2">
        <f>US_COVID19[[#This Row],[cases]]-B318</f>
        <v>217738</v>
      </c>
      <c r="E319" s="2">
        <f>US_COVID19[[#This Row],[deaths]]-C318</f>
        <v>2856</v>
      </c>
      <c r="F319" t="str">
        <f>TEXT(US_COVID19[[#This Row],[date]],"mmm-yyy")</f>
        <v>Dec-2020</v>
      </c>
    </row>
    <row r="320" spans="1:6" x14ac:dyDescent="0.25">
      <c r="A320" s="3">
        <v>44169</v>
      </c>
      <c r="B320" s="2">
        <v>14449827</v>
      </c>
      <c r="C320" s="2">
        <v>279018</v>
      </c>
      <c r="D320" s="2">
        <f>US_COVID19[[#This Row],[cases]]-B319</f>
        <v>231368</v>
      </c>
      <c r="E320" s="2">
        <f>US_COVID19[[#This Row],[deaths]]-C319</f>
        <v>2637</v>
      </c>
      <c r="F320" t="str">
        <f>TEXT(US_COVID19[[#This Row],[date]],"mmm-yyy")</f>
        <v>Dec-2020</v>
      </c>
    </row>
    <row r="321" spans="1:6" x14ac:dyDescent="0.25">
      <c r="A321" s="3">
        <v>44170</v>
      </c>
      <c r="B321" s="2">
        <v>14655535</v>
      </c>
      <c r="C321" s="2">
        <v>281208</v>
      </c>
      <c r="D321" s="2">
        <f>US_COVID19[[#This Row],[cases]]-B320</f>
        <v>205708</v>
      </c>
      <c r="E321" s="2">
        <f>US_COVID19[[#This Row],[deaths]]-C320</f>
        <v>2190</v>
      </c>
      <c r="F321" t="str">
        <f>TEXT(US_COVID19[[#This Row],[date]],"mmm-yyy")</f>
        <v>Dec-2020</v>
      </c>
    </row>
    <row r="322" spans="1:6" x14ac:dyDescent="0.25">
      <c r="A322" s="3">
        <v>44171</v>
      </c>
      <c r="B322" s="2">
        <v>14827456</v>
      </c>
      <c r="C322" s="2">
        <v>282319</v>
      </c>
      <c r="D322" s="2">
        <f>US_COVID19[[#This Row],[cases]]-B321</f>
        <v>171921</v>
      </c>
      <c r="E322" s="2">
        <f>US_COVID19[[#This Row],[deaths]]-C321</f>
        <v>1111</v>
      </c>
      <c r="F322" t="str">
        <f>TEXT(US_COVID19[[#This Row],[date]],"mmm-yyy")</f>
        <v>Dec-2020</v>
      </c>
    </row>
    <row r="323" spans="1:6" x14ac:dyDescent="0.25">
      <c r="A323" s="3">
        <v>44172</v>
      </c>
      <c r="B323" s="2">
        <v>15031979</v>
      </c>
      <c r="C323" s="2">
        <v>283853</v>
      </c>
      <c r="D323" s="2">
        <f>US_COVID19[[#This Row],[cases]]-B322</f>
        <v>204523</v>
      </c>
      <c r="E323" s="2">
        <f>US_COVID19[[#This Row],[deaths]]-C322</f>
        <v>1534</v>
      </c>
      <c r="F323" t="str">
        <f>TEXT(US_COVID19[[#This Row],[date]],"mmm-yyy")</f>
        <v>Dec-2020</v>
      </c>
    </row>
    <row r="324" spans="1:6" x14ac:dyDescent="0.25">
      <c r="A324" s="3">
        <v>44173</v>
      </c>
      <c r="B324" s="2">
        <v>15251693</v>
      </c>
      <c r="C324" s="2">
        <v>286674</v>
      </c>
      <c r="D324" s="2">
        <f>US_COVID19[[#This Row],[cases]]-B323</f>
        <v>219714</v>
      </c>
      <c r="E324" s="2">
        <f>US_COVID19[[#This Row],[deaths]]-C323</f>
        <v>2821</v>
      </c>
      <c r="F324" t="str">
        <f>TEXT(US_COVID19[[#This Row],[date]],"mmm-yyy")</f>
        <v>Dec-2020</v>
      </c>
    </row>
    <row r="325" spans="1:6" x14ac:dyDescent="0.25">
      <c r="A325" s="3">
        <v>44174</v>
      </c>
      <c r="B325" s="2">
        <v>15471409</v>
      </c>
      <c r="C325" s="2">
        <v>289830</v>
      </c>
      <c r="D325" s="2">
        <f>US_COVID19[[#This Row],[cases]]-B324</f>
        <v>219716</v>
      </c>
      <c r="E325" s="2">
        <f>US_COVID19[[#This Row],[deaths]]-C324</f>
        <v>3156</v>
      </c>
      <c r="F325" t="str">
        <f>TEXT(US_COVID19[[#This Row],[date]],"mmm-yyy")</f>
        <v>Dec-2020</v>
      </c>
    </row>
    <row r="326" spans="1:6" x14ac:dyDescent="0.25">
      <c r="A326" s="3">
        <v>44175</v>
      </c>
      <c r="B326" s="2">
        <v>15696634</v>
      </c>
      <c r="C326" s="2">
        <v>292771</v>
      </c>
      <c r="D326" s="2">
        <f>US_COVID19[[#This Row],[cases]]-B325</f>
        <v>225225</v>
      </c>
      <c r="E326" s="2">
        <f>US_COVID19[[#This Row],[deaths]]-C325</f>
        <v>2941</v>
      </c>
      <c r="F326" t="str">
        <f>TEXT(US_COVID19[[#This Row],[date]],"mmm-yyy")</f>
        <v>Dec-2020</v>
      </c>
    </row>
    <row r="327" spans="1:6" x14ac:dyDescent="0.25">
      <c r="A327" s="3">
        <v>44176</v>
      </c>
      <c r="B327" s="2">
        <v>15977147</v>
      </c>
      <c r="C327" s="2">
        <v>295726</v>
      </c>
      <c r="D327" s="2">
        <f>US_COVID19[[#This Row],[cases]]-B326</f>
        <v>280513</v>
      </c>
      <c r="E327" s="2">
        <f>US_COVID19[[#This Row],[deaths]]-C326</f>
        <v>2955</v>
      </c>
      <c r="F327" t="str">
        <f>TEXT(US_COVID19[[#This Row],[date]],"mmm-yyy")</f>
        <v>Dec-2020</v>
      </c>
    </row>
    <row r="328" spans="1:6" x14ac:dyDescent="0.25">
      <c r="A328" s="3">
        <v>44177</v>
      </c>
      <c r="B328" s="2">
        <v>16184679</v>
      </c>
      <c r="C328" s="2">
        <v>297981</v>
      </c>
      <c r="D328" s="2">
        <f>US_COVID19[[#This Row],[cases]]-B327</f>
        <v>207532</v>
      </c>
      <c r="E328" s="2">
        <f>US_COVID19[[#This Row],[deaths]]-C327</f>
        <v>2255</v>
      </c>
      <c r="F328" t="str">
        <f>TEXT(US_COVID19[[#This Row],[date]],"mmm-yyy")</f>
        <v>Dec-2020</v>
      </c>
    </row>
    <row r="329" spans="1:6" x14ac:dyDescent="0.25">
      <c r="A329" s="3">
        <v>44178</v>
      </c>
      <c r="B329" s="2">
        <v>16368898</v>
      </c>
      <c r="C329" s="2">
        <v>299338</v>
      </c>
      <c r="D329" s="2">
        <f>US_COVID19[[#This Row],[cases]]-B328</f>
        <v>184219</v>
      </c>
      <c r="E329" s="2">
        <f>US_COVID19[[#This Row],[deaths]]-C328</f>
        <v>1357</v>
      </c>
      <c r="F329" t="str">
        <f>TEXT(US_COVID19[[#This Row],[date]],"mmm-yyy")</f>
        <v>Dec-2020</v>
      </c>
    </row>
    <row r="330" spans="1:6" x14ac:dyDescent="0.25">
      <c r="A330" s="3">
        <v>44179</v>
      </c>
      <c r="B330" s="2">
        <v>16569783</v>
      </c>
      <c r="C330" s="2">
        <v>301016</v>
      </c>
      <c r="D330" s="2">
        <f>US_COVID19[[#This Row],[cases]]-B329</f>
        <v>200885</v>
      </c>
      <c r="E330" s="2">
        <f>US_COVID19[[#This Row],[deaths]]-C329</f>
        <v>1678</v>
      </c>
      <c r="F330" t="str">
        <f>TEXT(US_COVID19[[#This Row],[date]],"mmm-yyy")</f>
        <v>Dec-2020</v>
      </c>
    </row>
    <row r="331" spans="1:6" x14ac:dyDescent="0.25">
      <c r="A331" s="3">
        <v>44180</v>
      </c>
      <c r="B331" s="2">
        <v>16772936</v>
      </c>
      <c r="C331" s="2">
        <v>304041</v>
      </c>
      <c r="D331" s="2">
        <f>US_COVID19[[#This Row],[cases]]-B330</f>
        <v>203153</v>
      </c>
      <c r="E331" s="2">
        <f>US_COVID19[[#This Row],[deaths]]-C330</f>
        <v>3025</v>
      </c>
      <c r="F331" t="str">
        <f>TEXT(US_COVID19[[#This Row],[date]],"mmm-yyy")</f>
        <v>Dec-2020</v>
      </c>
    </row>
    <row r="332" spans="1:6" x14ac:dyDescent="0.25">
      <c r="A332" s="3">
        <v>44181</v>
      </c>
      <c r="B332" s="2">
        <v>17017763</v>
      </c>
      <c r="C332" s="2">
        <v>307652</v>
      </c>
      <c r="D332" s="2">
        <f>US_COVID19[[#This Row],[cases]]-B331</f>
        <v>244827</v>
      </c>
      <c r="E332" s="2">
        <f>US_COVID19[[#This Row],[deaths]]-C331</f>
        <v>3611</v>
      </c>
      <c r="F332" t="str">
        <f>TEXT(US_COVID19[[#This Row],[date]],"mmm-yyy")</f>
        <v>Dec-2020</v>
      </c>
    </row>
    <row r="333" spans="1:6" x14ac:dyDescent="0.25">
      <c r="A333" s="3">
        <v>44182</v>
      </c>
      <c r="B333" s="2">
        <v>17255472</v>
      </c>
      <c r="C333" s="2">
        <v>310950</v>
      </c>
      <c r="D333" s="2">
        <f>US_COVID19[[#This Row],[cases]]-B332</f>
        <v>237709</v>
      </c>
      <c r="E333" s="2">
        <f>US_COVID19[[#This Row],[deaths]]-C332</f>
        <v>3298</v>
      </c>
      <c r="F333" t="str">
        <f>TEXT(US_COVID19[[#This Row],[date]],"mmm-yyy")</f>
        <v>Dec-2020</v>
      </c>
    </row>
    <row r="334" spans="1:6" x14ac:dyDescent="0.25">
      <c r="A334" s="3">
        <v>44183</v>
      </c>
      <c r="B334" s="2">
        <v>17506662</v>
      </c>
      <c r="C334" s="2">
        <v>313820</v>
      </c>
      <c r="D334" s="2">
        <f>US_COVID19[[#This Row],[cases]]-B333</f>
        <v>251190</v>
      </c>
      <c r="E334" s="2">
        <f>US_COVID19[[#This Row],[deaths]]-C333</f>
        <v>2870</v>
      </c>
      <c r="F334" t="str">
        <f>TEXT(US_COVID19[[#This Row],[date]],"mmm-yyy")</f>
        <v>Dec-2020</v>
      </c>
    </row>
    <row r="335" spans="1:6" x14ac:dyDescent="0.25">
      <c r="A335" s="3">
        <v>44184</v>
      </c>
      <c r="B335" s="2">
        <v>17700567</v>
      </c>
      <c r="C335" s="2">
        <v>316381</v>
      </c>
      <c r="D335" s="2">
        <f>US_COVID19[[#This Row],[cases]]-B334</f>
        <v>193905</v>
      </c>
      <c r="E335" s="2">
        <f>US_COVID19[[#This Row],[deaths]]-C334</f>
        <v>2561</v>
      </c>
      <c r="F335" t="str">
        <f>TEXT(US_COVID19[[#This Row],[date]],"mmm-yyy")</f>
        <v>Dec-2020</v>
      </c>
    </row>
    <row r="336" spans="1:6" x14ac:dyDescent="0.25">
      <c r="A336" s="3">
        <v>44185</v>
      </c>
      <c r="B336" s="2">
        <v>17880478</v>
      </c>
      <c r="C336" s="2">
        <v>317810</v>
      </c>
      <c r="D336" s="2">
        <f>US_COVID19[[#This Row],[cases]]-B335</f>
        <v>179911</v>
      </c>
      <c r="E336" s="2">
        <f>US_COVID19[[#This Row],[deaths]]-C335</f>
        <v>1429</v>
      </c>
      <c r="F336" t="str">
        <f>TEXT(US_COVID19[[#This Row],[date]],"mmm-yyy")</f>
        <v>Dec-2020</v>
      </c>
    </row>
    <row r="337" spans="1:6" x14ac:dyDescent="0.25">
      <c r="A337" s="3">
        <v>44186</v>
      </c>
      <c r="B337" s="2">
        <v>18081996</v>
      </c>
      <c r="C337" s="2">
        <v>319773</v>
      </c>
      <c r="D337" s="2">
        <f>US_COVID19[[#This Row],[cases]]-B336</f>
        <v>201518</v>
      </c>
      <c r="E337" s="2">
        <f>US_COVID19[[#This Row],[deaths]]-C336</f>
        <v>1963</v>
      </c>
      <c r="F337" t="str">
        <f>TEXT(US_COVID19[[#This Row],[date]],"mmm-yyy")</f>
        <v>Dec-2020</v>
      </c>
    </row>
    <row r="338" spans="1:6" x14ac:dyDescent="0.25">
      <c r="A338" s="3">
        <v>44187</v>
      </c>
      <c r="B338" s="2">
        <v>18283633</v>
      </c>
      <c r="C338" s="2">
        <v>323012</v>
      </c>
      <c r="D338" s="2">
        <f>US_COVID19[[#This Row],[cases]]-B337</f>
        <v>201637</v>
      </c>
      <c r="E338" s="2">
        <f>US_COVID19[[#This Row],[deaths]]-C337</f>
        <v>3239</v>
      </c>
      <c r="F338" t="str">
        <f>TEXT(US_COVID19[[#This Row],[date]],"mmm-yyy")</f>
        <v>Dec-2020</v>
      </c>
    </row>
    <row r="339" spans="1:6" x14ac:dyDescent="0.25">
      <c r="A339" s="3">
        <v>44188</v>
      </c>
      <c r="B339" s="2">
        <v>18511396</v>
      </c>
      <c r="C339" s="2">
        <v>326424</v>
      </c>
      <c r="D339" s="2">
        <f>US_COVID19[[#This Row],[cases]]-B338</f>
        <v>227763</v>
      </c>
      <c r="E339" s="2">
        <f>US_COVID19[[#This Row],[deaths]]-C338</f>
        <v>3412</v>
      </c>
      <c r="F339" t="str">
        <f>TEXT(US_COVID19[[#This Row],[date]],"mmm-yyy")</f>
        <v>Dec-2020</v>
      </c>
    </row>
    <row r="340" spans="1:6" x14ac:dyDescent="0.25">
      <c r="A340" s="3">
        <v>44189</v>
      </c>
      <c r="B340" s="2">
        <v>18704907</v>
      </c>
      <c r="C340" s="2">
        <v>329248</v>
      </c>
      <c r="D340" s="2">
        <f>US_COVID19[[#This Row],[cases]]-B339</f>
        <v>193511</v>
      </c>
      <c r="E340" s="2">
        <f>US_COVID19[[#This Row],[deaths]]-C339</f>
        <v>2824</v>
      </c>
      <c r="F340" t="str">
        <f>TEXT(US_COVID19[[#This Row],[date]],"mmm-yyy")</f>
        <v>Dec-2020</v>
      </c>
    </row>
    <row r="341" spans="1:6" x14ac:dyDescent="0.25">
      <c r="A341" s="3">
        <v>44190</v>
      </c>
      <c r="B341" s="2">
        <v>18805838</v>
      </c>
      <c r="C341" s="2">
        <v>330377</v>
      </c>
      <c r="D341" s="2">
        <f>US_COVID19[[#This Row],[cases]]-B340</f>
        <v>100931</v>
      </c>
      <c r="E341" s="2">
        <f>US_COVID19[[#This Row],[deaths]]-C340</f>
        <v>1129</v>
      </c>
      <c r="F341" t="str">
        <f>TEXT(US_COVID19[[#This Row],[date]],"mmm-yyy")</f>
        <v>Dec-2020</v>
      </c>
    </row>
    <row r="342" spans="1:6" x14ac:dyDescent="0.25">
      <c r="A342" s="3">
        <v>44191</v>
      </c>
      <c r="B342" s="2">
        <v>19022699</v>
      </c>
      <c r="C342" s="2">
        <v>332023</v>
      </c>
      <c r="D342" s="2">
        <f>US_COVID19[[#This Row],[cases]]-B341</f>
        <v>216861</v>
      </c>
      <c r="E342" s="2">
        <f>US_COVID19[[#This Row],[deaths]]-C341</f>
        <v>1646</v>
      </c>
      <c r="F342" t="str">
        <f>TEXT(US_COVID19[[#This Row],[date]],"mmm-yyy")</f>
        <v>Dec-2020</v>
      </c>
    </row>
    <row r="343" spans="1:6" x14ac:dyDescent="0.25">
      <c r="A343" s="3">
        <v>44192</v>
      </c>
      <c r="B343" s="2">
        <v>19174788</v>
      </c>
      <c r="C343" s="2">
        <v>333253</v>
      </c>
      <c r="D343" s="2">
        <f>US_COVID19[[#This Row],[cases]]-B342</f>
        <v>152089</v>
      </c>
      <c r="E343" s="2">
        <f>US_COVID19[[#This Row],[deaths]]-C342</f>
        <v>1230</v>
      </c>
      <c r="F343" t="str">
        <f>TEXT(US_COVID19[[#This Row],[date]],"mmm-yyy")</f>
        <v>Dec-2020</v>
      </c>
    </row>
    <row r="344" spans="1:6" x14ac:dyDescent="0.25">
      <c r="A344" s="3">
        <v>44193</v>
      </c>
      <c r="B344" s="2">
        <v>19363798</v>
      </c>
      <c r="C344" s="2">
        <v>335152</v>
      </c>
      <c r="D344" s="2">
        <f>US_COVID19[[#This Row],[cases]]-B343</f>
        <v>189010</v>
      </c>
      <c r="E344" s="2">
        <f>US_COVID19[[#This Row],[deaths]]-C343</f>
        <v>1899</v>
      </c>
      <c r="F344" t="str">
        <f>TEXT(US_COVID19[[#This Row],[date]],"mmm-yyy")</f>
        <v>Dec-2020</v>
      </c>
    </row>
    <row r="345" spans="1:6" x14ac:dyDescent="0.25">
      <c r="A345" s="3">
        <v>44194</v>
      </c>
      <c r="B345" s="2">
        <v>19564828</v>
      </c>
      <c r="C345" s="2">
        <v>338780</v>
      </c>
      <c r="D345" s="2">
        <f>US_COVID19[[#This Row],[cases]]-B344</f>
        <v>201030</v>
      </c>
      <c r="E345" s="2">
        <f>US_COVID19[[#This Row],[deaths]]-C344</f>
        <v>3628</v>
      </c>
      <c r="F345" t="str">
        <f>TEXT(US_COVID19[[#This Row],[date]],"mmm-yyy")</f>
        <v>Dec-2020</v>
      </c>
    </row>
    <row r="346" spans="1:6" x14ac:dyDescent="0.25">
      <c r="A346" s="3">
        <v>44195</v>
      </c>
      <c r="B346" s="2">
        <v>19793777</v>
      </c>
      <c r="C346" s="2">
        <v>342588</v>
      </c>
      <c r="D346" s="2">
        <f>US_COVID19[[#This Row],[cases]]-B345</f>
        <v>228949</v>
      </c>
      <c r="E346" s="2">
        <f>US_COVID19[[#This Row],[deaths]]-C345</f>
        <v>3808</v>
      </c>
      <c r="F346" t="str">
        <f>TEXT(US_COVID19[[#This Row],[date]],"mmm-yyy")</f>
        <v>Dec-2020</v>
      </c>
    </row>
    <row r="347" spans="1:6" x14ac:dyDescent="0.25">
      <c r="A347" s="3">
        <v>44196</v>
      </c>
      <c r="B347" s="2">
        <v>20024801</v>
      </c>
      <c r="C347" s="2">
        <v>346050</v>
      </c>
      <c r="D347" s="2">
        <f>US_COVID19[[#This Row],[cases]]-B346</f>
        <v>231024</v>
      </c>
      <c r="E347" s="2">
        <f>US_COVID19[[#This Row],[deaths]]-C346</f>
        <v>3462</v>
      </c>
      <c r="F347" t="str">
        <f>TEXT(US_COVID19[[#This Row],[date]],"mmm-yyy")</f>
        <v>Dec-2020</v>
      </c>
    </row>
    <row r="348" spans="1:6" x14ac:dyDescent="0.25">
      <c r="A348" s="3">
        <v>44197</v>
      </c>
      <c r="B348" s="2">
        <v>20172049</v>
      </c>
      <c r="C348" s="2">
        <v>347970</v>
      </c>
      <c r="D348" s="2">
        <f>US_COVID19[[#This Row],[cases]]-B347</f>
        <v>147248</v>
      </c>
      <c r="E348" s="2">
        <f>US_COVID19[[#This Row],[deaths]]-C347</f>
        <v>1920</v>
      </c>
      <c r="F348" t="str">
        <f>TEXT(US_COVID19[[#This Row],[date]],"mmm-yyy")</f>
        <v>Jan-2021</v>
      </c>
    </row>
    <row r="349" spans="1:6" x14ac:dyDescent="0.25">
      <c r="A349" s="3">
        <v>44198</v>
      </c>
      <c r="B349" s="2">
        <v>20463659</v>
      </c>
      <c r="C349" s="2">
        <v>350343</v>
      </c>
      <c r="D349" s="2">
        <f>US_COVID19[[#This Row],[cases]]-B348</f>
        <v>291610</v>
      </c>
      <c r="E349" s="2">
        <f>US_COVID19[[#This Row],[deaths]]-C348</f>
        <v>2373</v>
      </c>
      <c r="F349" t="str">
        <f>TEXT(US_COVID19[[#This Row],[date]],"mmm-yyy")</f>
        <v>Jan-2021</v>
      </c>
    </row>
    <row r="350" spans="1:6" x14ac:dyDescent="0.25">
      <c r="A350" s="3">
        <v>44199</v>
      </c>
      <c r="B350" s="2">
        <v>20665439</v>
      </c>
      <c r="C350" s="2">
        <v>351694</v>
      </c>
      <c r="D350" s="2">
        <f>US_COVID19[[#This Row],[cases]]-B349</f>
        <v>201780</v>
      </c>
      <c r="E350" s="2">
        <f>US_COVID19[[#This Row],[deaths]]-C349</f>
        <v>1351</v>
      </c>
      <c r="F350" t="str">
        <f>TEXT(US_COVID19[[#This Row],[date]],"mmm-yyy")</f>
        <v>Jan-2021</v>
      </c>
    </row>
    <row r="351" spans="1:6" x14ac:dyDescent="0.25">
      <c r="A351" s="3">
        <v>44200</v>
      </c>
      <c r="B351" s="2">
        <v>20917269</v>
      </c>
      <c r="C351" s="2">
        <v>353743</v>
      </c>
      <c r="D351" s="2">
        <f>US_COVID19[[#This Row],[cases]]-B350</f>
        <v>251830</v>
      </c>
      <c r="E351" s="2">
        <f>US_COVID19[[#This Row],[deaths]]-C350</f>
        <v>2049</v>
      </c>
      <c r="F351" t="str">
        <f>TEXT(US_COVID19[[#This Row],[date]],"mmm-yyy")</f>
        <v>Jan-2021</v>
      </c>
    </row>
    <row r="352" spans="1:6" x14ac:dyDescent="0.25">
      <c r="A352" s="3">
        <v>44201</v>
      </c>
      <c r="B352" s="2">
        <v>21152285</v>
      </c>
      <c r="C352" s="2">
        <v>357432</v>
      </c>
      <c r="D352" s="2">
        <f>US_COVID19[[#This Row],[cases]]-B351</f>
        <v>235016</v>
      </c>
      <c r="E352" s="2">
        <f>US_COVID19[[#This Row],[deaths]]-C351</f>
        <v>3689</v>
      </c>
      <c r="F352" t="str">
        <f>TEXT(US_COVID19[[#This Row],[date]],"mmm-yyy")</f>
        <v>Jan-2021</v>
      </c>
    </row>
    <row r="353" spans="1:6" x14ac:dyDescent="0.25">
      <c r="A353" s="3">
        <v>44202</v>
      </c>
      <c r="B353" s="2">
        <v>21408251</v>
      </c>
      <c r="C353" s="2">
        <v>361396</v>
      </c>
      <c r="D353" s="2">
        <f>US_COVID19[[#This Row],[cases]]-B352</f>
        <v>255966</v>
      </c>
      <c r="E353" s="2">
        <f>US_COVID19[[#This Row],[deaths]]-C352</f>
        <v>3964</v>
      </c>
      <c r="F353" t="str">
        <f>TEXT(US_COVID19[[#This Row],[date]],"mmm-yyy")</f>
        <v>Jan-2021</v>
      </c>
    </row>
    <row r="354" spans="1:6" x14ac:dyDescent="0.25">
      <c r="A354" s="3">
        <v>44203</v>
      </c>
      <c r="B354" s="2">
        <v>21688585</v>
      </c>
      <c r="C354" s="2">
        <v>365509</v>
      </c>
      <c r="D354" s="2">
        <f>US_COVID19[[#This Row],[cases]]-B353</f>
        <v>280334</v>
      </c>
      <c r="E354" s="2">
        <f>US_COVID19[[#This Row],[deaths]]-C353</f>
        <v>4113</v>
      </c>
      <c r="F354" t="str">
        <f>TEXT(US_COVID19[[#This Row],[date]],"mmm-yyy")</f>
        <v>Jan-2021</v>
      </c>
    </row>
    <row r="355" spans="1:6" x14ac:dyDescent="0.25">
      <c r="A355" s="3">
        <v>44204</v>
      </c>
      <c r="B355" s="2">
        <v>21989362</v>
      </c>
      <c r="C355" s="2">
        <v>369404</v>
      </c>
      <c r="D355" s="2">
        <f>US_COVID19[[#This Row],[cases]]-B354</f>
        <v>300777</v>
      </c>
      <c r="E355" s="2">
        <f>US_COVID19[[#This Row],[deaths]]-C354</f>
        <v>3895</v>
      </c>
      <c r="F355" t="str">
        <f>TEXT(US_COVID19[[#This Row],[date]],"mmm-yyy")</f>
        <v>Jan-2021</v>
      </c>
    </row>
    <row r="356" spans="1:6" x14ac:dyDescent="0.25">
      <c r="A356" s="3">
        <v>44205</v>
      </c>
      <c r="B356" s="2">
        <v>22241281</v>
      </c>
      <c r="C356" s="2">
        <v>372663</v>
      </c>
      <c r="D356" s="2">
        <f>US_COVID19[[#This Row],[cases]]-B355</f>
        <v>251919</v>
      </c>
      <c r="E356" s="2">
        <f>US_COVID19[[#This Row],[deaths]]-C355</f>
        <v>3259</v>
      </c>
      <c r="F356" t="str">
        <f>TEXT(US_COVID19[[#This Row],[date]],"mmm-yyy")</f>
        <v>Jan-2021</v>
      </c>
    </row>
    <row r="357" spans="1:6" x14ac:dyDescent="0.25">
      <c r="A357" s="3">
        <v>44206</v>
      </c>
      <c r="B357" s="2">
        <v>22449576</v>
      </c>
      <c r="C357" s="2">
        <v>374440</v>
      </c>
      <c r="D357" s="2">
        <f>US_COVID19[[#This Row],[cases]]-B356</f>
        <v>208295</v>
      </c>
      <c r="E357" s="2">
        <f>US_COVID19[[#This Row],[deaths]]-C356</f>
        <v>1777</v>
      </c>
      <c r="F357" t="str">
        <f>TEXT(US_COVID19[[#This Row],[date]],"mmm-yyy")</f>
        <v>Jan-2021</v>
      </c>
    </row>
    <row r="358" spans="1:6" x14ac:dyDescent="0.25">
      <c r="A358" s="3">
        <v>44207</v>
      </c>
      <c r="B358" s="2">
        <v>22675892</v>
      </c>
      <c r="C358" s="2">
        <v>376488</v>
      </c>
      <c r="D358" s="2">
        <f>US_COVID19[[#This Row],[cases]]-B357</f>
        <v>226316</v>
      </c>
      <c r="E358" s="2">
        <f>US_COVID19[[#This Row],[deaths]]-C357</f>
        <v>2048</v>
      </c>
      <c r="F358" t="str">
        <f>TEXT(US_COVID19[[#This Row],[date]],"mmm-yyy")</f>
        <v>Jan-2021</v>
      </c>
    </row>
    <row r="359" spans="1:6" x14ac:dyDescent="0.25">
      <c r="A359" s="3">
        <v>44208</v>
      </c>
      <c r="B359" s="2">
        <v>22905869</v>
      </c>
      <c r="C359" s="2">
        <v>380894</v>
      </c>
      <c r="D359" s="2">
        <f>US_COVID19[[#This Row],[cases]]-B358</f>
        <v>229977</v>
      </c>
      <c r="E359" s="2">
        <f>US_COVID19[[#This Row],[deaths]]-C358</f>
        <v>4406</v>
      </c>
      <c r="F359" t="str">
        <f>TEXT(US_COVID19[[#This Row],[date]],"mmm-yyy")</f>
        <v>Jan-2021</v>
      </c>
    </row>
    <row r="360" spans="1:6" x14ac:dyDescent="0.25">
      <c r="A360" s="3">
        <v>44209</v>
      </c>
      <c r="B360" s="2">
        <v>23135194</v>
      </c>
      <c r="C360" s="2">
        <v>384824</v>
      </c>
      <c r="D360" s="2">
        <f>US_COVID19[[#This Row],[cases]]-B359</f>
        <v>229325</v>
      </c>
      <c r="E360" s="2">
        <f>US_COVID19[[#This Row],[deaths]]-C359</f>
        <v>3930</v>
      </c>
      <c r="F360" t="str">
        <f>TEXT(US_COVID19[[#This Row],[date]],"mmm-yyy")</f>
        <v>Jan-2021</v>
      </c>
    </row>
    <row r="361" spans="1:6" x14ac:dyDescent="0.25">
      <c r="A361" s="3">
        <v>44210</v>
      </c>
      <c r="B361" s="2">
        <v>23374716</v>
      </c>
      <c r="C361" s="2">
        <v>388804</v>
      </c>
      <c r="D361" s="2">
        <f>US_COVID19[[#This Row],[cases]]-B360</f>
        <v>239522</v>
      </c>
      <c r="E361" s="2">
        <f>US_COVID19[[#This Row],[deaths]]-C360</f>
        <v>3980</v>
      </c>
      <c r="F361" t="str">
        <f>TEXT(US_COVID19[[#This Row],[date]],"mmm-yyy")</f>
        <v>Jan-2021</v>
      </c>
    </row>
    <row r="362" spans="1:6" x14ac:dyDescent="0.25">
      <c r="A362" s="3">
        <v>44211</v>
      </c>
      <c r="B362" s="2">
        <v>23614569</v>
      </c>
      <c r="C362" s="2">
        <v>392553</v>
      </c>
      <c r="D362" s="2">
        <f>US_COVID19[[#This Row],[cases]]-B361</f>
        <v>239853</v>
      </c>
      <c r="E362" s="2">
        <f>US_COVID19[[#This Row],[deaths]]-C361</f>
        <v>3749</v>
      </c>
      <c r="F362" t="str">
        <f>TEXT(US_COVID19[[#This Row],[date]],"mmm-yyy")</f>
        <v>Jan-2021</v>
      </c>
    </row>
    <row r="363" spans="1:6" x14ac:dyDescent="0.25">
      <c r="A363" s="3">
        <v>44212</v>
      </c>
      <c r="B363" s="2">
        <v>23816762</v>
      </c>
      <c r="C363" s="2">
        <v>395894</v>
      </c>
      <c r="D363" s="2">
        <f>US_COVID19[[#This Row],[cases]]-B362</f>
        <v>202193</v>
      </c>
      <c r="E363" s="2">
        <f>US_COVID19[[#This Row],[deaths]]-C362</f>
        <v>3341</v>
      </c>
      <c r="F363" t="str">
        <f>TEXT(US_COVID19[[#This Row],[date]],"mmm-yyy")</f>
        <v>Jan-2021</v>
      </c>
    </row>
    <row r="364" spans="1:6" x14ac:dyDescent="0.25">
      <c r="A364" s="3">
        <v>44213</v>
      </c>
      <c r="B364" s="2">
        <v>23986856</v>
      </c>
      <c r="C364" s="2">
        <v>397624</v>
      </c>
      <c r="D364" s="2">
        <f>US_COVID19[[#This Row],[cases]]-B363</f>
        <v>170094</v>
      </c>
      <c r="E364" s="2">
        <f>US_COVID19[[#This Row],[deaths]]-C363</f>
        <v>1730</v>
      </c>
      <c r="F364" t="str">
        <f>TEXT(US_COVID19[[#This Row],[date]],"mmm-yyy")</f>
        <v>Jan-2021</v>
      </c>
    </row>
    <row r="365" spans="1:6" x14ac:dyDescent="0.25">
      <c r="A365" s="3">
        <v>44214</v>
      </c>
      <c r="B365" s="2">
        <v>24127989</v>
      </c>
      <c r="C365" s="2">
        <v>399065</v>
      </c>
      <c r="D365" s="2">
        <f>US_COVID19[[#This Row],[cases]]-B364</f>
        <v>141133</v>
      </c>
      <c r="E365" s="2">
        <f>US_COVID19[[#This Row],[deaths]]-C364</f>
        <v>1441</v>
      </c>
      <c r="F365" t="str">
        <f>TEXT(US_COVID19[[#This Row],[date]],"mmm-yyy")</f>
        <v>Jan-2021</v>
      </c>
    </row>
    <row r="366" spans="1:6" x14ac:dyDescent="0.25">
      <c r="A366" s="3">
        <v>44215</v>
      </c>
      <c r="B366" s="2">
        <v>24314933</v>
      </c>
      <c r="C366" s="2">
        <v>401836</v>
      </c>
      <c r="D366" s="2">
        <f>US_COVID19[[#This Row],[cases]]-B365</f>
        <v>186944</v>
      </c>
      <c r="E366" s="2">
        <f>US_COVID19[[#This Row],[deaths]]-C365</f>
        <v>2771</v>
      </c>
      <c r="F366" t="str">
        <f>TEXT(US_COVID19[[#This Row],[date]],"mmm-yyy")</f>
        <v>Jan-2021</v>
      </c>
    </row>
    <row r="367" spans="1:6" x14ac:dyDescent="0.25">
      <c r="A367" s="3">
        <v>44216</v>
      </c>
      <c r="B367" s="2">
        <v>24500421</v>
      </c>
      <c r="C367" s="2">
        <v>406216</v>
      </c>
      <c r="D367" s="2">
        <f>US_COVID19[[#This Row],[cases]]-B366</f>
        <v>185488</v>
      </c>
      <c r="E367" s="2">
        <f>US_COVID19[[#This Row],[deaths]]-C366</f>
        <v>4380</v>
      </c>
      <c r="F367" t="str">
        <f>TEXT(US_COVID19[[#This Row],[date]],"mmm-yyy")</f>
        <v>Jan-2021</v>
      </c>
    </row>
    <row r="368" spans="1:6" x14ac:dyDescent="0.25">
      <c r="A368" s="3">
        <v>44217</v>
      </c>
      <c r="B368" s="2">
        <v>24690903</v>
      </c>
      <c r="C368" s="2">
        <v>410351</v>
      </c>
      <c r="D368" s="2">
        <f>US_COVID19[[#This Row],[cases]]-B367</f>
        <v>190482</v>
      </c>
      <c r="E368" s="2">
        <f>US_COVID19[[#This Row],[deaths]]-C367</f>
        <v>4135</v>
      </c>
      <c r="F368" t="str">
        <f>TEXT(US_COVID19[[#This Row],[date]],"mmm-yyy")</f>
        <v>Jan-2021</v>
      </c>
    </row>
    <row r="369" spans="1:6" x14ac:dyDescent="0.25">
      <c r="A369" s="3">
        <v>44218</v>
      </c>
      <c r="B369" s="2">
        <v>24882468</v>
      </c>
      <c r="C369" s="2">
        <v>414082</v>
      </c>
      <c r="D369" s="2">
        <f>US_COVID19[[#This Row],[cases]]-B368</f>
        <v>191565</v>
      </c>
      <c r="E369" s="2">
        <f>US_COVID19[[#This Row],[deaths]]-C368</f>
        <v>3731</v>
      </c>
      <c r="F369" t="str">
        <f>TEXT(US_COVID19[[#This Row],[date]],"mmm-yyy")</f>
        <v>Jan-2021</v>
      </c>
    </row>
    <row r="370" spans="1:6" x14ac:dyDescent="0.25">
      <c r="A370" s="3">
        <v>44219</v>
      </c>
      <c r="B370" s="2">
        <v>25050385</v>
      </c>
      <c r="C370" s="2">
        <v>417404</v>
      </c>
      <c r="D370" s="2">
        <f>US_COVID19[[#This Row],[cases]]-B369</f>
        <v>167917</v>
      </c>
      <c r="E370" s="2">
        <f>US_COVID19[[#This Row],[deaths]]-C369</f>
        <v>3322</v>
      </c>
      <c r="F370" t="str">
        <f>TEXT(US_COVID19[[#This Row],[date]],"mmm-yyy")</f>
        <v>Jan-2021</v>
      </c>
    </row>
    <row r="371" spans="1:6" x14ac:dyDescent="0.25">
      <c r="A371" s="3">
        <v>44220</v>
      </c>
      <c r="B371" s="2">
        <v>25180061</v>
      </c>
      <c r="C371" s="2">
        <v>419219</v>
      </c>
      <c r="D371" s="2">
        <f>US_COVID19[[#This Row],[cases]]-B370</f>
        <v>129676</v>
      </c>
      <c r="E371" s="2">
        <f>US_COVID19[[#This Row],[deaths]]-C370</f>
        <v>1815</v>
      </c>
      <c r="F371" t="str">
        <f>TEXT(US_COVID19[[#This Row],[date]],"mmm-yyy")</f>
        <v>Jan-2021</v>
      </c>
    </row>
    <row r="372" spans="1:6" x14ac:dyDescent="0.25">
      <c r="A372" s="3">
        <v>44221</v>
      </c>
      <c r="B372" s="2">
        <v>25336637</v>
      </c>
      <c r="C372" s="2">
        <v>421126</v>
      </c>
      <c r="D372" s="2">
        <f>US_COVID19[[#This Row],[cases]]-B371</f>
        <v>156576</v>
      </c>
      <c r="E372" s="2">
        <f>US_COVID19[[#This Row],[deaths]]-C371</f>
        <v>1907</v>
      </c>
      <c r="F372" t="str">
        <f>TEXT(US_COVID19[[#This Row],[date]],"mmm-yyy")</f>
        <v>Jan-2021</v>
      </c>
    </row>
    <row r="373" spans="1:6" x14ac:dyDescent="0.25">
      <c r="A373" s="3">
        <v>44222</v>
      </c>
      <c r="B373" s="2">
        <v>25487275</v>
      </c>
      <c r="C373" s="2">
        <v>425224</v>
      </c>
      <c r="D373" s="2">
        <f>US_COVID19[[#This Row],[cases]]-B372</f>
        <v>150638</v>
      </c>
      <c r="E373" s="2">
        <f>US_COVID19[[#This Row],[deaths]]-C372</f>
        <v>4098</v>
      </c>
      <c r="F373" t="str">
        <f>TEXT(US_COVID19[[#This Row],[date]],"mmm-yyy")</f>
        <v>Jan-2021</v>
      </c>
    </row>
    <row r="374" spans="1:6" x14ac:dyDescent="0.25">
      <c r="A374" s="3">
        <v>44223</v>
      </c>
      <c r="B374" s="2">
        <v>25643045</v>
      </c>
      <c r="C374" s="2">
        <v>429326</v>
      </c>
      <c r="D374" s="2">
        <f>US_COVID19[[#This Row],[cases]]-B373</f>
        <v>155770</v>
      </c>
      <c r="E374" s="2">
        <f>US_COVID19[[#This Row],[deaths]]-C373</f>
        <v>4102</v>
      </c>
      <c r="F374" t="str">
        <f>TEXT(US_COVID19[[#This Row],[date]],"mmm-yyy")</f>
        <v>Jan-2021</v>
      </c>
    </row>
    <row r="375" spans="1:6" x14ac:dyDescent="0.25">
      <c r="A375" s="3">
        <v>44224</v>
      </c>
      <c r="B375" s="2">
        <v>25809220</v>
      </c>
      <c r="C375" s="2">
        <v>433194</v>
      </c>
      <c r="D375" s="2">
        <f>US_COVID19[[#This Row],[cases]]-B374</f>
        <v>166175</v>
      </c>
      <c r="E375" s="2">
        <f>US_COVID19[[#This Row],[deaths]]-C374</f>
        <v>3868</v>
      </c>
      <c r="F375" t="str">
        <f>TEXT(US_COVID19[[#This Row],[date]],"mmm-yyy")</f>
        <v>Jan-2021</v>
      </c>
    </row>
    <row r="376" spans="1:6" x14ac:dyDescent="0.25">
      <c r="A376" s="3">
        <v>44225</v>
      </c>
      <c r="B376" s="2">
        <v>25973835</v>
      </c>
      <c r="C376" s="2">
        <v>436794</v>
      </c>
      <c r="D376" s="2">
        <f>US_COVID19[[#This Row],[cases]]-B375</f>
        <v>164615</v>
      </c>
      <c r="E376" s="2">
        <f>US_COVID19[[#This Row],[deaths]]-C375</f>
        <v>3600</v>
      </c>
      <c r="F376" t="str">
        <f>TEXT(US_COVID19[[#This Row],[date]],"mmm-yyy")</f>
        <v>Jan-2021</v>
      </c>
    </row>
    <row r="377" spans="1:6" x14ac:dyDescent="0.25">
      <c r="A377" s="3">
        <v>44226</v>
      </c>
      <c r="B377" s="2">
        <v>26107635</v>
      </c>
      <c r="C377" s="2">
        <v>439435</v>
      </c>
      <c r="D377" s="2">
        <f>US_COVID19[[#This Row],[cases]]-B376</f>
        <v>133800</v>
      </c>
      <c r="E377" s="2">
        <f>US_COVID19[[#This Row],[deaths]]-C376</f>
        <v>2641</v>
      </c>
      <c r="F377" t="str">
        <f>TEXT(US_COVID19[[#This Row],[date]],"mmm-yyy")</f>
        <v>Jan-2021</v>
      </c>
    </row>
    <row r="378" spans="1:6" x14ac:dyDescent="0.25">
      <c r="A378" s="3">
        <v>44227</v>
      </c>
      <c r="B378" s="2">
        <v>26221430</v>
      </c>
      <c r="C378" s="2">
        <v>441299</v>
      </c>
      <c r="D378" s="2">
        <f>US_COVID19[[#This Row],[cases]]-B377</f>
        <v>113795</v>
      </c>
      <c r="E378" s="2">
        <f>US_COVID19[[#This Row],[deaths]]-C377</f>
        <v>1864</v>
      </c>
      <c r="F378" t="str">
        <f>TEXT(US_COVID19[[#This Row],[date]],"mmm-yyy")</f>
        <v>Jan-2021</v>
      </c>
    </row>
    <row r="379" spans="1:6" x14ac:dyDescent="0.25">
      <c r="A379" s="3">
        <v>44228</v>
      </c>
      <c r="B379" s="2">
        <v>26363284</v>
      </c>
      <c r="C379" s="2">
        <v>443249</v>
      </c>
      <c r="D379" s="2">
        <f>US_COVID19[[#This Row],[cases]]-B378</f>
        <v>141854</v>
      </c>
      <c r="E379" s="2">
        <f>US_COVID19[[#This Row],[deaths]]-C378</f>
        <v>1950</v>
      </c>
      <c r="F379" t="str">
        <f>TEXT(US_COVID19[[#This Row],[date]],"mmm-yyy")</f>
        <v>Feb-2021</v>
      </c>
    </row>
    <row r="380" spans="1:6" x14ac:dyDescent="0.25">
      <c r="A380" s="3">
        <v>44229</v>
      </c>
      <c r="B380" s="2">
        <v>26478540</v>
      </c>
      <c r="C380" s="2">
        <v>446860</v>
      </c>
      <c r="D380" s="2">
        <f>US_COVID19[[#This Row],[cases]]-B379</f>
        <v>115256</v>
      </c>
      <c r="E380" s="2">
        <f>US_COVID19[[#This Row],[deaths]]-C379</f>
        <v>3611</v>
      </c>
      <c r="F380" t="str">
        <f>TEXT(US_COVID19[[#This Row],[date]],"mmm-yyy")</f>
        <v>Feb-2021</v>
      </c>
    </row>
    <row r="381" spans="1:6" x14ac:dyDescent="0.25">
      <c r="A381" s="3">
        <v>44230</v>
      </c>
      <c r="B381" s="2">
        <v>26598723</v>
      </c>
      <c r="C381" s="2">
        <v>450703</v>
      </c>
      <c r="D381" s="2">
        <f>US_COVID19[[#This Row],[cases]]-B380</f>
        <v>120183</v>
      </c>
      <c r="E381" s="2">
        <f>US_COVID19[[#This Row],[deaths]]-C380</f>
        <v>3843</v>
      </c>
      <c r="F381" t="str">
        <f>TEXT(US_COVID19[[#This Row],[date]],"mmm-yyy")</f>
        <v>Feb-2021</v>
      </c>
    </row>
    <row r="382" spans="1:6" x14ac:dyDescent="0.25">
      <c r="A382" s="3">
        <v>44231</v>
      </c>
      <c r="B382" s="2">
        <v>26724359</v>
      </c>
      <c r="C382" s="2">
        <v>455820</v>
      </c>
      <c r="D382" s="2">
        <f>US_COVID19[[#This Row],[cases]]-B381</f>
        <v>125636</v>
      </c>
      <c r="E382" s="2">
        <f>US_COVID19[[#This Row],[deaths]]-C381</f>
        <v>5117</v>
      </c>
      <c r="F382" t="str">
        <f>TEXT(US_COVID19[[#This Row],[date]],"mmm-yyy")</f>
        <v>Feb-2021</v>
      </c>
    </row>
    <row r="383" spans="1:6" x14ac:dyDescent="0.25">
      <c r="A383" s="3">
        <v>44232</v>
      </c>
      <c r="B383" s="2">
        <v>26853860</v>
      </c>
      <c r="C383" s="2">
        <v>459390</v>
      </c>
      <c r="D383" s="2">
        <f>US_COVID19[[#This Row],[cases]]-B382</f>
        <v>129501</v>
      </c>
      <c r="E383" s="2">
        <f>US_COVID19[[#This Row],[deaths]]-C382</f>
        <v>3570</v>
      </c>
      <c r="F383" t="str">
        <f>TEXT(US_COVID19[[#This Row],[date]],"mmm-yyy")</f>
        <v>Feb-2021</v>
      </c>
    </row>
    <row r="384" spans="1:6" x14ac:dyDescent="0.25">
      <c r="A384" s="3">
        <v>44233</v>
      </c>
      <c r="B384" s="2">
        <v>26958807</v>
      </c>
      <c r="C384" s="2">
        <v>462052</v>
      </c>
      <c r="D384" s="2">
        <f>US_COVID19[[#This Row],[cases]]-B383</f>
        <v>104947</v>
      </c>
      <c r="E384" s="2">
        <f>US_COVID19[[#This Row],[deaths]]-C383</f>
        <v>2662</v>
      </c>
      <c r="F384" t="str">
        <f>TEXT(US_COVID19[[#This Row],[date]],"mmm-yyy")</f>
        <v>Feb-2021</v>
      </c>
    </row>
    <row r="385" spans="1:6" x14ac:dyDescent="0.25">
      <c r="A385" s="3">
        <v>44234</v>
      </c>
      <c r="B385" s="2">
        <v>27046088</v>
      </c>
      <c r="C385" s="2">
        <v>463353</v>
      </c>
      <c r="D385" s="2">
        <f>US_COVID19[[#This Row],[cases]]-B384</f>
        <v>87281</v>
      </c>
      <c r="E385" s="2">
        <f>US_COVID19[[#This Row],[deaths]]-C384</f>
        <v>1301</v>
      </c>
      <c r="F385" t="str">
        <f>TEXT(US_COVID19[[#This Row],[date]],"mmm-yyy")</f>
        <v>Feb-2021</v>
      </c>
    </row>
    <row r="386" spans="1:6" x14ac:dyDescent="0.25">
      <c r="A386" s="3">
        <v>44235</v>
      </c>
      <c r="B386" s="2">
        <v>27139070</v>
      </c>
      <c r="C386" s="2">
        <v>464936</v>
      </c>
      <c r="D386" s="2">
        <f>US_COVID19[[#This Row],[cases]]-B385</f>
        <v>92982</v>
      </c>
      <c r="E386" s="2">
        <f>US_COVID19[[#This Row],[deaths]]-C385</f>
        <v>1583</v>
      </c>
      <c r="F386" t="str">
        <f>TEXT(US_COVID19[[#This Row],[date]],"mmm-yyy")</f>
        <v>Feb-2021</v>
      </c>
    </row>
    <row r="387" spans="1:6" x14ac:dyDescent="0.25">
      <c r="A387" s="3">
        <v>44236</v>
      </c>
      <c r="B387" s="2">
        <v>27235460</v>
      </c>
      <c r="C387" s="2">
        <v>468106</v>
      </c>
      <c r="D387" s="2">
        <f>US_COVID19[[#This Row],[cases]]-B386</f>
        <v>96390</v>
      </c>
      <c r="E387" s="2">
        <f>US_COVID19[[#This Row],[deaths]]-C386</f>
        <v>3170</v>
      </c>
      <c r="F387" t="str">
        <f>TEXT(US_COVID19[[#This Row],[date]],"mmm-yyy")</f>
        <v>Feb-2021</v>
      </c>
    </row>
    <row r="388" spans="1:6" x14ac:dyDescent="0.25">
      <c r="A388" s="3">
        <v>44237</v>
      </c>
      <c r="B388" s="2">
        <v>27330435</v>
      </c>
      <c r="C388" s="2">
        <v>471360</v>
      </c>
      <c r="D388" s="2">
        <f>US_COVID19[[#This Row],[cases]]-B387</f>
        <v>94975</v>
      </c>
      <c r="E388" s="2">
        <f>US_COVID19[[#This Row],[deaths]]-C387</f>
        <v>3254</v>
      </c>
      <c r="F388" t="str">
        <f>TEXT(US_COVID19[[#This Row],[date]],"mmm-yyy")</f>
        <v>Feb-2021</v>
      </c>
    </row>
    <row r="389" spans="1:6" x14ac:dyDescent="0.25">
      <c r="A389" s="3">
        <v>44238</v>
      </c>
      <c r="B389" s="2">
        <v>27436075</v>
      </c>
      <c r="C389" s="2">
        <v>475238</v>
      </c>
      <c r="D389" s="2">
        <f>US_COVID19[[#This Row],[cases]]-B388</f>
        <v>105640</v>
      </c>
      <c r="E389" s="2">
        <f>US_COVID19[[#This Row],[deaths]]-C388</f>
        <v>3878</v>
      </c>
      <c r="F389" t="str">
        <f>TEXT(US_COVID19[[#This Row],[date]],"mmm-yyy")</f>
        <v>Feb-2021</v>
      </c>
    </row>
    <row r="390" spans="1:6" x14ac:dyDescent="0.25">
      <c r="A390" s="3">
        <v>44239</v>
      </c>
      <c r="B390" s="2">
        <v>27535702</v>
      </c>
      <c r="C390" s="2">
        <v>480701</v>
      </c>
      <c r="D390" s="2">
        <f>US_COVID19[[#This Row],[cases]]-B389</f>
        <v>99627</v>
      </c>
      <c r="E390" s="2">
        <f>US_COVID19[[#This Row],[deaths]]-C389</f>
        <v>5463</v>
      </c>
      <c r="F390" t="str">
        <f>TEXT(US_COVID19[[#This Row],[date]],"mmm-yyy")</f>
        <v>Feb-2021</v>
      </c>
    </row>
    <row r="391" spans="1:6" x14ac:dyDescent="0.25">
      <c r="A391" s="3">
        <v>44240</v>
      </c>
      <c r="B391" s="2">
        <v>27620354</v>
      </c>
      <c r="C391" s="2">
        <v>484073</v>
      </c>
      <c r="D391" s="2">
        <f>US_COVID19[[#This Row],[cases]]-B390</f>
        <v>84652</v>
      </c>
      <c r="E391" s="2">
        <f>US_COVID19[[#This Row],[deaths]]-C390</f>
        <v>3372</v>
      </c>
      <c r="F391" t="str">
        <f>TEXT(US_COVID19[[#This Row],[date]],"mmm-yyy")</f>
        <v>Feb-2021</v>
      </c>
    </row>
    <row r="392" spans="1:6" x14ac:dyDescent="0.25">
      <c r="A392" s="3">
        <v>44241</v>
      </c>
      <c r="B392" s="2">
        <v>27684134</v>
      </c>
      <c r="C392" s="2">
        <v>485154</v>
      </c>
      <c r="D392" s="2">
        <f>US_COVID19[[#This Row],[cases]]-B391</f>
        <v>63780</v>
      </c>
      <c r="E392" s="2">
        <f>US_COVID19[[#This Row],[deaths]]-C391</f>
        <v>1081</v>
      </c>
      <c r="F392" t="str">
        <f>TEXT(US_COVID19[[#This Row],[date]],"mmm-yyy")</f>
        <v>Feb-2021</v>
      </c>
    </row>
    <row r="393" spans="1:6" x14ac:dyDescent="0.25">
      <c r="A393" s="3">
        <v>44242</v>
      </c>
      <c r="B393" s="2">
        <v>27739406</v>
      </c>
      <c r="C393" s="2">
        <v>486148</v>
      </c>
      <c r="D393" s="2">
        <f>US_COVID19[[#This Row],[cases]]-B392</f>
        <v>55272</v>
      </c>
      <c r="E393" s="2">
        <f>US_COVID19[[#This Row],[deaths]]-C392</f>
        <v>994</v>
      </c>
      <c r="F393" t="str">
        <f>TEXT(US_COVID19[[#This Row],[date]],"mmm-yyy")</f>
        <v>Feb-2021</v>
      </c>
    </row>
    <row r="394" spans="1:6" x14ac:dyDescent="0.25">
      <c r="A394" s="3">
        <v>44243</v>
      </c>
      <c r="B394" s="2">
        <v>27803946</v>
      </c>
      <c r="C394" s="2">
        <v>487855</v>
      </c>
      <c r="D394" s="2">
        <f>US_COVID19[[#This Row],[cases]]-B393</f>
        <v>64540</v>
      </c>
      <c r="E394" s="2">
        <f>US_COVID19[[#This Row],[deaths]]-C393</f>
        <v>1707</v>
      </c>
      <c r="F394" t="str">
        <f>TEXT(US_COVID19[[#This Row],[date]],"mmm-yyy")</f>
        <v>Feb-2021</v>
      </c>
    </row>
    <row r="395" spans="1:6" x14ac:dyDescent="0.25">
      <c r="A395" s="3">
        <v>44244</v>
      </c>
      <c r="B395" s="2">
        <v>27874107</v>
      </c>
      <c r="C395" s="2">
        <v>490326</v>
      </c>
      <c r="D395" s="2">
        <f>US_COVID19[[#This Row],[cases]]-B394</f>
        <v>70161</v>
      </c>
      <c r="E395" s="2">
        <f>US_COVID19[[#This Row],[deaths]]-C394</f>
        <v>2471</v>
      </c>
      <c r="F395" t="str">
        <f>TEXT(US_COVID19[[#This Row],[date]],"mmm-yyy")</f>
        <v>Feb-2021</v>
      </c>
    </row>
    <row r="396" spans="1:6" x14ac:dyDescent="0.25">
      <c r="A396" s="3">
        <v>44245</v>
      </c>
      <c r="B396" s="2">
        <v>27945898</v>
      </c>
      <c r="C396" s="2">
        <v>492951</v>
      </c>
      <c r="D396" s="2">
        <f>US_COVID19[[#This Row],[cases]]-B395</f>
        <v>71791</v>
      </c>
      <c r="E396" s="2">
        <f>US_COVID19[[#This Row],[deaths]]-C395</f>
        <v>2625</v>
      </c>
      <c r="F396" t="str">
        <f>TEXT(US_COVID19[[#This Row],[date]],"mmm-yyy")</f>
        <v>Feb-2021</v>
      </c>
    </row>
    <row r="397" spans="1:6" x14ac:dyDescent="0.25">
      <c r="A397" s="3">
        <v>44246</v>
      </c>
      <c r="B397" s="2">
        <v>28023910</v>
      </c>
      <c r="C397" s="2">
        <v>495572</v>
      </c>
      <c r="D397" s="2">
        <f>US_COVID19[[#This Row],[cases]]-B396</f>
        <v>78012</v>
      </c>
      <c r="E397" s="2">
        <f>US_COVID19[[#This Row],[deaths]]-C396</f>
        <v>2621</v>
      </c>
      <c r="F397" t="str">
        <f>TEXT(US_COVID19[[#This Row],[date]],"mmm-yyy")</f>
        <v>Feb-2021</v>
      </c>
    </row>
    <row r="398" spans="1:6" x14ac:dyDescent="0.25">
      <c r="A398" s="3">
        <v>44247</v>
      </c>
      <c r="B398" s="2">
        <v>28093630</v>
      </c>
      <c r="C398" s="2">
        <v>497403</v>
      </c>
      <c r="D398" s="2">
        <f>US_COVID19[[#This Row],[cases]]-B397</f>
        <v>69720</v>
      </c>
      <c r="E398" s="2">
        <f>US_COVID19[[#This Row],[deaths]]-C397</f>
        <v>1831</v>
      </c>
      <c r="F398" t="str">
        <f>TEXT(US_COVID19[[#This Row],[date]],"mmm-yyy")</f>
        <v>Feb-2021</v>
      </c>
    </row>
    <row r="399" spans="1:6" x14ac:dyDescent="0.25">
      <c r="A399" s="3">
        <v>44248</v>
      </c>
      <c r="B399" s="2">
        <v>28148810</v>
      </c>
      <c r="C399" s="2">
        <v>498650</v>
      </c>
      <c r="D399" s="2">
        <f>US_COVID19[[#This Row],[cases]]-B398</f>
        <v>55180</v>
      </c>
      <c r="E399" s="2">
        <f>US_COVID19[[#This Row],[deaths]]-C398</f>
        <v>1247</v>
      </c>
      <c r="F399" t="str">
        <f>TEXT(US_COVID19[[#This Row],[date]],"mmm-yyy")</f>
        <v>Feb-2021</v>
      </c>
    </row>
    <row r="400" spans="1:6" x14ac:dyDescent="0.25">
      <c r="A400" s="3">
        <v>44249</v>
      </c>
      <c r="B400" s="2">
        <v>28208276</v>
      </c>
      <c r="C400" s="2">
        <v>500104</v>
      </c>
      <c r="D400" s="2">
        <f>US_COVID19[[#This Row],[cases]]-B399</f>
        <v>59466</v>
      </c>
      <c r="E400" s="2">
        <f>US_COVID19[[#This Row],[deaths]]-C399</f>
        <v>1454</v>
      </c>
      <c r="F400" t="str">
        <f>TEXT(US_COVID19[[#This Row],[date]],"mmm-yyy")</f>
        <v>Feb-2021</v>
      </c>
    </row>
    <row r="401" spans="1:6" x14ac:dyDescent="0.25">
      <c r="A401" s="3">
        <v>44250</v>
      </c>
      <c r="B401" s="2">
        <v>28280189</v>
      </c>
      <c r="C401" s="2">
        <v>502432</v>
      </c>
      <c r="D401" s="2">
        <f>US_COVID19[[#This Row],[cases]]-B400</f>
        <v>71913</v>
      </c>
      <c r="E401" s="2">
        <f>US_COVID19[[#This Row],[deaths]]-C400</f>
        <v>2328</v>
      </c>
      <c r="F401" t="str">
        <f>TEXT(US_COVID19[[#This Row],[date]],"mmm-yyy")</f>
        <v>Feb-2021</v>
      </c>
    </row>
    <row r="402" spans="1:6" x14ac:dyDescent="0.25">
      <c r="A402" s="3">
        <v>44251</v>
      </c>
      <c r="B402" s="2">
        <v>28354383</v>
      </c>
      <c r="C402" s="2">
        <v>505642</v>
      </c>
      <c r="D402" s="2">
        <f>US_COVID19[[#This Row],[cases]]-B401</f>
        <v>74194</v>
      </c>
      <c r="E402" s="2">
        <f>US_COVID19[[#This Row],[deaths]]-C401</f>
        <v>3210</v>
      </c>
      <c r="F402" t="str">
        <f>TEXT(US_COVID19[[#This Row],[date]],"mmm-yyy")</f>
        <v>Feb-2021</v>
      </c>
    </row>
    <row r="403" spans="1:6" x14ac:dyDescent="0.25">
      <c r="A403" s="3">
        <v>44252</v>
      </c>
      <c r="B403" s="2">
        <v>28432264</v>
      </c>
      <c r="C403" s="2">
        <v>508107</v>
      </c>
      <c r="D403" s="2">
        <f>US_COVID19[[#This Row],[cases]]-B402</f>
        <v>77881</v>
      </c>
      <c r="E403" s="2">
        <f>US_COVID19[[#This Row],[deaths]]-C402</f>
        <v>2465</v>
      </c>
      <c r="F403" t="str">
        <f>TEXT(US_COVID19[[#This Row],[date]],"mmm-yyy")</f>
        <v>Feb-2021</v>
      </c>
    </row>
    <row r="404" spans="1:6" x14ac:dyDescent="0.25">
      <c r="A404" s="3">
        <v>44253</v>
      </c>
      <c r="B404" s="2">
        <v>28510582</v>
      </c>
      <c r="C404" s="2">
        <v>510283</v>
      </c>
      <c r="D404" s="2">
        <f>US_COVID19[[#This Row],[cases]]-B403</f>
        <v>78318</v>
      </c>
      <c r="E404" s="2">
        <f>US_COVID19[[#This Row],[deaths]]-C403</f>
        <v>2176</v>
      </c>
      <c r="F404" t="str">
        <f>TEXT(US_COVID19[[#This Row],[date]],"mmm-yyy")</f>
        <v>Feb-2021</v>
      </c>
    </row>
    <row r="405" spans="1:6" x14ac:dyDescent="0.25">
      <c r="A405" s="3">
        <v>44254</v>
      </c>
      <c r="B405" s="2">
        <v>28573256</v>
      </c>
      <c r="C405" s="2">
        <v>511850</v>
      </c>
      <c r="D405" s="2">
        <f>US_COVID19[[#This Row],[cases]]-B404</f>
        <v>62674</v>
      </c>
      <c r="E405" s="2">
        <f>US_COVID19[[#This Row],[deaths]]-C404</f>
        <v>1567</v>
      </c>
      <c r="F405" t="str">
        <f>TEXT(US_COVID19[[#This Row],[date]],"mmm-yyy")</f>
        <v>Feb-2021</v>
      </c>
    </row>
    <row r="406" spans="1:6" x14ac:dyDescent="0.25">
      <c r="A406" s="3">
        <v>44255</v>
      </c>
      <c r="B406" s="2">
        <v>28624161</v>
      </c>
      <c r="C406" s="2">
        <v>512979</v>
      </c>
      <c r="D406" s="2">
        <f>US_COVID19[[#This Row],[cases]]-B405</f>
        <v>50905</v>
      </c>
      <c r="E406" s="2">
        <f>US_COVID19[[#This Row],[deaths]]-C405</f>
        <v>1129</v>
      </c>
      <c r="F406" t="str">
        <f>TEXT(US_COVID19[[#This Row],[date]],"mmm-yyy")</f>
        <v>Feb-2021</v>
      </c>
    </row>
    <row r="407" spans="1:6" x14ac:dyDescent="0.25">
      <c r="A407" s="3">
        <v>44256</v>
      </c>
      <c r="B407" s="2">
        <v>28680857</v>
      </c>
      <c r="C407" s="2">
        <v>514404</v>
      </c>
      <c r="D407" s="2">
        <f>US_COVID19[[#This Row],[cases]]-B406</f>
        <v>56696</v>
      </c>
      <c r="E407" s="2">
        <f>US_COVID19[[#This Row],[deaths]]-C406</f>
        <v>1425</v>
      </c>
      <c r="F407" t="str">
        <f>TEXT(US_COVID19[[#This Row],[date]],"mmm-yyy")</f>
        <v>Mar-2021</v>
      </c>
    </row>
    <row r="408" spans="1:6" x14ac:dyDescent="0.25">
      <c r="A408" s="3">
        <v>44257</v>
      </c>
      <c r="B408" s="2">
        <v>28738501</v>
      </c>
      <c r="C408" s="2">
        <v>515710</v>
      </c>
      <c r="D408" s="2">
        <f>US_COVID19[[#This Row],[cases]]-B407</f>
        <v>57644</v>
      </c>
      <c r="E408" s="2">
        <f>US_COVID19[[#This Row],[deaths]]-C407</f>
        <v>1306</v>
      </c>
      <c r="F408" t="str">
        <f>TEXT(US_COVID19[[#This Row],[date]],"mmm-yyy")</f>
        <v>Mar-2021</v>
      </c>
    </row>
    <row r="409" spans="1:6" x14ac:dyDescent="0.25">
      <c r="A409" s="3">
        <v>44258</v>
      </c>
      <c r="B409" s="2">
        <v>28805113</v>
      </c>
      <c r="C409" s="2">
        <v>518079</v>
      </c>
      <c r="D409" s="2">
        <f>US_COVID19[[#This Row],[cases]]-B408</f>
        <v>66612</v>
      </c>
      <c r="E409" s="2">
        <f>US_COVID19[[#This Row],[deaths]]-C408</f>
        <v>2369</v>
      </c>
      <c r="F409" t="str">
        <f>TEXT(US_COVID19[[#This Row],[date]],"mmm-yyy")</f>
        <v>Mar-2021</v>
      </c>
    </row>
    <row r="410" spans="1:6" x14ac:dyDescent="0.25">
      <c r="A410" s="3">
        <v>44259</v>
      </c>
      <c r="B410" s="2">
        <v>28872395</v>
      </c>
      <c r="C410" s="2">
        <v>520028</v>
      </c>
      <c r="D410" s="2">
        <f>US_COVID19[[#This Row],[cases]]-B409</f>
        <v>67282</v>
      </c>
      <c r="E410" s="2">
        <f>US_COVID19[[#This Row],[deaths]]-C409</f>
        <v>1949</v>
      </c>
      <c r="F410" t="str">
        <f>TEXT(US_COVID19[[#This Row],[date]],"mmm-yyy")</f>
        <v>Mar-2021</v>
      </c>
    </row>
    <row r="411" spans="1:6" x14ac:dyDescent="0.25">
      <c r="A411" s="3">
        <v>44260</v>
      </c>
      <c r="B411" s="2">
        <v>28938090</v>
      </c>
      <c r="C411" s="2">
        <v>522511</v>
      </c>
      <c r="D411" s="2">
        <f>US_COVID19[[#This Row],[cases]]-B410</f>
        <v>65695</v>
      </c>
      <c r="E411" s="2">
        <f>US_COVID19[[#This Row],[deaths]]-C410</f>
        <v>2483</v>
      </c>
      <c r="F411" t="str">
        <f>TEXT(US_COVID19[[#This Row],[date]],"mmm-yyy")</f>
        <v>Mar-2021</v>
      </c>
    </row>
    <row r="412" spans="1:6" x14ac:dyDescent="0.25">
      <c r="A412" s="3">
        <v>44261</v>
      </c>
      <c r="B412" s="2">
        <v>28994675</v>
      </c>
      <c r="C412" s="2">
        <v>523970</v>
      </c>
      <c r="D412" s="2">
        <f>US_COVID19[[#This Row],[cases]]-B411</f>
        <v>56585</v>
      </c>
      <c r="E412" s="2">
        <f>US_COVID19[[#This Row],[deaths]]-C411</f>
        <v>1459</v>
      </c>
      <c r="F412" t="str">
        <f>TEXT(US_COVID19[[#This Row],[date]],"mmm-yyy")</f>
        <v>Mar-2021</v>
      </c>
    </row>
    <row r="413" spans="1:6" x14ac:dyDescent="0.25">
      <c r="A413" s="3">
        <v>44262</v>
      </c>
      <c r="B413" s="2">
        <v>29034739</v>
      </c>
      <c r="C413" s="2">
        <v>524646</v>
      </c>
      <c r="D413" s="2">
        <f>US_COVID19[[#This Row],[cases]]-B412</f>
        <v>40064</v>
      </c>
      <c r="E413" s="2">
        <f>US_COVID19[[#This Row],[deaths]]-C412</f>
        <v>676</v>
      </c>
      <c r="F413" t="str">
        <f>TEXT(US_COVID19[[#This Row],[date]],"mmm-yyy")</f>
        <v>Mar-2021</v>
      </c>
    </row>
    <row r="414" spans="1:6" x14ac:dyDescent="0.25">
      <c r="A414" s="3">
        <v>44263</v>
      </c>
      <c r="B414" s="2">
        <v>29129252</v>
      </c>
      <c r="C414" s="2">
        <v>525466</v>
      </c>
      <c r="D414" s="2">
        <f>US_COVID19[[#This Row],[cases]]-B413</f>
        <v>94513</v>
      </c>
      <c r="E414" s="2">
        <f>US_COVID19[[#This Row],[deaths]]-C413</f>
        <v>820</v>
      </c>
      <c r="F414" t="str">
        <f>TEXT(US_COVID19[[#This Row],[date]],"mmm-yyy")</f>
        <v>Mar-2021</v>
      </c>
    </row>
    <row r="415" spans="1:6" x14ac:dyDescent="0.25">
      <c r="A415" s="3">
        <v>44264</v>
      </c>
      <c r="B415" s="2">
        <v>29185151</v>
      </c>
      <c r="C415" s="2">
        <v>527351</v>
      </c>
      <c r="D415" s="2">
        <f>US_COVID19[[#This Row],[cases]]-B414</f>
        <v>55899</v>
      </c>
      <c r="E415" s="2">
        <f>US_COVID19[[#This Row],[deaths]]-C414</f>
        <v>1885</v>
      </c>
      <c r="F415" t="str">
        <f>TEXT(US_COVID19[[#This Row],[date]],"mmm-yyy")</f>
        <v>Mar-2021</v>
      </c>
    </row>
    <row r="416" spans="1:6" x14ac:dyDescent="0.25">
      <c r="A416" s="3">
        <v>44265</v>
      </c>
      <c r="B416" s="2">
        <v>29243346</v>
      </c>
      <c r="C416" s="2">
        <v>528825</v>
      </c>
      <c r="D416" s="2">
        <f>US_COVID19[[#This Row],[cases]]-B415</f>
        <v>58195</v>
      </c>
      <c r="E416" s="2">
        <f>US_COVID19[[#This Row],[deaths]]-C415</f>
        <v>1474</v>
      </c>
      <c r="F416" t="str">
        <f>TEXT(US_COVID19[[#This Row],[date]],"mmm-yyy")</f>
        <v>Mar-2021</v>
      </c>
    </row>
    <row r="417" spans="1:6" x14ac:dyDescent="0.25">
      <c r="A417" s="3">
        <v>44266</v>
      </c>
      <c r="B417" s="2">
        <v>29305733</v>
      </c>
      <c r="C417" s="2">
        <v>530349</v>
      </c>
      <c r="D417" s="2">
        <f>US_COVID19[[#This Row],[cases]]-B416</f>
        <v>62387</v>
      </c>
      <c r="E417" s="2">
        <f>US_COVID19[[#This Row],[deaths]]-C416</f>
        <v>1524</v>
      </c>
      <c r="F417" t="str">
        <f>TEXT(US_COVID19[[#This Row],[date]],"mmm-yyy")</f>
        <v>Mar-2021</v>
      </c>
    </row>
    <row r="418" spans="1:6" x14ac:dyDescent="0.25">
      <c r="A418" s="3">
        <v>44267</v>
      </c>
      <c r="B418" s="2">
        <v>29369899</v>
      </c>
      <c r="C418" s="2">
        <v>532054</v>
      </c>
      <c r="D418" s="2">
        <f>US_COVID19[[#This Row],[cases]]-B417</f>
        <v>64166</v>
      </c>
      <c r="E418" s="2">
        <f>US_COVID19[[#This Row],[deaths]]-C417</f>
        <v>1705</v>
      </c>
      <c r="F418" t="str">
        <f>TEXT(US_COVID19[[#This Row],[date]],"mmm-yyy")</f>
        <v>Mar-2021</v>
      </c>
    </row>
    <row r="419" spans="1:6" x14ac:dyDescent="0.25">
      <c r="A419" s="3">
        <v>44268</v>
      </c>
      <c r="B419" s="2">
        <v>29419456</v>
      </c>
      <c r="C419" s="2">
        <v>533928</v>
      </c>
      <c r="D419" s="2">
        <f>US_COVID19[[#This Row],[cases]]-B418</f>
        <v>49557</v>
      </c>
      <c r="E419" s="2">
        <f>US_COVID19[[#This Row],[deaths]]-C418</f>
        <v>1874</v>
      </c>
      <c r="F419" t="str">
        <f>TEXT(US_COVID19[[#This Row],[date]],"mmm-yyy")</f>
        <v>Mar-2021</v>
      </c>
    </row>
    <row r="420" spans="1:6" x14ac:dyDescent="0.25">
      <c r="A420" s="3">
        <v>44269</v>
      </c>
      <c r="B420" s="2">
        <v>29457445</v>
      </c>
      <c r="C420" s="2">
        <v>534497</v>
      </c>
      <c r="D420" s="2">
        <f>US_COVID19[[#This Row],[cases]]-B419</f>
        <v>37989</v>
      </c>
      <c r="E420" s="2">
        <f>US_COVID19[[#This Row],[deaths]]-C419</f>
        <v>569</v>
      </c>
      <c r="F420" t="str">
        <f>TEXT(US_COVID19[[#This Row],[date]],"mmm-yyy")</f>
        <v>Mar-2021</v>
      </c>
    </row>
    <row r="421" spans="1:6" x14ac:dyDescent="0.25">
      <c r="A421" s="3">
        <v>44270</v>
      </c>
      <c r="B421" s="2">
        <v>29514609</v>
      </c>
      <c r="C421" s="2">
        <v>535246</v>
      </c>
      <c r="D421" s="2">
        <f>US_COVID19[[#This Row],[cases]]-B420</f>
        <v>57164</v>
      </c>
      <c r="E421" s="2">
        <f>US_COVID19[[#This Row],[deaths]]-C420</f>
        <v>749</v>
      </c>
      <c r="F421" t="str">
        <f>TEXT(US_COVID19[[#This Row],[date]],"mmm-yyy")</f>
        <v>Mar-2021</v>
      </c>
    </row>
    <row r="422" spans="1:6" x14ac:dyDescent="0.25">
      <c r="A422" s="3">
        <v>44271</v>
      </c>
      <c r="B422" s="2">
        <v>29569140</v>
      </c>
      <c r="C422" s="2">
        <v>536491</v>
      </c>
      <c r="D422" s="2">
        <f>US_COVID19[[#This Row],[cases]]-B421</f>
        <v>54531</v>
      </c>
      <c r="E422" s="2">
        <f>US_COVID19[[#This Row],[deaths]]-C421</f>
        <v>1245</v>
      </c>
      <c r="F422" t="str">
        <f>TEXT(US_COVID19[[#This Row],[date]],"mmm-yyy")</f>
        <v>Mar-2021</v>
      </c>
    </row>
    <row r="423" spans="1:6" x14ac:dyDescent="0.25">
      <c r="A423" s="3">
        <v>44272</v>
      </c>
      <c r="B423" s="2">
        <v>29628071</v>
      </c>
      <c r="C423" s="2">
        <v>537668</v>
      </c>
      <c r="D423" s="2">
        <f>US_COVID19[[#This Row],[cases]]-B422</f>
        <v>58931</v>
      </c>
      <c r="E423" s="2">
        <f>US_COVID19[[#This Row],[deaths]]-C422</f>
        <v>1177</v>
      </c>
      <c r="F423" t="str">
        <f>TEXT(US_COVID19[[#This Row],[date]],"mmm-yyy")</f>
        <v>Mar-2021</v>
      </c>
    </row>
    <row r="424" spans="1:6" x14ac:dyDescent="0.25">
      <c r="A424" s="3">
        <v>44273</v>
      </c>
      <c r="B424" s="2">
        <v>29688541</v>
      </c>
      <c r="C424" s="2">
        <v>539226</v>
      </c>
      <c r="D424" s="2">
        <f>US_COVID19[[#This Row],[cases]]-B423</f>
        <v>60470</v>
      </c>
      <c r="E424" s="2">
        <f>US_COVID19[[#This Row],[deaths]]-C423</f>
        <v>1558</v>
      </c>
      <c r="F424" t="str">
        <f>TEXT(US_COVID19[[#This Row],[date]],"mmm-yyy")</f>
        <v>Mar-2021</v>
      </c>
    </row>
    <row r="425" spans="1:6" x14ac:dyDescent="0.25">
      <c r="A425" s="3">
        <v>44274</v>
      </c>
      <c r="B425" s="2">
        <v>29749164</v>
      </c>
      <c r="C425" s="2">
        <v>540740</v>
      </c>
      <c r="D425" s="2">
        <f>US_COVID19[[#This Row],[cases]]-B424</f>
        <v>60623</v>
      </c>
      <c r="E425" s="2">
        <f>US_COVID19[[#This Row],[deaths]]-C424</f>
        <v>1514</v>
      </c>
      <c r="F425" t="str">
        <f>TEXT(US_COVID19[[#This Row],[date]],"mmm-yyy")</f>
        <v>Mar-2021</v>
      </c>
    </row>
    <row r="426" spans="1:6" x14ac:dyDescent="0.25">
      <c r="A426" s="3">
        <v>44275</v>
      </c>
      <c r="B426" s="2">
        <v>29803589</v>
      </c>
      <c r="C426" s="2">
        <v>541512</v>
      </c>
      <c r="D426" s="2">
        <f>US_COVID19[[#This Row],[cases]]-B425</f>
        <v>54425</v>
      </c>
      <c r="E426" s="2">
        <f>US_COVID19[[#This Row],[deaths]]-C425</f>
        <v>772</v>
      </c>
      <c r="F426" t="str">
        <f>TEXT(US_COVID19[[#This Row],[date]],"mmm-yyy")</f>
        <v>Mar-2021</v>
      </c>
    </row>
    <row r="427" spans="1:6" x14ac:dyDescent="0.25">
      <c r="A427" s="3">
        <v>44276</v>
      </c>
      <c r="B427" s="2">
        <v>29837782</v>
      </c>
      <c r="C427" s="2">
        <v>541960</v>
      </c>
      <c r="D427" s="2">
        <f>US_COVID19[[#This Row],[cases]]-B426</f>
        <v>34193</v>
      </c>
      <c r="E427" s="2">
        <f>US_COVID19[[#This Row],[deaths]]-C426</f>
        <v>448</v>
      </c>
      <c r="F427" t="str">
        <f>TEXT(US_COVID19[[#This Row],[date]],"mmm-yyy")</f>
        <v>Mar-2021</v>
      </c>
    </row>
    <row r="428" spans="1:6" x14ac:dyDescent="0.25">
      <c r="A428" s="3">
        <v>44277</v>
      </c>
      <c r="B428" s="2">
        <v>29892498</v>
      </c>
      <c r="C428" s="2">
        <v>542608</v>
      </c>
      <c r="D428" s="2">
        <f>US_COVID19[[#This Row],[cases]]-B427</f>
        <v>54716</v>
      </c>
      <c r="E428" s="2">
        <f>US_COVID19[[#This Row],[deaths]]-C427</f>
        <v>648</v>
      </c>
      <c r="F428" t="str">
        <f>TEXT(US_COVID19[[#This Row],[date]],"mmm-yyy")</f>
        <v>Mar-2021</v>
      </c>
    </row>
    <row r="429" spans="1:6" x14ac:dyDescent="0.25">
      <c r="A429" s="3">
        <v>44278</v>
      </c>
      <c r="B429" s="2">
        <v>29949244</v>
      </c>
      <c r="C429" s="2">
        <v>543501</v>
      </c>
      <c r="D429" s="2">
        <f>US_COVID19[[#This Row],[cases]]-B428</f>
        <v>56746</v>
      </c>
      <c r="E429" s="2">
        <f>US_COVID19[[#This Row],[deaths]]-C428</f>
        <v>893</v>
      </c>
      <c r="F429" t="str">
        <f>TEXT(US_COVID19[[#This Row],[date]],"mmm-yyy")</f>
        <v>Mar-2021</v>
      </c>
    </row>
    <row r="430" spans="1:6" x14ac:dyDescent="0.25">
      <c r="A430" s="3">
        <v>44279</v>
      </c>
      <c r="B430" s="2">
        <v>30029147</v>
      </c>
      <c r="C430" s="2">
        <v>545091</v>
      </c>
      <c r="D430" s="2">
        <f>US_COVID19[[#This Row],[cases]]-B429</f>
        <v>79903</v>
      </c>
      <c r="E430" s="2">
        <f>US_COVID19[[#This Row],[deaths]]-C429</f>
        <v>1590</v>
      </c>
      <c r="F430" t="str">
        <f>TEXT(US_COVID19[[#This Row],[date]],"mmm-yyy")</f>
        <v>Mar-2021</v>
      </c>
    </row>
    <row r="431" spans="1:6" x14ac:dyDescent="0.25">
      <c r="A431" s="3">
        <v>44280</v>
      </c>
      <c r="B431" s="2">
        <v>30098263</v>
      </c>
      <c r="C431" s="2">
        <v>546361</v>
      </c>
      <c r="D431" s="2">
        <f>US_COVID19[[#This Row],[cases]]-B430</f>
        <v>69116</v>
      </c>
      <c r="E431" s="2">
        <f>US_COVID19[[#This Row],[deaths]]-C430</f>
        <v>1270</v>
      </c>
      <c r="F431" t="str">
        <f>TEXT(US_COVID19[[#This Row],[date]],"mmm-yyy")</f>
        <v>Mar-2021</v>
      </c>
    </row>
    <row r="432" spans="1:6" x14ac:dyDescent="0.25">
      <c r="A432" s="3">
        <v>44281</v>
      </c>
      <c r="B432" s="2">
        <v>30172762</v>
      </c>
      <c r="C432" s="2">
        <v>547621</v>
      </c>
      <c r="D432" s="2">
        <f>US_COVID19[[#This Row],[cases]]-B431</f>
        <v>74499</v>
      </c>
      <c r="E432" s="2">
        <f>US_COVID19[[#This Row],[deaths]]-C431</f>
        <v>1260</v>
      </c>
      <c r="F432" t="str">
        <f>TEXT(US_COVID19[[#This Row],[date]],"mmm-yyy")</f>
        <v>Mar-2021</v>
      </c>
    </row>
    <row r="433" spans="1:6" x14ac:dyDescent="0.25">
      <c r="A433" s="3">
        <v>44282</v>
      </c>
      <c r="B433" s="2">
        <v>30233462</v>
      </c>
      <c r="C433" s="2">
        <v>548401</v>
      </c>
      <c r="D433" s="2">
        <f>US_COVID19[[#This Row],[cases]]-B432</f>
        <v>60700</v>
      </c>
      <c r="E433" s="2">
        <f>US_COVID19[[#This Row],[deaths]]-C432</f>
        <v>780</v>
      </c>
      <c r="F433" t="str">
        <f>TEXT(US_COVID19[[#This Row],[date]],"mmm-yyy")</f>
        <v>Mar-2021</v>
      </c>
    </row>
    <row r="434" spans="1:6" x14ac:dyDescent="0.25">
      <c r="A434" s="3">
        <v>44283</v>
      </c>
      <c r="B434" s="2">
        <v>30277977</v>
      </c>
      <c r="C434" s="2">
        <v>548891</v>
      </c>
      <c r="D434" s="2">
        <f>US_COVID19[[#This Row],[cases]]-B433</f>
        <v>44515</v>
      </c>
      <c r="E434" s="2">
        <f>US_COVID19[[#This Row],[deaths]]-C433</f>
        <v>490</v>
      </c>
      <c r="F434" t="str">
        <f>TEXT(US_COVID19[[#This Row],[date]],"mmm-yyy")</f>
        <v>Mar-2021</v>
      </c>
    </row>
    <row r="435" spans="1:6" x14ac:dyDescent="0.25">
      <c r="A435" s="3">
        <v>44284</v>
      </c>
      <c r="B435" s="2">
        <v>30348716</v>
      </c>
      <c r="C435" s="2">
        <v>549576</v>
      </c>
      <c r="D435" s="2">
        <f>US_COVID19[[#This Row],[cases]]-B434</f>
        <v>70739</v>
      </c>
      <c r="E435" s="2">
        <f>US_COVID19[[#This Row],[deaths]]-C434</f>
        <v>685</v>
      </c>
      <c r="F435" t="str">
        <f>TEXT(US_COVID19[[#This Row],[date]],"mmm-yyy")</f>
        <v>Mar-2021</v>
      </c>
    </row>
    <row r="436" spans="1:6" x14ac:dyDescent="0.25">
      <c r="A436" s="3">
        <v>44285</v>
      </c>
      <c r="B436" s="2">
        <v>30410950</v>
      </c>
      <c r="C436" s="2">
        <v>550523</v>
      </c>
      <c r="D436" s="2">
        <f>US_COVID19[[#This Row],[cases]]-B435</f>
        <v>62234</v>
      </c>
      <c r="E436" s="2">
        <f>US_COVID19[[#This Row],[deaths]]-C435</f>
        <v>947</v>
      </c>
      <c r="F436" t="str">
        <f>TEXT(US_COVID19[[#This Row],[date]],"mmm-yyy")</f>
        <v>Mar-2021</v>
      </c>
    </row>
    <row r="437" spans="1:6" x14ac:dyDescent="0.25">
      <c r="A437" s="3">
        <v>44286</v>
      </c>
      <c r="B437" s="2">
        <v>30478886</v>
      </c>
      <c r="C437" s="2">
        <v>551658</v>
      </c>
      <c r="D437" s="2">
        <f>US_COVID19[[#This Row],[cases]]-B436</f>
        <v>67936</v>
      </c>
      <c r="E437" s="2">
        <f>US_COVID19[[#This Row],[deaths]]-C436</f>
        <v>1135</v>
      </c>
      <c r="F437" t="str">
        <f>TEXT(US_COVID19[[#This Row],[date]],"mmm-yyy")</f>
        <v>Mar-2021</v>
      </c>
    </row>
    <row r="438" spans="1:6" x14ac:dyDescent="0.25">
      <c r="A438" s="3">
        <v>44287</v>
      </c>
      <c r="B438" s="2">
        <v>30556079</v>
      </c>
      <c r="C438" s="2">
        <v>552615</v>
      </c>
      <c r="D438" s="2">
        <f>US_COVID19[[#This Row],[cases]]-B437</f>
        <v>77193</v>
      </c>
      <c r="E438" s="2">
        <f>US_COVID19[[#This Row],[deaths]]-C437</f>
        <v>957</v>
      </c>
      <c r="F438" t="str">
        <f>TEXT(US_COVID19[[#This Row],[date]],"mmm-yyy")</f>
        <v>Apr-2021</v>
      </c>
    </row>
    <row r="439" spans="1:6" x14ac:dyDescent="0.25">
      <c r="A439" s="3">
        <v>44288</v>
      </c>
      <c r="B439" s="2">
        <v>30624668</v>
      </c>
      <c r="C439" s="2">
        <v>553571</v>
      </c>
      <c r="D439" s="2">
        <f>US_COVID19[[#This Row],[cases]]-B438</f>
        <v>68589</v>
      </c>
      <c r="E439" s="2">
        <f>US_COVID19[[#This Row],[deaths]]-C438</f>
        <v>956</v>
      </c>
      <c r="F439" t="str">
        <f>TEXT(US_COVID19[[#This Row],[date]],"mmm-yyy")</f>
        <v>Apr-2021</v>
      </c>
    </row>
    <row r="440" spans="1:6" x14ac:dyDescent="0.25">
      <c r="A440" s="3">
        <v>44289</v>
      </c>
      <c r="B440" s="2">
        <v>30688804</v>
      </c>
      <c r="C440" s="2">
        <v>554324</v>
      </c>
      <c r="D440" s="2">
        <f>US_COVID19[[#This Row],[cases]]-B439</f>
        <v>64136</v>
      </c>
      <c r="E440" s="2">
        <f>US_COVID19[[#This Row],[deaths]]-C439</f>
        <v>753</v>
      </c>
      <c r="F440" t="str">
        <f>TEXT(US_COVID19[[#This Row],[date]],"mmm-yyy")</f>
        <v>Apr-2021</v>
      </c>
    </row>
    <row r="441" spans="1:6" x14ac:dyDescent="0.25">
      <c r="A441" s="3">
        <v>44290</v>
      </c>
      <c r="B441" s="2">
        <v>30725627</v>
      </c>
      <c r="C441" s="2">
        <v>554596</v>
      </c>
      <c r="D441" s="2">
        <f>US_COVID19[[#This Row],[cases]]-B440</f>
        <v>36823</v>
      </c>
      <c r="E441" s="2">
        <f>US_COVID19[[#This Row],[deaths]]-C440</f>
        <v>272</v>
      </c>
      <c r="F441" t="str">
        <f>TEXT(US_COVID19[[#This Row],[date]],"mmm-yyy")</f>
        <v>Apr-2021</v>
      </c>
    </row>
    <row r="442" spans="1:6" x14ac:dyDescent="0.25">
      <c r="A442" s="3">
        <v>44291</v>
      </c>
      <c r="B442" s="2">
        <v>30802221</v>
      </c>
      <c r="C442" s="2">
        <v>555126</v>
      </c>
      <c r="D442" s="2">
        <f>US_COVID19[[#This Row],[cases]]-B441</f>
        <v>76594</v>
      </c>
      <c r="E442" s="2">
        <f>US_COVID19[[#This Row],[deaths]]-C441</f>
        <v>530</v>
      </c>
      <c r="F442" t="str">
        <f>TEXT(US_COVID19[[#This Row],[date]],"mmm-yyy")</f>
        <v>Apr-2021</v>
      </c>
    </row>
    <row r="443" spans="1:6" x14ac:dyDescent="0.25">
      <c r="A443" s="3">
        <v>44292</v>
      </c>
      <c r="B443" s="2">
        <v>30864193</v>
      </c>
      <c r="C443" s="2">
        <v>556035</v>
      </c>
      <c r="D443" s="2">
        <f>US_COVID19[[#This Row],[cases]]-B442</f>
        <v>61972</v>
      </c>
      <c r="E443" s="2">
        <f>US_COVID19[[#This Row],[deaths]]-C442</f>
        <v>909</v>
      </c>
      <c r="F443" t="str">
        <f>TEXT(US_COVID19[[#This Row],[date]],"mmm-yyy")</f>
        <v>Apr-2021</v>
      </c>
    </row>
    <row r="444" spans="1:6" x14ac:dyDescent="0.25">
      <c r="A444" s="3">
        <v>44293</v>
      </c>
      <c r="B444" s="2">
        <v>30937283</v>
      </c>
      <c r="C444" s="2">
        <v>558606</v>
      </c>
      <c r="D444" s="2">
        <f>US_COVID19[[#This Row],[cases]]-B443</f>
        <v>73090</v>
      </c>
      <c r="E444" s="2">
        <f>US_COVID19[[#This Row],[deaths]]-C443</f>
        <v>2571</v>
      </c>
      <c r="F444" t="str">
        <f>TEXT(US_COVID19[[#This Row],[date]],"mmm-yyy")</f>
        <v>Apr-2021</v>
      </c>
    </row>
    <row r="445" spans="1:6" x14ac:dyDescent="0.25">
      <c r="A445" s="3">
        <v>44294</v>
      </c>
      <c r="B445" s="2">
        <v>31017741</v>
      </c>
      <c r="C445" s="2">
        <v>559608</v>
      </c>
      <c r="D445" s="2">
        <f>US_COVID19[[#This Row],[cases]]-B444</f>
        <v>80458</v>
      </c>
      <c r="E445" s="2">
        <f>US_COVID19[[#This Row],[deaths]]-C444</f>
        <v>1002</v>
      </c>
      <c r="F445" t="str">
        <f>TEXT(US_COVID19[[#This Row],[date]],"mmm-yyy")</f>
        <v>Apr-2021</v>
      </c>
    </row>
    <row r="446" spans="1:6" x14ac:dyDescent="0.25">
      <c r="A446" s="3">
        <v>44295</v>
      </c>
      <c r="B446" s="2">
        <v>31099323</v>
      </c>
      <c r="C446" s="2">
        <v>560554</v>
      </c>
      <c r="D446" s="2">
        <f>US_COVID19[[#This Row],[cases]]-B445</f>
        <v>81582</v>
      </c>
      <c r="E446" s="2">
        <f>US_COVID19[[#This Row],[deaths]]-C445</f>
        <v>946</v>
      </c>
      <c r="F446" t="str">
        <f>TEXT(US_COVID19[[#This Row],[date]],"mmm-yyy")</f>
        <v>Apr-2021</v>
      </c>
    </row>
    <row r="447" spans="1:6" x14ac:dyDescent="0.25">
      <c r="A447" s="3">
        <v>44296</v>
      </c>
      <c r="B447" s="2">
        <v>31164081</v>
      </c>
      <c r="C447" s="2">
        <v>561258</v>
      </c>
      <c r="D447" s="2">
        <f>US_COVID19[[#This Row],[cases]]-B446</f>
        <v>64758</v>
      </c>
      <c r="E447" s="2">
        <f>US_COVID19[[#This Row],[deaths]]-C446</f>
        <v>704</v>
      </c>
      <c r="F447" t="str">
        <f>TEXT(US_COVID19[[#This Row],[date]],"mmm-yyy")</f>
        <v>Apr-2021</v>
      </c>
    </row>
    <row r="448" spans="1:6" x14ac:dyDescent="0.25">
      <c r="A448" s="3">
        <v>44297</v>
      </c>
      <c r="B448" s="2">
        <v>31212058</v>
      </c>
      <c r="C448" s="2">
        <v>561559</v>
      </c>
      <c r="D448" s="2">
        <f>US_COVID19[[#This Row],[cases]]-B447</f>
        <v>47977</v>
      </c>
      <c r="E448" s="2">
        <f>US_COVID19[[#This Row],[deaths]]-C447</f>
        <v>301</v>
      </c>
      <c r="F448" t="str">
        <f>TEXT(US_COVID19[[#This Row],[date]],"mmm-yyy")</f>
        <v>Apr-2021</v>
      </c>
    </row>
    <row r="449" spans="1:6" x14ac:dyDescent="0.25">
      <c r="A449" s="3">
        <v>44298</v>
      </c>
      <c r="B449" s="2">
        <v>31283990</v>
      </c>
      <c r="C449" s="2">
        <v>562024</v>
      </c>
      <c r="D449" s="2">
        <f>US_COVID19[[#This Row],[cases]]-B448</f>
        <v>71932</v>
      </c>
      <c r="E449" s="2">
        <f>US_COVID19[[#This Row],[deaths]]-C448</f>
        <v>465</v>
      </c>
      <c r="F449" t="str">
        <f>TEXT(US_COVID19[[#This Row],[date]],"mmm-yyy")</f>
        <v>Apr-2021</v>
      </c>
    </row>
    <row r="450" spans="1:6" x14ac:dyDescent="0.25">
      <c r="A450" s="3">
        <v>44299</v>
      </c>
      <c r="B450" s="2">
        <v>31361311</v>
      </c>
      <c r="C450" s="2">
        <v>563007</v>
      </c>
      <c r="D450" s="2">
        <f>US_COVID19[[#This Row],[cases]]-B449</f>
        <v>77321</v>
      </c>
      <c r="E450" s="2">
        <f>US_COVID19[[#This Row],[deaths]]-C449</f>
        <v>983</v>
      </c>
      <c r="F450" t="str">
        <f>TEXT(US_COVID19[[#This Row],[date]],"mmm-yyy")</f>
        <v>Apr-2021</v>
      </c>
    </row>
    <row r="451" spans="1:6" x14ac:dyDescent="0.25">
      <c r="A451" s="3">
        <v>44300</v>
      </c>
      <c r="B451" s="2">
        <v>31437061</v>
      </c>
      <c r="C451" s="2">
        <v>563942</v>
      </c>
      <c r="D451" s="2">
        <f>US_COVID19[[#This Row],[cases]]-B450</f>
        <v>75750</v>
      </c>
      <c r="E451" s="2">
        <f>US_COVID19[[#This Row],[deaths]]-C450</f>
        <v>935</v>
      </c>
      <c r="F451" t="str">
        <f>TEXT(US_COVID19[[#This Row],[date]],"mmm-yyy")</f>
        <v>Apr-2021</v>
      </c>
    </row>
    <row r="452" spans="1:6" x14ac:dyDescent="0.25">
      <c r="A452" s="3">
        <v>44301</v>
      </c>
      <c r="B452" s="2">
        <v>31510755</v>
      </c>
      <c r="C452" s="2">
        <v>564859</v>
      </c>
      <c r="D452" s="2">
        <f>US_COVID19[[#This Row],[cases]]-B451</f>
        <v>73694</v>
      </c>
      <c r="E452" s="2">
        <f>US_COVID19[[#This Row],[deaths]]-C451</f>
        <v>917</v>
      </c>
      <c r="F452" t="str">
        <f>TEXT(US_COVID19[[#This Row],[date]],"mmm-yyy")</f>
        <v>Apr-2021</v>
      </c>
    </row>
    <row r="453" spans="1:6" x14ac:dyDescent="0.25">
      <c r="A453" s="3">
        <v>44302</v>
      </c>
      <c r="B453" s="2">
        <v>31589109</v>
      </c>
      <c r="C453" s="2">
        <v>565794</v>
      </c>
      <c r="D453" s="2">
        <f>US_COVID19[[#This Row],[cases]]-B452</f>
        <v>78354</v>
      </c>
      <c r="E453" s="2">
        <f>US_COVID19[[#This Row],[deaths]]-C452</f>
        <v>935</v>
      </c>
      <c r="F453" t="str">
        <f>TEXT(US_COVID19[[#This Row],[date]],"mmm-yyy")</f>
        <v>Apr-2021</v>
      </c>
    </row>
    <row r="454" spans="1:6" x14ac:dyDescent="0.25">
      <c r="A454" s="3">
        <v>44303</v>
      </c>
      <c r="B454" s="2">
        <v>31642983</v>
      </c>
      <c r="C454" s="2">
        <v>566471</v>
      </c>
      <c r="D454" s="2">
        <f>US_COVID19[[#This Row],[cases]]-B453</f>
        <v>53874</v>
      </c>
      <c r="E454" s="2">
        <f>US_COVID19[[#This Row],[deaths]]-C453</f>
        <v>677</v>
      </c>
      <c r="F454" t="str">
        <f>TEXT(US_COVID19[[#This Row],[date]],"mmm-yyy")</f>
        <v>Apr-2021</v>
      </c>
    </row>
    <row r="455" spans="1:6" x14ac:dyDescent="0.25">
      <c r="A455" s="3">
        <v>44304</v>
      </c>
      <c r="B455" s="2">
        <v>31684382</v>
      </c>
      <c r="C455" s="2">
        <v>566829</v>
      </c>
      <c r="D455" s="2">
        <f>US_COVID19[[#This Row],[cases]]-B454</f>
        <v>41399</v>
      </c>
      <c r="E455" s="2">
        <f>US_COVID19[[#This Row],[deaths]]-C454</f>
        <v>358</v>
      </c>
      <c r="F455" t="str">
        <f>TEXT(US_COVID19[[#This Row],[date]],"mmm-yyy")</f>
        <v>Apr-2021</v>
      </c>
    </row>
    <row r="456" spans="1:6" x14ac:dyDescent="0.25">
      <c r="A456" s="3">
        <v>44305</v>
      </c>
      <c r="B456" s="2">
        <v>31754642</v>
      </c>
      <c r="C456" s="2">
        <v>567314</v>
      </c>
      <c r="D456" s="2">
        <f>US_COVID19[[#This Row],[cases]]-B455</f>
        <v>70260</v>
      </c>
      <c r="E456" s="2">
        <f>US_COVID19[[#This Row],[deaths]]-C455</f>
        <v>485</v>
      </c>
      <c r="F456" t="str">
        <f>TEXT(US_COVID19[[#This Row],[date]],"mmm-yyy")</f>
        <v>Apr-2021</v>
      </c>
    </row>
    <row r="457" spans="1:6" x14ac:dyDescent="0.25">
      <c r="A457" s="3">
        <v>44306</v>
      </c>
      <c r="B457" s="2">
        <v>31815666</v>
      </c>
      <c r="C457" s="2">
        <v>568146</v>
      </c>
      <c r="D457" s="2">
        <f>US_COVID19[[#This Row],[cases]]-B456</f>
        <v>61024</v>
      </c>
      <c r="E457" s="2">
        <f>US_COVID19[[#This Row],[deaths]]-C456</f>
        <v>832</v>
      </c>
      <c r="F457" t="str">
        <f>TEXT(US_COVID19[[#This Row],[date]],"mmm-yyy")</f>
        <v>Apr-2021</v>
      </c>
    </row>
    <row r="458" spans="1:6" x14ac:dyDescent="0.25">
      <c r="A458" s="3">
        <v>44307</v>
      </c>
      <c r="B458" s="2">
        <v>31878161</v>
      </c>
      <c r="C458" s="2">
        <v>568986</v>
      </c>
      <c r="D458" s="2">
        <f>US_COVID19[[#This Row],[cases]]-B457</f>
        <v>62495</v>
      </c>
      <c r="E458" s="2">
        <f>US_COVID19[[#This Row],[deaths]]-C457</f>
        <v>840</v>
      </c>
      <c r="F458" t="str">
        <f>TEXT(US_COVID19[[#This Row],[date]],"mmm-yyy")</f>
        <v>Apr-2021</v>
      </c>
    </row>
    <row r="459" spans="1:6" x14ac:dyDescent="0.25">
      <c r="A459" s="3">
        <v>44308</v>
      </c>
      <c r="B459" s="2">
        <v>31944402</v>
      </c>
      <c r="C459" s="2">
        <v>569897</v>
      </c>
      <c r="D459" s="2">
        <f>US_COVID19[[#This Row],[cases]]-B458</f>
        <v>66241</v>
      </c>
      <c r="E459" s="2">
        <f>US_COVID19[[#This Row],[deaths]]-C458</f>
        <v>911</v>
      </c>
      <c r="F459" t="str">
        <f>TEXT(US_COVID19[[#This Row],[date]],"mmm-yyy")</f>
        <v>Apr-2021</v>
      </c>
    </row>
    <row r="460" spans="1:6" x14ac:dyDescent="0.25">
      <c r="A460" s="3">
        <v>44309</v>
      </c>
      <c r="B460" s="2">
        <v>32008186</v>
      </c>
      <c r="C460" s="2">
        <v>570770</v>
      </c>
      <c r="D460" s="2">
        <f>US_COVID19[[#This Row],[cases]]-B459</f>
        <v>63784</v>
      </c>
      <c r="E460" s="2">
        <f>US_COVID19[[#This Row],[deaths]]-C459</f>
        <v>873</v>
      </c>
      <c r="F460" t="str">
        <f>TEXT(US_COVID19[[#This Row],[date]],"mmm-yyy")</f>
        <v>Apr-2021</v>
      </c>
    </row>
    <row r="461" spans="1:6" x14ac:dyDescent="0.25">
      <c r="A461" s="3">
        <v>44310</v>
      </c>
      <c r="B461" s="2">
        <v>32058654</v>
      </c>
      <c r="C461" s="2">
        <v>571495</v>
      </c>
      <c r="D461" s="2">
        <f>US_COVID19[[#This Row],[cases]]-B460</f>
        <v>50468</v>
      </c>
      <c r="E461" s="2">
        <f>US_COVID19[[#This Row],[deaths]]-C460</f>
        <v>725</v>
      </c>
      <c r="F461" t="str">
        <f>TEXT(US_COVID19[[#This Row],[date]],"mmm-yyy")</f>
        <v>Apr-2021</v>
      </c>
    </row>
    <row r="462" spans="1:6" x14ac:dyDescent="0.25">
      <c r="A462" s="3">
        <v>44311</v>
      </c>
      <c r="B462" s="2">
        <v>32092245</v>
      </c>
      <c r="C462" s="2">
        <v>571777</v>
      </c>
      <c r="D462" s="2">
        <f>US_COVID19[[#This Row],[cases]]-B461</f>
        <v>33591</v>
      </c>
      <c r="E462" s="2">
        <f>US_COVID19[[#This Row],[deaths]]-C461</f>
        <v>282</v>
      </c>
      <c r="F462" t="str">
        <f>TEXT(US_COVID19[[#This Row],[date]],"mmm-yyy")</f>
        <v>Apr-2021</v>
      </c>
    </row>
    <row r="463" spans="1:6" x14ac:dyDescent="0.25">
      <c r="A463" s="3">
        <v>44312</v>
      </c>
      <c r="B463" s="2">
        <v>32139580</v>
      </c>
      <c r="C463" s="2">
        <v>572256</v>
      </c>
      <c r="D463" s="2">
        <f>US_COVID19[[#This Row],[cases]]-B462</f>
        <v>47335</v>
      </c>
      <c r="E463" s="2">
        <f>US_COVID19[[#This Row],[deaths]]-C462</f>
        <v>479</v>
      </c>
      <c r="F463" t="str">
        <f>TEXT(US_COVID19[[#This Row],[date]],"mmm-yyy")</f>
        <v>Apr-2021</v>
      </c>
    </row>
    <row r="464" spans="1:6" x14ac:dyDescent="0.25">
      <c r="A464" s="3">
        <v>44313</v>
      </c>
      <c r="B464" s="2">
        <v>32191457</v>
      </c>
      <c r="C464" s="2">
        <v>572969</v>
      </c>
      <c r="D464" s="2">
        <f>US_COVID19[[#This Row],[cases]]-B463</f>
        <v>51877</v>
      </c>
      <c r="E464" s="2">
        <f>US_COVID19[[#This Row],[deaths]]-C463</f>
        <v>713</v>
      </c>
      <c r="F464" t="str">
        <f>TEXT(US_COVID19[[#This Row],[date]],"mmm-yyy")</f>
        <v>Apr-2021</v>
      </c>
    </row>
    <row r="465" spans="1:6" x14ac:dyDescent="0.25">
      <c r="A465" s="3">
        <v>44314</v>
      </c>
      <c r="B465" s="2">
        <v>32246275</v>
      </c>
      <c r="C465" s="2">
        <v>573903</v>
      </c>
      <c r="D465" s="2">
        <f>US_COVID19[[#This Row],[cases]]-B464</f>
        <v>54818</v>
      </c>
      <c r="E465" s="2">
        <f>US_COVID19[[#This Row],[deaths]]-C464</f>
        <v>934</v>
      </c>
      <c r="F465" t="str">
        <f>TEXT(US_COVID19[[#This Row],[date]],"mmm-yyy")</f>
        <v>Apr-2021</v>
      </c>
    </row>
    <row r="466" spans="1:6" x14ac:dyDescent="0.25">
      <c r="A466" s="3">
        <v>44315</v>
      </c>
      <c r="B466" s="2">
        <v>32303857</v>
      </c>
      <c r="C466" s="2">
        <v>574777</v>
      </c>
      <c r="D466" s="2">
        <f>US_COVID19[[#This Row],[cases]]-B465</f>
        <v>57582</v>
      </c>
      <c r="E466" s="2">
        <f>US_COVID19[[#This Row],[deaths]]-C465</f>
        <v>874</v>
      </c>
      <c r="F466" t="str">
        <f>TEXT(US_COVID19[[#This Row],[date]],"mmm-yyy")</f>
        <v>Apr-2021</v>
      </c>
    </row>
    <row r="467" spans="1:6" x14ac:dyDescent="0.25">
      <c r="A467" s="3">
        <v>44316</v>
      </c>
      <c r="B467" s="2">
        <v>32362374</v>
      </c>
      <c r="C467" s="2">
        <v>575637</v>
      </c>
      <c r="D467" s="2">
        <f>US_COVID19[[#This Row],[cases]]-B466</f>
        <v>58517</v>
      </c>
      <c r="E467" s="2">
        <f>US_COVID19[[#This Row],[deaths]]-C466</f>
        <v>860</v>
      </c>
      <c r="F467" t="str">
        <f>TEXT(US_COVID19[[#This Row],[date]],"mmm-yyy")</f>
        <v>Apr-2021</v>
      </c>
    </row>
    <row r="468" spans="1:6" x14ac:dyDescent="0.25">
      <c r="A468" s="3">
        <v>44317</v>
      </c>
      <c r="B468" s="2">
        <v>32407133</v>
      </c>
      <c r="C468" s="2">
        <v>576352</v>
      </c>
      <c r="D468" s="2">
        <f>US_COVID19[[#This Row],[cases]]-B467</f>
        <v>44759</v>
      </c>
      <c r="E468" s="2">
        <f>US_COVID19[[#This Row],[deaths]]-C467</f>
        <v>715</v>
      </c>
      <c r="F468" t="str">
        <f>TEXT(US_COVID19[[#This Row],[date]],"mmm-yyy")</f>
        <v>May-2021</v>
      </c>
    </row>
    <row r="469" spans="1:6" x14ac:dyDescent="0.25">
      <c r="A469" s="3">
        <v>44318</v>
      </c>
      <c r="B469" s="2">
        <v>32436765</v>
      </c>
      <c r="C469" s="2">
        <v>576664</v>
      </c>
      <c r="D469" s="2">
        <f>US_COVID19[[#This Row],[cases]]-B468</f>
        <v>29632</v>
      </c>
      <c r="E469" s="2">
        <f>US_COVID19[[#This Row],[deaths]]-C468</f>
        <v>312</v>
      </c>
      <c r="F469" t="str">
        <f>TEXT(US_COVID19[[#This Row],[date]],"mmm-yyy")</f>
        <v>May-2021</v>
      </c>
    </row>
    <row r="470" spans="1:6" x14ac:dyDescent="0.25">
      <c r="A470" s="3">
        <v>44319</v>
      </c>
      <c r="B470" s="2">
        <v>32486709</v>
      </c>
      <c r="C470" s="2">
        <v>577123</v>
      </c>
      <c r="D470" s="2">
        <f>US_COVID19[[#This Row],[cases]]-B469</f>
        <v>49944</v>
      </c>
      <c r="E470" s="2">
        <f>US_COVID19[[#This Row],[deaths]]-C469</f>
        <v>459</v>
      </c>
      <c r="F470" t="str">
        <f>TEXT(US_COVID19[[#This Row],[date]],"mmm-yyy")</f>
        <v>May-2021</v>
      </c>
    </row>
    <row r="471" spans="1:6" x14ac:dyDescent="0.25">
      <c r="A471" s="3">
        <v>44320</v>
      </c>
      <c r="B471" s="2">
        <v>32527664</v>
      </c>
      <c r="C471" s="2">
        <v>578030</v>
      </c>
      <c r="D471" s="2">
        <f>US_COVID19[[#This Row],[cases]]-B470</f>
        <v>40955</v>
      </c>
      <c r="E471" s="2">
        <f>US_COVID19[[#This Row],[deaths]]-C470</f>
        <v>907</v>
      </c>
      <c r="F471" t="str">
        <f>TEXT(US_COVID19[[#This Row],[date]],"mmm-yyy")</f>
        <v>May-2021</v>
      </c>
    </row>
    <row r="472" spans="1:6" x14ac:dyDescent="0.25">
      <c r="A472" s="3">
        <v>44321</v>
      </c>
      <c r="B472" s="2">
        <v>32572383</v>
      </c>
      <c r="C472" s="2">
        <v>578806</v>
      </c>
      <c r="D472" s="2">
        <f>US_COVID19[[#This Row],[cases]]-B471</f>
        <v>44719</v>
      </c>
      <c r="E472" s="2">
        <f>US_COVID19[[#This Row],[deaths]]-C471</f>
        <v>776</v>
      </c>
      <c r="F472" t="str">
        <f>TEXT(US_COVID19[[#This Row],[date]],"mmm-yyy")</f>
        <v>May-2021</v>
      </c>
    </row>
    <row r="473" spans="1:6" x14ac:dyDescent="0.25">
      <c r="A473" s="3">
        <v>44322</v>
      </c>
      <c r="B473" s="2">
        <v>32620077</v>
      </c>
      <c r="C473" s="2">
        <v>579638</v>
      </c>
      <c r="D473" s="2">
        <f>US_COVID19[[#This Row],[cases]]-B472</f>
        <v>47694</v>
      </c>
      <c r="E473" s="2">
        <f>US_COVID19[[#This Row],[deaths]]-C472</f>
        <v>832</v>
      </c>
      <c r="F473" t="str">
        <f>TEXT(US_COVID19[[#This Row],[date]],"mmm-yyy")</f>
        <v>May-2021</v>
      </c>
    </row>
    <row r="474" spans="1:6" x14ac:dyDescent="0.25">
      <c r="A474" s="3">
        <v>44323</v>
      </c>
      <c r="B474" s="2">
        <v>32667570</v>
      </c>
      <c r="C474" s="2">
        <v>580450</v>
      </c>
      <c r="D474" s="2">
        <f>US_COVID19[[#This Row],[cases]]-B473</f>
        <v>47493</v>
      </c>
      <c r="E474" s="2">
        <f>US_COVID19[[#This Row],[deaths]]-C473</f>
        <v>812</v>
      </c>
      <c r="F474" t="str">
        <f>TEXT(US_COVID19[[#This Row],[date]],"mmm-yyy")</f>
        <v>May-2021</v>
      </c>
    </row>
    <row r="475" spans="1:6" x14ac:dyDescent="0.25">
      <c r="A475" s="3">
        <v>44324</v>
      </c>
      <c r="B475" s="2">
        <v>32701236</v>
      </c>
      <c r="C475" s="2">
        <v>581054</v>
      </c>
      <c r="D475" s="2">
        <f>US_COVID19[[#This Row],[cases]]-B474</f>
        <v>33666</v>
      </c>
      <c r="E475" s="2">
        <f>US_COVID19[[#This Row],[deaths]]-C474</f>
        <v>604</v>
      </c>
      <c r="F475" t="str">
        <f>TEXT(US_COVID19[[#This Row],[date]],"mmm-yyy")</f>
        <v>May-2021</v>
      </c>
    </row>
    <row r="476" spans="1:6" x14ac:dyDescent="0.25">
      <c r="A476" s="3">
        <v>44325</v>
      </c>
      <c r="B476" s="2">
        <v>32723564</v>
      </c>
      <c r="C476" s="2">
        <v>581300</v>
      </c>
      <c r="D476" s="2">
        <f>US_COVID19[[#This Row],[cases]]-B475</f>
        <v>22328</v>
      </c>
      <c r="E476" s="2">
        <f>US_COVID19[[#This Row],[deaths]]-C475</f>
        <v>246</v>
      </c>
      <c r="F476" t="str">
        <f>TEXT(US_COVID19[[#This Row],[date]],"mmm-yyy")</f>
        <v>May-2021</v>
      </c>
    </row>
    <row r="477" spans="1:6" x14ac:dyDescent="0.25">
      <c r="A477" s="3">
        <v>44326</v>
      </c>
      <c r="B477" s="2">
        <v>32760121</v>
      </c>
      <c r="C477" s="2">
        <v>581670</v>
      </c>
      <c r="D477" s="2">
        <f>US_COVID19[[#This Row],[cases]]-B476</f>
        <v>36557</v>
      </c>
      <c r="E477" s="2">
        <f>US_COVID19[[#This Row],[deaths]]-C476</f>
        <v>370</v>
      </c>
      <c r="F477" t="str">
        <f>TEXT(US_COVID19[[#This Row],[date]],"mmm-yyy")</f>
        <v>May-2021</v>
      </c>
    </row>
    <row r="478" spans="1:6" x14ac:dyDescent="0.25">
      <c r="A478" s="3">
        <v>44327</v>
      </c>
      <c r="B478" s="2">
        <v>32794162</v>
      </c>
      <c r="C478" s="2">
        <v>582363</v>
      </c>
      <c r="D478" s="2">
        <f>US_COVID19[[#This Row],[cases]]-B477</f>
        <v>34041</v>
      </c>
      <c r="E478" s="2">
        <f>US_COVID19[[#This Row],[deaths]]-C477</f>
        <v>693</v>
      </c>
      <c r="F478" t="str">
        <f>TEXT(US_COVID19[[#This Row],[date]],"mmm-yyy")</f>
        <v>May-2021</v>
      </c>
    </row>
    <row r="479" spans="1:6" x14ac:dyDescent="0.25">
      <c r="A479" s="3">
        <v>44328</v>
      </c>
      <c r="B479" s="2">
        <v>32829645</v>
      </c>
      <c r="C479" s="2">
        <v>583211</v>
      </c>
      <c r="D479" s="2">
        <f>US_COVID19[[#This Row],[cases]]-B478</f>
        <v>35483</v>
      </c>
      <c r="E479" s="2">
        <f>US_COVID19[[#This Row],[deaths]]-C478</f>
        <v>848</v>
      </c>
      <c r="F479" t="str">
        <f>TEXT(US_COVID19[[#This Row],[date]],"mmm-yyy")</f>
        <v>May-2021</v>
      </c>
    </row>
    <row r="480" spans="1:6" x14ac:dyDescent="0.25">
      <c r="A480" s="3">
        <v>44329</v>
      </c>
      <c r="B480" s="2">
        <v>32868084</v>
      </c>
      <c r="C480" s="2">
        <v>583991</v>
      </c>
      <c r="D480" s="2">
        <f>US_COVID19[[#This Row],[cases]]-B479</f>
        <v>38439</v>
      </c>
      <c r="E480" s="2">
        <f>US_COVID19[[#This Row],[deaths]]-C479</f>
        <v>780</v>
      </c>
      <c r="F480" t="str">
        <f>TEXT(US_COVID19[[#This Row],[date]],"mmm-yyy")</f>
        <v>May-2021</v>
      </c>
    </row>
    <row r="481" spans="1:6" x14ac:dyDescent="0.25">
      <c r="A481" s="3">
        <v>44330</v>
      </c>
      <c r="B481" s="2">
        <v>32909065</v>
      </c>
      <c r="C481" s="2">
        <v>584723</v>
      </c>
      <c r="D481" s="2">
        <f>US_COVID19[[#This Row],[cases]]-B480</f>
        <v>40981</v>
      </c>
      <c r="E481" s="2">
        <f>US_COVID19[[#This Row],[deaths]]-C480</f>
        <v>732</v>
      </c>
      <c r="F481" t="str">
        <f>TEXT(US_COVID19[[#This Row],[date]],"mmm-yyy")</f>
        <v>May-2021</v>
      </c>
    </row>
    <row r="482" spans="1:6" x14ac:dyDescent="0.25">
      <c r="A482" s="3">
        <v>44331</v>
      </c>
      <c r="B482" s="2">
        <v>32938115</v>
      </c>
      <c r="C482" s="2">
        <v>585282</v>
      </c>
      <c r="D482" s="2">
        <f>US_COVID19[[#This Row],[cases]]-B481</f>
        <v>29050</v>
      </c>
      <c r="E482" s="2">
        <f>US_COVID19[[#This Row],[deaths]]-C481</f>
        <v>559</v>
      </c>
      <c r="F482" t="str">
        <f>TEXT(US_COVID19[[#This Row],[date]],"mmm-yyy")</f>
        <v>May-2021</v>
      </c>
    </row>
    <row r="483" spans="1:6" x14ac:dyDescent="0.25">
      <c r="A483" s="3">
        <v>44332</v>
      </c>
      <c r="B483" s="2">
        <v>32954825</v>
      </c>
      <c r="C483" s="2">
        <v>585574</v>
      </c>
      <c r="D483" s="2">
        <f>US_COVID19[[#This Row],[cases]]-B482</f>
        <v>16710</v>
      </c>
      <c r="E483" s="2">
        <f>US_COVID19[[#This Row],[deaths]]-C482</f>
        <v>292</v>
      </c>
      <c r="F483" t="str">
        <f>TEXT(US_COVID19[[#This Row],[date]],"mmm-yyy")</f>
        <v>May-2021</v>
      </c>
    </row>
    <row r="484" spans="1:6" x14ac:dyDescent="0.25">
      <c r="A484" s="3">
        <v>44333</v>
      </c>
      <c r="B484" s="2">
        <v>32984032</v>
      </c>
      <c r="C484" s="2">
        <v>585958</v>
      </c>
      <c r="D484" s="2">
        <f>US_COVID19[[#This Row],[cases]]-B483</f>
        <v>29207</v>
      </c>
      <c r="E484" s="2">
        <f>US_COVID19[[#This Row],[deaths]]-C483</f>
        <v>384</v>
      </c>
      <c r="F484" t="str">
        <f>TEXT(US_COVID19[[#This Row],[date]],"mmm-yyy")</f>
        <v>May-2021</v>
      </c>
    </row>
    <row r="485" spans="1:6" x14ac:dyDescent="0.25">
      <c r="A485" s="3">
        <v>44334</v>
      </c>
      <c r="B485" s="2">
        <v>33011895</v>
      </c>
      <c r="C485" s="2">
        <v>586825</v>
      </c>
      <c r="D485" s="2">
        <f>US_COVID19[[#This Row],[cases]]-B484</f>
        <v>27863</v>
      </c>
      <c r="E485" s="2">
        <f>US_COVID19[[#This Row],[deaths]]-C484</f>
        <v>867</v>
      </c>
      <c r="F485" t="str">
        <f>TEXT(US_COVID19[[#This Row],[date]],"mmm-yyy")</f>
        <v>May-2021</v>
      </c>
    </row>
    <row r="486" spans="1:6" x14ac:dyDescent="0.25">
      <c r="A486" s="3">
        <v>44335</v>
      </c>
      <c r="B486" s="2">
        <v>33040689</v>
      </c>
      <c r="C486" s="2">
        <v>587500</v>
      </c>
      <c r="D486" s="2">
        <f>US_COVID19[[#This Row],[cases]]-B485</f>
        <v>28794</v>
      </c>
      <c r="E486" s="2">
        <f>US_COVID19[[#This Row],[deaths]]-C485</f>
        <v>675</v>
      </c>
      <c r="F486" t="str">
        <f>TEXT(US_COVID19[[#This Row],[date]],"mmm-yyy")</f>
        <v>May-2021</v>
      </c>
    </row>
    <row r="487" spans="1:6" x14ac:dyDescent="0.25">
      <c r="A487" s="3">
        <v>44336</v>
      </c>
      <c r="B487" s="2">
        <v>33070307</v>
      </c>
      <c r="C487" s="2">
        <v>588154</v>
      </c>
      <c r="D487" s="2">
        <f>US_COVID19[[#This Row],[cases]]-B486</f>
        <v>29618</v>
      </c>
      <c r="E487" s="2">
        <f>US_COVID19[[#This Row],[deaths]]-C486</f>
        <v>654</v>
      </c>
      <c r="F487" t="str">
        <f>TEXT(US_COVID19[[#This Row],[date]],"mmm-yyy")</f>
        <v>May-2021</v>
      </c>
    </row>
    <row r="488" spans="1:6" x14ac:dyDescent="0.25">
      <c r="A488" s="3">
        <v>44337</v>
      </c>
      <c r="B488" s="2">
        <v>33099318</v>
      </c>
      <c r="C488" s="2">
        <v>588850</v>
      </c>
      <c r="D488" s="2">
        <f>US_COVID19[[#This Row],[cases]]-B487</f>
        <v>29011</v>
      </c>
      <c r="E488" s="2">
        <f>US_COVID19[[#This Row],[deaths]]-C487</f>
        <v>696</v>
      </c>
      <c r="F488" t="str">
        <f>TEXT(US_COVID19[[#This Row],[date]],"mmm-yyy")</f>
        <v>May-2021</v>
      </c>
    </row>
    <row r="489" spans="1:6" x14ac:dyDescent="0.25">
      <c r="A489" s="3">
        <v>44338</v>
      </c>
      <c r="B489" s="2">
        <v>33117634</v>
      </c>
      <c r="C489" s="2">
        <v>589329</v>
      </c>
      <c r="D489" s="2">
        <f>US_COVID19[[#This Row],[cases]]-B488</f>
        <v>18316</v>
      </c>
      <c r="E489" s="2">
        <f>US_COVID19[[#This Row],[deaths]]-C488</f>
        <v>479</v>
      </c>
      <c r="F489" t="str">
        <f>TEXT(US_COVID19[[#This Row],[date]],"mmm-yyy")</f>
        <v>May-2021</v>
      </c>
    </row>
    <row r="490" spans="1:6" x14ac:dyDescent="0.25">
      <c r="A490" s="3">
        <v>44339</v>
      </c>
      <c r="B490" s="2">
        <v>33131784</v>
      </c>
      <c r="C490" s="2">
        <v>589518</v>
      </c>
      <c r="D490" s="2">
        <f>US_COVID19[[#This Row],[cases]]-B489</f>
        <v>14150</v>
      </c>
      <c r="E490" s="2">
        <f>US_COVID19[[#This Row],[deaths]]-C489</f>
        <v>189</v>
      </c>
      <c r="F490" t="str">
        <f>TEXT(US_COVID19[[#This Row],[date]],"mmm-yyy")</f>
        <v>May-2021</v>
      </c>
    </row>
    <row r="491" spans="1:6" x14ac:dyDescent="0.25">
      <c r="A491" s="3">
        <v>44340</v>
      </c>
      <c r="B491" s="2">
        <v>33157412</v>
      </c>
      <c r="C491" s="2">
        <v>589935</v>
      </c>
      <c r="D491" s="2">
        <f>US_COVID19[[#This Row],[cases]]-B490</f>
        <v>25628</v>
      </c>
      <c r="E491" s="2">
        <f>US_COVID19[[#This Row],[deaths]]-C490</f>
        <v>417</v>
      </c>
      <c r="F491" t="str">
        <f>TEXT(US_COVID19[[#This Row],[date]],"mmm-yyy")</f>
        <v>May-2021</v>
      </c>
    </row>
    <row r="492" spans="1:6" x14ac:dyDescent="0.25">
      <c r="A492" s="3">
        <v>44341</v>
      </c>
      <c r="B492" s="2">
        <v>33180250</v>
      </c>
      <c r="C492" s="2">
        <v>590635</v>
      </c>
      <c r="D492" s="2">
        <f>US_COVID19[[#This Row],[cases]]-B491</f>
        <v>22838</v>
      </c>
      <c r="E492" s="2">
        <f>US_COVID19[[#This Row],[deaths]]-C491</f>
        <v>700</v>
      </c>
      <c r="F492" t="str">
        <f>TEXT(US_COVID19[[#This Row],[date]],"mmm-yyy")</f>
        <v>May-2021</v>
      </c>
    </row>
    <row r="493" spans="1:6" x14ac:dyDescent="0.25">
      <c r="A493" s="3">
        <v>44342</v>
      </c>
      <c r="B493" s="2">
        <v>33203636</v>
      </c>
      <c r="C493" s="2">
        <v>591601</v>
      </c>
      <c r="D493" s="2">
        <f>US_COVID19[[#This Row],[cases]]-B492</f>
        <v>23386</v>
      </c>
      <c r="E493" s="2">
        <f>US_COVID19[[#This Row],[deaths]]-C492</f>
        <v>966</v>
      </c>
      <c r="F493" t="str">
        <f>TEXT(US_COVID19[[#This Row],[date]],"mmm-yyy")</f>
        <v>May-2021</v>
      </c>
    </row>
    <row r="494" spans="1:6" x14ac:dyDescent="0.25">
      <c r="A494" s="3">
        <v>44343</v>
      </c>
      <c r="B494" s="2">
        <v>33231383</v>
      </c>
      <c r="C494" s="2">
        <v>592942</v>
      </c>
      <c r="D494" s="2">
        <f>US_COVID19[[#This Row],[cases]]-B493</f>
        <v>27747</v>
      </c>
      <c r="E494" s="2">
        <f>US_COVID19[[#This Row],[deaths]]-C493</f>
        <v>1341</v>
      </c>
      <c r="F494" t="str">
        <f>TEXT(US_COVID19[[#This Row],[date]],"mmm-yyy")</f>
        <v>May-2021</v>
      </c>
    </row>
    <row r="495" spans="1:6" x14ac:dyDescent="0.25">
      <c r="A495" s="3">
        <v>44344</v>
      </c>
      <c r="B495" s="2">
        <v>33253407</v>
      </c>
      <c r="C495" s="2">
        <v>593701</v>
      </c>
      <c r="D495" s="2">
        <f>US_COVID19[[#This Row],[cases]]-B494</f>
        <v>22024</v>
      </c>
      <c r="E495" s="2">
        <f>US_COVID19[[#This Row],[deaths]]-C494</f>
        <v>759</v>
      </c>
      <c r="F495" t="str">
        <f>TEXT(US_COVID19[[#This Row],[date]],"mmm-yyy")</f>
        <v>May-2021</v>
      </c>
    </row>
    <row r="496" spans="1:6" x14ac:dyDescent="0.25">
      <c r="A496" s="3">
        <v>44345</v>
      </c>
      <c r="B496" s="2">
        <v>33264967</v>
      </c>
      <c r="C496" s="2">
        <v>594040</v>
      </c>
      <c r="D496" s="2">
        <f>US_COVID19[[#This Row],[cases]]-B495</f>
        <v>11560</v>
      </c>
      <c r="E496" s="2">
        <f>US_COVID19[[#This Row],[deaths]]-C495</f>
        <v>339</v>
      </c>
      <c r="F496" t="str">
        <f>TEXT(US_COVID19[[#This Row],[date]],"mmm-yyy")</f>
        <v>May-2021</v>
      </c>
    </row>
    <row r="497" spans="1:6" x14ac:dyDescent="0.25">
      <c r="A497" s="3">
        <v>44346</v>
      </c>
      <c r="B497" s="2">
        <v>33272409</v>
      </c>
      <c r="C497" s="2">
        <v>594171</v>
      </c>
      <c r="D497" s="2">
        <f>US_COVID19[[#This Row],[cases]]-B496</f>
        <v>7442</v>
      </c>
      <c r="E497" s="2">
        <f>US_COVID19[[#This Row],[deaths]]-C496</f>
        <v>131</v>
      </c>
      <c r="F497" t="str">
        <f>TEXT(US_COVID19[[#This Row],[date]],"mmm-yyy")</f>
        <v>May-2021</v>
      </c>
    </row>
    <row r="498" spans="1:6" x14ac:dyDescent="0.25">
      <c r="A498" s="3">
        <v>44347</v>
      </c>
      <c r="B498" s="2">
        <v>33277912</v>
      </c>
      <c r="C498" s="2">
        <v>594321</v>
      </c>
      <c r="D498" s="2">
        <f>US_COVID19[[#This Row],[cases]]-B497</f>
        <v>5503</v>
      </c>
      <c r="E498" s="2">
        <f>US_COVID19[[#This Row],[deaths]]-C497</f>
        <v>150</v>
      </c>
      <c r="F498" t="str">
        <f>TEXT(US_COVID19[[#This Row],[date]],"mmm-yyy")</f>
        <v>May-2021</v>
      </c>
    </row>
    <row r="499" spans="1:6" x14ac:dyDescent="0.25">
      <c r="A499" s="3">
        <v>44348</v>
      </c>
      <c r="B499" s="2">
        <v>33300482</v>
      </c>
      <c r="C499" s="2">
        <v>594827</v>
      </c>
      <c r="D499" s="2">
        <f>US_COVID19[[#This Row],[cases]]-B498</f>
        <v>22570</v>
      </c>
      <c r="E499" s="2">
        <f>US_COVID19[[#This Row],[deaths]]-C498</f>
        <v>506</v>
      </c>
      <c r="F499" t="str">
        <f>TEXT(US_COVID19[[#This Row],[date]],"mmm-yyy")</f>
        <v>Jun-2021</v>
      </c>
    </row>
    <row r="500" spans="1:6" x14ac:dyDescent="0.25">
      <c r="A500" s="3">
        <v>44349</v>
      </c>
      <c r="B500" s="2">
        <v>33317340</v>
      </c>
      <c r="C500" s="2">
        <v>595421</v>
      </c>
      <c r="D500" s="2">
        <f>US_COVID19[[#This Row],[cases]]-B499</f>
        <v>16858</v>
      </c>
      <c r="E500" s="2">
        <f>US_COVID19[[#This Row],[deaths]]-C499</f>
        <v>594</v>
      </c>
      <c r="F500" t="str">
        <f>TEXT(US_COVID19[[#This Row],[date]],"mmm-yyy")</f>
        <v>Jun-2021</v>
      </c>
    </row>
    <row r="501" spans="1:6" x14ac:dyDescent="0.25">
      <c r="A501" s="3">
        <v>44350</v>
      </c>
      <c r="B501" s="2">
        <v>33336811</v>
      </c>
      <c r="C501" s="2">
        <v>596037</v>
      </c>
      <c r="D501" s="2">
        <f>US_COVID19[[#This Row],[cases]]-B500</f>
        <v>19471</v>
      </c>
      <c r="E501" s="2">
        <f>US_COVID19[[#This Row],[deaths]]-C500</f>
        <v>616</v>
      </c>
      <c r="F501" t="str">
        <f>TEXT(US_COVID19[[#This Row],[date]],"mmm-yyy")</f>
        <v>Jun-2021</v>
      </c>
    </row>
    <row r="502" spans="1:6" x14ac:dyDescent="0.25">
      <c r="A502" s="3">
        <v>44351</v>
      </c>
      <c r="B502" s="2">
        <v>33312812</v>
      </c>
      <c r="C502" s="2">
        <v>596176</v>
      </c>
      <c r="D502" s="2">
        <f>US_COVID19[[#This Row],[cases]]-B501</f>
        <v>-23999</v>
      </c>
      <c r="E502" s="2">
        <f>US_COVID19[[#This Row],[deaths]]-C501</f>
        <v>139</v>
      </c>
      <c r="F502" t="str">
        <f>TEXT(US_COVID19[[#This Row],[date]],"mmm-yyy")</f>
        <v>Jun-2021</v>
      </c>
    </row>
    <row r="503" spans="1:6" x14ac:dyDescent="0.25">
      <c r="A503" s="3">
        <v>44352</v>
      </c>
      <c r="B503" s="2">
        <v>33323260</v>
      </c>
      <c r="C503" s="2">
        <v>596551</v>
      </c>
      <c r="D503" s="2">
        <f>US_COVID19[[#This Row],[cases]]-B502</f>
        <v>10448</v>
      </c>
      <c r="E503" s="2">
        <f>US_COVID19[[#This Row],[deaths]]-C502</f>
        <v>375</v>
      </c>
      <c r="F503" t="str">
        <f>TEXT(US_COVID19[[#This Row],[date]],"mmm-yyy")</f>
        <v>Jun-2021</v>
      </c>
    </row>
    <row r="504" spans="1:6" x14ac:dyDescent="0.25">
      <c r="A504" s="3">
        <v>44353</v>
      </c>
      <c r="B504" s="2">
        <v>33329413</v>
      </c>
      <c r="C504" s="2">
        <v>596803</v>
      </c>
      <c r="D504" s="2">
        <f>US_COVID19[[#This Row],[cases]]-B503</f>
        <v>6153</v>
      </c>
      <c r="E504" s="2">
        <f>US_COVID19[[#This Row],[deaths]]-C503</f>
        <v>252</v>
      </c>
      <c r="F504" t="str">
        <f>TEXT(US_COVID19[[#This Row],[date]],"mmm-yyy")</f>
        <v>Jun-2021</v>
      </c>
    </row>
    <row r="505" spans="1:6" x14ac:dyDescent="0.25">
      <c r="A505" s="3">
        <v>44354</v>
      </c>
      <c r="B505" s="2">
        <v>33348865</v>
      </c>
      <c r="C505" s="2">
        <v>597139</v>
      </c>
      <c r="D505" s="2">
        <f>US_COVID19[[#This Row],[cases]]-B504</f>
        <v>19452</v>
      </c>
      <c r="E505" s="2">
        <f>US_COVID19[[#This Row],[deaths]]-C504</f>
        <v>336</v>
      </c>
      <c r="F505" t="str">
        <f>TEXT(US_COVID19[[#This Row],[date]],"mmm-yyy")</f>
        <v>Jun-2021</v>
      </c>
    </row>
    <row r="506" spans="1:6" x14ac:dyDescent="0.25">
      <c r="A506" s="3">
        <v>44355</v>
      </c>
      <c r="B506" s="2">
        <v>33363050</v>
      </c>
      <c r="C506" s="2">
        <v>597514</v>
      </c>
      <c r="D506" s="2">
        <f>US_COVID19[[#This Row],[cases]]-B505</f>
        <v>14185</v>
      </c>
      <c r="E506" s="2">
        <f>US_COVID19[[#This Row],[deaths]]-C505</f>
        <v>375</v>
      </c>
      <c r="F506" t="str">
        <f>TEXT(US_COVID19[[#This Row],[date]],"mmm-yyy")</f>
        <v>Jun-2021</v>
      </c>
    </row>
    <row r="507" spans="1:6" x14ac:dyDescent="0.25">
      <c r="A507" s="3">
        <v>44356</v>
      </c>
      <c r="B507" s="2">
        <v>33383714</v>
      </c>
      <c r="C507" s="2">
        <v>598086</v>
      </c>
      <c r="D507" s="2">
        <f>US_COVID19[[#This Row],[cases]]-B506</f>
        <v>20664</v>
      </c>
      <c r="E507" s="2">
        <f>US_COVID19[[#This Row],[deaths]]-C506</f>
        <v>572</v>
      </c>
      <c r="F507" t="str">
        <f>TEXT(US_COVID19[[#This Row],[date]],"mmm-yyy")</f>
        <v>Jun-2021</v>
      </c>
    </row>
    <row r="508" spans="1:6" x14ac:dyDescent="0.25">
      <c r="A508" s="3">
        <v>44357</v>
      </c>
      <c r="B508" s="2">
        <v>33399513</v>
      </c>
      <c r="C508" s="2">
        <v>598546</v>
      </c>
      <c r="D508" s="2">
        <f>US_COVID19[[#This Row],[cases]]-B507</f>
        <v>15799</v>
      </c>
      <c r="E508" s="2">
        <f>US_COVID19[[#This Row],[deaths]]-C507</f>
        <v>460</v>
      </c>
      <c r="F508" t="str">
        <f>TEXT(US_COVID19[[#This Row],[date]],"mmm-yyy")</f>
        <v>Jun-2021</v>
      </c>
    </row>
    <row r="509" spans="1:6" x14ac:dyDescent="0.25">
      <c r="A509" s="3">
        <v>44358</v>
      </c>
      <c r="B509" s="2">
        <v>33416340</v>
      </c>
      <c r="C509" s="2">
        <v>599063</v>
      </c>
      <c r="D509" s="2">
        <f>US_COVID19[[#This Row],[cases]]-B508</f>
        <v>16827</v>
      </c>
      <c r="E509" s="2">
        <f>US_COVID19[[#This Row],[deaths]]-C508</f>
        <v>517</v>
      </c>
      <c r="F509" t="str">
        <f>TEXT(US_COVID19[[#This Row],[date]],"mmm-yyy")</f>
        <v>Jun-2021</v>
      </c>
    </row>
    <row r="510" spans="1:6" x14ac:dyDescent="0.25">
      <c r="A510" s="3">
        <v>44359</v>
      </c>
      <c r="B510" s="2">
        <v>33424619</v>
      </c>
      <c r="C510" s="2">
        <v>599233</v>
      </c>
      <c r="D510" s="2">
        <f>US_COVID19[[#This Row],[cases]]-B509</f>
        <v>8279</v>
      </c>
      <c r="E510" s="2">
        <f>US_COVID19[[#This Row],[deaths]]-C509</f>
        <v>170</v>
      </c>
      <c r="F510" t="str">
        <f>TEXT(US_COVID19[[#This Row],[date]],"mmm-yyy")</f>
        <v>Jun-2021</v>
      </c>
    </row>
    <row r="511" spans="1:6" x14ac:dyDescent="0.25">
      <c r="A511" s="3">
        <v>44360</v>
      </c>
      <c r="B511" s="2">
        <v>33431406</v>
      </c>
      <c r="C511" s="2">
        <v>599328</v>
      </c>
      <c r="D511" s="2">
        <f>US_COVID19[[#This Row],[cases]]-B510</f>
        <v>6787</v>
      </c>
      <c r="E511" s="2">
        <f>US_COVID19[[#This Row],[deaths]]-C510</f>
        <v>95</v>
      </c>
      <c r="F511" t="str">
        <f>TEXT(US_COVID19[[#This Row],[date]],"mmm-yyy")</f>
        <v>Jun-2021</v>
      </c>
    </row>
    <row r="512" spans="1:6" x14ac:dyDescent="0.25">
      <c r="A512" s="3">
        <v>44361</v>
      </c>
      <c r="B512" s="2">
        <v>33446525</v>
      </c>
      <c r="C512" s="2">
        <v>599538</v>
      </c>
      <c r="D512" s="2">
        <f>US_COVID19[[#This Row],[cases]]-B511</f>
        <v>15119</v>
      </c>
      <c r="E512" s="2">
        <f>US_COVID19[[#This Row],[deaths]]-C511</f>
        <v>210</v>
      </c>
      <c r="F512" t="str">
        <f>TEXT(US_COVID19[[#This Row],[date]],"mmm-yyy")</f>
        <v>Jun-2021</v>
      </c>
    </row>
    <row r="513" spans="1:6" x14ac:dyDescent="0.25">
      <c r="A513" s="3">
        <v>44362</v>
      </c>
      <c r="B513" s="2">
        <v>33458397</v>
      </c>
      <c r="C513" s="2">
        <v>599990</v>
      </c>
      <c r="D513" s="2">
        <f>US_COVID19[[#This Row],[cases]]-B512</f>
        <v>11872</v>
      </c>
      <c r="E513" s="2">
        <f>US_COVID19[[#This Row],[deaths]]-C512</f>
        <v>452</v>
      </c>
      <c r="F513" t="str">
        <f>TEXT(US_COVID19[[#This Row],[date]],"mmm-yyy")</f>
        <v>Jun-2021</v>
      </c>
    </row>
    <row r="514" spans="1:6" x14ac:dyDescent="0.25">
      <c r="A514" s="3">
        <v>44363</v>
      </c>
      <c r="B514" s="2">
        <v>33472808</v>
      </c>
      <c r="C514" s="2">
        <v>600414</v>
      </c>
      <c r="D514" s="2">
        <f>US_COVID19[[#This Row],[cases]]-B513</f>
        <v>14411</v>
      </c>
      <c r="E514" s="2">
        <f>US_COVID19[[#This Row],[deaths]]-C513</f>
        <v>424</v>
      </c>
      <c r="F514" t="str">
        <f>TEXT(US_COVID19[[#This Row],[date]],"mmm-yyy")</f>
        <v>Jun-2021</v>
      </c>
    </row>
    <row r="515" spans="1:6" x14ac:dyDescent="0.25">
      <c r="A515" s="3">
        <v>44364</v>
      </c>
      <c r="B515" s="2">
        <v>33484995</v>
      </c>
      <c r="C515" s="2">
        <v>600702</v>
      </c>
      <c r="D515" s="2">
        <f>US_COVID19[[#This Row],[cases]]-B514</f>
        <v>12187</v>
      </c>
      <c r="E515" s="2">
        <f>US_COVID19[[#This Row],[deaths]]-C514</f>
        <v>288</v>
      </c>
      <c r="F515" t="str">
        <f>TEXT(US_COVID19[[#This Row],[date]],"mmm-yyy")</f>
        <v>Jun-2021</v>
      </c>
    </row>
    <row r="516" spans="1:6" x14ac:dyDescent="0.25">
      <c r="A516" s="3">
        <v>44365</v>
      </c>
      <c r="B516" s="2">
        <v>33497695</v>
      </c>
      <c r="C516" s="2">
        <v>601171</v>
      </c>
      <c r="D516" s="2">
        <f>US_COVID19[[#This Row],[cases]]-B515</f>
        <v>12700</v>
      </c>
      <c r="E516" s="2">
        <f>US_COVID19[[#This Row],[deaths]]-C515</f>
        <v>469</v>
      </c>
      <c r="F516" t="str">
        <f>TEXT(US_COVID19[[#This Row],[date]],"mmm-yyy")</f>
        <v>Jun-2021</v>
      </c>
    </row>
    <row r="517" spans="1:6" x14ac:dyDescent="0.25">
      <c r="A517" s="3">
        <v>44366</v>
      </c>
      <c r="B517" s="2">
        <v>33505275</v>
      </c>
      <c r="C517" s="2">
        <v>601340</v>
      </c>
      <c r="D517" s="2">
        <f>US_COVID19[[#This Row],[cases]]-B516</f>
        <v>7580</v>
      </c>
      <c r="E517" s="2">
        <f>US_COVID19[[#This Row],[deaths]]-C516</f>
        <v>169</v>
      </c>
      <c r="F517" t="str">
        <f>TEXT(US_COVID19[[#This Row],[date]],"mmm-yyy")</f>
        <v>Jun-2021</v>
      </c>
    </row>
    <row r="518" spans="1:6" x14ac:dyDescent="0.25">
      <c r="A518" s="3">
        <v>44367</v>
      </c>
      <c r="B518" s="2">
        <v>33509338</v>
      </c>
      <c r="C518" s="2">
        <v>601430</v>
      </c>
      <c r="D518" s="2">
        <f>US_COVID19[[#This Row],[cases]]-B517</f>
        <v>4063</v>
      </c>
      <c r="E518" s="2">
        <f>US_COVID19[[#This Row],[deaths]]-C517</f>
        <v>90</v>
      </c>
      <c r="F518" t="str">
        <f>TEXT(US_COVID19[[#This Row],[date]],"mmm-yyy")</f>
        <v>Jun-2021</v>
      </c>
    </row>
    <row r="519" spans="1:6" x14ac:dyDescent="0.25">
      <c r="A519" s="3">
        <v>44368</v>
      </c>
      <c r="B519" s="2">
        <v>33525182</v>
      </c>
      <c r="C519" s="2">
        <v>601718</v>
      </c>
      <c r="D519" s="2">
        <f>US_COVID19[[#This Row],[cases]]-B518</f>
        <v>15844</v>
      </c>
      <c r="E519" s="2">
        <f>US_COVID19[[#This Row],[deaths]]-C518</f>
        <v>288</v>
      </c>
      <c r="F519" t="str">
        <f>TEXT(US_COVID19[[#This Row],[date]],"mmm-yyy")</f>
        <v>Jun-2021</v>
      </c>
    </row>
    <row r="520" spans="1:6" x14ac:dyDescent="0.25">
      <c r="A520" s="3">
        <v>44369</v>
      </c>
      <c r="B520" s="2">
        <v>33537943</v>
      </c>
      <c r="C520" s="2">
        <v>602150</v>
      </c>
      <c r="D520" s="2">
        <f>US_COVID19[[#This Row],[cases]]-B519</f>
        <v>12761</v>
      </c>
      <c r="E520" s="2">
        <f>US_COVID19[[#This Row],[deaths]]-C519</f>
        <v>432</v>
      </c>
      <c r="F520" t="str">
        <f>TEXT(US_COVID19[[#This Row],[date]],"mmm-yyy")</f>
        <v>Jun-2021</v>
      </c>
    </row>
    <row r="521" spans="1:6" x14ac:dyDescent="0.25">
      <c r="A521" s="3">
        <v>44370</v>
      </c>
      <c r="B521" s="2">
        <v>33551974</v>
      </c>
      <c r="C521" s="2">
        <v>602548</v>
      </c>
      <c r="D521" s="2">
        <f>US_COVID19[[#This Row],[cases]]-B520</f>
        <v>14031</v>
      </c>
      <c r="E521" s="2">
        <f>US_COVID19[[#This Row],[deaths]]-C520</f>
        <v>398</v>
      </c>
      <c r="F521" t="str">
        <f>TEXT(US_COVID19[[#This Row],[date]],"mmm-yyy")</f>
        <v>Jun-2021</v>
      </c>
    </row>
    <row r="522" spans="1:6" x14ac:dyDescent="0.25">
      <c r="A522" s="3">
        <v>44371</v>
      </c>
      <c r="B522" s="2">
        <v>33566669</v>
      </c>
      <c r="C522" s="2">
        <v>602903</v>
      </c>
      <c r="D522" s="2">
        <f>US_COVID19[[#This Row],[cases]]-B521</f>
        <v>14695</v>
      </c>
      <c r="E522" s="2">
        <f>US_COVID19[[#This Row],[deaths]]-C521</f>
        <v>355</v>
      </c>
      <c r="F522" t="str">
        <f>TEXT(US_COVID19[[#This Row],[date]],"mmm-yyy")</f>
        <v>Jun-2021</v>
      </c>
    </row>
    <row r="523" spans="1:6" x14ac:dyDescent="0.25">
      <c r="A523" s="3">
        <v>44372</v>
      </c>
      <c r="B523" s="2">
        <v>33581632</v>
      </c>
      <c r="C523" s="2">
        <v>603361</v>
      </c>
      <c r="D523" s="2">
        <f>US_COVID19[[#This Row],[cases]]-B522</f>
        <v>14963</v>
      </c>
      <c r="E523" s="2">
        <f>US_COVID19[[#This Row],[deaths]]-C522</f>
        <v>458</v>
      </c>
      <c r="F523" t="str">
        <f>TEXT(US_COVID19[[#This Row],[date]],"mmm-yyy")</f>
        <v>Jun-2021</v>
      </c>
    </row>
    <row r="524" spans="1:6" x14ac:dyDescent="0.25">
      <c r="A524" s="3">
        <v>44373</v>
      </c>
      <c r="B524" s="2">
        <v>33588423</v>
      </c>
      <c r="C524" s="2">
        <v>603487</v>
      </c>
      <c r="D524" s="2">
        <f>US_COVID19[[#This Row],[cases]]-B523</f>
        <v>6791</v>
      </c>
      <c r="E524" s="2">
        <f>US_COVID19[[#This Row],[deaths]]-C523</f>
        <v>126</v>
      </c>
      <c r="F524" t="str">
        <f>TEXT(US_COVID19[[#This Row],[date]],"mmm-yyy")</f>
        <v>Jun-2021</v>
      </c>
    </row>
    <row r="525" spans="1:6" x14ac:dyDescent="0.25">
      <c r="A525" s="3">
        <v>44374</v>
      </c>
      <c r="B525" s="2">
        <v>33592510</v>
      </c>
      <c r="C525" s="2">
        <v>603583</v>
      </c>
      <c r="D525" s="2">
        <f>US_COVID19[[#This Row],[cases]]-B524</f>
        <v>4087</v>
      </c>
      <c r="E525" s="2">
        <f>US_COVID19[[#This Row],[deaths]]-C524</f>
        <v>96</v>
      </c>
      <c r="F525" t="str">
        <f>TEXT(US_COVID19[[#This Row],[date]],"mmm-yyy")</f>
        <v>Jun-2021</v>
      </c>
    </row>
    <row r="526" spans="1:6" x14ac:dyDescent="0.25">
      <c r="A526" s="3">
        <v>44375</v>
      </c>
      <c r="B526" s="2">
        <v>33608058</v>
      </c>
      <c r="C526" s="2">
        <v>603744</v>
      </c>
      <c r="D526" s="2">
        <f>US_COVID19[[#This Row],[cases]]-B525</f>
        <v>15548</v>
      </c>
      <c r="E526" s="2">
        <f>US_COVID19[[#This Row],[deaths]]-C525</f>
        <v>161</v>
      </c>
      <c r="F526" t="str">
        <f>TEXT(US_COVID19[[#This Row],[date]],"mmm-yyy")</f>
        <v>Jun-2021</v>
      </c>
    </row>
    <row r="527" spans="1:6" x14ac:dyDescent="0.25">
      <c r="A527" s="3">
        <v>44376</v>
      </c>
      <c r="B527" s="2">
        <v>33623787</v>
      </c>
      <c r="C527" s="2">
        <v>604123</v>
      </c>
      <c r="D527" s="2">
        <f>US_COVID19[[#This Row],[cases]]-B526</f>
        <v>15729</v>
      </c>
      <c r="E527" s="2">
        <f>US_COVID19[[#This Row],[deaths]]-C526</f>
        <v>379</v>
      </c>
      <c r="F527" t="str">
        <f>TEXT(US_COVID19[[#This Row],[date]],"mmm-yyy")</f>
        <v>Jun-2021</v>
      </c>
    </row>
    <row r="528" spans="1:6" x14ac:dyDescent="0.25">
      <c r="A528" s="3">
        <v>44377</v>
      </c>
      <c r="B528" s="2">
        <v>33639764</v>
      </c>
      <c r="C528" s="2">
        <v>604446</v>
      </c>
      <c r="D528" s="2">
        <f>US_COVID19[[#This Row],[cases]]-B527</f>
        <v>15977</v>
      </c>
      <c r="E528" s="2">
        <f>US_COVID19[[#This Row],[deaths]]-C527</f>
        <v>323</v>
      </c>
      <c r="F528" t="str">
        <f>TEXT(US_COVID19[[#This Row],[date]],"mmm-yyy")</f>
        <v>Jun-2021</v>
      </c>
    </row>
    <row r="529" spans="1:6" x14ac:dyDescent="0.25">
      <c r="A529" s="3">
        <v>44378</v>
      </c>
      <c r="B529" s="2">
        <v>33704723</v>
      </c>
      <c r="C529" s="2">
        <v>604693</v>
      </c>
      <c r="D529" s="2">
        <f>US_COVID19[[#This Row],[cases]]-B528</f>
        <v>64959</v>
      </c>
      <c r="E529" s="2">
        <f>US_COVID19[[#This Row],[deaths]]-C528</f>
        <v>247</v>
      </c>
      <c r="F529" t="str">
        <f>TEXT(US_COVID19[[#This Row],[date]],"mmm-yyy")</f>
        <v>Jul-2021</v>
      </c>
    </row>
    <row r="530" spans="1:6" x14ac:dyDescent="0.25">
      <c r="A530" s="3">
        <v>44379</v>
      </c>
      <c r="B530" s="2">
        <v>33725159</v>
      </c>
      <c r="C530" s="2">
        <v>604959</v>
      </c>
      <c r="D530" s="2">
        <f>US_COVID19[[#This Row],[cases]]-B529</f>
        <v>20436</v>
      </c>
      <c r="E530" s="2">
        <f>US_COVID19[[#This Row],[deaths]]-C529</f>
        <v>266</v>
      </c>
      <c r="F530" t="str">
        <f>TEXT(US_COVID19[[#This Row],[date]],"mmm-yyy")</f>
        <v>Jul-2021</v>
      </c>
    </row>
    <row r="531" spans="1:6" x14ac:dyDescent="0.25">
      <c r="A531" s="3">
        <v>44380</v>
      </c>
      <c r="B531" s="2">
        <v>33729152</v>
      </c>
      <c r="C531" s="2">
        <v>605045</v>
      </c>
      <c r="D531" s="2">
        <f>US_COVID19[[#This Row],[cases]]-B530</f>
        <v>3993</v>
      </c>
      <c r="E531" s="2">
        <f>US_COVID19[[#This Row],[deaths]]-C530</f>
        <v>86</v>
      </c>
      <c r="F531" t="str">
        <f>TEXT(US_COVID19[[#This Row],[date]],"mmm-yyy")</f>
        <v>Jul-2021</v>
      </c>
    </row>
    <row r="532" spans="1:6" x14ac:dyDescent="0.25">
      <c r="A532" s="3">
        <v>44381</v>
      </c>
      <c r="B532" s="2">
        <v>33732074</v>
      </c>
      <c r="C532" s="2">
        <v>605082</v>
      </c>
      <c r="D532" s="2">
        <f>US_COVID19[[#This Row],[cases]]-B531</f>
        <v>2922</v>
      </c>
      <c r="E532" s="2">
        <f>US_COVID19[[#This Row],[deaths]]-C531</f>
        <v>37</v>
      </c>
      <c r="F532" t="str">
        <f>TEXT(US_COVID19[[#This Row],[date]],"mmm-yyy")</f>
        <v>Jul-2021</v>
      </c>
    </row>
    <row r="533" spans="1:6" x14ac:dyDescent="0.25">
      <c r="A533" s="3">
        <v>44382</v>
      </c>
      <c r="B533" s="2">
        <v>33736665</v>
      </c>
      <c r="C533" s="2">
        <v>605123</v>
      </c>
      <c r="D533" s="2">
        <f>US_COVID19[[#This Row],[cases]]-B532</f>
        <v>4591</v>
      </c>
      <c r="E533" s="2">
        <f>US_COVID19[[#This Row],[deaths]]-C532</f>
        <v>41</v>
      </c>
      <c r="F533" t="str">
        <f>TEXT(US_COVID19[[#This Row],[date]],"mmm-yyy")</f>
        <v>Jul-2021</v>
      </c>
    </row>
    <row r="534" spans="1:6" x14ac:dyDescent="0.25">
      <c r="A534" s="3">
        <v>44383</v>
      </c>
      <c r="B534" s="2">
        <v>33763742</v>
      </c>
      <c r="C534" s="2">
        <v>605440</v>
      </c>
      <c r="D534" s="2">
        <f>US_COVID19[[#This Row],[cases]]-B533</f>
        <v>27077</v>
      </c>
      <c r="E534" s="2">
        <f>US_COVID19[[#This Row],[deaths]]-C533</f>
        <v>317</v>
      </c>
      <c r="F534" t="str">
        <f>TEXT(US_COVID19[[#This Row],[date]],"mmm-yyy")</f>
        <v>Jul-2021</v>
      </c>
    </row>
    <row r="535" spans="1:6" x14ac:dyDescent="0.25">
      <c r="A535" s="3">
        <v>44384</v>
      </c>
      <c r="B535" s="2">
        <v>33793961</v>
      </c>
      <c r="C535" s="2">
        <v>605762</v>
      </c>
      <c r="D535" s="2">
        <f>US_COVID19[[#This Row],[cases]]-B534</f>
        <v>30219</v>
      </c>
      <c r="E535" s="2">
        <f>US_COVID19[[#This Row],[deaths]]-C534</f>
        <v>322</v>
      </c>
      <c r="F535" t="str">
        <f>TEXT(US_COVID19[[#This Row],[date]],"mmm-yyy")</f>
        <v>Jul-2021</v>
      </c>
    </row>
    <row r="536" spans="1:6" x14ac:dyDescent="0.25">
      <c r="A536" s="3">
        <v>44385</v>
      </c>
      <c r="B536" s="2">
        <v>33843194</v>
      </c>
      <c r="C536" s="2">
        <v>606128</v>
      </c>
      <c r="D536" s="2">
        <f>US_COVID19[[#This Row],[cases]]-B535</f>
        <v>49233</v>
      </c>
      <c r="E536" s="2">
        <f>US_COVID19[[#This Row],[deaths]]-C535</f>
        <v>366</v>
      </c>
      <c r="F536" t="str">
        <f>TEXT(US_COVID19[[#This Row],[date]],"mmm-yyy")</f>
        <v>Jul-2021</v>
      </c>
    </row>
    <row r="537" spans="1:6" x14ac:dyDescent="0.25">
      <c r="A537" s="3">
        <v>44386</v>
      </c>
      <c r="B537" s="2">
        <v>33878529</v>
      </c>
      <c r="C537" s="2">
        <v>606535</v>
      </c>
      <c r="D537" s="2">
        <f>US_COVID19[[#This Row],[cases]]-B536</f>
        <v>35335</v>
      </c>
      <c r="E537" s="2">
        <f>US_COVID19[[#This Row],[deaths]]-C536</f>
        <v>407</v>
      </c>
      <c r="F537" t="str">
        <f>TEXT(US_COVID19[[#This Row],[date]],"mmm-yyy")</f>
        <v>Jul-2021</v>
      </c>
    </row>
    <row r="538" spans="1:6" x14ac:dyDescent="0.25">
      <c r="A538" s="3">
        <v>44387</v>
      </c>
      <c r="B538" s="2">
        <v>33886287</v>
      </c>
      <c r="C538" s="2">
        <v>606623</v>
      </c>
      <c r="D538" s="2">
        <f>US_COVID19[[#This Row],[cases]]-B537</f>
        <v>7758</v>
      </c>
      <c r="E538" s="2">
        <f>US_COVID19[[#This Row],[deaths]]-C537</f>
        <v>88</v>
      </c>
      <c r="F538" t="str">
        <f>TEXT(US_COVID19[[#This Row],[date]],"mmm-yyy")</f>
        <v>Jul-2021</v>
      </c>
    </row>
    <row r="539" spans="1:6" x14ac:dyDescent="0.25">
      <c r="A539" s="3">
        <v>44388</v>
      </c>
      <c r="B539" s="2">
        <v>33891830</v>
      </c>
      <c r="C539" s="2">
        <v>606653</v>
      </c>
      <c r="D539" s="2">
        <f>US_COVID19[[#This Row],[cases]]-B538</f>
        <v>5543</v>
      </c>
      <c r="E539" s="2">
        <f>US_COVID19[[#This Row],[deaths]]-C538</f>
        <v>30</v>
      </c>
      <c r="F539" t="str">
        <f>TEXT(US_COVID19[[#This Row],[date]],"mmm-yyy")</f>
        <v>Jul-2021</v>
      </c>
    </row>
    <row r="540" spans="1:6" x14ac:dyDescent="0.25">
      <c r="A540" s="3">
        <v>44389</v>
      </c>
      <c r="B540" s="2">
        <v>33927213</v>
      </c>
      <c r="C540" s="2">
        <v>606926</v>
      </c>
      <c r="D540" s="2">
        <f>US_COVID19[[#This Row],[cases]]-B539</f>
        <v>35383</v>
      </c>
      <c r="E540" s="2">
        <f>US_COVID19[[#This Row],[deaths]]-C539</f>
        <v>273</v>
      </c>
      <c r="F540" t="str">
        <f>TEXT(US_COVID19[[#This Row],[date]],"mmm-yyy")</f>
        <v>Jul-2021</v>
      </c>
    </row>
    <row r="541" spans="1:6" x14ac:dyDescent="0.25">
      <c r="A541" s="3">
        <v>44390</v>
      </c>
      <c r="B541" s="2">
        <v>33970195</v>
      </c>
      <c r="C541" s="2">
        <v>607358</v>
      </c>
      <c r="D541" s="2">
        <f>US_COVID19[[#This Row],[cases]]-B540</f>
        <v>42982</v>
      </c>
      <c r="E541" s="2">
        <f>US_COVID19[[#This Row],[deaths]]-C540</f>
        <v>432</v>
      </c>
      <c r="F541" t="str">
        <f>TEXT(US_COVID19[[#This Row],[date]],"mmm-yyy")</f>
        <v>Jul-2021</v>
      </c>
    </row>
    <row r="542" spans="1:6" x14ac:dyDescent="0.25">
      <c r="A542" s="3">
        <v>44391</v>
      </c>
      <c r="B542" s="2">
        <v>34008250</v>
      </c>
      <c r="C542" s="2">
        <v>607751</v>
      </c>
      <c r="D542" s="2">
        <f>US_COVID19[[#This Row],[cases]]-B541</f>
        <v>38055</v>
      </c>
      <c r="E542" s="2">
        <f>US_COVID19[[#This Row],[deaths]]-C541</f>
        <v>393</v>
      </c>
      <c r="F542" t="str">
        <f>TEXT(US_COVID19[[#This Row],[date]],"mmm-yyy")</f>
        <v>Jul-2021</v>
      </c>
    </row>
    <row r="543" spans="1:6" x14ac:dyDescent="0.25">
      <c r="A543" s="3">
        <v>44392</v>
      </c>
      <c r="B543" s="2">
        <v>34044268</v>
      </c>
      <c r="C543" s="2">
        <v>608089</v>
      </c>
      <c r="D543" s="2">
        <f>US_COVID19[[#This Row],[cases]]-B542</f>
        <v>36018</v>
      </c>
      <c r="E543" s="2">
        <f>US_COVID19[[#This Row],[deaths]]-C542</f>
        <v>338</v>
      </c>
      <c r="F543" t="str">
        <f>TEXT(US_COVID19[[#This Row],[date]],"mmm-yyy")</f>
        <v>Jul-2021</v>
      </c>
    </row>
    <row r="544" spans="1:6" x14ac:dyDescent="0.25">
      <c r="A544" s="3">
        <v>44393</v>
      </c>
      <c r="B544" s="2">
        <v>34096492</v>
      </c>
      <c r="C544" s="2">
        <v>608446</v>
      </c>
      <c r="D544" s="2">
        <f>US_COVID19[[#This Row],[cases]]-B543</f>
        <v>52224</v>
      </c>
      <c r="E544" s="2">
        <f>US_COVID19[[#This Row],[deaths]]-C543</f>
        <v>357</v>
      </c>
      <c r="F544" t="str">
        <f>TEXT(US_COVID19[[#This Row],[date]],"mmm-yyy")</f>
        <v>Jul-2021</v>
      </c>
    </row>
    <row r="545" spans="1:6" x14ac:dyDescent="0.25">
      <c r="A545" s="3">
        <v>44394</v>
      </c>
      <c r="B545" s="2">
        <v>34108937</v>
      </c>
      <c r="C545" s="2">
        <v>608529</v>
      </c>
      <c r="D545" s="2">
        <f>US_COVID19[[#This Row],[cases]]-B544</f>
        <v>12445</v>
      </c>
      <c r="E545" s="2">
        <f>US_COVID19[[#This Row],[deaths]]-C544</f>
        <v>83</v>
      </c>
      <c r="F545" t="str">
        <f>TEXT(US_COVID19[[#This Row],[date]],"mmm-yyy")</f>
        <v>Jul-2021</v>
      </c>
    </row>
    <row r="546" spans="1:6" x14ac:dyDescent="0.25">
      <c r="A546" s="3">
        <v>44395</v>
      </c>
      <c r="B546" s="2">
        <v>34117964</v>
      </c>
      <c r="C546" s="2">
        <v>608566</v>
      </c>
      <c r="D546" s="2">
        <f>US_COVID19[[#This Row],[cases]]-B545</f>
        <v>9027</v>
      </c>
      <c r="E546" s="2">
        <f>US_COVID19[[#This Row],[deaths]]-C545</f>
        <v>37</v>
      </c>
      <c r="F546" t="str">
        <f>TEXT(US_COVID19[[#This Row],[date]],"mmm-yyy")</f>
        <v>Jul-2021</v>
      </c>
    </row>
    <row r="547" spans="1:6" x14ac:dyDescent="0.25">
      <c r="A547" s="3">
        <v>44396</v>
      </c>
      <c r="B547" s="2">
        <v>34177146</v>
      </c>
      <c r="C547" s="2">
        <v>608797</v>
      </c>
      <c r="D547" s="2">
        <f>US_COVID19[[#This Row],[cases]]-B546</f>
        <v>59182</v>
      </c>
      <c r="E547" s="2">
        <f>US_COVID19[[#This Row],[deaths]]-C546</f>
        <v>231</v>
      </c>
      <c r="F547" t="str">
        <f>TEXT(US_COVID19[[#This Row],[date]],"mmm-yyy")</f>
        <v>Jul-2021</v>
      </c>
    </row>
    <row r="548" spans="1:6" x14ac:dyDescent="0.25">
      <c r="A548" s="3">
        <v>44397</v>
      </c>
      <c r="B548" s="2">
        <v>34239257</v>
      </c>
      <c r="C548" s="2">
        <v>609097</v>
      </c>
      <c r="D548" s="2">
        <f>US_COVID19[[#This Row],[cases]]-B547</f>
        <v>62111</v>
      </c>
      <c r="E548" s="2">
        <f>US_COVID19[[#This Row],[deaths]]-C547</f>
        <v>300</v>
      </c>
      <c r="F548" t="str">
        <f>TEXT(US_COVID19[[#This Row],[date]],"mmm-yyy")</f>
        <v>Jul-2021</v>
      </c>
    </row>
    <row r="549" spans="1:6" x14ac:dyDescent="0.25">
      <c r="A549" s="3">
        <v>44398</v>
      </c>
      <c r="B549" s="2">
        <v>34299048</v>
      </c>
      <c r="C549" s="2">
        <v>609494</v>
      </c>
      <c r="D549" s="2">
        <f>US_COVID19[[#This Row],[cases]]-B548</f>
        <v>59791</v>
      </c>
      <c r="E549" s="2">
        <f>US_COVID19[[#This Row],[deaths]]-C548</f>
        <v>397</v>
      </c>
      <c r="F549" t="str">
        <f>TEXT(US_COVID19[[#This Row],[date]],"mmm-yyy")</f>
        <v>Jul-2021</v>
      </c>
    </row>
    <row r="550" spans="1:6" x14ac:dyDescent="0.25">
      <c r="A550" s="3">
        <v>44399</v>
      </c>
      <c r="B550" s="2">
        <v>34364548</v>
      </c>
      <c r="C550" s="2">
        <v>609856</v>
      </c>
      <c r="D550" s="2">
        <f>US_COVID19[[#This Row],[cases]]-B549</f>
        <v>65500</v>
      </c>
      <c r="E550" s="2">
        <f>US_COVID19[[#This Row],[deaths]]-C549</f>
        <v>362</v>
      </c>
      <c r="F550" t="str">
        <f>TEXT(US_COVID19[[#This Row],[date]],"mmm-yyy")</f>
        <v>Jul-2021</v>
      </c>
    </row>
    <row r="551" spans="1:6" x14ac:dyDescent="0.25">
      <c r="A551" s="3">
        <v>44400</v>
      </c>
      <c r="B551" s="2">
        <v>34447610</v>
      </c>
      <c r="C551" s="2">
        <v>610299</v>
      </c>
      <c r="D551" s="2">
        <f>US_COVID19[[#This Row],[cases]]-B550</f>
        <v>83062</v>
      </c>
      <c r="E551" s="2">
        <f>US_COVID19[[#This Row],[deaths]]-C550</f>
        <v>443</v>
      </c>
      <c r="F551" t="str">
        <f>TEXT(US_COVID19[[#This Row],[date]],"mmm-yyy")</f>
        <v>Jul-2021</v>
      </c>
    </row>
    <row r="552" spans="1:6" x14ac:dyDescent="0.25">
      <c r="A552" s="3">
        <v>44401</v>
      </c>
      <c r="B552" s="2">
        <v>34469200</v>
      </c>
      <c r="C552" s="2">
        <v>610400</v>
      </c>
      <c r="D552" s="2">
        <f>US_COVID19[[#This Row],[cases]]-B551</f>
        <v>21590</v>
      </c>
      <c r="E552" s="2">
        <f>US_COVID19[[#This Row],[deaths]]-C551</f>
        <v>101</v>
      </c>
      <c r="F552" t="str">
        <f>TEXT(US_COVID19[[#This Row],[date]],"mmm-yyy")</f>
        <v>Jul-2021</v>
      </c>
    </row>
    <row r="553" spans="1:6" x14ac:dyDescent="0.25">
      <c r="A553" s="3">
        <v>44402</v>
      </c>
      <c r="B553" s="2">
        <v>34483033</v>
      </c>
      <c r="C553" s="2">
        <v>610449</v>
      </c>
      <c r="D553" s="2">
        <f>US_COVID19[[#This Row],[cases]]-B552</f>
        <v>13833</v>
      </c>
      <c r="E553" s="2">
        <f>US_COVID19[[#This Row],[deaths]]-C552</f>
        <v>49</v>
      </c>
      <c r="F553" t="str">
        <f>TEXT(US_COVID19[[#This Row],[date]],"mmm-yyy")</f>
        <v>Jul-2021</v>
      </c>
    </row>
    <row r="554" spans="1:6" x14ac:dyDescent="0.25">
      <c r="A554" s="3">
        <v>44403</v>
      </c>
      <c r="B554" s="2">
        <v>34576119</v>
      </c>
      <c r="C554" s="2">
        <v>610722</v>
      </c>
      <c r="D554" s="2">
        <f>US_COVID19[[#This Row],[cases]]-B553</f>
        <v>93086</v>
      </c>
      <c r="E554" s="2">
        <f>US_COVID19[[#This Row],[deaths]]-C553</f>
        <v>273</v>
      </c>
      <c r="F554" t="str">
        <f>TEXT(US_COVID19[[#This Row],[date]],"mmm-yyy")</f>
        <v>Jul-2021</v>
      </c>
    </row>
    <row r="555" spans="1:6" x14ac:dyDescent="0.25">
      <c r="A555" s="3">
        <v>44404</v>
      </c>
      <c r="B555" s="2">
        <v>34682937</v>
      </c>
      <c r="C555" s="2">
        <v>611206</v>
      </c>
      <c r="D555" s="2">
        <f>US_COVID19[[#This Row],[cases]]-B554</f>
        <v>106818</v>
      </c>
      <c r="E555" s="2">
        <f>US_COVID19[[#This Row],[deaths]]-C554</f>
        <v>484</v>
      </c>
      <c r="F555" t="str">
        <f>TEXT(US_COVID19[[#This Row],[date]],"mmm-yyy")</f>
        <v>Jul-2021</v>
      </c>
    </row>
    <row r="556" spans="1:6" x14ac:dyDescent="0.25">
      <c r="A556" s="3">
        <v>44405</v>
      </c>
      <c r="B556" s="2">
        <v>34767898</v>
      </c>
      <c r="C556" s="2">
        <v>611701</v>
      </c>
      <c r="D556" s="2">
        <f>US_COVID19[[#This Row],[cases]]-B555</f>
        <v>84961</v>
      </c>
      <c r="E556" s="2">
        <f>US_COVID19[[#This Row],[deaths]]-C555</f>
        <v>495</v>
      </c>
      <c r="F556" t="str">
        <f>TEXT(US_COVID19[[#This Row],[date]],"mmm-yyy")</f>
        <v>Jul-2021</v>
      </c>
    </row>
    <row r="557" spans="1:6" x14ac:dyDescent="0.25">
      <c r="A557" s="3">
        <v>44406</v>
      </c>
      <c r="B557" s="2">
        <v>34866192</v>
      </c>
      <c r="C557" s="2">
        <v>612104</v>
      </c>
      <c r="D557" s="2">
        <f>US_COVID19[[#This Row],[cases]]-B556</f>
        <v>98294</v>
      </c>
      <c r="E557" s="2">
        <f>US_COVID19[[#This Row],[deaths]]-C556</f>
        <v>403</v>
      </c>
      <c r="F557" t="str">
        <f>TEXT(US_COVID19[[#This Row],[date]],"mmm-yyy")</f>
        <v>Jul-2021</v>
      </c>
    </row>
    <row r="558" spans="1:6" x14ac:dyDescent="0.25">
      <c r="A558" s="3">
        <v>44407</v>
      </c>
      <c r="B558" s="2">
        <v>34988866</v>
      </c>
      <c r="C558" s="2">
        <v>612775</v>
      </c>
      <c r="D558" s="2">
        <f>US_COVID19[[#This Row],[cases]]-B557</f>
        <v>122674</v>
      </c>
      <c r="E558" s="2">
        <f>US_COVID19[[#This Row],[deaths]]-C557</f>
        <v>671</v>
      </c>
      <c r="F558" t="str">
        <f>TEXT(US_COVID19[[#This Row],[date]],"mmm-yyy")</f>
        <v>Jul-2021</v>
      </c>
    </row>
    <row r="559" spans="1:6" x14ac:dyDescent="0.25">
      <c r="A559" s="3">
        <v>44408</v>
      </c>
      <c r="B559" s="2">
        <v>35018564</v>
      </c>
      <c r="C559" s="2">
        <v>612919</v>
      </c>
      <c r="D559" s="2">
        <f>US_COVID19[[#This Row],[cases]]-B558</f>
        <v>29698</v>
      </c>
      <c r="E559" s="2">
        <f>US_COVID19[[#This Row],[deaths]]-C558</f>
        <v>144</v>
      </c>
      <c r="F559" t="str">
        <f>TEXT(US_COVID19[[#This Row],[date]],"mmm-yyy")</f>
        <v>Jul-2021</v>
      </c>
    </row>
    <row r="560" spans="1:6" x14ac:dyDescent="0.25">
      <c r="A560" s="3">
        <v>44409</v>
      </c>
      <c r="B560" s="2">
        <v>35041458</v>
      </c>
      <c r="C560" s="2">
        <v>612982</v>
      </c>
      <c r="D560" s="2">
        <f>US_COVID19[[#This Row],[cases]]-B559</f>
        <v>22894</v>
      </c>
      <c r="E560" s="2">
        <f>US_COVID19[[#This Row],[deaths]]-C559</f>
        <v>63</v>
      </c>
      <c r="F560" t="str">
        <f>TEXT(US_COVID19[[#This Row],[date]],"mmm-yyy")</f>
        <v>Aug-2021</v>
      </c>
    </row>
    <row r="561" spans="1:6" x14ac:dyDescent="0.25">
      <c r="A561" s="3">
        <v>44410</v>
      </c>
      <c r="B561" s="2">
        <v>35177628</v>
      </c>
      <c r="C561" s="2">
        <v>613440</v>
      </c>
      <c r="D561" s="2">
        <f>US_COVID19[[#This Row],[cases]]-B560</f>
        <v>136170</v>
      </c>
      <c r="E561" s="2">
        <f>US_COVID19[[#This Row],[deaths]]-C560</f>
        <v>458</v>
      </c>
      <c r="F561" t="str">
        <f>TEXT(US_COVID19[[#This Row],[date]],"mmm-yyy")</f>
        <v>Aug-2021</v>
      </c>
    </row>
    <row r="562" spans="1:6" x14ac:dyDescent="0.25">
      <c r="A562" s="3">
        <v>44411</v>
      </c>
      <c r="B562" s="2">
        <v>35327939</v>
      </c>
      <c r="C562" s="2">
        <v>614109</v>
      </c>
      <c r="D562" s="2">
        <f>US_COVID19[[#This Row],[cases]]-B561</f>
        <v>150311</v>
      </c>
      <c r="E562" s="2">
        <f>US_COVID19[[#This Row],[deaths]]-C561</f>
        <v>669</v>
      </c>
      <c r="F562" t="str">
        <f>TEXT(US_COVID19[[#This Row],[date]],"mmm-yyy")</f>
        <v>Aug-2021</v>
      </c>
    </row>
    <row r="563" spans="1:6" x14ac:dyDescent="0.25">
      <c r="A563" s="3">
        <v>44412</v>
      </c>
      <c r="B563" s="2">
        <v>35440283</v>
      </c>
      <c r="C563" s="2">
        <v>614834</v>
      </c>
      <c r="D563" s="2">
        <f>US_COVID19[[#This Row],[cases]]-B562</f>
        <v>112344</v>
      </c>
      <c r="E563" s="2">
        <f>US_COVID19[[#This Row],[deaths]]-C562</f>
        <v>725</v>
      </c>
      <c r="F563" t="str">
        <f>TEXT(US_COVID19[[#This Row],[date]],"mmm-yyy")</f>
        <v>Aug-2021</v>
      </c>
    </row>
    <row r="564" spans="1:6" x14ac:dyDescent="0.25">
      <c r="A564" s="3">
        <v>44413</v>
      </c>
      <c r="B564" s="2">
        <v>35567255</v>
      </c>
      <c r="C564" s="2">
        <v>615408</v>
      </c>
      <c r="D564" s="2">
        <f>US_COVID19[[#This Row],[cases]]-B563</f>
        <v>126972</v>
      </c>
      <c r="E564" s="2">
        <f>US_COVID19[[#This Row],[deaths]]-C563</f>
        <v>574</v>
      </c>
      <c r="F564" t="str">
        <f>TEXT(US_COVID19[[#This Row],[date]],"mmm-yyy")</f>
        <v>Aug-2021</v>
      </c>
    </row>
    <row r="565" spans="1:6" x14ac:dyDescent="0.25">
      <c r="A565" s="3">
        <v>44414</v>
      </c>
      <c r="B565" s="2">
        <v>35735606</v>
      </c>
      <c r="C565" s="2">
        <v>616257</v>
      </c>
      <c r="D565" s="2">
        <f>US_COVID19[[#This Row],[cases]]-B564</f>
        <v>168351</v>
      </c>
      <c r="E565" s="2">
        <f>US_COVID19[[#This Row],[deaths]]-C564</f>
        <v>849</v>
      </c>
      <c r="F565" t="str">
        <f>TEXT(US_COVID19[[#This Row],[date]],"mmm-yyy")</f>
        <v>Aug-2021</v>
      </c>
    </row>
    <row r="566" spans="1:6" x14ac:dyDescent="0.25">
      <c r="A566" s="3">
        <v>44415</v>
      </c>
      <c r="B566" s="2">
        <v>35777721</v>
      </c>
      <c r="C566" s="2">
        <v>616463</v>
      </c>
      <c r="D566" s="2">
        <f>US_COVID19[[#This Row],[cases]]-B565</f>
        <v>42115</v>
      </c>
      <c r="E566" s="2">
        <f>US_COVID19[[#This Row],[deaths]]-C565</f>
        <v>206</v>
      </c>
      <c r="F566" t="str">
        <f>TEXT(US_COVID19[[#This Row],[date]],"mmm-yyy")</f>
        <v>Aug-2021</v>
      </c>
    </row>
    <row r="567" spans="1:6" x14ac:dyDescent="0.25">
      <c r="A567" s="3">
        <v>44416</v>
      </c>
      <c r="B567" s="2">
        <v>35813789</v>
      </c>
      <c r="C567" s="2">
        <v>616594</v>
      </c>
      <c r="D567" s="2">
        <f>US_COVID19[[#This Row],[cases]]-B566</f>
        <v>36068</v>
      </c>
      <c r="E567" s="2">
        <f>US_COVID19[[#This Row],[deaths]]-C566</f>
        <v>131</v>
      </c>
      <c r="F567" t="str">
        <f>TEXT(US_COVID19[[#This Row],[date]],"mmm-yyy")</f>
        <v>Aug-2021</v>
      </c>
    </row>
    <row r="568" spans="1:6" x14ac:dyDescent="0.25">
      <c r="A568" s="3">
        <v>44417</v>
      </c>
      <c r="B568" s="2">
        <v>35992480</v>
      </c>
      <c r="C568" s="2">
        <v>617314</v>
      </c>
      <c r="D568" s="2">
        <f>US_COVID19[[#This Row],[cases]]-B567</f>
        <v>178691</v>
      </c>
      <c r="E568" s="2">
        <f>US_COVID19[[#This Row],[deaths]]-C567</f>
        <v>720</v>
      </c>
      <c r="F568" t="str">
        <f>TEXT(US_COVID19[[#This Row],[date]],"mmm-yyy")</f>
        <v>Aug-2021</v>
      </c>
    </row>
    <row r="569" spans="1:6" x14ac:dyDescent="0.25">
      <c r="A569" s="3">
        <v>44418</v>
      </c>
      <c r="B569" s="2">
        <v>36154571</v>
      </c>
      <c r="C569" s="2">
        <v>618363</v>
      </c>
      <c r="D569" s="2">
        <f>US_COVID19[[#This Row],[cases]]-B568</f>
        <v>162091</v>
      </c>
      <c r="E569" s="2">
        <f>US_COVID19[[#This Row],[deaths]]-C568</f>
        <v>1049</v>
      </c>
      <c r="F569" t="str">
        <f>TEXT(US_COVID19[[#This Row],[date]],"mmm-yyy")</f>
        <v>Aug-2021</v>
      </c>
    </row>
    <row r="570" spans="1:6" x14ac:dyDescent="0.25">
      <c r="A570" s="3">
        <v>44419</v>
      </c>
      <c r="B570" s="2">
        <v>36310148</v>
      </c>
      <c r="C570" s="2">
        <v>618701</v>
      </c>
      <c r="D570" s="2">
        <f>US_COVID19[[#This Row],[cases]]-B569</f>
        <v>155577</v>
      </c>
      <c r="E570" s="2">
        <f>US_COVID19[[#This Row],[deaths]]-C569</f>
        <v>338</v>
      </c>
      <c r="F570" t="str">
        <f>TEXT(US_COVID19[[#This Row],[date]],"mmm-yyy")</f>
        <v>Aug-2021</v>
      </c>
    </row>
    <row r="571" spans="1:6" x14ac:dyDescent="0.25">
      <c r="A571" s="3">
        <v>44420</v>
      </c>
      <c r="B571" s="2">
        <v>36448857</v>
      </c>
      <c r="C571" s="2">
        <v>619723</v>
      </c>
      <c r="D571" s="2">
        <f>US_COVID19[[#This Row],[cases]]-B570</f>
        <v>138709</v>
      </c>
      <c r="E571" s="2">
        <f>US_COVID19[[#This Row],[deaths]]-C570</f>
        <v>1022</v>
      </c>
      <c r="F571" t="str">
        <f>TEXT(US_COVID19[[#This Row],[date]],"mmm-yyy")</f>
        <v>Aug-2021</v>
      </c>
    </row>
    <row r="572" spans="1:6" x14ac:dyDescent="0.25">
      <c r="A572" s="3">
        <v>44421</v>
      </c>
      <c r="B572" s="2">
        <v>36636249</v>
      </c>
      <c r="C572" s="2">
        <v>620809</v>
      </c>
      <c r="D572" s="2">
        <f>US_COVID19[[#This Row],[cases]]-B571</f>
        <v>187392</v>
      </c>
      <c r="E572" s="2">
        <f>US_COVID19[[#This Row],[deaths]]-C571</f>
        <v>1086</v>
      </c>
      <c r="F572" t="str">
        <f>TEXT(US_COVID19[[#This Row],[date]],"mmm-yyy")</f>
        <v>Aug-2021</v>
      </c>
    </row>
    <row r="573" spans="1:6" x14ac:dyDescent="0.25">
      <c r="A573" s="3">
        <v>44422</v>
      </c>
      <c r="B573" s="2">
        <v>36686066</v>
      </c>
      <c r="C573" s="2">
        <v>621051</v>
      </c>
      <c r="D573" s="2">
        <f>US_COVID19[[#This Row],[cases]]-B572</f>
        <v>49817</v>
      </c>
      <c r="E573" s="2">
        <f>US_COVID19[[#This Row],[deaths]]-C572</f>
        <v>242</v>
      </c>
      <c r="F573" t="str">
        <f>TEXT(US_COVID19[[#This Row],[date]],"mmm-yyy")</f>
        <v>Aug-2021</v>
      </c>
    </row>
    <row r="574" spans="1:6" x14ac:dyDescent="0.25">
      <c r="A574" s="3">
        <v>44423</v>
      </c>
      <c r="B574" s="2">
        <v>36729884</v>
      </c>
      <c r="C574" s="2">
        <v>621228</v>
      </c>
      <c r="D574" s="2">
        <f>US_COVID19[[#This Row],[cases]]-B573</f>
        <v>43818</v>
      </c>
      <c r="E574" s="2">
        <f>US_COVID19[[#This Row],[deaths]]-C573</f>
        <v>177</v>
      </c>
      <c r="F574" t="str">
        <f>TEXT(US_COVID19[[#This Row],[date]],"mmm-yyy")</f>
        <v>Aug-2021</v>
      </c>
    </row>
    <row r="575" spans="1:6" x14ac:dyDescent="0.25">
      <c r="A575" s="3">
        <v>44424</v>
      </c>
      <c r="B575" s="2">
        <v>36989377</v>
      </c>
      <c r="C575" s="2">
        <v>622244</v>
      </c>
      <c r="D575" s="2">
        <f>US_COVID19[[#This Row],[cases]]-B574</f>
        <v>259493</v>
      </c>
      <c r="E575" s="2">
        <f>US_COVID19[[#This Row],[deaths]]-C574</f>
        <v>1016</v>
      </c>
      <c r="F575" t="str">
        <f>TEXT(US_COVID19[[#This Row],[date]],"mmm-yyy")</f>
        <v>Aug-2021</v>
      </c>
    </row>
    <row r="576" spans="1:6" x14ac:dyDescent="0.25">
      <c r="A576" s="3">
        <v>44425</v>
      </c>
      <c r="B576" s="2">
        <v>37133674</v>
      </c>
      <c r="C576" s="2">
        <v>623237</v>
      </c>
      <c r="D576" s="2">
        <f>US_COVID19[[#This Row],[cases]]-B575</f>
        <v>144297</v>
      </c>
      <c r="E576" s="2">
        <f>US_COVID19[[#This Row],[deaths]]-C575</f>
        <v>993</v>
      </c>
      <c r="F576" t="str">
        <f>TEXT(US_COVID19[[#This Row],[date]],"mmm-yyy")</f>
        <v>Aug-2021</v>
      </c>
    </row>
    <row r="577" spans="1:6" x14ac:dyDescent="0.25">
      <c r="A577" s="3">
        <v>44426</v>
      </c>
      <c r="B577" s="2">
        <v>37298285</v>
      </c>
      <c r="C577" s="2">
        <v>624365</v>
      </c>
      <c r="D577" s="2">
        <f>US_COVID19[[#This Row],[cases]]-B576</f>
        <v>164611</v>
      </c>
      <c r="E577" s="2">
        <f>US_COVID19[[#This Row],[deaths]]-C576</f>
        <v>1128</v>
      </c>
      <c r="F577" t="str">
        <f>TEXT(US_COVID19[[#This Row],[date]],"mmm-yyy")</f>
        <v>Aug-2021</v>
      </c>
    </row>
    <row r="578" spans="1:6" x14ac:dyDescent="0.25">
      <c r="A578" s="3">
        <v>44427</v>
      </c>
      <c r="B578" s="2">
        <v>37458037</v>
      </c>
      <c r="C578" s="2">
        <v>626099</v>
      </c>
      <c r="D578" s="2">
        <f>US_COVID19[[#This Row],[cases]]-B577</f>
        <v>159752</v>
      </c>
      <c r="E578" s="2">
        <f>US_COVID19[[#This Row],[deaths]]-C577</f>
        <v>1734</v>
      </c>
      <c r="F578" t="str">
        <f>TEXT(US_COVID19[[#This Row],[date]],"mmm-yyy")</f>
        <v>Aug-2021</v>
      </c>
    </row>
    <row r="579" spans="1:6" x14ac:dyDescent="0.25">
      <c r="A579" s="3">
        <v>44428</v>
      </c>
      <c r="B579" s="2">
        <v>37657643</v>
      </c>
      <c r="C579" s="2">
        <v>627631</v>
      </c>
      <c r="D579" s="2">
        <f>US_COVID19[[#This Row],[cases]]-B578</f>
        <v>199606</v>
      </c>
      <c r="E579" s="2">
        <f>US_COVID19[[#This Row],[deaths]]-C578</f>
        <v>1532</v>
      </c>
      <c r="F579" t="str">
        <f>TEXT(US_COVID19[[#This Row],[date]],"mmm-yyy")</f>
        <v>Aug-2021</v>
      </c>
    </row>
    <row r="580" spans="1:6" x14ac:dyDescent="0.25">
      <c r="A580" s="3">
        <v>44429</v>
      </c>
      <c r="B580" s="2">
        <v>37737034</v>
      </c>
      <c r="C580" s="2">
        <v>628100</v>
      </c>
      <c r="D580" s="2">
        <f>US_COVID19[[#This Row],[cases]]-B579</f>
        <v>79391</v>
      </c>
      <c r="E580" s="2">
        <f>US_COVID19[[#This Row],[deaths]]-C579</f>
        <v>469</v>
      </c>
      <c r="F580" t="str">
        <f>TEXT(US_COVID19[[#This Row],[date]],"mmm-yyy")</f>
        <v>Aug-2021</v>
      </c>
    </row>
    <row r="581" spans="1:6" x14ac:dyDescent="0.25">
      <c r="A581" s="3">
        <v>44430</v>
      </c>
      <c r="B581" s="2">
        <v>37777607</v>
      </c>
      <c r="C581" s="2">
        <v>628285</v>
      </c>
      <c r="D581" s="2">
        <f>US_COVID19[[#This Row],[cases]]-B580</f>
        <v>40573</v>
      </c>
      <c r="E581" s="2">
        <f>US_COVID19[[#This Row],[deaths]]-C580</f>
        <v>185</v>
      </c>
      <c r="F581" t="str">
        <f>TEXT(US_COVID19[[#This Row],[date]],"mmm-yyy")</f>
        <v>Aug-2021</v>
      </c>
    </row>
    <row r="582" spans="1:6" x14ac:dyDescent="0.25">
      <c r="A582" s="3">
        <v>44431</v>
      </c>
      <c r="B582" s="2">
        <v>38043754</v>
      </c>
      <c r="C582" s="2">
        <v>629644</v>
      </c>
      <c r="D582" s="2">
        <f>US_COVID19[[#This Row],[cases]]-B581</f>
        <v>266147</v>
      </c>
      <c r="E582" s="2">
        <f>US_COVID19[[#This Row],[deaths]]-C581</f>
        <v>1359</v>
      </c>
      <c r="F582" t="str">
        <f>TEXT(US_COVID19[[#This Row],[date]],"mmm-yyy")</f>
        <v>Aug-2021</v>
      </c>
    </row>
    <row r="583" spans="1:6" x14ac:dyDescent="0.25">
      <c r="A583" s="3">
        <v>44432</v>
      </c>
      <c r="B583" s="2">
        <v>38193951</v>
      </c>
      <c r="C583" s="2">
        <v>631057</v>
      </c>
      <c r="D583" s="2">
        <f>US_COVID19[[#This Row],[cases]]-B582</f>
        <v>150197</v>
      </c>
      <c r="E583" s="2">
        <f>US_COVID19[[#This Row],[deaths]]-C582</f>
        <v>1413</v>
      </c>
      <c r="F583" t="str">
        <f>TEXT(US_COVID19[[#This Row],[date]],"mmm-yyy")</f>
        <v>Aug-2021</v>
      </c>
    </row>
    <row r="584" spans="1:6" x14ac:dyDescent="0.25">
      <c r="A584" s="3">
        <v>44433</v>
      </c>
      <c r="B584" s="2">
        <v>38364887</v>
      </c>
      <c r="C584" s="2">
        <v>632522</v>
      </c>
      <c r="D584" s="2">
        <f>US_COVID19[[#This Row],[cases]]-B583</f>
        <v>170936</v>
      </c>
      <c r="E584" s="2">
        <f>US_COVID19[[#This Row],[deaths]]-C583</f>
        <v>1465</v>
      </c>
      <c r="F584" t="str">
        <f>TEXT(US_COVID19[[#This Row],[date]],"mmm-yyy")</f>
        <v>Aug-2021</v>
      </c>
    </row>
    <row r="585" spans="1:6" x14ac:dyDescent="0.25">
      <c r="A585" s="3">
        <v>44434</v>
      </c>
      <c r="B585" s="2">
        <v>38552648</v>
      </c>
      <c r="C585" s="2">
        <v>634735</v>
      </c>
      <c r="D585" s="2">
        <f>US_COVID19[[#This Row],[cases]]-B584</f>
        <v>187761</v>
      </c>
      <c r="E585" s="2">
        <f>US_COVID19[[#This Row],[deaths]]-C584</f>
        <v>2213</v>
      </c>
      <c r="F585" t="str">
        <f>TEXT(US_COVID19[[#This Row],[date]],"mmm-yyy")</f>
        <v>Aug-2021</v>
      </c>
    </row>
    <row r="586" spans="1:6" x14ac:dyDescent="0.25">
      <c r="A586" s="3">
        <v>44435</v>
      </c>
      <c r="B586" s="2">
        <v>38748559</v>
      </c>
      <c r="C586" s="2">
        <v>636509</v>
      </c>
      <c r="D586" s="2">
        <f>US_COVID19[[#This Row],[cases]]-B585</f>
        <v>195911</v>
      </c>
      <c r="E586" s="2">
        <f>US_COVID19[[#This Row],[deaths]]-C585</f>
        <v>1774</v>
      </c>
      <c r="F586" t="str">
        <f>TEXT(US_COVID19[[#This Row],[date]],"mmm-yyy")</f>
        <v>Aug-2021</v>
      </c>
    </row>
    <row r="587" spans="1:6" x14ac:dyDescent="0.25">
      <c r="A587" s="3">
        <v>44436</v>
      </c>
      <c r="B587" s="2">
        <v>38833818</v>
      </c>
      <c r="C587" s="2">
        <v>637076</v>
      </c>
      <c r="D587" s="2">
        <f>US_COVID19[[#This Row],[cases]]-B586</f>
        <v>85259</v>
      </c>
      <c r="E587" s="2">
        <f>US_COVID19[[#This Row],[deaths]]-C586</f>
        <v>567</v>
      </c>
      <c r="F587" t="str">
        <f>TEXT(US_COVID19[[#This Row],[date]],"mmm-yyy")</f>
        <v>Aug-2021</v>
      </c>
    </row>
    <row r="588" spans="1:6" x14ac:dyDescent="0.25">
      <c r="A588" s="3">
        <v>44437</v>
      </c>
      <c r="B588" s="2">
        <v>38875976</v>
      </c>
      <c r="C588" s="2">
        <v>637356</v>
      </c>
      <c r="D588" s="2">
        <f>US_COVID19[[#This Row],[cases]]-B587</f>
        <v>42158</v>
      </c>
      <c r="E588" s="2">
        <f>US_COVID19[[#This Row],[deaths]]-C587</f>
        <v>280</v>
      </c>
      <c r="F588" t="str">
        <f>TEXT(US_COVID19[[#This Row],[date]],"mmm-yyy")</f>
        <v>Aug-2021</v>
      </c>
    </row>
    <row r="589" spans="1:6" x14ac:dyDescent="0.25">
      <c r="A589" s="3">
        <v>44438</v>
      </c>
      <c r="B589" s="2">
        <v>39156379</v>
      </c>
      <c r="C589" s="2">
        <v>639081</v>
      </c>
      <c r="D589" s="2">
        <f>US_COVID19[[#This Row],[cases]]-B588</f>
        <v>280403</v>
      </c>
      <c r="E589" s="2">
        <f>US_COVID19[[#This Row],[deaths]]-C588</f>
        <v>1725</v>
      </c>
      <c r="F589" t="str">
        <f>TEXT(US_COVID19[[#This Row],[date]],"mmm-yyy")</f>
        <v>Aug-2021</v>
      </c>
    </row>
    <row r="590" spans="1:6" x14ac:dyDescent="0.25">
      <c r="A590" s="3">
        <v>44439</v>
      </c>
      <c r="B590" s="2">
        <v>39316629</v>
      </c>
      <c r="C590" s="2">
        <v>640519</v>
      </c>
      <c r="D590" s="2">
        <f>US_COVID19[[#This Row],[cases]]-B589</f>
        <v>160250</v>
      </c>
      <c r="E590" s="2">
        <f>US_COVID19[[#This Row],[deaths]]-C589</f>
        <v>1438</v>
      </c>
      <c r="F590" t="str">
        <f>TEXT(US_COVID19[[#This Row],[date]],"mmm-yyy")</f>
        <v>Aug-2021</v>
      </c>
    </row>
    <row r="591" spans="1:6" x14ac:dyDescent="0.25">
      <c r="A591" s="3">
        <v>44440</v>
      </c>
      <c r="B591" s="2">
        <v>39527624</v>
      </c>
      <c r="C591" s="2">
        <v>642454</v>
      </c>
      <c r="D591" s="2">
        <f>US_COVID19[[#This Row],[cases]]-B590</f>
        <v>210995</v>
      </c>
      <c r="E591" s="2">
        <f>US_COVID19[[#This Row],[deaths]]-C590</f>
        <v>1935</v>
      </c>
      <c r="F591" t="str">
        <f>TEXT(US_COVID19[[#This Row],[date]],"mmm-yyy")</f>
        <v>Sep-2021</v>
      </c>
    </row>
    <row r="592" spans="1:6" x14ac:dyDescent="0.25">
      <c r="A592" s="3">
        <v>44441</v>
      </c>
      <c r="B592" s="2">
        <v>39703320</v>
      </c>
      <c r="C592" s="2">
        <v>645391</v>
      </c>
      <c r="D592" s="2">
        <f>US_COVID19[[#This Row],[cases]]-B591</f>
        <v>175696</v>
      </c>
      <c r="E592" s="2">
        <f>US_COVID19[[#This Row],[deaths]]-C591</f>
        <v>2937</v>
      </c>
      <c r="F592" t="str">
        <f>TEXT(US_COVID19[[#This Row],[date]],"mmm-yyy")</f>
        <v>Sep-2021</v>
      </c>
    </row>
    <row r="593" spans="1:6" x14ac:dyDescent="0.25">
      <c r="A593" s="3">
        <v>44442</v>
      </c>
      <c r="B593" s="2">
        <v>39894795</v>
      </c>
      <c r="C593" s="2">
        <v>647370</v>
      </c>
      <c r="D593" s="2">
        <f>US_COVID19[[#This Row],[cases]]-B592</f>
        <v>191475</v>
      </c>
      <c r="E593" s="2">
        <f>US_COVID19[[#This Row],[deaths]]-C592</f>
        <v>1979</v>
      </c>
      <c r="F593" t="str">
        <f>TEXT(US_COVID19[[#This Row],[date]],"mmm-yyy")</f>
        <v>Sep-2021</v>
      </c>
    </row>
    <row r="594" spans="1:6" x14ac:dyDescent="0.25">
      <c r="A594" s="3">
        <v>44443</v>
      </c>
      <c r="B594" s="2">
        <v>39960849</v>
      </c>
      <c r="C594" s="2">
        <v>647896</v>
      </c>
      <c r="D594" s="2">
        <f>US_COVID19[[#This Row],[cases]]-B593</f>
        <v>66054</v>
      </c>
      <c r="E594" s="2">
        <f>US_COVID19[[#This Row],[deaths]]-C593</f>
        <v>526</v>
      </c>
      <c r="F594" t="str">
        <f>TEXT(US_COVID19[[#This Row],[date]],"mmm-yyy")</f>
        <v>Sep-2021</v>
      </c>
    </row>
    <row r="595" spans="1:6" x14ac:dyDescent="0.25">
      <c r="A595" s="3">
        <v>44444</v>
      </c>
      <c r="B595" s="2">
        <v>40005266</v>
      </c>
      <c r="C595" s="2">
        <v>648273</v>
      </c>
      <c r="D595" s="2">
        <f>US_COVID19[[#This Row],[cases]]-B594</f>
        <v>44417</v>
      </c>
      <c r="E595" s="2">
        <f>US_COVID19[[#This Row],[deaths]]-C594</f>
        <v>377</v>
      </c>
      <c r="F595" t="str">
        <f>TEXT(US_COVID19[[#This Row],[date]],"mmm-yyy")</f>
        <v>Sep-2021</v>
      </c>
    </row>
    <row r="596" spans="1:6" x14ac:dyDescent="0.25">
      <c r="A596" s="3">
        <v>44445</v>
      </c>
      <c r="B596" s="2">
        <v>40082242</v>
      </c>
      <c r="C596" s="2">
        <v>648788</v>
      </c>
      <c r="D596" s="2">
        <f>US_COVID19[[#This Row],[cases]]-B595</f>
        <v>76976</v>
      </c>
      <c r="E596" s="2">
        <f>US_COVID19[[#This Row],[deaths]]-C595</f>
        <v>515</v>
      </c>
      <c r="F596" t="str">
        <f>TEXT(US_COVID19[[#This Row],[date]],"mmm-yyy")</f>
        <v>Sep-2021</v>
      </c>
    </row>
    <row r="597" spans="1:6" x14ac:dyDescent="0.25">
      <c r="A597" s="3">
        <v>44446</v>
      </c>
      <c r="B597" s="2">
        <v>40383380</v>
      </c>
      <c r="C597" s="2">
        <v>651014</v>
      </c>
      <c r="D597" s="2">
        <f>US_COVID19[[#This Row],[cases]]-B596</f>
        <v>301138</v>
      </c>
      <c r="E597" s="2">
        <f>US_COVID19[[#This Row],[deaths]]-C596</f>
        <v>2226</v>
      </c>
      <c r="F597" t="str">
        <f>TEXT(US_COVID19[[#This Row],[date]],"mmm-yyy")</f>
        <v>Sep-2021</v>
      </c>
    </row>
    <row r="598" spans="1:6" x14ac:dyDescent="0.25">
      <c r="A598" s="3">
        <v>44447</v>
      </c>
      <c r="B598" s="2">
        <v>40567569</v>
      </c>
      <c r="C598" s="2">
        <v>653216</v>
      </c>
      <c r="D598" s="2">
        <f>US_COVID19[[#This Row],[cases]]-B597</f>
        <v>184189</v>
      </c>
      <c r="E598" s="2">
        <f>US_COVID19[[#This Row],[deaths]]-C597</f>
        <v>2202</v>
      </c>
      <c r="F598" t="str">
        <f>TEXT(US_COVID19[[#This Row],[date]],"mmm-yyy")</f>
        <v>Sep-2021</v>
      </c>
    </row>
    <row r="599" spans="1:6" x14ac:dyDescent="0.25">
      <c r="A599" s="3">
        <v>44448</v>
      </c>
      <c r="B599" s="2">
        <v>40738140</v>
      </c>
      <c r="C599" s="2">
        <v>656448</v>
      </c>
      <c r="D599" s="2">
        <f>US_COVID19[[#This Row],[cases]]-B598</f>
        <v>170571</v>
      </c>
      <c r="E599" s="2">
        <f>US_COVID19[[#This Row],[deaths]]-C598</f>
        <v>3232</v>
      </c>
      <c r="F599" t="str">
        <f>TEXT(US_COVID19[[#This Row],[date]],"mmm-yyy")</f>
        <v>Sep-2021</v>
      </c>
    </row>
    <row r="600" spans="1:6" x14ac:dyDescent="0.25">
      <c r="A600" s="3">
        <v>44449</v>
      </c>
      <c r="B600" s="2">
        <v>40914456</v>
      </c>
      <c r="C600" s="2">
        <v>658865</v>
      </c>
      <c r="D600" s="2">
        <f>US_COVID19[[#This Row],[cases]]-B599</f>
        <v>176316</v>
      </c>
      <c r="E600" s="2">
        <f>US_COVID19[[#This Row],[deaths]]-C599</f>
        <v>2417</v>
      </c>
      <c r="F600" t="str">
        <f>TEXT(US_COVID19[[#This Row],[date]],"mmm-yyy")</f>
        <v>Sep-2021</v>
      </c>
    </row>
    <row r="601" spans="1:6" x14ac:dyDescent="0.25">
      <c r="A601" s="3">
        <v>44450</v>
      </c>
      <c r="B601" s="2">
        <v>40988382</v>
      </c>
      <c r="C601" s="2">
        <v>659556</v>
      </c>
      <c r="D601" s="2">
        <f>US_COVID19[[#This Row],[cases]]-B600</f>
        <v>73926</v>
      </c>
      <c r="E601" s="2">
        <f>US_COVID19[[#This Row],[deaths]]-C600</f>
        <v>691</v>
      </c>
      <c r="F601" t="str">
        <f>TEXT(US_COVID19[[#This Row],[date]],"mmm-yyy")</f>
        <v>Sep-2021</v>
      </c>
    </row>
    <row r="602" spans="1:6" x14ac:dyDescent="0.25">
      <c r="A602" s="3">
        <v>44451</v>
      </c>
      <c r="B602" s="2">
        <v>41027940</v>
      </c>
      <c r="C602" s="2">
        <v>659854</v>
      </c>
      <c r="D602" s="2">
        <f>US_COVID19[[#This Row],[cases]]-B601</f>
        <v>39558</v>
      </c>
      <c r="E602" s="2">
        <f>US_COVID19[[#This Row],[deaths]]-C601</f>
        <v>298</v>
      </c>
      <c r="F602" t="str">
        <f>TEXT(US_COVID19[[#This Row],[date]],"mmm-yyy")</f>
        <v>Sep-2021</v>
      </c>
    </row>
    <row r="603" spans="1:6" x14ac:dyDescent="0.25">
      <c r="A603" s="3">
        <v>44452</v>
      </c>
      <c r="B603" s="2">
        <v>41312998</v>
      </c>
      <c r="C603" s="2">
        <v>661579</v>
      </c>
      <c r="D603" s="2">
        <f>US_COVID19[[#This Row],[cases]]-B602</f>
        <v>285058</v>
      </c>
      <c r="E603" s="2">
        <f>US_COVID19[[#This Row],[deaths]]-C602</f>
        <v>1725</v>
      </c>
      <c r="F603" t="str">
        <f>TEXT(US_COVID19[[#This Row],[date]],"mmm-yyy")</f>
        <v>Sep-2021</v>
      </c>
    </row>
    <row r="604" spans="1:6" x14ac:dyDescent="0.25">
      <c r="A604" s="3">
        <v>44453</v>
      </c>
      <c r="B604" s="2">
        <v>41465694</v>
      </c>
      <c r="C604" s="2">
        <v>664235</v>
      </c>
      <c r="D604" s="2">
        <f>US_COVID19[[#This Row],[cases]]-B603</f>
        <v>152696</v>
      </c>
      <c r="E604" s="2">
        <f>US_COVID19[[#This Row],[deaths]]-C603</f>
        <v>2656</v>
      </c>
      <c r="F604" t="str">
        <f>TEXT(US_COVID19[[#This Row],[date]],"mmm-yyy")</f>
        <v>Sep-2021</v>
      </c>
    </row>
    <row r="605" spans="1:6" x14ac:dyDescent="0.25">
      <c r="A605" s="3">
        <v>44454</v>
      </c>
      <c r="B605" s="2">
        <v>41635889</v>
      </c>
      <c r="C605" s="2">
        <v>666816</v>
      </c>
      <c r="D605" s="2">
        <f>US_COVID19[[#This Row],[cases]]-B604</f>
        <v>170195</v>
      </c>
      <c r="E605" s="2">
        <f>US_COVID19[[#This Row],[deaths]]-C604</f>
        <v>2581</v>
      </c>
      <c r="F605" t="str">
        <f>TEXT(US_COVID19[[#This Row],[date]],"mmm-yyy")</f>
        <v>Sep-2021</v>
      </c>
    </row>
    <row r="606" spans="1:6" x14ac:dyDescent="0.25">
      <c r="A606" s="3">
        <v>44455</v>
      </c>
      <c r="B606" s="2">
        <v>41790772</v>
      </c>
      <c r="C606" s="2">
        <v>670234</v>
      </c>
      <c r="D606" s="2">
        <f>US_COVID19[[#This Row],[cases]]-B605</f>
        <v>154883</v>
      </c>
      <c r="E606" s="2">
        <f>US_COVID19[[#This Row],[deaths]]-C605</f>
        <v>3418</v>
      </c>
      <c r="F606" t="str">
        <f>TEXT(US_COVID19[[#This Row],[date]],"mmm-yyy")</f>
        <v>Sep-2021</v>
      </c>
    </row>
    <row r="607" spans="1:6" x14ac:dyDescent="0.25">
      <c r="A607" s="3">
        <v>44456</v>
      </c>
      <c r="B607" s="2">
        <v>41957710</v>
      </c>
      <c r="C607" s="2">
        <v>672813</v>
      </c>
      <c r="D607" s="2">
        <f>US_COVID19[[#This Row],[cases]]-B606</f>
        <v>166938</v>
      </c>
      <c r="E607" s="2">
        <f>US_COVID19[[#This Row],[deaths]]-C606</f>
        <v>2579</v>
      </c>
      <c r="F607" t="str">
        <f>TEXT(US_COVID19[[#This Row],[date]],"mmm-yyy")</f>
        <v>Sep-2021</v>
      </c>
    </row>
    <row r="608" spans="1:6" x14ac:dyDescent="0.25">
      <c r="A608" s="3">
        <v>44457</v>
      </c>
      <c r="B608" s="2">
        <v>42025890</v>
      </c>
      <c r="C608" s="2">
        <v>673637</v>
      </c>
      <c r="D608" s="2">
        <f>US_COVID19[[#This Row],[cases]]-B607</f>
        <v>68180</v>
      </c>
      <c r="E608" s="2">
        <f>US_COVID19[[#This Row],[deaths]]-C607</f>
        <v>824</v>
      </c>
      <c r="F608" t="str">
        <f>TEXT(US_COVID19[[#This Row],[date]],"mmm-yyy")</f>
        <v>Sep-2021</v>
      </c>
    </row>
    <row r="609" spans="1:6" x14ac:dyDescent="0.25">
      <c r="A609" s="3">
        <v>44458</v>
      </c>
      <c r="B609" s="2">
        <v>42065846</v>
      </c>
      <c r="C609" s="2">
        <v>673939</v>
      </c>
      <c r="D609" s="2">
        <f>US_COVID19[[#This Row],[cases]]-B608</f>
        <v>39956</v>
      </c>
      <c r="E609" s="2">
        <f>US_COVID19[[#This Row],[deaths]]-C608</f>
        <v>302</v>
      </c>
      <c r="F609" t="str">
        <f>TEXT(US_COVID19[[#This Row],[date]],"mmm-yyy")</f>
        <v>Sep-2021</v>
      </c>
    </row>
    <row r="610" spans="1:6" x14ac:dyDescent="0.25">
      <c r="A610" s="3">
        <v>44459</v>
      </c>
      <c r="B610" s="2">
        <v>42274012</v>
      </c>
      <c r="C610" s="2">
        <v>676191</v>
      </c>
      <c r="D610" s="2">
        <f>US_COVID19[[#This Row],[cases]]-B609</f>
        <v>208166</v>
      </c>
      <c r="E610" s="2">
        <f>US_COVID19[[#This Row],[deaths]]-C609</f>
        <v>2252</v>
      </c>
      <c r="F610" t="str">
        <f>TEXT(US_COVID19[[#This Row],[date]],"mmm-yyy")</f>
        <v>Sep-2021</v>
      </c>
    </row>
    <row r="611" spans="1:6" x14ac:dyDescent="0.25">
      <c r="A611" s="3">
        <v>44460</v>
      </c>
      <c r="B611" s="2">
        <v>42403987</v>
      </c>
      <c r="C611" s="2">
        <v>678556</v>
      </c>
      <c r="D611" s="2">
        <f>US_COVID19[[#This Row],[cases]]-B610</f>
        <v>129975</v>
      </c>
      <c r="E611" s="2">
        <f>US_COVID19[[#This Row],[deaths]]-C610</f>
        <v>2365</v>
      </c>
      <c r="F611" t="str">
        <f>TEXT(US_COVID19[[#This Row],[date]],"mmm-yyy")</f>
        <v>Sep-2021</v>
      </c>
    </row>
    <row r="612" spans="1:6" x14ac:dyDescent="0.25">
      <c r="A612" s="3">
        <v>44461</v>
      </c>
      <c r="B612" s="2">
        <v>42551480</v>
      </c>
      <c r="C612" s="2">
        <v>681343</v>
      </c>
      <c r="D612" s="2">
        <f>US_COVID19[[#This Row],[cases]]-B611</f>
        <v>147493</v>
      </c>
      <c r="E612" s="2">
        <f>US_COVID19[[#This Row],[deaths]]-C611</f>
        <v>2787</v>
      </c>
      <c r="F612" t="str">
        <f>TEXT(US_COVID19[[#This Row],[date]],"mmm-yyy")</f>
        <v>Sep-2021</v>
      </c>
    </row>
    <row r="613" spans="1:6" x14ac:dyDescent="0.25">
      <c r="A613" s="3">
        <v>44462</v>
      </c>
      <c r="B613" s="2">
        <v>42679344</v>
      </c>
      <c r="C613" s="2">
        <v>684498</v>
      </c>
      <c r="D613" s="2">
        <f>US_COVID19[[#This Row],[cases]]-B612</f>
        <v>127864</v>
      </c>
      <c r="E613" s="2">
        <f>US_COVID19[[#This Row],[deaths]]-C612</f>
        <v>3155</v>
      </c>
      <c r="F613" t="str">
        <f>TEXT(US_COVID19[[#This Row],[date]],"mmm-yyy")</f>
        <v>Sep-2021</v>
      </c>
    </row>
    <row r="614" spans="1:6" x14ac:dyDescent="0.25">
      <c r="A614" s="3">
        <v>44463</v>
      </c>
      <c r="B614" s="2">
        <v>42819355</v>
      </c>
      <c r="C614" s="2">
        <v>687247</v>
      </c>
      <c r="D614" s="2">
        <f>US_COVID19[[#This Row],[cases]]-B613</f>
        <v>140011</v>
      </c>
      <c r="E614" s="2">
        <f>US_COVID19[[#This Row],[deaths]]-C613</f>
        <v>2749</v>
      </c>
      <c r="F614" t="str">
        <f>TEXT(US_COVID19[[#This Row],[date]],"mmm-yyy")</f>
        <v>Sep-2021</v>
      </c>
    </row>
    <row r="615" spans="1:6" x14ac:dyDescent="0.25">
      <c r="A615" s="3">
        <v>44464</v>
      </c>
      <c r="B615" s="2">
        <v>42870947</v>
      </c>
      <c r="C615" s="2">
        <v>687876</v>
      </c>
      <c r="D615" s="2">
        <f>US_COVID19[[#This Row],[cases]]-B614</f>
        <v>51592</v>
      </c>
      <c r="E615" s="2">
        <f>US_COVID19[[#This Row],[deaths]]-C614</f>
        <v>629</v>
      </c>
      <c r="F615" t="str">
        <f>TEXT(US_COVID19[[#This Row],[date]],"mmm-yyy")</f>
        <v>Sep-2021</v>
      </c>
    </row>
    <row r="616" spans="1:6" x14ac:dyDescent="0.25">
      <c r="A616" s="3">
        <v>44465</v>
      </c>
      <c r="B616" s="2">
        <v>42905182</v>
      </c>
      <c r="C616" s="2">
        <v>688178</v>
      </c>
      <c r="D616" s="2">
        <f>US_COVID19[[#This Row],[cases]]-B615</f>
        <v>34235</v>
      </c>
      <c r="E616" s="2">
        <f>US_COVID19[[#This Row],[deaths]]-C615</f>
        <v>302</v>
      </c>
      <c r="F616" t="str">
        <f>TEXT(US_COVID19[[#This Row],[date]],"mmm-yyy")</f>
        <v>Sep-2021</v>
      </c>
    </row>
    <row r="617" spans="1:6" x14ac:dyDescent="0.25">
      <c r="A617" s="3">
        <v>44466</v>
      </c>
      <c r="B617" s="2">
        <v>43099971</v>
      </c>
      <c r="C617" s="2">
        <v>690559</v>
      </c>
      <c r="D617" s="2">
        <f>US_COVID19[[#This Row],[cases]]-B616</f>
        <v>194789</v>
      </c>
      <c r="E617" s="2">
        <f>US_COVID19[[#This Row],[deaths]]-C616</f>
        <v>2381</v>
      </c>
      <c r="F617" t="str">
        <f>TEXT(US_COVID19[[#This Row],[date]],"mmm-yyy")</f>
        <v>Sep-2021</v>
      </c>
    </row>
    <row r="618" spans="1:6" x14ac:dyDescent="0.25">
      <c r="A618" s="3">
        <v>44467</v>
      </c>
      <c r="B618" s="2">
        <v>43213311</v>
      </c>
      <c r="C618" s="2">
        <v>692878</v>
      </c>
      <c r="D618" s="2">
        <f>US_COVID19[[#This Row],[cases]]-B617</f>
        <v>113340</v>
      </c>
      <c r="E618" s="2">
        <f>US_COVID19[[#This Row],[deaths]]-C617</f>
        <v>2319</v>
      </c>
      <c r="F618" t="str">
        <f>TEXT(US_COVID19[[#This Row],[date]],"mmm-yyy")</f>
        <v>Sep-2021</v>
      </c>
    </row>
    <row r="619" spans="1:6" x14ac:dyDescent="0.25">
      <c r="A619" s="3">
        <v>44468</v>
      </c>
      <c r="B619" s="2">
        <v>43341823</v>
      </c>
      <c r="C619" s="2">
        <v>695393</v>
      </c>
      <c r="D619" s="2">
        <f>US_COVID19[[#This Row],[cases]]-B618</f>
        <v>128512</v>
      </c>
      <c r="E619" s="2">
        <f>US_COVID19[[#This Row],[deaths]]-C618</f>
        <v>2515</v>
      </c>
      <c r="F619" t="str">
        <f>TEXT(US_COVID19[[#This Row],[date]],"mmm-yyy")</f>
        <v>Sep-2021</v>
      </c>
    </row>
    <row r="620" spans="1:6" x14ac:dyDescent="0.25">
      <c r="A620" s="3">
        <v>44469</v>
      </c>
      <c r="B620" s="2">
        <v>43458032</v>
      </c>
      <c r="C620" s="2">
        <v>698136</v>
      </c>
      <c r="D620" s="2">
        <f>US_COVID19[[#This Row],[cases]]-B619</f>
        <v>116209</v>
      </c>
      <c r="E620" s="2">
        <f>US_COVID19[[#This Row],[deaths]]-C619</f>
        <v>2743</v>
      </c>
      <c r="F620" t="str">
        <f>TEXT(US_COVID19[[#This Row],[date]],"mmm-yyy")</f>
        <v>Sep-2021</v>
      </c>
    </row>
    <row r="621" spans="1:6" x14ac:dyDescent="0.25">
      <c r="A621" s="3">
        <v>44470</v>
      </c>
      <c r="B621" s="2">
        <v>43583808</v>
      </c>
      <c r="C621" s="2">
        <v>700583</v>
      </c>
      <c r="D621" s="2">
        <f>US_COVID19[[#This Row],[cases]]-B620</f>
        <v>125776</v>
      </c>
      <c r="E621" s="2">
        <f>US_COVID19[[#This Row],[deaths]]-C620</f>
        <v>2447</v>
      </c>
      <c r="F621" t="str">
        <f>TEXT(US_COVID19[[#This Row],[date]],"mmm-yyy")</f>
        <v>Oct-2021</v>
      </c>
    </row>
    <row r="622" spans="1:6" x14ac:dyDescent="0.25">
      <c r="A622" s="3">
        <v>44471</v>
      </c>
      <c r="B622" s="2">
        <v>43628030</v>
      </c>
      <c r="C622" s="2">
        <v>701231</v>
      </c>
      <c r="D622" s="2">
        <f>US_COVID19[[#This Row],[cases]]-B621</f>
        <v>44222</v>
      </c>
      <c r="E622" s="2">
        <f>US_COVID19[[#This Row],[deaths]]-C621</f>
        <v>648</v>
      </c>
      <c r="F622" t="str">
        <f>TEXT(US_COVID19[[#This Row],[date]],"mmm-yyy")</f>
        <v>Oct-2021</v>
      </c>
    </row>
    <row r="623" spans="1:6" x14ac:dyDescent="0.25">
      <c r="A623" s="3">
        <v>44472</v>
      </c>
      <c r="B623" s="2">
        <v>43653869</v>
      </c>
      <c r="C623" s="2">
        <v>701480</v>
      </c>
      <c r="D623" s="2">
        <f>US_COVID19[[#This Row],[cases]]-B622</f>
        <v>25839</v>
      </c>
      <c r="E623" s="2">
        <f>US_COVID19[[#This Row],[deaths]]-C622</f>
        <v>249</v>
      </c>
      <c r="F623" t="str">
        <f>TEXT(US_COVID19[[#This Row],[date]],"mmm-yyy")</f>
        <v>Oct-2021</v>
      </c>
    </row>
    <row r="624" spans="1:6" x14ac:dyDescent="0.25">
      <c r="A624" s="3">
        <v>44473</v>
      </c>
      <c r="B624" s="2">
        <v>43826568</v>
      </c>
      <c r="C624" s="2">
        <v>703515</v>
      </c>
      <c r="D624" s="2">
        <f>US_COVID19[[#This Row],[cases]]-B623</f>
        <v>172699</v>
      </c>
      <c r="E624" s="2">
        <f>US_COVID19[[#This Row],[deaths]]-C623</f>
        <v>2035</v>
      </c>
      <c r="F624" t="str">
        <f>TEXT(US_COVID19[[#This Row],[date]],"mmm-yyy")</f>
        <v>Oct-2021</v>
      </c>
    </row>
    <row r="625" spans="1:6" x14ac:dyDescent="0.25">
      <c r="A625" s="3">
        <v>44474</v>
      </c>
      <c r="B625" s="2">
        <v>43925170</v>
      </c>
      <c r="C625" s="2">
        <v>705543</v>
      </c>
      <c r="D625" s="2">
        <f>US_COVID19[[#This Row],[cases]]-B624</f>
        <v>98602</v>
      </c>
      <c r="E625" s="2">
        <f>US_COVID19[[#This Row],[deaths]]-C624</f>
        <v>2028</v>
      </c>
      <c r="F625" t="str">
        <f>TEXT(US_COVID19[[#This Row],[date]],"mmm-yyy")</f>
        <v>Oct-2021</v>
      </c>
    </row>
    <row r="626" spans="1:6" x14ac:dyDescent="0.25">
      <c r="A626" s="3">
        <v>44475</v>
      </c>
      <c r="B626" s="2">
        <v>44051125</v>
      </c>
      <c r="C626" s="2">
        <v>708073</v>
      </c>
      <c r="D626" s="2">
        <f>US_COVID19[[#This Row],[cases]]-B625</f>
        <v>125955</v>
      </c>
      <c r="E626" s="2">
        <f>US_COVID19[[#This Row],[deaths]]-C625</f>
        <v>2530</v>
      </c>
      <c r="F626" t="str">
        <f>TEXT(US_COVID19[[#This Row],[date]],"mmm-yyy")</f>
        <v>Oct-2021</v>
      </c>
    </row>
    <row r="627" spans="1:6" x14ac:dyDescent="0.25">
      <c r="A627" s="3">
        <v>44476</v>
      </c>
      <c r="B627" s="2">
        <v>44156527</v>
      </c>
      <c r="C627" s="2">
        <v>710522</v>
      </c>
      <c r="D627" s="2">
        <f>US_COVID19[[#This Row],[cases]]-B626</f>
        <v>105402</v>
      </c>
      <c r="E627" s="2">
        <f>US_COVID19[[#This Row],[deaths]]-C626</f>
        <v>2449</v>
      </c>
      <c r="F627" t="str">
        <f>TEXT(US_COVID19[[#This Row],[date]],"mmm-yyy")</f>
        <v>Oct-2021</v>
      </c>
    </row>
    <row r="628" spans="1:6" x14ac:dyDescent="0.25">
      <c r="A628" s="3">
        <v>44477</v>
      </c>
      <c r="B628" s="2">
        <v>44269453</v>
      </c>
      <c r="C628" s="2">
        <v>712967</v>
      </c>
      <c r="D628" s="2">
        <f>US_COVID19[[#This Row],[cases]]-B627</f>
        <v>112926</v>
      </c>
      <c r="E628" s="2">
        <f>US_COVID19[[#This Row],[deaths]]-C627</f>
        <v>2445</v>
      </c>
      <c r="F628" t="str">
        <f>TEXT(US_COVID19[[#This Row],[date]],"mmm-yyy")</f>
        <v>Oct-2021</v>
      </c>
    </row>
    <row r="629" spans="1:6" x14ac:dyDescent="0.25">
      <c r="A629" s="3">
        <v>44478</v>
      </c>
      <c r="B629" s="2">
        <v>44306787</v>
      </c>
      <c r="C629" s="2">
        <v>713480</v>
      </c>
      <c r="D629" s="2">
        <f>US_COVID19[[#This Row],[cases]]-B628</f>
        <v>37334</v>
      </c>
      <c r="E629" s="2">
        <f>US_COVID19[[#This Row],[deaths]]-C628</f>
        <v>513</v>
      </c>
      <c r="F629" t="str">
        <f>TEXT(US_COVID19[[#This Row],[date]],"mmm-yyy")</f>
        <v>Oct-2021</v>
      </c>
    </row>
    <row r="630" spans="1:6" x14ac:dyDescent="0.25">
      <c r="A630" s="3">
        <v>44479</v>
      </c>
      <c r="B630" s="2">
        <v>44329826</v>
      </c>
      <c r="C630" s="2">
        <v>713961</v>
      </c>
      <c r="D630" s="2">
        <f>US_COVID19[[#This Row],[cases]]-B629</f>
        <v>23039</v>
      </c>
      <c r="E630" s="2">
        <f>US_COVID19[[#This Row],[deaths]]-C629</f>
        <v>481</v>
      </c>
      <c r="F630" t="str">
        <f>TEXT(US_COVID19[[#This Row],[date]],"mmm-yyy")</f>
        <v>Oct-2021</v>
      </c>
    </row>
    <row r="631" spans="1:6" x14ac:dyDescent="0.25">
      <c r="A631" s="3">
        <v>44480</v>
      </c>
      <c r="B631" s="2">
        <v>44453506</v>
      </c>
      <c r="C631" s="2">
        <v>715123</v>
      </c>
      <c r="D631" s="2">
        <f>US_COVID19[[#This Row],[cases]]-B630</f>
        <v>123680</v>
      </c>
      <c r="E631" s="2">
        <f>US_COVID19[[#This Row],[deaths]]-C630</f>
        <v>1162</v>
      </c>
      <c r="F631" t="str">
        <f>TEXT(US_COVID19[[#This Row],[date]],"mmm-yyy")</f>
        <v>Oct-2021</v>
      </c>
    </row>
    <row r="632" spans="1:6" x14ac:dyDescent="0.25">
      <c r="A632" s="3">
        <v>44481</v>
      </c>
      <c r="B632" s="2">
        <v>44565082</v>
      </c>
      <c r="C632" s="2">
        <v>717648</v>
      </c>
      <c r="D632" s="2">
        <f>US_COVID19[[#This Row],[cases]]-B631</f>
        <v>111576</v>
      </c>
      <c r="E632" s="2">
        <f>US_COVID19[[#This Row],[deaths]]-C631</f>
        <v>2525</v>
      </c>
      <c r="F632" t="str">
        <f>TEXT(US_COVID19[[#This Row],[date]],"mmm-yyy")</f>
        <v>Oct-2021</v>
      </c>
    </row>
    <row r="633" spans="1:6" x14ac:dyDescent="0.25">
      <c r="A633" s="3">
        <v>44482</v>
      </c>
      <c r="B633" s="2">
        <v>44671639</v>
      </c>
      <c r="C633" s="2">
        <v>719887</v>
      </c>
      <c r="D633" s="2">
        <f>US_COVID19[[#This Row],[cases]]-B632</f>
        <v>106557</v>
      </c>
      <c r="E633" s="2">
        <f>US_COVID19[[#This Row],[deaths]]-C632</f>
        <v>2239</v>
      </c>
      <c r="F633" t="str">
        <f>TEXT(US_COVID19[[#This Row],[date]],"mmm-yyy")</f>
        <v>Oct-2021</v>
      </c>
    </row>
    <row r="634" spans="1:6" x14ac:dyDescent="0.25">
      <c r="A634" s="3">
        <v>44483</v>
      </c>
      <c r="B634" s="2">
        <v>44760608</v>
      </c>
      <c r="C634" s="2">
        <v>721929</v>
      </c>
      <c r="D634" s="2">
        <f>US_COVID19[[#This Row],[cases]]-B633</f>
        <v>88969</v>
      </c>
      <c r="E634" s="2">
        <f>US_COVID19[[#This Row],[deaths]]-C633</f>
        <v>2042</v>
      </c>
      <c r="F634" t="str">
        <f>TEXT(US_COVID19[[#This Row],[date]],"mmm-yyy")</f>
        <v>Oct-2021</v>
      </c>
    </row>
    <row r="635" spans="1:6" x14ac:dyDescent="0.25">
      <c r="A635" s="3">
        <v>44484</v>
      </c>
      <c r="B635" s="2">
        <v>44859168</v>
      </c>
      <c r="C635" s="2">
        <v>724104</v>
      </c>
      <c r="D635" s="2">
        <f>US_COVID19[[#This Row],[cases]]-B634</f>
        <v>98560</v>
      </c>
      <c r="E635" s="2">
        <f>US_COVID19[[#This Row],[deaths]]-C634</f>
        <v>2175</v>
      </c>
      <c r="F635" t="str">
        <f>TEXT(US_COVID19[[#This Row],[date]],"mmm-yyy")</f>
        <v>Oct-2021</v>
      </c>
    </row>
    <row r="636" spans="1:6" x14ac:dyDescent="0.25">
      <c r="A636" s="3">
        <v>44485</v>
      </c>
      <c r="B636" s="2">
        <v>44892709</v>
      </c>
      <c r="C636" s="2">
        <v>724491</v>
      </c>
      <c r="D636" s="2">
        <f>US_COVID19[[#This Row],[cases]]-B635</f>
        <v>33541</v>
      </c>
      <c r="E636" s="2">
        <f>US_COVID19[[#This Row],[deaths]]-C635</f>
        <v>387</v>
      </c>
      <c r="F636" t="str">
        <f>TEXT(US_COVID19[[#This Row],[date]],"mmm-yyy")</f>
        <v>Oct-2021</v>
      </c>
    </row>
    <row r="637" spans="1:6" x14ac:dyDescent="0.25">
      <c r="A637" s="3">
        <v>44486</v>
      </c>
      <c r="B637" s="2">
        <v>44914861</v>
      </c>
      <c r="C637" s="2">
        <v>724673</v>
      </c>
      <c r="D637" s="2">
        <f>US_COVID19[[#This Row],[cases]]-B636</f>
        <v>22152</v>
      </c>
      <c r="E637" s="2">
        <f>US_COVID19[[#This Row],[deaths]]-C636</f>
        <v>182</v>
      </c>
      <c r="F637" t="str">
        <f>TEXT(US_COVID19[[#This Row],[date]],"mmm-yyy")</f>
        <v>Oct-2021</v>
      </c>
    </row>
    <row r="638" spans="1:6" x14ac:dyDescent="0.25">
      <c r="A638" s="3">
        <v>44487</v>
      </c>
      <c r="B638" s="2">
        <v>45036894</v>
      </c>
      <c r="C638" s="2">
        <v>726545</v>
      </c>
      <c r="D638" s="2">
        <f>US_COVID19[[#This Row],[cases]]-B637</f>
        <v>122033</v>
      </c>
      <c r="E638" s="2">
        <f>US_COVID19[[#This Row],[deaths]]-C637</f>
        <v>1872</v>
      </c>
      <c r="F638" t="str">
        <f>TEXT(US_COVID19[[#This Row],[date]],"mmm-yyy")</f>
        <v>Oct-2021</v>
      </c>
    </row>
    <row r="639" spans="1:6" x14ac:dyDescent="0.25">
      <c r="A639" s="3">
        <v>44488</v>
      </c>
      <c r="B639" s="2">
        <v>45120577</v>
      </c>
      <c r="C639" s="2">
        <v>728682</v>
      </c>
      <c r="D639" s="2">
        <f>US_COVID19[[#This Row],[cases]]-B638</f>
        <v>83683</v>
      </c>
      <c r="E639" s="2">
        <f>US_COVID19[[#This Row],[deaths]]-C638</f>
        <v>2137</v>
      </c>
      <c r="F639" t="str">
        <f>TEXT(US_COVID19[[#This Row],[date]],"mmm-yyy")</f>
        <v>Oct-2021</v>
      </c>
    </row>
    <row r="640" spans="1:6" x14ac:dyDescent="0.25">
      <c r="A640" s="3">
        <v>44489</v>
      </c>
      <c r="B640" s="2">
        <v>45207199</v>
      </c>
      <c r="C640" s="2">
        <v>731688</v>
      </c>
      <c r="D640" s="2">
        <f>US_COVID19[[#This Row],[cases]]-B639</f>
        <v>86622</v>
      </c>
      <c r="E640" s="2">
        <f>US_COVID19[[#This Row],[deaths]]-C639</f>
        <v>3006</v>
      </c>
      <c r="F640" t="str">
        <f>TEXT(US_COVID19[[#This Row],[date]],"mmm-yyy")</f>
        <v>Oct-2021</v>
      </c>
    </row>
    <row r="641" spans="1:6" x14ac:dyDescent="0.25">
      <c r="A641" s="3">
        <v>44490</v>
      </c>
      <c r="B641" s="2">
        <v>45289145</v>
      </c>
      <c r="C641" s="2">
        <v>733564</v>
      </c>
      <c r="D641" s="2">
        <f>US_COVID19[[#This Row],[cases]]-B640</f>
        <v>81946</v>
      </c>
      <c r="E641" s="2">
        <f>US_COVID19[[#This Row],[deaths]]-C640</f>
        <v>1876</v>
      </c>
      <c r="F641" t="str">
        <f>TEXT(US_COVID19[[#This Row],[date]],"mmm-yyy")</f>
        <v>Oct-2021</v>
      </c>
    </row>
    <row r="642" spans="1:6" x14ac:dyDescent="0.25">
      <c r="A642" s="3">
        <v>44491</v>
      </c>
      <c r="B642" s="2">
        <v>45376442</v>
      </c>
      <c r="C642" s="2">
        <v>735699</v>
      </c>
      <c r="D642" s="2">
        <f>US_COVID19[[#This Row],[cases]]-B641</f>
        <v>87297</v>
      </c>
      <c r="E642" s="2">
        <f>US_COVID19[[#This Row],[deaths]]-C641</f>
        <v>2135</v>
      </c>
      <c r="F642" t="str">
        <f>TEXT(US_COVID19[[#This Row],[date]],"mmm-yyy")</f>
        <v>Oct-2021</v>
      </c>
    </row>
    <row r="643" spans="1:6" x14ac:dyDescent="0.25">
      <c r="A643" s="3">
        <v>44492</v>
      </c>
      <c r="B643" s="2">
        <v>45406266</v>
      </c>
      <c r="C643" s="2">
        <v>736148</v>
      </c>
      <c r="D643" s="2">
        <f>US_COVID19[[#This Row],[cases]]-B642</f>
        <v>29824</v>
      </c>
      <c r="E643" s="2">
        <f>US_COVID19[[#This Row],[deaths]]-C642</f>
        <v>449</v>
      </c>
      <c r="F643" t="str">
        <f>TEXT(US_COVID19[[#This Row],[date]],"mmm-yyy")</f>
        <v>Oct-2021</v>
      </c>
    </row>
    <row r="644" spans="1:6" x14ac:dyDescent="0.25">
      <c r="A644" s="3">
        <v>44493</v>
      </c>
      <c r="B644" s="2">
        <v>45423368</v>
      </c>
      <c r="C644" s="2">
        <v>736296</v>
      </c>
      <c r="D644" s="2">
        <f>US_COVID19[[#This Row],[cases]]-B643</f>
        <v>17102</v>
      </c>
      <c r="E644" s="2">
        <f>US_COVID19[[#This Row],[deaths]]-C643</f>
        <v>148</v>
      </c>
      <c r="F644" t="str">
        <f>TEXT(US_COVID19[[#This Row],[date]],"mmm-yyy")</f>
        <v>Oct-2021</v>
      </c>
    </row>
    <row r="645" spans="1:6" x14ac:dyDescent="0.25">
      <c r="A645" s="3">
        <v>44494</v>
      </c>
      <c r="B645" s="2">
        <v>45528929</v>
      </c>
      <c r="C645" s="2">
        <v>737709</v>
      </c>
      <c r="D645" s="2">
        <f>US_COVID19[[#This Row],[cases]]-B644</f>
        <v>105561</v>
      </c>
      <c r="E645" s="2">
        <f>US_COVID19[[#This Row],[deaths]]-C644</f>
        <v>1413</v>
      </c>
      <c r="F645" t="str">
        <f>TEXT(US_COVID19[[#This Row],[date]],"mmm-yyy")</f>
        <v>Oct-2021</v>
      </c>
    </row>
    <row r="646" spans="1:6" x14ac:dyDescent="0.25">
      <c r="A646" s="3">
        <v>44495</v>
      </c>
      <c r="B646" s="2">
        <v>45616352</v>
      </c>
      <c r="C646" s="2">
        <v>739445</v>
      </c>
      <c r="D646" s="2">
        <f>US_COVID19[[#This Row],[cases]]-B645</f>
        <v>87423</v>
      </c>
      <c r="E646" s="2">
        <f>US_COVID19[[#This Row],[deaths]]-C645</f>
        <v>1736</v>
      </c>
      <c r="F646" t="str">
        <f>TEXT(US_COVID19[[#This Row],[date]],"mmm-yyy")</f>
        <v>Oct-2021</v>
      </c>
    </row>
    <row r="647" spans="1:6" x14ac:dyDescent="0.25">
      <c r="A647" s="3">
        <v>44496</v>
      </c>
      <c r="B647" s="2">
        <v>45710896</v>
      </c>
      <c r="C647" s="2">
        <v>741460</v>
      </c>
      <c r="D647" s="2">
        <f>US_COVID19[[#This Row],[cases]]-B646</f>
        <v>94544</v>
      </c>
      <c r="E647" s="2">
        <f>US_COVID19[[#This Row],[deaths]]-C646</f>
        <v>2015</v>
      </c>
      <c r="F647" t="str">
        <f>TEXT(US_COVID19[[#This Row],[date]],"mmm-yyy")</f>
        <v>Oct-2021</v>
      </c>
    </row>
    <row r="648" spans="1:6" x14ac:dyDescent="0.25">
      <c r="A648" s="3">
        <v>44497</v>
      </c>
      <c r="B648" s="2">
        <v>45797081</v>
      </c>
      <c r="C648" s="2">
        <v>743242</v>
      </c>
      <c r="D648" s="2">
        <f>US_COVID19[[#This Row],[cases]]-B647</f>
        <v>86185</v>
      </c>
      <c r="E648" s="2">
        <f>US_COVID19[[#This Row],[deaths]]-C647</f>
        <v>1782</v>
      </c>
      <c r="F648" t="str">
        <f>TEXT(US_COVID19[[#This Row],[date]],"mmm-yyy")</f>
        <v>Oct-2021</v>
      </c>
    </row>
    <row r="649" spans="1:6" x14ac:dyDescent="0.25">
      <c r="A649" s="3">
        <v>44498</v>
      </c>
      <c r="B649" s="2">
        <v>45885804</v>
      </c>
      <c r="C649" s="2">
        <v>745262</v>
      </c>
      <c r="D649" s="2">
        <f>US_COVID19[[#This Row],[cases]]-B648</f>
        <v>88723</v>
      </c>
      <c r="E649" s="2">
        <f>US_COVID19[[#This Row],[deaths]]-C648</f>
        <v>2020</v>
      </c>
      <c r="F649" t="str">
        <f>TEXT(US_COVID19[[#This Row],[date]],"mmm-yyy")</f>
        <v>Oct-2021</v>
      </c>
    </row>
    <row r="650" spans="1:6" x14ac:dyDescent="0.25">
      <c r="A650" s="3">
        <v>44499</v>
      </c>
      <c r="B650" s="2">
        <v>45915215</v>
      </c>
      <c r="C650" s="2">
        <v>745586</v>
      </c>
      <c r="D650" s="2">
        <f>US_COVID19[[#This Row],[cases]]-B649</f>
        <v>29411</v>
      </c>
      <c r="E650" s="2">
        <f>US_COVID19[[#This Row],[deaths]]-C649</f>
        <v>324</v>
      </c>
      <c r="F650" t="str">
        <f>TEXT(US_COVID19[[#This Row],[date]],"mmm-yyy")</f>
        <v>Oct-2021</v>
      </c>
    </row>
    <row r="651" spans="1:6" x14ac:dyDescent="0.25">
      <c r="A651" s="3">
        <v>44500</v>
      </c>
      <c r="B651" s="2">
        <v>45934098</v>
      </c>
      <c r="C651" s="2">
        <v>745743</v>
      </c>
      <c r="D651" s="2">
        <f>US_COVID19[[#This Row],[cases]]-B650</f>
        <v>18883</v>
      </c>
      <c r="E651" s="2">
        <f>US_COVID19[[#This Row],[deaths]]-C650</f>
        <v>157</v>
      </c>
      <c r="F651" t="str">
        <f>TEXT(US_COVID19[[#This Row],[date]],"mmm-yyy")</f>
        <v>Oct-2021</v>
      </c>
    </row>
    <row r="652" spans="1:6" x14ac:dyDescent="0.25">
      <c r="A652" s="3">
        <v>44501</v>
      </c>
      <c r="B652" s="2">
        <v>46058668</v>
      </c>
      <c r="C652" s="2">
        <v>746894</v>
      </c>
      <c r="D652" s="2">
        <f>US_COVID19[[#This Row],[cases]]-B651</f>
        <v>124570</v>
      </c>
      <c r="E652" s="2">
        <f>US_COVID19[[#This Row],[deaths]]-C651</f>
        <v>1151</v>
      </c>
      <c r="F652" t="str">
        <f>TEXT(US_COVID19[[#This Row],[date]],"mmm-yyy")</f>
        <v>Nov-2021</v>
      </c>
    </row>
    <row r="653" spans="1:6" x14ac:dyDescent="0.25">
      <c r="A653" s="3">
        <v>44502</v>
      </c>
      <c r="B653" s="2">
        <v>46135611</v>
      </c>
      <c r="C653" s="2">
        <v>748410</v>
      </c>
      <c r="D653" s="2">
        <f>US_COVID19[[#This Row],[cases]]-B652</f>
        <v>76943</v>
      </c>
      <c r="E653" s="2">
        <f>US_COVID19[[#This Row],[deaths]]-C652</f>
        <v>1516</v>
      </c>
      <c r="F653" t="str">
        <f>TEXT(US_COVID19[[#This Row],[date]],"mmm-yyy")</f>
        <v>Nov-2021</v>
      </c>
    </row>
    <row r="654" spans="1:6" x14ac:dyDescent="0.25">
      <c r="A654" s="3">
        <v>44503</v>
      </c>
      <c r="B654" s="2">
        <v>46220455</v>
      </c>
      <c r="C654" s="2">
        <v>750290</v>
      </c>
      <c r="D654" s="2">
        <f>US_COVID19[[#This Row],[cases]]-B653</f>
        <v>84844</v>
      </c>
      <c r="E654" s="2">
        <f>US_COVID19[[#This Row],[deaths]]-C653</f>
        <v>1880</v>
      </c>
      <c r="F654" t="str">
        <f>TEXT(US_COVID19[[#This Row],[date]],"mmm-yyy")</f>
        <v>Nov-2021</v>
      </c>
    </row>
    <row r="655" spans="1:6" x14ac:dyDescent="0.25">
      <c r="A655" s="3">
        <v>44504</v>
      </c>
      <c r="B655" s="2">
        <v>46303542</v>
      </c>
      <c r="C655" s="2">
        <v>751413</v>
      </c>
      <c r="D655" s="2">
        <f>US_COVID19[[#This Row],[cases]]-B654</f>
        <v>83087</v>
      </c>
      <c r="E655" s="2">
        <f>US_COVID19[[#This Row],[deaths]]-C654</f>
        <v>1123</v>
      </c>
      <c r="F655" t="str">
        <f>TEXT(US_COVID19[[#This Row],[date]],"mmm-yyy")</f>
        <v>Nov-2021</v>
      </c>
    </row>
    <row r="656" spans="1:6" x14ac:dyDescent="0.25">
      <c r="A656" s="3">
        <v>44505</v>
      </c>
      <c r="B656" s="2">
        <v>46395310</v>
      </c>
      <c r="C656" s="2">
        <v>753734</v>
      </c>
      <c r="D656" s="2">
        <f>US_COVID19[[#This Row],[cases]]-B655</f>
        <v>91768</v>
      </c>
      <c r="E656" s="2">
        <f>US_COVID19[[#This Row],[deaths]]-C655</f>
        <v>2321</v>
      </c>
      <c r="F656" t="str">
        <f>TEXT(US_COVID19[[#This Row],[date]],"mmm-yyy")</f>
        <v>Nov-2021</v>
      </c>
    </row>
    <row r="657" spans="1:6" x14ac:dyDescent="0.25">
      <c r="A657" s="3">
        <v>44506</v>
      </c>
      <c r="B657" s="2">
        <v>46427249</v>
      </c>
      <c r="C657" s="2">
        <v>754136</v>
      </c>
      <c r="D657" s="2">
        <f>US_COVID19[[#This Row],[cases]]-B656</f>
        <v>31939</v>
      </c>
      <c r="E657" s="2">
        <f>US_COVID19[[#This Row],[deaths]]-C656</f>
        <v>402</v>
      </c>
      <c r="F657" t="str">
        <f>TEXT(US_COVID19[[#This Row],[date]],"mmm-yyy")</f>
        <v>Nov-2021</v>
      </c>
    </row>
    <row r="658" spans="1:6" x14ac:dyDescent="0.25">
      <c r="A658" s="3">
        <v>44507</v>
      </c>
      <c r="B658" s="2">
        <v>46449334</v>
      </c>
      <c r="C658" s="2">
        <v>754268</v>
      </c>
      <c r="D658" s="2">
        <f>US_COVID19[[#This Row],[cases]]-B657</f>
        <v>22085</v>
      </c>
      <c r="E658" s="2">
        <f>US_COVID19[[#This Row],[deaths]]-C657</f>
        <v>132</v>
      </c>
      <c r="F658" t="str">
        <f>TEXT(US_COVID19[[#This Row],[date]],"mmm-yyy")</f>
        <v>Nov-2021</v>
      </c>
    </row>
    <row r="659" spans="1:6" x14ac:dyDescent="0.25">
      <c r="A659" s="3">
        <v>44508</v>
      </c>
      <c r="B659" s="2">
        <v>46575795</v>
      </c>
      <c r="C659" s="2">
        <v>755489</v>
      </c>
      <c r="D659" s="2">
        <f>US_COVID19[[#This Row],[cases]]-B658</f>
        <v>126461</v>
      </c>
      <c r="E659" s="2">
        <f>US_COVID19[[#This Row],[deaths]]-C658</f>
        <v>1221</v>
      </c>
      <c r="F659" t="str">
        <f>TEXT(US_COVID19[[#This Row],[date]],"mmm-yyy")</f>
        <v>Nov-2021</v>
      </c>
    </row>
    <row r="660" spans="1:6" x14ac:dyDescent="0.25">
      <c r="A660" s="3">
        <v>44509</v>
      </c>
      <c r="B660" s="2">
        <v>46658774</v>
      </c>
      <c r="C660" s="2">
        <v>757205</v>
      </c>
      <c r="D660" s="2">
        <f>US_COVID19[[#This Row],[cases]]-B659</f>
        <v>82979</v>
      </c>
      <c r="E660" s="2">
        <f>US_COVID19[[#This Row],[deaths]]-C659</f>
        <v>1716</v>
      </c>
      <c r="F660" t="str">
        <f>TEXT(US_COVID19[[#This Row],[date]],"mmm-yyy")</f>
        <v>Nov-2021</v>
      </c>
    </row>
    <row r="661" spans="1:6" x14ac:dyDescent="0.25">
      <c r="A661" s="3">
        <v>44510</v>
      </c>
      <c r="B661" s="2">
        <v>46757836</v>
      </c>
      <c r="C661" s="2">
        <v>758841</v>
      </c>
      <c r="D661" s="2">
        <f>US_COVID19[[#This Row],[cases]]-B660</f>
        <v>99062</v>
      </c>
      <c r="E661" s="2">
        <f>US_COVID19[[#This Row],[deaths]]-C660</f>
        <v>1636</v>
      </c>
      <c r="F661" t="str">
        <f>TEXT(US_COVID19[[#This Row],[date]],"mmm-yyy")</f>
        <v>Nov-2021</v>
      </c>
    </row>
    <row r="662" spans="1:6" x14ac:dyDescent="0.25">
      <c r="A662" s="3">
        <v>44511</v>
      </c>
      <c r="B662" s="2">
        <v>46822437</v>
      </c>
      <c r="C662" s="2">
        <v>759563</v>
      </c>
      <c r="D662" s="2">
        <f>US_COVID19[[#This Row],[cases]]-B661</f>
        <v>64601</v>
      </c>
      <c r="E662" s="2">
        <f>US_COVID19[[#This Row],[deaths]]-C661</f>
        <v>722</v>
      </c>
      <c r="F662" t="str">
        <f>TEXT(US_COVID19[[#This Row],[date]],"mmm-yyy")</f>
        <v>Nov-2021</v>
      </c>
    </row>
    <row r="663" spans="1:6" x14ac:dyDescent="0.25">
      <c r="A663" s="3">
        <v>44512</v>
      </c>
      <c r="B663" s="2">
        <v>46951788</v>
      </c>
      <c r="C663" s="2">
        <v>761624</v>
      </c>
      <c r="D663" s="2">
        <f>US_COVID19[[#This Row],[cases]]-B662</f>
        <v>129351</v>
      </c>
      <c r="E663" s="2">
        <f>US_COVID19[[#This Row],[deaths]]-C662</f>
        <v>2061</v>
      </c>
      <c r="F663" t="str">
        <f>TEXT(US_COVID19[[#This Row],[date]],"mmm-yyy")</f>
        <v>Nov-2021</v>
      </c>
    </row>
    <row r="664" spans="1:6" x14ac:dyDescent="0.25">
      <c r="A664" s="3">
        <v>44513</v>
      </c>
      <c r="B664" s="2">
        <v>47013185</v>
      </c>
      <c r="C664" s="2">
        <v>762092</v>
      </c>
      <c r="D664" s="2">
        <f>US_COVID19[[#This Row],[cases]]-B663</f>
        <v>61397</v>
      </c>
      <c r="E664" s="2">
        <f>US_COVID19[[#This Row],[deaths]]-C663</f>
        <v>468</v>
      </c>
      <c r="F664" t="str">
        <f>TEXT(US_COVID19[[#This Row],[date]],"mmm-yyy")</f>
        <v>Nov-2021</v>
      </c>
    </row>
    <row r="665" spans="1:6" x14ac:dyDescent="0.25">
      <c r="A665" s="3">
        <v>44514</v>
      </c>
      <c r="B665" s="2">
        <v>47036794</v>
      </c>
      <c r="C665" s="2">
        <v>762234</v>
      </c>
      <c r="D665" s="2">
        <f>US_COVID19[[#This Row],[cases]]-B664</f>
        <v>23609</v>
      </c>
      <c r="E665" s="2">
        <f>US_COVID19[[#This Row],[deaths]]-C664</f>
        <v>142</v>
      </c>
      <c r="F665" t="str">
        <f>TEXT(US_COVID19[[#This Row],[date]],"mmm-yyy")</f>
        <v>Nov-2021</v>
      </c>
    </row>
    <row r="666" spans="1:6" x14ac:dyDescent="0.25">
      <c r="A666" s="3">
        <v>44515</v>
      </c>
      <c r="B666" s="2">
        <v>47185418</v>
      </c>
      <c r="C666" s="2">
        <v>763425</v>
      </c>
      <c r="D666" s="2">
        <f>US_COVID19[[#This Row],[cases]]-B665</f>
        <v>148624</v>
      </c>
      <c r="E666" s="2">
        <f>US_COVID19[[#This Row],[deaths]]-C665</f>
        <v>1191</v>
      </c>
      <c r="F666" t="str">
        <f>TEXT(US_COVID19[[#This Row],[date]],"mmm-yyy")</f>
        <v>Nov-2021</v>
      </c>
    </row>
    <row r="667" spans="1:6" x14ac:dyDescent="0.25">
      <c r="A667" s="3">
        <v>44516</v>
      </c>
      <c r="B667" s="2">
        <v>47275904</v>
      </c>
      <c r="C667" s="2">
        <v>764871</v>
      </c>
      <c r="D667" s="2">
        <f>US_COVID19[[#This Row],[cases]]-B666</f>
        <v>90486</v>
      </c>
      <c r="E667" s="2">
        <f>US_COVID19[[#This Row],[deaths]]-C666</f>
        <v>1446</v>
      </c>
      <c r="F667" t="str">
        <f>TEXT(US_COVID19[[#This Row],[date]],"mmm-yyy")</f>
        <v>Nov-2021</v>
      </c>
    </row>
    <row r="668" spans="1:6" x14ac:dyDescent="0.25">
      <c r="A668" s="3">
        <v>44517</v>
      </c>
      <c r="B668" s="2">
        <v>47390261</v>
      </c>
      <c r="C668" s="2">
        <v>766489</v>
      </c>
      <c r="D668" s="2">
        <f>US_COVID19[[#This Row],[cases]]-B667</f>
        <v>114357</v>
      </c>
      <c r="E668" s="2">
        <f>US_COVID19[[#This Row],[deaths]]-C667</f>
        <v>1618</v>
      </c>
      <c r="F668" t="str">
        <f>TEXT(US_COVID19[[#This Row],[date]],"mmm-yyy")</f>
        <v>Nov-2021</v>
      </c>
    </row>
    <row r="669" spans="1:6" x14ac:dyDescent="0.25">
      <c r="A669" s="3">
        <v>44518</v>
      </c>
      <c r="B669" s="2">
        <v>47500534</v>
      </c>
      <c r="C669" s="2">
        <v>769719</v>
      </c>
      <c r="D669" s="2">
        <f>US_COVID19[[#This Row],[cases]]-B668</f>
        <v>110273</v>
      </c>
      <c r="E669" s="2">
        <f>US_COVID19[[#This Row],[deaths]]-C668</f>
        <v>3230</v>
      </c>
      <c r="F669" t="str">
        <f>TEXT(US_COVID19[[#This Row],[date]],"mmm-yyy")</f>
        <v>Nov-2021</v>
      </c>
    </row>
    <row r="670" spans="1:6" x14ac:dyDescent="0.25">
      <c r="A670" s="3">
        <v>44519</v>
      </c>
      <c r="B670" s="2">
        <v>47620182</v>
      </c>
      <c r="C670" s="2">
        <v>771721</v>
      </c>
      <c r="D670" s="2">
        <f>US_COVID19[[#This Row],[cases]]-B669</f>
        <v>119648</v>
      </c>
      <c r="E670" s="2">
        <f>US_COVID19[[#This Row],[deaths]]-C669</f>
        <v>2002</v>
      </c>
      <c r="F670" t="str">
        <f>TEXT(US_COVID19[[#This Row],[date]],"mmm-yyy")</f>
        <v>Nov-2021</v>
      </c>
    </row>
    <row r="671" spans="1:6" x14ac:dyDescent="0.25">
      <c r="A671" s="3">
        <v>44520</v>
      </c>
      <c r="B671" s="2">
        <v>47661246</v>
      </c>
      <c r="C671" s="2">
        <v>772046</v>
      </c>
      <c r="D671" s="2">
        <f>US_COVID19[[#This Row],[cases]]-B670</f>
        <v>41064</v>
      </c>
      <c r="E671" s="2">
        <f>US_COVID19[[#This Row],[deaths]]-C670</f>
        <v>325</v>
      </c>
      <c r="F671" t="str">
        <f>TEXT(US_COVID19[[#This Row],[date]],"mmm-yyy")</f>
        <v>Nov-2021</v>
      </c>
    </row>
    <row r="672" spans="1:6" x14ac:dyDescent="0.25">
      <c r="A672" s="3">
        <v>44521</v>
      </c>
      <c r="B672" s="2">
        <v>47692618</v>
      </c>
      <c r="C672" s="2">
        <v>772169</v>
      </c>
      <c r="D672" s="2">
        <f>US_COVID19[[#This Row],[cases]]-B671</f>
        <v>31372</v>
      </c>
      <c r="E672" s="2">
        <f>US_COVID19[[#This Row],[deaths]]-C671</f>
        <v>123</v>
      </c>
      <c r="F672" t="str">
        <f>TEXT(US_COVID19[[#This Row],[date]],"mmm-yyy")</f>
        <v>Nov-2021</v>
      </c>
    </row>
    <row r="673" spans="1:6" x14ac:dyDescent="0.25">
      <c r="A673" s="3">
        <v>44522</v>
      </c>
      <c r="B673" s="2">
        <v>47851516</v>
      </c>
      <c r="C673" s="2">
        <v>773402</v>
      </c>
      <c r="D673" s="2">
        <f>US_COVID19[[#This Row],[cases]]-B672</f>
        <v>158898</v>
      </c>
      <c r="E673" s="2">
        <f>US_COVID19[[#This Row],[deaths]]-C672</f>
        <v>1233</v>
      </c>
      <c r="F673" t="str">
        <f>TEXT(US_COVID19[[#This Row],[date]],"mmm-yyy")</f>
        <v>Nov-2021</v>
      </c>
    </row>
    <row r="674" spans="1:6" x14ac:dyDescent="0.25">
      <c r="A674" s="3">
        <v>44523</v>
      </c>
      <c r="B674" s="2">
        <v>47944287</v>
      </c>
      <c r="C674" s="2">
        <v>774880</v>
      </c>
      <c r="D674" s="2">
        <f>US_COVID19[[#This Row],[cases]]-B673</f>
        <v>92771</v>
      </c>
      <c r="E674" s="2">
        <f>US_COVID19[[#This Row],[deaths]]-C673</f>
        <v>1478</v>
      </c>
      <c r="F674" t="str">
        <f>TEXT(US_COVID19[[#This Row],[date]],"mmm-yyy")</f>
        <v>Nov-2021</v>
      </c>
    </row>
    <row r="675" spans="1:6" x14ac:dyDescent="0.25">
      <c r="A675" s="3">
        <v>44524</v>
      </c>
      <c r="B675" s="2">
        <v>48064179</v>
      </c>
      <c r="C675" s="2">
        <v>776516</v>
      </c>
      <c r="D675" s="2">
        <f>US_COVID19[[#This Row],[cases]]-B674</f>
        <v>119892</v>
      </c>
      <c r="E675" s="2">
        <f>US_COVID19[[#This Row],[deaths]]-C674</f>
        <v>1636</v>
      </c>
      <c r="F675" t="str">
        <f>TEXT(US_COVID19[[#This Row],[date]],"mmm-yyy")</f>
        <v>Nov-2021</v>
      </c>
    </row>
    <row r="676" spans="1:6" x14ac:dyDescent="0.25">
      <c r="A676" s="3">
        <v>44525</v>
      </c>
      <c r="B676" s="2">
        <v>48095032</v>
      </c>
      <c r="C676" s="2">
        <v>776893</v>
      </c>
      <c r="D676" s="2">
        <f>US_COVID19[[#This Row],[cases]]-B675</f>
        <v>30853</v>
      </c>
      <c r="E676" s="2">
        <f>US_COVID19[[#This Row],[deaths]]-C675</f>
        <v>377</v>
      </c>
      <c r="F676" t="str">
        <f>TEXT(US_COVID19[[#This Row],[date]],"mmm-yyy")</f>
        <v>Nov-2021</v>
      </c>
    </row>
    <row r="677" spans="1:6" x14ac:dyDescent="0.25">
      <c r="A677" s="3">
        <v>44526</v>
      </c>
      <c r="B677" s="2">
        <v>48146557</v>
      </c>
      <c r="C677" s="2">
        <v>777437</v>
      </c>
      <c r="D677" s="2">
        <f>US_COVID19[[#This Row],[cases]]-B676</f>
        <v>51525</v>
      </c>
      <c r="E677" s="2">
        <f>US_COVID19[[#This Row],[deaths]]-C676</f>
        <v>544</v>
      </c>
      <c r="F677" t="str">
        <f>TEXT(US_COVID19[[#This Row],[date]],"mmm-yyy")</f>
        <v>Nov-2021</v>
      </c>
    </row>
    <row r="678" spans="1:6" x14ac:dyDescent="0.25">
      <c r="A678" s="3">
        <v>44527</v>
      </c>
      <c r="B678" s="2">
        <v>48171236</v>
      </c>
      <c r="C678" s="2">
        <v>777629</v>
      </c>
      <c r="D678" s="2">
        <f>US_COVID19[[#This Row],[cases]]-B677</f>
        <v>24679</v>
      </c>
      <c r="E678" s="2">
        <f>US_COVID19[[#This Row],[deaths]]-C677</f>
        <v>192</v>
      </c>
      <c r="F678" t="str">
        <f>TEXT(US_COVID19[[#This Row],[date]],"mmm-yyy")</f>
        <v>Nov-2021</v>
      </c>
    </row>
    <row r="679" spans="1:6" x14ac:dyDescent="0.25">
      <c r="A679" s="3">
        <v>44528</v>
      </c>
      <c r="B679" s="2">
        <v>48195186</v>
      </c>
      <c r="C679" s="2">
        <v>777750</v>
      </c>
      <c r="D679" s="2">
        <f>US_COVID19[[#This Row],[cases]]-B678</f>
        <v>23950</v>
      </c>
      <c r="E679" s="2">
        <f>US_COVID19[[#This Row],[deaths]]-C678</f>
        <v>121</v>
      </c>
      <c r="F679" t="str">
        <f>TEXT(US_COVID19[[#This Row],[date]],"mmm-yyy")</f>
        <v>Nov-2021</v>
      </c>
    </row>
    <row r="680" spans="1:6" x14ac:dyDescent="0.25">
      <c r="A680" s="3">
        <v>44529</v>
      </c>
      <c r="B680" s="2">
        <v>48411498</v>
      </c>
      <c r="C680" s="2">
        <v>779624</v>
      </c>
      <c r="D680" s="2">
        <f>US_COVID19[[#This Row],[cases]]-B679</f>
        <v>216312</v>
      </c>
      <c r="E680" s="2">
        <f>US_COVID19[[#This Row],[deaths]]-C679</f>
        <v>1874</v>
      </c>
      <c r="F680" t="str">
        <f>TEXT(US_COVID19[[#This Row],[date]],"mmm-yyy")</f>
        <v>Nov-2021</v>
      </c>
    </row>
    <row r="681" spans="1:6" x14ac:dyDescent="0.25">
      <c r="A681" s="3">
        <v>44530</v>
      </c>
      <c r="B681" s="2">
        <v>48520792</v>
      </c>
      <c r="C681" s="2">
        <v>781183</v>
      </c>
      <c r="D681" s="2">
        <f>US_COVID19[[#This Row],[cases]]-B680</f>
        <v>109294</v>
      </c>
      <c r="E681" s="2">
        <f>US_COVID19[[#This Row],[deaths]]-C680</f>
        <v>1559</v>
      </c>
      <c r="F681" t="str">
        <f>TEXT(US_COVID19[[#This Row],[date]],"mmm-yyy")</f>
        <v>Nov-2021</v>
      </c>
    </row>
    <row r="682" spans="1:6" x14ac:dyDescent="0.25">
      <c r="A682" s="3">
        <v>44531</v>
      </c>
      <c r="B682" s="2">
        <v>48660112</v>
      </c>
      <c r="C682" s="2">
        <v>783149</v>
      </c>
      <c r="D682" s="2">
        <f>US_COVID19[[#This Row],[cases]]-B681</f>
        <v>139320</v>
      </c>
      <c r="E682" s="2">
        <f>US_COVID19[[#This Row],[deaths]]-C681</f>
        <v>1966</v>
      </c>
      <c r="F682" t="str">
        <f>TEXT(US_COVID19[[#This Row],[date]],"mmm-yyy")</f>
        <v>Dec-2021</v>
      </c>
    </row>
    <row r="683" spans="1:6" x14ac:dyDescent="0.25">
      <c r="A683" s="3">
        <v>44532</v>
      </c>
      <c r="B683" s="2">
        <v>48798824</v>
      </c>
      <c r="C683" s="2">
        <v>784506</v>
      </c>
      <c r="D683" s="2">
        <f>US_COVID19[[#This Row],[cases]]-B682</f>
        <v>138712</v>
      </c>
      <c r="E683" s="2">
        <f>US_COVID19[[#This Row],[deaths]]-C682</f>
        <v>1357</v>
      </c>
      <c r="F683" t="str">
        <f>TEXT(US_COVID19[[#This Row],[date]],"mmm-yyy")</f>
        <v>Dec-2021</v>
      </c>
    </row>
    <row r="684" spans="1:6" x14ac:dyDescent="0.25">
      <c r="A684" s="3">
        <v>44533</v>
      </c>
      <c r="B684" s="2">
        <v>48952069</v>
      </c>
      <c r="C684" s="2">
        <v>786667</v>
      </c>
      <c r="D684" s="2">
        <f>US_COVID19[[#This Row],[cases]]-B683</f>
        <v>153245</v>
      </c>
      <c r="E684" s="2">
        <f>US_COVID19[[#This Row],[deaths]]-C683</f>
        <v>2161</v>
      </c>
      <c r="F684" t="str">
        <f>TEXT(US_COVID19[[#This Row],[date]],"mmm-yyy")</f>
        <v>Dec-2021</v>
      </c>
    </row>
    <row r="685" spans="1:6" x14ac:dyDescent="0.25">
      <c r="A685" s="3">
        <v>44534</v>
      </c>
      <c r="B685" s="2">
        <v>49010213</v>
      </c>
      <c r="C685" s="2">
        <v>787157</v>
      </c>
      <c r="D685" s="2">
        <f>US_COVID19[[#This Row],[cases]]-B684</f>
        <v>58144</v>
      </c>
      <c r="E685" s="2">
        <f>US_COVID19[[#This Row],[deaths]]-C684</f>
        <v>490</v>
      </c>
      <c r="F685" t="str">
        <f>TEXT(US_COVID19[[#This Row],[date]],"mmm-yyy")</f>
        <v>Dec-2021</v>
      </c>
    </row>
    <row r="686" spans="1:6" x14ac:dyDescent="0.25">
      <c r="A686" s="3">
        <v>44535</v>
      </c>
      <c r="B686" s="2">
        <v>49044786</v>
      </c>
      <c r="C686" s="2">
        <v>787318</v>
      </c>
      <c r="D686" s="2">
        <f>US_COVID19[[#This Row],[cases]]-B685</f>
        <v>34573</v>
      </c>
      <c r="E686" s="2">
        <f>US_COVID19[[#This Row],[deaths]]-C685</f>
        <v>161</v>
      </c>
      <c r="F686" t="str">
        <f>TEXT(US_COVID19[[#This Row],[date]],"mmm-yyy")</f>
        <v>Dec-2021</v>
      </c>
    </row>
    <row r="687" spans="1:6" x14ac:dyDescent="0.25">
      <c r="A687" s="3">
        <v>44536</v>
      </c>
      <c r="B687" s="2">
        <v>49242230</v>
      </c>
      <c r="C687" s="2">
        <v>788660</v>
      </c>
      <c r="D687" s="2">
        <f>US_COVID19[[#This Row],[cases]]-B686</f>
        <v>197444</v>
      </c>
      <c r="E687" s="2">
        <f>US_COVID19[[#This Row],[deaths]]-C686</f>
        <v>1342</v>
      </c>
      <c r="F687" t="str">
        <f>TEXT(US_COVID19[[#This Row],[date]],"mmm-yyy")</f>
        <v>Dec-2021</v>
      </c>
    </row>
    <row r="688" spans="1:6" x14ac:dyDescent="0.25">
      <c r="A688" s="3">
        <v>44537</v>
      </c>
      <c r="B688" s="2">
        <v>49356227</v>
      </c>
      <c r="C688" s="2">
        <v>790434</v>
      </c>
      <c r="D688" s="2">
        <f>US_COVID19[[#This Row],[cases]]-B687</f>
        <v>113997</v>
      </c>
      <c r="E688" s="2">
        <f>US_COVID19[[#This Row],[deaths]]-C687</f>
        <v>1774</v>
      </c>
      <c r="F688" t="str">
        <f>TEXT(US_COVID19[[#This Row],[date]],"mmm-yyy")</f>
        <v>Dec-2021</v>
      </c>
    </row>
    <row r="689" spans="1:6" x14ac:dyDescent="0.25">
      <c r="A689" s="3">
        <v>44538</v>
      </c>
      <c r="B689" s="2">
        <v>49505272</v>
      </c>
      <c r="C689" s="2">
        <v>792313</v>
      </c>
      <c r="D689" s="2">
        <f>US_COVID19[[#This Row],[cases]]-B688</f>
        <v>149045</v>
      </c>
      <c r="E689" s="2">
        <f>US_COVID19[[#This Row],[deaths]]-C688</f>
        <v>1879</v>
      </c>
      <c r="F689" t="str">
        <f>TEXT(US_COVID19[[#This Row],[date]],"mmm-yyy")</f>
        <v>Dec-2021</v>
      </c>
    </row>
    <row r="690" spans="1:6" x14ac:dyDescent="0.25">
      <c r="A690" s="3">
        <v>44539</v>
      </c>
      <c r="B690" s="2">
        <v>49628777</v>
      </c>
      <c r="C690" s="2">
        <v>793608</v>
      </c>
      <c r="D690" s="2">
        <f>US_COVID19[[#This Row],[cases]]-B689</f>
        <v>123505</v>
      </c>
      <c r="E690" s="2">
        <f>US_COVID19[[#This Row],[deaths]]-C689</f>
        <v>1295</v>
      </c>
      <c r="F690" t="str">
        <f>TEXT(US_COVID19[[#This Row],[date]],"mmm-yyy")</f>
        <v>Dec-2021</v>
      </c>
    </row>
    <row r="691" spans="1:6" x14ac:dyDescent="0.25">
      <c r="A691" s="3">
        <v>44540</v>
      </c>
      <c r="B691" s="2">
        <v>49793839</v>
      </c>
      <c r="C691" s="2">
        <v>795711</v>
      </c>
      <c r="D691" s="2">
        <f>US_COVID19[[#This Row],[cases]]-B690</f>
        <v>165062</v>
      </c>
      <c r="E691" s="2">
        <f>US_COVID19[[#This Row],[deaths]]-C690</f>
        <v>2103</v>
      </c>
      <c r="F691" t="str">
        <f>TEXT(US_COVID19[[#This Row],[date]],"mmm-yyy")</f>
        <v>Dec-2021</v>
      </c>
    </row>
    <row r="692" spans="1:6" x14ac:dyDescent="0.25">
      <c r="A692" s="3">
        <v>44541</v>
      </c>
      <c r="B692" s="2">
        <v>49845184</v>
      </c>
      <c r="C692" s="2">
        <v>796127</v>
      </c>
      <c r="D692" s="2">
        <f>US_COVID19[[#This Row],[cases]]-B691</f>
        <v>51345</v>
      </c>
      <c r="E692" s="2">
        <f>US_COVID19[[#This Row],[deaths]]-C691</f>
        <v>416</v>
      </c>
      <c r="F692" t="str">
        <f>TEXT(US_COVID19[[#This Row],[date]],"mmm-yyy")</f>
        <v>Dec-2021</v>
      </c>
    </row>
    <row r="693" spans="1:6" x14ac:dyDescent="0.25">
      <c r="A693" s="3">
        <v>44542</v>
      </c>
      <c r="B693" s="2">
        <v>49881540</v>
      </c>
      <c r="C693" s="2">
        <v>796322</v>
      </c>
      <c r="D693" s="2">
        <f>US_COVID19[[#This Row],[cases]]-B692</f>
        <v>36356</v>
      </c>
      <c r="E693" s="2">
        <f>US_COVID19[[#This Row],[deaths]]-C692</f>
        <v>195</v>
      </c>
      <c r="F693" t="str">
        <f>TEXT(US_COVID19[[#This Row],[date]],"mmm-yyy")</f>
        <v>Dec-2021</v>
      </c>
    </row>
    <row r="694" spans="1:6" x14ac:dyDescent="0.25">
      <c r="A694" s="3">
        <v>44543</v>
      </c>
      <c r="B694" s="2">
        <v>50084423</v>
      </c>
      <c r="C694" s="2">
        <v>797611</v>
      </c>
      <c r="D694" s="2">
        <f>US_COVID19[[#This Row],[cases]]-B693</f>
        <v>202883</v>
      </c>
      <c r="E694" s="2">
        <f>US_COVID19[[#This Row],[deaths]]-C693</f>
        <v>1289</v>
      </c>
      <c r="F694" t="str">
        <f>TEXT(US_COVID19[[#This Row],[date]],"mmm-yyy")</f>
        <v>Dec-2021</v>
      </c>
    </row>
    <row r="695" spans="1:6" x14ac:dyDescent="0.25">
      <c r="A695" s="3">
        <v>44544</v>
      </c>
      <c r="B695" s="2">
        <v>50201282</v>
      </c>
      <c r="C695" s="2">
        <v>799345</v>
      </c>
      <c r="D695" s="2">
        <f>US_COVID19[[#This Row],[cases]]-B694</f>
        <v>116859</v>
      </c>
      <c r="E695" s="2">
        <f>US_COVID19[[#This Row],[deaths]]-C694</f>
        <v>1734</v>
      </c>
      <c r="F695" t="str">
        <f>TEXT(US_COVID19[[#This Row],[date]],"mmm-yyy")</f>
        <v>Dec-2021</v>
      </c>
    </row>
    <row r="696" spans="1:6" x14ac:dyDescent="0.25">
      <c r="A696" s="3">
        <v>44545</v>
      </c>
      <c r="B696" s="2">
        <v>50346558</v>
      </c>
      <c r="C696" s="2">
        <v>801438</v>
      </c>
      <c r="D696" s="2">
        <f>US_COVID19[[#This Row],[cases]]-B695</f>
        <v>145276</v>
      </c>
      <c r="E696" s="2">
        <f>US_COVID19[[#This Row],[deaths]]-C695</f>
        <v>2093</v>
      </c>
      <c r="F696" t="str">
        <f>TEXT(US_COVID19[[#This Row],[date]],"mmm-yyy")</f>
        <v>Dec-2021</v>
      </c>
    </row>
    <row r="697" spans="1:6" x14ac:dyDescent="0.25">
      <c r="A697" s="3">
        <v>44546</v>
      </c>
      <c r="B697" s="2">
        <v>50492877</v>
      </c>
      <c r="C697" s="2">
        <v>802601</v>
      </c>
      <c r="D697" s="2">
        <f>US_COVID19[[#This Row],[cases]]-B696</f>
        <v>146319</v>
      </c>
      <c r="E697" s="2">
        <f>US_COVID19[[#This Row],[deaths]]-C696</f>
        <v>1163</v>
      </c>
      <c r="F697" t="str">
        <f>TEXT(US_COVID19[[#This Row],[date]],"mmm-yyy")</f>
        <v>Dec-2021</v>
      </c>
    </row>
    <row r="698" spans="1:6" x14ac:dyDescent="0.25">
      <c r="A698" s="3">
        <v>44547</v>
      </c>
      <c r="B698" s="2">
        <v>50664022</v>
      </c>
      <c r="C698" s="2">
        <v>804697</v>
      </c>
      <c r="D698" s="2">
        <f>US_COVID19[[#This Row],[cases]]-B697</f>
        <v>171145</v>
      </c>
      <c r="E698" s="2">
        <f>US_COVID19[[#This Row],[deaths]]-C697</f>
        <v>2096</v>
      </c>
      <c r="F698" t="str">
        <f>TEXT(US_COVID19[[#This Row],[date]],"mmm-yyy")</f>
        <v>Dec-2021</v>
      </c>
    </row>
    <row r="699" spans="1:6" x14ac:dyDescent="0.25">
      <c r="A699" s="3">
        <v>44548</v>
      </c>
      <c r="B699" s="2">
        <v>50738685</v>
      </c>
      <c r="C699" s="2">
        <v>805171</v>
      </c>
      <c r="D699" s="2">
        <f>US_COVID19[[#This Row],[cases]]-B698</f>
        <v>74663</v>
      </c>
      <c r="E699" s="2">
        <f>US_COVID19[[#This Row],[deaths]]-C698</f>
        <v>474</v>
      </c>
      <c r="F699" t="str">
        <f>TEXT(US_COVID19[[#This Row],[date]],"mmm-yyy")</f>
        <v>Dec-2021</v>
      </c>
    </row>
    <row r="700" spans="1:6" x14ac:dyDescent="0.25">
      <c r="A700" s="3">
        <v>44549</v>
      </c>
      <c r="B700" s="2">
        <v>50811164</v>
      </c>
      <c r="C700" s="2">
        <v>805334</v>
      </c>
      <c r="D700" s="2">
        <f>US_COVID19[[#This Row],[cases]]-B699</f>
        <v>72479</v>
      </c>
      <c r="E700" s="2">
        <f>US_COVID19[[#This Row],[deaths]]-C699</f>
        <v>163</v>
      </c>
      <c r="F700" t="str">
        <f>TEXT(US_COVID19[[#This Row],[date]],"mmm-yyy")</f>
        <v>Dec-2021</v>
      </c>
    </row>
    <row r="701" spans="1:6" x14ac:dyDescent="0.25">
      <c r="A701" s="3">
        <v>44550</v>
      </c>
      <c r="B701" s="2">
        <v>51114064</v>
      </c>
      <c r="C701" s="2">
        <v>806753</v>
      </c>
      <c r="D701" s="2">
        <f>US_COVID19[[#This Row],[cases]]-B700</f>
        <v>302900</v>
      </c>
      <c r="E701" s="2">
        <f>US_COVID19[[#This Row],[deaths]]-C700</f>
        <v>1419</v>
      </c>
      <c r="F701" t="str">
        <f>TEXT(US_COVID19[[#This Row],[date]],"mmm-yyy")</f>
        <v>Dec-2021</v>
      </c>
    </row>
    <row r="702" spans="1:6" x14ac:dyDescent="0.25">
      <c r="A702" s="3">
        <v>44551</v>
      </c>
      <c r="B702" s="2">
        <v>51303535</v>
      </c>
      <c r="C702" s="2">
        <v>808841</v>
      </c>
      <c r="D702" s="2">
        <f>US_COVID19[[#This Row],[cases]]-B701</f>
        <v>189471</v>
      </c>
      <c r="E702" s="2">
        <f>US_COVID19[[#This Row],[deaths]]-C701</f>
        <v>2088</v>
      </c>
      <c r="F702" t="str">
        <f>TEXT(US_COVID19[[#This Row],[date]],"mmm-yyy")</f>
        <v>Dec-2021</v>
      </c>
    </row>
    <row r="703" spans="1:6" x14ac:dyDescent="0.25">
      <c r="A703" s="3">
        <v>44552</v>
      </c>
      <c r="B703" s="2">
        <v>51547227</v>
      </c>
      <c r="C703" s="2">
        <v>810927</v>
      </c>
      <c r="D703" s="2">
        <f>US_COVID19[[#This Row],[cases]]-B702</f>
        <v>243692</v>
      </c>
      <c r="E703" s="2">
        <f>US_COVID19[[#This Row],[deaths]]-C702</f>
        <v>2086</v>
      </c>
      <c r="F703" t="str">
        <f>TEXT(US_COVID19[[#This Row],[date]],"mmm-yyy")</f>
        <v>Dec-2021</v>
      </c>
    </row>
    <row r="704" spans="1:6" x14ac:dyDescent="0.25">
      <c r="A704" s="3">
        <v>44553</v>
      </c>
      <c r="B704" s="2">
        <v>51812442</v>
      </c>
      <c r="C704" s="2">
        <v>814211</v>
      </c>
      <c r="D704" s="2">
        <f>US_COVID19[[#This Row],[cases]]-B703</f>
        <v>265215</v>
      </c>
      <c r="E704" s="2">
        <f>US_COVID19[[#This Row],[deaths]]-C703</f>
        <v>3284</v>
      </c>
      <c r="F704" t="str">
        <f>TEXT(US_COVID19[[#This Row],[date]],"mmm-yyy")</f>
        <v>Dec-2021</v>
      </c>
    </row>
    <row r="705" spans="1:6" x14ac:dyDescent="0.25">
      <c r="A705" s="3">
        <v>44554</v>
      </c>
      <c r="B705" s="2">
        <v>51996367</v>
      </c>
      <c r="C705" s="2">
        <v>815213</v>
      </c>
      <c r="D705" s="2">
        <f>US_COVID19[[#This Row],[cases]]-B704</f>
        <v>183925</v>
      </c>
      <c r="E705" s="2">
        <f>US_COVID19[[#This Row],[deaths]]-C704</f>
        <v>1002</v>
      </c>
      <c r="F705" t="str">
        <f>TEXT(US_COVID19[[#This Row],[date]],"mmm-yyy")</f>
        <v>Dec-2021</v>
      </c>
    </row>
    <row r="706" spans="1:6" x14ac:dyDescent="0.25">
      <c r="A706" s="3">
        <v>44555</v>
      </c>
      <c r="B706" s="2">
        <v>52054715</v>
      </c>
      <c r="C706" s="2">
        <v>815312</v>
      </c>
      <c r="D706" s="2">
        <f>US_COVID19[[#This Row],[cases]]-B705</f>
        <v>58348</v>
      </c>
      <c r="E706" s="2">
        <f>US_COVID19[[#This Row],[deaths]]-C705</f>
        <v>99</v>
      </c>
      <c r="F706" t="str">
        <f>TEXT(US_COVID19[[#This Row],[date]],"mmm-yyy")</f>
        <v>Dec-2021</v>
      </c>
    </row>
    <row r="707" spans="1:6" x14ac:dyDescent="0.25">
      <c r="A707" s="3">
        <v>44556</v>
      </c>
      <c r="B707" s="2">
        <v>52244429</v>
      </c>
      <c r="C707" s="2">
        <v>815391</v>
      </c>
      <c r="D707" s="2">
        <f>US_COVID19[[#This Row],[cases]]-B706</f>
        <v>189714</v>
      </c>
      <c r="E707" s="2">
        <f>US_COVID19[[#This Row],[deaths]]-C706</f>
        <v>79</v>
      </c>
      <c r="F707" t="str">
        <f>TEXT(US_COVID19[[#This Row],[date]],"mmm-yyy")</f>
        <v>Dec-2021</v>
      </c>
    </row>
    <row r="708" spans="1:6" x14ac:dyDescent="0.25">
      <c r="A708" s="3">
        <v>44557</v>
      </c>
      <c r="B708" s="2">
        <v>52787969</v>
      </c>
      <c r="C708" s="2">
        <v>817134</v>
      </c>
      <c r="D708" s="2">
        <f>US_COVID19[[#This Row],[cases]]-B707</f>
        <v>543540</v>
      </c>
      <c r="E708" s="2">
        <f>US_COVID19[[#This Row],[deaths]]-C707</f>
        <v>1743</v>
      </c>
      <c r="F708" t="str">
        <f>TEXT(US_COVID19[[#This Row],[date]],"mmm-yyy")</f>
        <v>Dec-2021</v>
      </c>
    </row>
    <row r="709" spans="1:6" x14ac:dyDescent="0.25">
      <c r="A709" s="3">
        <v>44558</v>
      </c>
      <c r="B709" s="2">
        <v>53168681</v>
      </c>
      <c r="C709" s="2">
        <v>819630</v>
      </c>
      <c r="D709" s="2">
        <f>US_COVID19[[#This Row],[cases]]-B708</f>
        <v>380712</v>
      </c>
      <c r="E709" s="2">
        <f>US_COVID19[[#This Row],[deaths]]-C708</f>
        <v>2496</v>
      </c>
      <c r="F709" t="str">
        <f>TEXT(US_COVID19[[#This Row],[date]],"mmm-yyy")</f>
        <v>Dec-2021</v>
      </c>
    </row>
    <row r="710" spans="1:6" x14ac:dyDescent="0.25">
      <c r="A710" s="3">
        <v>44559</v>
      </c>
      <c r="B710" s="2">
        <v>53657745</v>
      </c>
      <c r="C710" s="2">
        <v>821731</v>
      </c>
      <c r="D710" s="2">
        <f>US_COVID19[[#This Row],[cases]]-B709</f>
        <v>489064</v>
      </c>
      <c r="E710" s="2">
        <f>US_COVID19[[#This Row],[deaths]]-C709</f>
        <v>2101</v>
      </c>
      <c r="F710" t="str">
        <f>TEXT(US_COVID19[[#This Row],[date]],"mmm-yyy")</f>
        <v>Dec-2021</v>
      </c>
    </row>
    <row r="711" spans="1:6" x14ac:dyDescent="0.25">
      <c r="A711" s="3">
        <v>44560</v>
      </c>
      <c r="B711" s="2">
        <v>54242800</v>
      </c>
      <c r="C711" s="2">
        <v>823141</v>
      </c>
      <c r="D711" s="2">
        <f>US_COVID19[[#This Row],[cases]]-B710</f>
        <v>585055</v>
      </c>
      <c r="E711" s="2">
        <f>US_COVID19[[#This Row],[deaths]]-C710</f>
        <v>1410</v>
      </c>
      <c r="F711" t="str">
        <f>TEXT(US_COVID19[[#This Row],[date]],"mmm-yyy")</f>
        <v>Dec-2021</v>
      </c>
    </row>
    <row r="712" spans="1:6" x14ac:dyDescent="0.25">
      <c r="A712" s="3">
        <v>44561</v>
      </c>
      <c r="B712" s="2">
        <v>54689367</v>
      </c>
      <c r="C712" s="2">
        <v>824336</v>
      </c>
      <c r="D712" s="2">
        <f>US_COVID19[[#This Row],[cases]]-B711</f>
        <v>446567</v>
      </c>
      <c r="E712" s="2">
        <f>US_COVID19[[#This Row],[deaths]]-C711</f>
        <v>1195</v>
      </c>
      <c r="F712" t="str">
        <f>TEXT(US_COVID19[[#This Row],[date]],"mmm-yyy")</f>
        <v>Dec-2021</v>
      </c>
    </row>
    <row r="713" spans="1:6" x14ac:dyDescent="0.25">
      <c r="A713" s="3">
        <v>44562</v>
      </c>
      <c r="B713" s="2">
        <v>54850427</v>
      </c>
      <c r="C713" s="2">
        <v>824609</v>
      </c>
      <c r="D713" s="2">
        <f>US_COVID19[[#This Row],[cases]]-B712</f>
        <v>161060</v>
      </c>
      <c r="E713" s="2">
        <f>US_COVID19[[#This Row],[deaths]]-C712</f>
        <v>273</v>
      </c>
      <c r="F713" t="str">
        <f>TEXT(US_COVID19[[#This Row],[date]],"mmm-yyy")</f>
        <v>Jan-2022</v>
      </c>
    </row>
    <row r="714" spans="1:6" x14ac:dyDescent="0.25">
      <c r="A714" s="3">
        <v>44563</v>
      </c>
      <c r="B714" s="2">
        <v>55137064</v>
      </c>
      <c r="C714" s="2">
        <v>824841</v>
      </c>
      <c r="D714" s="2">
        <f>US_COVID19[[#This Row],[cases]]-B713</f>
        <v>286637</v>
      </c>
      <c r="E714" s="2">
        <f>US_COVID19[[#This Row],[deaths]]-C713</f>
        <v>232</v>
      </c>
      <c r="F714" t="str">
        <f>TEXT(US_COVID19[[#This Row],[date]],"mmm-yyy")</f>
        <v>Jan-2022</v>
      </c>
    </row>
    <row r="715" spans="1:6" x14ac:dyDescent="0.25">
      <c r="A715" s="3">
        <v>44564</v>
      </c>
      <c r="B715" s="2">
        <v>56155999</v>
      </c>
      <c r="C715" s="2">
        <v>826491</v>
      </c>
      <c r="D715" s="2">
        <f>US_COVID19[[#This Row],[cases]]-B714</f>
        <v>1018935</v>
      </c>
      <c r="E715" s="2">
        <f>US_COVID19[[#This Row],[deaths]]-C714</f>
        <v>1650</v>
      </c>
      <c r="F715" t="str">
        <f>TEXT(US_COVID19[[#This Row],[date]],"mmm-yyy")</f>
        <v>Jan-2022</v>
      </c>
    </row>
    <row r="716" spans="1:6" x14ac:dyDescent="0.25">
      <c r="A716" s="3">
        <v>44565</v>
      </c>
      <c r="B716" s="2">
        <v>57041905</v>
      </c>
      <c r="C716" s="2">
        <v>828853</v>
      </c>
      <c r="D716" s="2">
        <f>US_COVID19[[#This Row],[cases]]-B715</f>
        <v>885906</v>
      </c>
      <c r="E716" s="2">
        <f>US_COVID19[[#This Row],[deaths]]-C715</f>
        <v>2362</v>
      </c>
      <c r="F716" t="str">
        <f>TEXT(US_COVID19[[#This Row],[date]],"mmm-yyy")</f>
        <v>Jan-2022</v>
      </c>
    </row>
    <row r="717" spans="1:6" x14ac:dyDescent="0.25">
      <c r="A717" s="3">
        <v>44566</v>
      </c>
      <c r="B717" s="2">
        <v>57745969</v>
      </c>
      <c r="C717" s="2">
        <v>830981</v>
      </c>
      <c r="D717" s="2">
        <f>US_COVID19[[#This Row],[cases]]-B716</f>
        <v>704064</v>
      </c>
      <c r="E717" s="2">
        <f>US_COVID19[[#This Row],[deaths]]-C716</f>
        <v>2128</v>
      </c>
      <c r="F717" t="str">
        <f>TEXT(US_COVID19[[#This Row],[date]],"mmm-yyy")</f>
        <v>Jan-2022</v>
      </c>
    </row>
    <row r="718" spans="1:6" x14ac:dyDescent="0.25">
      <c r="A718" s="3">
        <v>44567</v>
      </c>
      <c r="B718" s="2">
        <v>58505187</v>
      </c>
      <c r="C718" s="2">
        <v>832953</v>
      </c>
      <c r="D718" s="2">
        <f>US_COVID19[[#This Row],[cases]]-B717</f>
        <v>759218</v>
      </c>
      <c r="E718" s="2">
        <f>US_COVID19[[#This Row],[deaths]]-C717</f>
        <v>1972</v>
      </c>
      <c r="F718" t="str">
        <f>TEXT(US_COVID19[[#This Row],[date]],"mmm-yyy")</f>
        <v>Jan-2022</v>
      </c>
    </row>
    <row r="719" spans="1:6" x14ac:dyDescent="0.25">
      <c r="A719" s="3">
        <v>44568</v>
      </c>
      <c r="B719" s="2">
        <v>59405357</v>
      </c>
      <c r="C719" s="2">
        <v>835637</v>
      </c>
      <c r="D719" s="2">
        <f>US_COVID19[[#This Row],[cases]]-B718</f>
        <v>900170</v>
      </c>
      <c r="E719" s="2">
        <f>US_COVID19[[#This Row],[deaths]]-C718</f>
        <v>2684</v>
      </c>
      <c r="F719" t="str">
        <f>TEXT(US_COVID19[[#This Row],[date]],"mmm-yyy")</f>
        <v>Jan-2022</v>
      </c>
    </row>
    <row r="720" spans="1:6" x14ac:dyDescent="0.25">
      <c r="A720" s="3">
        <v>44569</v>
      </c>
      <c r="B720" s="2">
        <v>59851597</v>
      </c>
      <c r="C720" s="2">
        <v>836327</v>
      </c>
      <c r="D720" s="2">
        <f>US_COVID19[[#This Row],[cases]]-B719</f>
        <v>446240</v>
      </c>
      <c r="E720" s="2">
        <f>US_COVID19[[#This Row],[deaths]]-C719</f>
        <v>690</v>
      </c>
      <c r="F720" t="str">
        <f>TEXT(US_COVID19[[#This Row],[date]],"mmm-yyy")</f>
        <v>Jan-2022</v>
      </c>
    </row>
    <row r="721" spans="1:6" x14ac:dyDescent="0.25">
      <c r="A721" s="3">
        <v>44570</v>
      </c>
      <c r="B721" s="2">
        <v>60166932</v>
      </c>
      <c r="C721" s="2">
        <v>836728</v>
      </c>
      <c r="D721" s="2">
        <f>US_COVID19[[#This Row],[cases]]-B720</f>
        <v>315335</v>
      </c>
      <c r="E721" s="2">
        <f>US_COVID19[[#This Row],[deaths]]-C720</f>
        <v>401</v>
      </c>
      <c r="F721" t="str">
        <f>TEXT(US_COVID19[[#This Row],[date]],"mmm-yyy")</f>
        <v>Jan-2022</v>
      </c>
    </row>
    <row r="722" spans="1:6" x14ac:dyDescent="0.25">
      <c r="A722" s="3">
        <v>44571</v>
      </c>
      <c r="B722" s="2">
        <v>61600909</v>
      </c>
      <c r="C722" s="2">
        <v>838412</v>
      </c>
      <c r="D722" s="2">
        <f>US_COVID19[[#This Row],[cases]]-B721</f>
        <v>1433977</v>
      </c>
      <c r="E722" s="2">
        <f>US_COVID19[[#This Row],[deaths]]-C721</f>
        <v>1684</v>
      </c>
      <c r="F722" t="str">
        <f>TEXT(US_COVID19[[#This Row],[date]],"mmm-yyy")</f>
        <v>Jan-2022</v>
      </c>
    </row>
    <row r="723" spans="1:6" x14ac:dyDescent="0.25">
      <c r="A723" s="3">
        <v>44572</v>
      </c>
      <c r="B723" s="2">
        <v>62370837</v>
      </c>
      <c r="C723" s="2">
        <v>841092</v>
      </c>
      <c r="D723" s="2">
        <f>US_COVID19[[#This Row],[cases]]-B722</f>
        <v>769928</v>
      </c>
      <c r="E723" s="2">
        <f>US_COVID19[[#This Row],[deaths]]-C722</f>
        <v>2680</v>
      </c>
      <c r="F723" t="str">
        <f>TEXT(US_COVID19[[#This Row],[date]],"mmm-yyy")</f>
        <v>Jan-2022</v>
      </c>
    </row>
    <row r="724" spans="1:6" x14ac:dyDescent="0.25">
      <c r="A724" s="3">
        <v>44573</v>
      </c>
      <c r="B724" s="2">
        <v>63251111</v>
      </c>
      <c r="C724" s="2">
        <v>843823</v>
      </c>
      <c r="D724" s="2">
        <f>US_COVID19[[#This Row],[cases]]-B723</f>
        <v>880274</v>
      </c>
      <c r="E724" s="2">
        <f>US_COVID19[[#This Row],[deaths]]-C723</f>
        <v>2731</v>
      </c>
      <c r="F724" t="str">
        <f>TEXT(US_COVID19[[#This Row],[date]],"mmm-yyy")</f>
        <v>Jan-2022</v>
      </c>
    </row>
    <row r="725" spans="1:6" x14ac:dyDescent="0.25">
      <c r="A725" s="3">
        <v>44574</v>
      </c>
      <c r="B725" s="2">
        <v>64120526</v>
      </c>
      <c r="C725" s="2">
        <v>846110</v>
      </c>
      <c r="D725" s="2">
        <f>US_COVID19[[#This Row],[cases]]-B724</f>
        <v>869415</v>
      </c>
      <c r="E725" s="2">
        <f>US_COVID19[[#This Row],[deaths]]-C724</f>
        <v>2287</v>
      </c>
      <c r="F725" t="str">
        <f>TEXT(US_COVID19[[#This Row],[date]],"mmm-yyy")</f>
        <v>Jan-2022</v>
      </c>
    </row>
    <row r="726" spans="1:6" x14ac:dyDescent="0.25">
      <c r="A726" s="3">
        <v>44575</v>
      </c>
      <c r="B726" s="2">
        <v>65053852</v>
      </c>
      <c r="C726" s="2">
        <v>849101</v>
      </c>
      <c r="D726" s="2">
        <f>US_COVID19[[#This Row],[cases]]-B725</f>
        <v>933326</v>
      </c>
      <c r="E726" s="2">
        <f>US_COVID19[[#This Row],[deaths]]-C725</f>
        <v>2991</v>
      </c>
      <c r="F726" t="str">
        <f>TEXT(US_COVID19[[#This Row],[date]],"mmm-yyy")</f>
        <v>Jan-2022</v>
      </c>
    </row>
    <row r="727" spans="1:6" x14ac:dyDescent="0.25">
      <c r="A727" s="3">
        <v>44576</v>
      </c>
      <c r="B727" s="2">
        <v>65477079</v>
      </c>
      <c r="C727" s="2">
        <v>850099</v>
      </c>
      <c r="D727" s="2">
        <f>US_COVID19[[#This Row],[cases]]-B726</f>
        <v>423227</v>
      </c>
      <c r="E727" s="2">
        <f>US_COVID19[[#This Row],[deaths]]-C726</f>
        <v>998</v>
      </c>
      <c r="F727" t="str">
        <f>TEXT(US_COVID19[[#This Row],[date]],"mmm-yyy")</f>
        <v>Jan-2022</v>
      </c>
    </row>
    <row r="728" spans="1:6" x14ac:dyDescent="0.25">
      <c r="A728" s="3">
        <v>44577</v>
      </c>
      <c r="B728" s="2">
        <v>65814886</v>
      </c>
      <c r="C728" s="2">
        <v>850509</v>
      </c>
      <c r="D728" s="2">
        <f>US_COVID19[[#This Row],[cases]]-B727</f>
        <v>337807</v>
      </c>
      <c r="E728" s="2">
        <f>US_COVID19[[#This Row],[deaths]]-C727</f>
        <v>410</v>
      </c>
      <c r="F728" t="str">
        <f>TEXT(US_COVID19[[#This Row],[date]],"mmm-yyy")</f>
        <v>Jan-2022</v>
      </c>
    </row>
    <row r="729" spans="1:6" x14ac:dyDescent="0.25">
      <c r="A729" s="3">
        <v>44578</v>
      </c>
      <c r="B729" s="2">
        <v>66526937</v>
      </c>
      <c r="C729" s="2">
        <v>851283</v>
      </c>
      <c r="D729" s="2">
        <f>US_COVID19[[#This Row],[cases]]-B728</f>
        <v>712051</v>
      </c>
      <c r="E729" s="2">
        <f>US_COVID19[[#This Row],[deaths]]-C728</f>
        <v>774</v>
      </c>
      <c r="F729" t="str">
        <f>TEXT(US_COVID19[[#This Row],[date]],"mmm-yyy")</f>
        <v>Jan-2022</v>
      </c>
    </row>
    <row r="730" spans="1:6" x14ac:dyDescent="0.25">
      <c r="A730" s="3">
        <v>44579</v>
      </c>
      <c r="B730" s="2">
        <v>67705340</v>
      </c>
      <c r="C730" s="2">
        <v>854268</v>
      </c>
      <c r="D730" s="2">
        <f>US_COVID19[[#This Row],[cases]]-B729</f>
        <v>1178403</v>
      </c>
      <c r="E730" s="2">
        <f>US_COVID19[[#This Row],[deaths]]-C729</f>
        <v>2985</v>
      </c>
      <c r="F730" t="str">
        <f>TEXT(US_COVID19[[#This Row],[date]],"mmm-yyy")</f>
        <v>Jan-2022</v>
      </c>
    </row>
    <row r="731" spans="1:6" x14ac:dyDescent="0.25">
      <c r="A731" s="3">
        <v>44580</v>
      </c>
      <c r="B731" s="2">
        <v>68557295</v>
      </c>
      <c r="C731" s="2">
        <v>857644</v>
      </c>
      <c r="D731" s="2">
        <f>US_COVID19[[#This Row],[cases]]-B730</f>
        <v>851955</v>
      </c>
      <c r="E731" s="2">
        <f>US_COVID19[[#This Row],[deaths]]-C730</f>
        <v>3376</v>
      </c>
      <c r="F731" t="str">
        <f>TEXT(US_COVID19[[#This Row],[date]],"mmm-yyy")</f>
        <v>Jan-2022</v>
      </c>
    </row>
    <row r="732" spans="1:6" x14ac:dyDescent="0.25">
      <c r="A732" s="3">
        <v>44581</v>
      </c>
      <c r="B732" s="2">
        <v>69305615</v>
      </c>
      <c r="C732" s="2">
        <v>860316</v>
      </c>
      <c r="D732" s="2">
        <f>US_COVID19[[#This Row],[cases]]-B731</f>
        <v>748320</v>
      </c>
      <c r="E732" s="2">
        <f>US_COVID19[[#This Row],[deaths]]-C731</f>
        <v>2672</v>
      </c>
      <c r="F732" t="str">
        <f>TEXT(US_COVID19[[#This Row],[date]],"mmm-yyy")</f>
        <v>Jan-2022</v>
      </c>
    </row>
    <row r="733" spans="1:6" x14ac:dyDescent="0.25">
      <c r="A733" s="3">
        <v>44582</v>
      </c>
      <c r="B733" s="2">
        <v>70130930</v>
      </c>
      <c r="C733" s="2">
        <v>864182</v>
      </c>
      <c r="D733" s="2">
        <f>US_COVID19[[#This Row],[cases]]-B732</f>
        <v>825315</v>
      </c>
      <c r="E733" s="2">
        <f>US_COVID19[[#This Row],[deaths]]-C732</f>
        <v>3866</v>
      </c>
      <c r="F733" t="str">
        <f>TEXT(US_COVID19[[#This Row],[date]],"mmm-yyy")</f>
        <v>Jan-2022</v>
      </c>
    </row>
    <row r="734" spans="1:6" x14ac:dyDescent="0.25">
      <c r="A734" s="3">
        <v>44583</v>
      </c>
      <c r="B734" s="2">
        <v>70468314</v>
      </c>
      <c r="C734" s="2">
        <v>865116</v>
      </c>
      <c r="D734" s="2">
        <f>US_COVID19[[#This Row],[cases]]-B733</f>
        <v>337384</v>
      </c>
      <c r="E734" s="2">
        <f>US_COVID19[[#This Row],[deaths]]-C733</f>
        <v>934</v>
      </c>
      <c r="F734" t="str">
        <f>TEXT(US_COVID19[[#This Row],[date]],"mmm-yyy")</f>
        <v>Jan-2022</v>
      </c>
    </row>
    <row r="735" spans="1:6" x14ac:dyDescent="0.25">
      <c r="A735" s="3">
        <v>44584</v>
      </c>
      <c r="B735" s="2">
        <v>70667795</v>
      </c>
      <c r="C735" s="2">
        <v>865687</v>
      </c>
      <c r="D735" s="2">
        <f>US_COVID19[[#This Row],[cases]]-B734</f>
        <v>199481</v>
      </c>
      <c r="E735" s="2">
        <f>US_COVID19[[#This Row],[deaths]]-C734</f>
        <v>571</v>
      </c>
      <c r="F735" t="str">
        <f>TEXT(US_COVID19[[#This Row],[date]],"mmm-yyy")</f>
        <v>Jan-2022</v>
      </c>
    </row>
    <row r="736" spans="1:6" x14ac:dyDescent="0.25">
      <c r="A736" s="3">
        <v>44585</v>
      </c>
      <c r="B736" s="2">
        <v>71699954</v>
      </c>
      <c r="C736" s="2">
        <v>867866</v>
      </c>
      <c r="D736" s="2">
        <f>US_COVID19[[#This Row],[cases]]-B735</f>
        <v>1032159</v>
      </c>
      <c r="E736" s="2">
        <f>US_COVID19[[#This Row],[deaths]]-C735</f>
        <v>2179</v>
      </c>
      <c r="F736" t="str">
        <f>TEXT(US_COVID19[[#This Row],[date]],"mmm-yyy")</f>
        <v>Jan-2022</v>
      </c>
    </row>
    <row r="737" spans="1:6" x14ac:dyDescent="0.25">
      <c r="A737" s="3">
        <v>44586</v>
      </c>
      <c r="B737" s="2">
        <v>72210867</v>
      </c>
      <c r="C737" s="2">
        <v>870838</v>
      </c>
      <c r="D737" s="2">
        <f>US_COVID19[[#This Row],[cases]]-B736</f>
        <v>510913</v>
      </c>
      <c r="E737" s="2">
        <f>US_COVID19[[#This Row],[deaths]]-C736</f>
        <v>2972</v>
      </c>
      <c r="F737" t="str">
        <f>TEXT(US_COVID19[[#This Row],[date]],"mmm-yyy")</f>
        <v>Jan-2022</v>
      </c>
    </row>
    <row r="738" spans="1:6" x14ac:dyDescent="0.25">
      <c r="A738" s="3">
        <v>44587</v>
      </c>
      <c r="B738" s="2">
        <v>72895313</v>
      </c>
      <c r="C738" s="2">
        <v>874733</v>
      </c>
      <c r="D738" s="2">
        <f>US_COVID19[[#This Row],[cases]]-B737</f>
        <v>684446</v>
      </c>
      <c r="E738" s="2">
        <f>US_COVID19[[#This Row],[deaths]]-C737</f>
        <v>3895</v>
      </c>
      <c r="F738" t="str">
        <f>TEXT(US_COVID19[[#This Row],[date]],"mmm-yyy")</f>
        <v>Jan-2022</v>
      </c>
    </row>
    <row r="739" spans="1:6" x14ac:dyDescent="0.25">
      <c r="A739" s="3">
        <v>44588</v>
      </c>
      <c r="B739" s="2">
        <v>73425577</v>
      </c>
      <c r="C739" s="2">
        <v>877824</v>
      </c>
      <c r="D739" s="2">
        <f>US_COVID19[[#This Row],[cases]]-B738</f>
        <v>530264</v>
      </c>
      <c r="E739" s="2">
        <f>US_COVID19[[#This Row],[deaths]]-C738</f>
        <v>3091</v>
      </c>
      <c r="F739" t="str">
        <f>TEXT(US_COVID19[[#This Row],[date]],"mmm-yyy")</f>
        <v>Jan-2022</v>
      </c>
    </row>
    <row r="740" spans="1:6" x14ac:dyDescent="0.25">
      <c r="A740" s="3">
        <v>44589</v>
      </c>
      <c r="B740" s="2">
        <v>73981352</v>
      </c>
      <c r="C740" s="2">
        <v>881703</v>
      </c>
      <c r="D740" s="2">
        <f>US_COVID19[[#This Row],[cases]]-B739</f>
        <v>555775</v>
      </c>
      <c r="E740" s="2">
        <f>US_COVID19[[#This Row],[deaths]]-C739</f>
        <v>3879</v>
      </c>
      <c r="F740" t="str">
        <f>TEXT(US_COVID19[[#This Row],[date]],"mmm-yyy")</f>
        <v>Jan-2022</v>
      </c>
    </row>
    <row r="741" spans="1:6" x14ac:dyDescent="0.25">
      <c r="A741" s="3">
        <v>44590</v>
      </c>
      <c r="B741" s="2">
        <v>74223465</v>
      </c>
      <c r="C741" s="2">
        <v>883009</v>
      </c>
      <c r="D741" s="2">
        <f>US_COVID19[[#This Row],[cases]]-B740</f>
        <v>242113</v>
      </c>
      <c r="E741" s="2">
        <f>US_COVID19[[#This Row],[deaths]]-C740</f>
        <v>1306</v>
      </c>
      <c r="F741" t="str">
        <f>TEXT(US_COVID19[[#This Row],[date]],"mmm-yyy")</f>
        <v>Jan-2022</v>
      </c>
    </row>
    <row r="742" spans="1:6" x14ac:dyDescent="0.25">
      <c r="A742" s="3">
        <v>44591</v>
      </c>
      <c r="B742" s="2">
        <v>74327523</v>
      </c>
      <c r="C742" s="2">
        <v>883370</v>
      </c>
      <c r="D742" s="2">
        <f>US_COVID19[[#This Row],[cases]]-B741</f>
        <v>104058</v>
      </c>
      <c r="E742" s="2">
        <f>US_COVID19[[#This Row],[deaths]]-C741</f>
        <v>361</v>
      </c>
      <c r="F742" t="str">
        <f>TEXT(US_COVID19[[#This Row],[date]],"mmm-yyy")</f>
        <v>Jan-2022</v>
      </c>
    </row>
    <row r="743" spans="1:6" x14ac:dyDescent="0.25">
      <c r="A743" s="3">
        <v>44592</v>
      </c>
      <c r="B743" s="2">
        <v>74989495</v>
      </c>
      <c r="C743" s="2">
        <v>885943</v>
      </c>
      <c r="D743" s="2">
        <f>US_COVID19[[#This Row],[cases]]-B742</f>
        <v>661972</v>
      </c>
      <c r="E743" s="2">
        <f>US_COVID19[[#This Row],[deaths]]-C742</f>
        <v>2573</v>
      </c>
      <c r="F743" t="str">
        <f>TEXT(US_COVID19[[#This Row],[date]],"mmm-yyy")</f>
        <v>Jan-2022</v>
      </c>
    </row>
    <row r="744" spans="1:6" x14ac:dyDescent="0.25">
      <c r="A744" s="3">
        <v>44593</v>
      </c>
      <c r="B744" s="2">
        <v>75285900</v>
      </c>
      <c r="C744" s="2">
        <v>889525</v>
      </c>
      <c r="D744" s="2">
        <f>US_COVID19[[#This Row],[cases]]-B743</f>
        <v>296405</v>
      </c>
      <c r="E744" s="2">
        <f>US_COVID19[[#This Row],[deaths]]-C743</f>
        <v>3582</v>
      </c>
      <c r="F744" t="str">
        <f>TEXT(US_COVID19[[#This Row],[date]],"mmm-yyy")</f>
        <v>Feb-2022</v>
      </c>
    </row>
    <row r="745" spans="1:6" x14ac:dyDescent="0.25">
      <c r="A745" s="3">
        <v>44594</v>
      </c>
      <c r="B745" s="2">
        <v>75610929</v>
      </c>
      <c r="C745" s="2">
        <v>893156</v>
      </c>
      <c r="D745" s="2">
        <f>US_COVID19[[#This Row],[cases]]-B744</f>
        <v>325029</v>
      </c>
      <c r="E745" s="2">
        <f>US_COVID19[[#This Row],[deaths]]-C744</f>
        <v>3631</v>
      </c>
      <c r="F745" t="str">
        <f>TEXT(US_COVID19[[#This Row],[date]],"mmm-yyy")</f>
        <v>Feb-2022</v>
      </c>
    </row>
    <row r="746" spans="1:6" x14ac:dyDescent="0.25">
      <c r="A746" s="3">
        <v>44595</v>
      </c>
      <c r="B746" s="2">
        <v>75923171</v>
      </c>
      <c r="C746" s="2">
        <v>896178</v>
      </c>
      <c r="D746" s="2">
        <f>US_COVID19[[#This Row],[cases]]-B745</f>
        <v>312242</v>
      </c>
      <c r="E746" s="2">
        <f>US_COVID19[[#This Row],[deaths]]-C745</f>
        <v>3022</v>
      </c>
      <c r="F746" t="str">
        <f>TEXT(US_COVID19[[#This Row],[date]],"mmm-yyy")</f>
        <v>Feb-2022</v>
      </c>
    </row>
    <row r="747" spans="1:6" x14ac:dyDescent="0.25">
      <c r="A747" s="3">
        <v>44596</v>
      </c>
      <c r="B747" s="2">
        <v>76236151</v>
      </c>
      <c r="C747" s="2">
        <v>900154</v>
      </c>
      <c r="D747" s="2">
        <f>US_COVID19[[#This Row],[cases]]-B746</f>
        <v>312980</v>
      </c>
      <c r="E747" s="2">
        <f>US_COVID19[[#This Row],[deaths]]-C746</f>
        <v>3976</v>
      </c>
      <c r="F747" t="str">
        <f>TEXT(US_COVID19[[#This Row],[date]],"mmm-yyy")</f>
        <v>Feb-2022</v>
      </c>
    </row>
    <row r="748" spans="1:6" x14ac:dyDescent="0.25">
      <c r="A748" s="3">
        <v>44597</v>
      </c>
      <c r="B748" s="2">
        <v>76359918</v>
      </c>
      <c r="C748" s="2">
        <v>901022</v>
      </c>
      <c r="D748" s="2">
        <f>US_COVID19[[#This Row],[cases]]-B747</f>
        <v>123767</v>
      </c>
      <c r="E748" s="2">
        <f>US_COVID19[[#This Row],[deaths]]-C747</f>
        <v>868</v>
      </c>
      <c r="F748" t="str">
        <f>TEXT(US_COVID19[[#This Row],[date]],"mmm-yyy")</f>
        <v>Feb-2022</v>
      </c>
    </row>
    <row r="749" spans="1:6" x14ac:dyDescent="0.25">
      <c r="A749" s="3">
        <v>44598</v>
      </c>
      <c r="B749" s="2">
        <v>76418395</v>
      </c>
      <c r="C749" s="2">
        <v>901400</v>
      </c>
      <c r="D749" s="2">
        <f>US_COVID19[[#This Row],[cases]]-B748</f>
        <v>58477</v>
      </c>
      <c r="E749" s="2">
        <f>US_COVID19[[#This Row],[deaths]]-C748</f>
        <v>378</v>
      </c>
      <c r="F749" t="str">
        <f>TEXT(US_COVID19[[#This Row],[date]],"mmm-yyy")</f>
        <v>Feb-2022</v>
      </c>
    </row>
    <row r="750" spans="1:6" x14ac:dyDescent="0.25">
      <c r="A750" s="3">
        <v>44599</v>
      </c>
      <c r="B750" s="2">
        <v>76766514</v>
      </c>
      <c r="C750" s="2">
        <v>904139</v>
      </c>
      <c r="D750" s="2">
        <f>US_COVID19[[#This Row],[cases]]-B749</f>
        <v>348119</v>
      </c>
      <c r="E750" s="2">
        <f>US_COVID19[[#This Row],[deaths]]-C749</f>
        <v>2739</v>
      </c>
      <c r="F750" t="str">
        <f>TEXT(US_COVID19[[#This Row],[date]],"mmm-yyy")</f>
        <v>Feb-2022</v>
      </c>
    </row>
    <row r="751" spans="1:6" x14ac:dyDescent="0.25">
      <c r="A751" s="3">
        <v>44600</v>
      </c>
      <c r="B751" s="2">
        <v>76961010</v>
      </c>
      <c r="C751" s="2">
        <v>907497</v>
      </c>
      <c r="D751" s="2">
        <f>US_COVID19[[#This Row],[cases]]-B750</f>
        <v>194496</v>
      </c>
      <c r="E751" s="2">
        <f>US_COVID19[[#This Row],[deaths]]-C750</f>
        <v>3358</v>
      </c>
      <c r="F751" t="str">
        <f>TEXT(US_COVID19[[#This Row],[date]],"mmm-yyy")</f>
        <v>Feb-2022</v>
      </c>
    </row>
    <row r="752" spans="1:6" x14ac:dyDescent="0.25">
      <c r="A752" s="3">
        <v>44601</v>
      </c>
      <c r="B752" s="2">
        <v>77187359</v>
      </c>
      <c r="C752" s="2">
        <v>911067</v>
      </c>
      <c r="D752" s="2">
        <f>US_COVID19[[#This Row],[cases]]-B751</f>
        <v>226349</v>
      </c>
      <c r="E752" s="2">
        <f>US_COVID19[[#This Row],[deaths]]-C751</f>
        <v>3570</v>
      </c>
      <c r="F752" t="str">
        <f>TEXT(US_COVID19[[#This Row],[date]],"mmm-yyy")</f>
        <v>Feb-2022</v>
      </c>
    </row>
    <row r="753" spans="1:6" x14ac:dyDescent="0.25">
      <c r="A753" s="3">
        <v>44602</v>
      </c>
      <c r="B753" s="2">
        <v>77360952</v>
      </c>
      <c r="C753" s="2">
        <v>914328</v>
      </c>
      <c r="D753" s="2">
        <f>US_COVID19[[#This Row],[cases]]-B752</f>
        <v>173593</v>
      </c>
      <c r="E753" s="2">
        <f>US_COVID19[[#This Row],[deaths]]-C752</f>
        <v>3261</v>
      </c>
      <c r="F753" t="str">
        <f>TEXT(US_COVID19[[#This Row],[date]],"mmm-yyy")</f>
        <v>Feb-2022</v>
      </c>
    </row>
    <row r="754" spans="1:6" x14ac:dyDescent="0.25">
      <c r="A754" s="3">
        <v>44603</v>
      </c>
      <c r="B754" s="2">
        <v>77530775</v>
      </c>
      <c r="C754" s="2">
        <v>917135</v>
      </c>
      <c r="D754" s="2">
        <f>US_COVID19[[#This Row],[cases]]-B753</f>
        <v>169823</v>
      </c>
      <c r="E754" s="2">
        <f>US_COVID19[[#This Row],[deaths]]-C753</f>
        <v>2807</v>
      </c>
      <c r="F754" t="str">
        <f>TEXT(US_COVID19[[#This Row],[date]],"mmm-yyy")</f>
        <v>Feb-2022</v>
      </c>
    </row>
    <row r="755" spans="1:6" x14ac:dyDescent="0.25">
      <c r="A755" s="3">
        <v>44604</v>
      </c>
      <c r="B755" s="2">
        <v>77594737</v>
      </c>
      <c r="C755" s="2">
        <v>917896</v>
      </c>
      <c r="D755" s="2">
        <f>US_COVID19[[#This Row],[cases]]-B754</f>
        <v>63962</v>
      </c>
      <c r="E755" s="2">
        <f>US_COVID19[[#This Row],[deaths]]-C754</f>
        <v>761</v>
      </c>
      <c r="F755" t="str">
        <f>TEXT(US_COVID19[[#This Row],[date]],"mmm-yyy")</f>
        <v>Feb-2022</v>
      </c>
    </row>
    <row r="756" spans="1:6" x14ac:dyDescent="0.25">
      <c r="A756" s="3">
        <v>44605</v>
      </c>
      <c r="B756" s="2">
        <v>77629125</v>
      </c>
      <c r="C756" s="2">
        <v>918368</v>
      </c>
      <c r="D756" s="2">
        <f>US_COVID19[[#This Row],[cases]]-B755</f>
        <v>34388</v>
      </c>
      <c r="E756" s="2">
        <f>US_COVID19[[#This Row],[deaths]]-C755</f>
        <v>472</v>
      </c>
      <c r="F756" t="str">
        <f>TEXT(US_COVID19[[#This Row],[date]],"mmm-yyy")</f>
        <v>Feb-2022</v>
      </c>
    </row>
    <row r="757" spans="1:6" x14ac:dyDescent="0.25">
      <c r="A757" s="3">
        <v>44606</v>
      </c>
      <c r="B757" s="2">
        <v>77835449</v>
      </c>
      <c r="C757" s="2">
        <v>920954</v>
      </c>
      <c r="D757" s="2">
        <f>US_COVID19[[#This Row],[cases]]-B756</f>
        <v>206324</v>
      </c>
      <c r="E757" s="2">
        <f>US_COVID19[[#This Row],[deaths]]-C756</f>
        <v>2586</v>
      </c>
      <c r="F757" t="str">
        <f>TEXT(US_COVID19[[#This Row],[date]],"mmm-yyy")</f>
        <v>Feb-2022</v>
      </c>
    </row>
    <row r="758" spans="1:6" x14ac:dyDescent="0.25">
      <c r="A758" s="3">
        <v>44607</v>
      </c>
      <c r="B758" s="2">
        <v>77950961</v>
      </c>
      <c r="C758" s="2">
        <v>923804</v>
      </c>
      <c r="D758" s="2">
        <f>US_COVID19[[#This Row],[cases]]-B757</f>
        <v>115512</v>
      </c>
      <c r="E758" s="2">
        <f>US_COVID19[[#This Row],[deaths]]-C757</f>
        <v>2850</v>
      </c>
      <c r="F758" t="str">
        <f>TEXT(US_COVID19[[#This Row],[date]],"mmm-yyy")</f>
        <v>Feb-2022</v>
      </c>
    </row>
    <row r="759" spans="1:6" x14ac:dyDescent="0.25">
      <c r="A759" s="3">
        <v>44608</v>
      </c>
      <c r="B759" s="2">
        <v>78092141</v>
      </c>
      <c r="C759" s="2">
        <v>927110</v>
      </c>
      <c r="D759" s="2">
        <f>US_COVID19[[#This Row],[cases]]-B758</f>
        <v>141180</v>
      </c>
      <c r="E759" s="2">
        <f>US_COVID19[[#This Row],[deaths]]-C758</f>
        <v>3306</v>
      </c>
      <c r="F759" t="str">
        <f>TEXT(US_COVID19[[#This Row],[date]],"mmm-yyy")</f>
        <v>Feb-2022</v>
      </c>
    </row>
    <row r="760" spans="1:6" x14ac:dyDescent="0.25">
      <c r="A760" s="3">
        <v>44609</v>
      </c>
      <c r="B760" s="2">
        <v>78196006</v>
      </c>
      <c r="C760" s="2">
        <v>930297</v>
      </c>
      <c r="D760" s="2">
        <f>US_COVID19[[#This Row],[cases]]-B759</f>
        <v>103865</v>
      </c>
      <c r="E760" s="2">
        <f>US_COVID19[[#This Row],[deaths]]-C759</f>
        <v>3187</v>
      </c>
      <c r="F760" t="str">
        <f>TEXT(US_COVID19[[#This Row],[date]],"mmm-yyy")</f>
        <v>Feb-2022</v>
      </c>
    </row>
    <row r="761" spans="1:6" x14ac:dyDescent="0.25">
      <c r="A761" s="3">
        <v>44610</v>
      </c>
      <c r="B761" s="2">
        <v>78305615</v>
      </c>
      <c r="C761" s="2">
        <v>932788</v>
      </c>
      <c r="D761" s="2">
        <f>US_COVID19[[#This Row],[cases]]-B760</f>
        <v>109609</v>
      </c>
      <c r="E761" s="2">
        <f>US_COVID19[[#This Row],[deaths]]-C760</f>
        <v>2491</v>
      </c>
      <c r="F761" t="str">
        <f>TEXT(US_COVID19[[#This Row],[date]],"mmm-yyy")</f>
        <v>Feb-2022</v>
      </c>
    </row>
    <row r="762" spans="1:6" x14ac:dyDescent="0.25">
      <c r="A762" s="3">
        <v>44611</v>
      </c>
      <c r="B762" s="2">
        <v>78351826</v>
      </c>
      <c r="C762" s="2">
        <v>933480</v>
      </c>
      <c r="D762" s="2">
        <f>US_COVID19[[#This Row],[cases]]-B761</f>
        <v>46211</v>
      </c>
      <c r="E762" s="2">
        <f>US_COVID19[[#This Row],[deaths]]-C761</f>
        <v>692</v>
      </c>
      <c r="F762" t="str">
        <f>TEXT(US_COVID19[[#This Row],[date]],"mmm-yyy")</f>
        <v>Feb-2022</v>
      </c>
    </row>
    <row r="763" spans="1:6" x14ac:dyDescent="0.25">
      <c r="A763" s="3">
        <v>44612</v>
      </c>
      <c r="B763" s="2">
        <v>78377993</v>
      </c>
      <c r="C763" s="2">
        <v>933894</v>
      </c>
      <c r="D763" s="2">
        <f>US_COVID19[[#This Row],[cases]]-B762</f>
        <v>26167</v>
      </c>
      <c r="E763" s="2">
        <f>US_COVID19[[#This Row],[deaths]]-C762</f>
        <v>414</v>
      </c>
      <c r="F763" t="str">
        <f>TEXT(US_COVID19[[#This Row],[date]],"mmm-yyy")</f>
        <v>Feb-2022</v>
      </c>
    </row>
    <row r="764" spans="1:6" x14ac:dyDescent="0.25">
      <c r="A764" s="3">
        <v>44613</v>
      </c>
      <c r="B764" s="2">
        <v>78433652</v>
      </c>
      <c r="C764" s="2">
        <v>934654</v>
      </c>
      <c r="D764" s="2">
        <f>US_COVID19[[#This Row],[cases]]-B763</f>
        <v>55659</v>
      </c>
      <c r="E764" s="2">
        <f>US_COVID19[[#This Row],[deaths]]-C763</f>
        <v>760</v>
      </c>
      <c r="F764" t="str">
        <f>TEXT(US_COVID19[[#This Row],[date]],"mmm-yyy")</f>
        <v>Feb-2022</v>
      </c>
    </row>
    <row r="765" spans="1:6" x14ac:dyDescent="0.25">
      <c r="A765" s="3">
        <v>44614</v>
      </c>
      <c r="B765" s="2">
        <v>78556769</v>
      </c>
      <c r="C765" s="2">
        <v>937380</v>
      </c>
      <c r="D765" s="2">
        <f>US_COVID19[[#This Row],[cases]]-B764</f>
        <v>123117</v>
      </c>
      <c r="E765" s="2">
        <f>US_COVID19[[#This Row],[deaths]]-C764</f>
        <v>2726</v>
      </c>
      <c r="F765" t="str">
        <f>TEXT(US_COVID19[[#This Row],[date]],"mmm-yyy")</f>
        <v>Feb-2022</v>
      </c>
    </row>
    <row r="766" spans="1:6" x14ac:dyDescent="0.25">
      <c r="A766" s="3">
        <v>44615</v>
      </c>
      <c r="B766" s="2">
        <v>78641313</v>
      </c>
      <c r="C766" s="2">
        <v>940404</v>
      </c>
      <c r="D766" s="2">
        <f>US_COVID19[[#This Row],[cases]]-B765</f>
        <v>84544</v>
      </c>
      <c r="E766" s="2">
        <f>US_COVID19[[#This Row],[deaths]]-C765</f>
        <v>3024</v>
      </c>
      <c r="F766" t="str">
        <f>TEXT(US_COVID19[[#This Row],[date]],"mmm-yyy")</f>
        <v>Feb-2022</v>
      </c>
    </row>
    <row r="767" spans="1:6" x14ac:dyDescent="0.25">
      <c r="A767" s="3">
        <v>44616</v>
      </c>
      <c r="B767" s="2">
        <v>78714719</v>
      </c>
      <c r="C767" s="2">
        <v>943312</v>
      </c>
      <c r="D767" s="2">
        <f>US_COVID19[[#This Row],[cases]]-B766</f>
        <v>73406</v>
      </c>
      <c r="E767" s="2">
        <f>US_COVID19[[#This Row],[deaths]]-C766</f>
        <v>2908</v>
      </c>
      <c r="F767" t="str">
        <f>TEXT(US_COVID19[[#This Row],[date]],"mmm-yyy")</f>
        <v>Feb-2022</v>
      </c>
    </row>
    <row r="768" spans="1:6" x14ac:dyDescent="0.25">
      <c r="A768" s="3">
        <v>44617</v>
      </c>
      <c r="B768" s="2">
        <v>78800705</v>
      </c>
      <c r="C768" s="2">
        <v>946121</v>
      </c>
      <c r="D768" s="2">
        <f>US_COVID19[[#This Row],[cases]]-B767</f>
        <v>85986</v>
      </c>
      <c r="E768" s="2">
        <f>US_COVID19[[#This Row],[deaths]]-C767</f>
        <v>2809</v>
      </c>
      <c r="F768" t="str">
        <f>TEXT(US_COVID19[[#This Row],[date]],"mmm-yyy")</f>
        <v>Feb-2022</v>
      </c>
    </row>
    <row r="769" spans="1:6" x14ac:dyDescent="0.25">
      <c r="A769" s="3">
        <v>44618</v>
      </c>
      <c r="B769" s="2">
        <v>78825927</v>
      </c>
      <c r="C769" s="2">
        <v>946686</v>
      </c>
      <c r="D769" s="2">
        <f>US_COVID19[[#This Row],[cases]]-B768</f>
        <v>25222</v>
      </c>
      <c r="E769" s="2">
        <f>US_COVID19[[#This Row],[deaths]]-C768</f>
        <v>565</v>
      </c>
      <c r="F769" t="str">
        <f>TEXT(US_COVID19[[#This Row],[date]],"mmm-yyy")</f>
        <v>Feb-2022</v>
      </c>
    </row>
    <row r="770" spans="1:6" x14ac:dyDescent="0.25">
      <c r="A770" s="3">
        <v>44619</v>
      </c>
      <c r="B770" s="2">
        <v>78835013</v>
      </c>
      <c r="C770" s="2">
        <v>946883</v>
      </c>
      <c r="D770" s="2">
        <f>US_COVID19[[#This Row],[cases]]-B769</f>
        <v>9086</v>
      </c>
      <c r="E770" s="2">
        <f>US_COVID19[[#This Row],[deaths]]-C769</f>
        <v>197</v>
      </c>
      <c r="F770" t="str">
        <f>TEXT(US_COVID19[[#This Row],[date]],"mmm-yyy")</f>
        <v>Feb-2022</v>
      </c>
    </row>
    <row r="771" spans="1:6" x14ac:dyDescent="0.25">
      <c r="A771" s="3">
        <v>44620</v>
      </c>
      <c r="B771" s="2">
        <v>78942813</v>
      </c>
      <c r="C771" s="2">
        <v>948855</v>
      </c>
      <c r="D771" s="2">
        <f>US_COVID19[[#This Row],[cases]]-B770</f>
        <v>107800</v>
      </c>
      <c r="E771" s="2">
        <f>US_COVID19[[#This Row],[deaths]]-C770</f>
        <v>1972</v>
      </c>
      <c r="F771" t="str">
        <f>TEXT(US_COVID19[[#This Row],[date]],"mmm-yyy")</f>
        <v>Feb-2022</v>
      </c>
    </row>
    <row r="772" spans="1:6" x14ac:dyDescent="0.25">
      <c r="A772" s="3">
        <v>44621</v>
      </c>
      <c r="B772" s="2">
        <v>78986396</v>
      </c>
      <c r="C772" s="2">
        <v>950788</v>
      </c>
      <c r="D772" s="2">
        <f>US_COVID19[[#This Row],[cases]]-B771</f>
        <v>43583</v>
      </c>
      <c r="E772" s="2">
        <f>US_COVID19[[#This Row],[deaths]]-C771</f>
        <v>1933</v>
      </c>
      <c r="F772" t="str">
        <f>TEXT(US_COVID19[[#This Row],[date]],"mmm-yyy")</f>
        <v>Mar-2022</v>
      </c>
    </row>
    <row r="773" spans="1:6" x14ac:dyDescent="0.25">
      <c r="A773" s="3">
        <v>44622</v>
      </c>
      <c r="B773" s="2">
        <v>79044542</v>
      </c>
      <c r="C773" s="2">
        <v>953136</v>
      </c>
      <c r="D773" s="2">
        <f>US_COVID19[[#This Row],[cases]]-B772</f>
        <v>58146</v>
      </c>
      <c r="E773" s="2">
        <f>US_COVID19[[#This Row],[deaths]]-C772</f>
        <v>2348</v>
      </c>
      <c r="F773" t="str">
        <f>TEXT(US_COVID19[[#This Row],[date]],"mmm-yyy")</f>
        <v>Mar-2022</v>
      </c>
    </row>
    <row r="774" spans="1:6" x14ac:dyDescent="0.25">
      <c r="A774" s="3">
        <v>44623</v>
      </c>
      <c r="B774" s="2">
        <v>79096279</v>
      </c>
      <c r="C774" s="2">
        <v>955018</v>
      </c>
      <c r="D774" s="2">
        <f>US_COVID19[[#This Row],[cases]]-B773</f>
        <v>51737</v>
      </c>
      <c r="E774" s="2">
        <f>US_COVID19[[#This Row],[deaths]]-C773</f>
        <v>1882</v>
      </c>
      <c r="F774" t="str">
        <f>TEXT(US_COVID19[[#This Row],[date]],"mmm-yyy")</f>
        <v>Mar-2022</v>
      </c>
    </row>
    <row r="775" spans="1:6" x14ac:dyDescent="0.25">
      <c r="A775" s="3">
        <v>44624</v>
      </c>
      <c r="B775" s="2">
        <v>79145866</v>
      </c>
      <c r="C775" s="2">
        <v>956910</v>
      </c>
      <c r="D775" s="2">
        <f>US_COVID19[[#This Row],[cases]]-B774</f>
        <v>49587</v>
      </c>
      <c r="E775" s="2">
        <f>US_COVID19[[#This Row],[deaths]]-C774</f>
        <v>1892</v>
      </c>
      <c r="F775" t="str">
        <f>TEXT(US_COVID19[[#This Row],[date]],"mmm-yyy")</f>
        <v>Mar-2022</v>
      </c>
    </row>
    <row r="776" spans="1:6" x14ac:dyDescent="0.25">
      <c r="A776" s="3">
        <v>44625</v>
      </c>
      <c r="B776" s="2">
        <v>79162481</v>
      </c>
      <c r="C776" s="2">
        <v>957217</v>
      </c>
      <c r="D776" s="2">
        <f>US_COVID19[[#This Row],[cases]]-B775</f>
        <v>16615</v>
      </c>
      <c r="E776" s="2">
        <f>US_COVID19[[#This Row],[deaths]]-C775</f>
        <v>307</v>
      </c>
      <c r="F776" t="str">
        <f>TEXT(US_COVID19[[#This Row],[date]],"mmm-yyy")</f>
        <v>Mar-2022</v>
      </c>
    </row>
    <row r="777" spans="1:6" x14ac:dyDescent="0.25">
      <c r="A777" s="3">
        <v>44626</v>
      </c>
      <c r="B777" s="2">
        <v>79169256</v>
      </c>
      <c r="C777" s="2">
        <v>957429</v>
      </c>
      <c r="D777" s="2">
        <f>US_COVID19[[#This Row],[cases]]-B776</f>
        <v>6775</v>
      </c>
      <c r="E777" s="2">
        <f>US_COVID19[[#This Row],[deaths]]-C776</f>
        <v>212</v>
      </c>
      <c r="F777" t="str">
        <f>TEXT(US_COVID19[[#This Row],[date]],"mmm-yyy")</f>
        <v>Mar-2022</v>
      </c>
    </row>
    <row r="778" spans="1:6" x14ac:dyDescent="0.25">
      <c r="A778" s="3">
        <v>44627</v>
      </c>
      <c r="B778" s="2">
        <v>79232308</v>
      </c>
      <c r="C778" s="2">
        <v>959115</v>
      </c>
      <c r="D778" s="2">
        <f>US_COVID19[[#This Row],[cases]]-B777</f>
        <v>63052</v>
      </c>
      <c r="E778" s="2">
        <f>US_COVID19[[#This Row],[deaths]]-C777</f>
        <v>1686</v>
      </c>
      <c r="F778" t="str">
        <f>TEXT(US_COVID19[[#This Row],[date]],"mmm-yyy")</f>
        <v>Mar-2022</v>
      </c>
    </row>
    <row r="779" spans="1:6" x14ac:dyDescent="0.25">
      <c r="A779" s="3">
        <v>44628</v>
      </c>
      <c r="B779" s="2">
        <v>79266324</v>
      </c>
      <c r="C779" s="2">
        <v>960690</v>
      </c>
      <c r="D779" s="2">
        <f>US_COVID19[[#This Row],[cases]]-B778</f>
        <v>34016</v>
      </c>
      <c r="E779" s="2">
        <f>US_COVID19[[#This Row],[deaths]]-C778</f>
        <v>1575</v>
      </c>
      <c r="F779" t="str">
        <f>TEXT(US_COVID19[[#This Row],[date]],"mmm-yyy")</f>
        <v>Mar-2022</v>
      </c>
    </row>
    <row r="780" spans="1:6" x14ac:dyDescent="0.25">
      <c r="A780" s="3">
        <v>44629</v>
      </c>
      <c r="B780" s="2">
        <v>79314028</v>
      </c>
      <c r="C780" s="2">
        <v>962503</v>
      </c>
      <c r="D780" s="2">
        <f>US_COVID19[[#This Row],[cases]]-B779</f>
        <v>47704</v>
      </c>
      <c r="E780" s="2">
        <f>US_COVID19[[#This Row],[deaths]]-C779</f>
        <v>1813</v>
      </c>
      <c r="F780" t="str">
        <f>TEXT(US_COVID19[[#This Row],[date]],"mmm-yyy")</f>
        <v>Mar-2022</v>
      </c>
    </row>
    <row r="781" spans="1:6" x14ac:dyDescent="0.25">
      <c r="A781" s="3">
        <v>44630</v>
      </c>
      <c r="B781" s="2">
        <v>79352221</v>
      </c>
      <c r="C781" s="2">
        <v>964062</v>
      </c>
      <c r="D781" s="2">
        <f>US_COVID19[[#This Row],[cases]]-B780</f>
        <v>38193</v>
      </c>
      <c r="E781" s="2">
        <f>US_COVID19[[#This Row],[deaths]]-C780</f>
        <v>1559</v>
      </c>
      <c r="F781" t="str">
        <f>TEXT(US_COVID19[[#This Row],[date]],"mmm-yyy")</f>
        <v>Mar-2022</v>
      </c>
    </row>
    <row r="782" spans="1:6" x14ac:dyDescent="0.25">
      <c r="A782" s="3">
        <v>44631</v>
      </c>
      <c r="B782" s="2">
        <v>79396596</v>
      </c>
      <c r="C782" s="2">
        <v>965746</v>
      </c>
      <c r="D782" s="2">
        <f>US_COVID19[[#This Row],[cases]]-B781</f>
        <v>44375</v>
      </c>
      <c r="E782" s="2">
        <f>US_COVID19[[#This Row],[deaths]]-C781</f>
        <v>1684</v>
      </c>
      <c r="F782" t="str">
        <f>TEXT(US_COVID19[[#This Row],[date]],"mmm-yyy")</f>
        <v>Mar-2022</v>
      </c>
    </row>
    <row r="783" spans="1:6" x14ac:dyDescent="0.25">
      <c r="A783" s="3">
        <v>44632</v>
      </c>
      <c r="B783" s="2">
        <v>79407518</v>
      </c>
      <c r="C783" s="2">
        <v>966218</v>
      </c>
      <c r="D783" s="2">
        <f>US_COVID19[[#This Row],[cases]]-B782</f>
        <v>10922</v>
      </c>
      <c r="E783" s="2">
        <f>US_COVID19[[#This Row],[deaths]]-C782</f>
        <v>472</v>
      </c>
      <c r="F783" t="str">
        <f>TEXT(US_COVID19[[#This Row],[date]],"mmm-yyy")</f>
        <v>Mar-2022</v>
      </c>
    </row>
    <row r="784" spans="1:6" x14ac:dyDescent="0.25">
      <c r="A784" s="3">
        <v>44633</v>
      </c>
      <c r="B784" s="2">
        <v>79413908</v>
      </c>
      <c r="C784" s="2">
        <v>966361</v>
      </c>
      <c r="D784" s="2">
        <f>US_COVID19[[#This Row],[cases]]-B783</f>
        <v>6390</v>
      </c>
      <c r="E784" s="2">
        <f>US_COVID19[[#This Row],[deaths]]-C783</f>
        <v>143</v>
      </c>
      <c r="F784" t="str">
        <f>TEXT(US_COVID19[[#This Row],[date]],"mmm-yyy")</f>
        <v>Mar-2022</v>
      </c>
    </row>
    <row r="785" spans="1:6" x14ac:dyDescent="0.25">
      <c r="A785" s="3">
        <v>44634</v>
      </c>
      <c r="B785" s="2">
        <v>79462956</v>
      </c>
      <c r="C785" s="2">
        <v>963926</v>
      </c>
      <c r="D785" s="2">
        <f>US_COVID19[[#This Row],[cases]]-B784</f>
        <v>49048</v>
      </c>
      <c r="E785" s="2">
        <f>US_COVID19[[#This Row],[deaths]]-C784</f>
        <v>-2435</v>
      </c>
      <c r="F785" t="str">
        <f>TEXT(US_COVID19[[#This Row],[date]],"mmm-yyy")</f>
        <v>Mar-2022</v>
      </c>
    </row>
    <row r="786" spans="1:6" x14ac:dyDescent="0.25">
      <c r="A786" s="3">
        <v>44635</v>
      </c>
      <c r="B786" s="2">
        <v>79511352</v>
      </c>
      <c r="C786" s="2">
        <v>965449</v>
      </c>
      <c r="D786" s="2">
        <f>US_COVID19[[#This Row],[cases]]-B785</f>
        <v>48396</v>
      </c>
      <c r="E786" s="2">
        <f>US_COVID19[[#This Row],[deaths]]-C785</f>
        <v>1523</v>
      </c>
      <c r="F786" t="str">
        <f>TEXT(US_COVID19[[#This Row],[date]],"mmm-yyy")</f>
        <v>Mar-2022</v>
      </c>
    </row>
    <row r="787" spans="1:6" x14ac:dyDescent="0.25">
      <c r="A787" s="3">
        <v>44636</v>
      </c>
      <c r="B787" s="2">
        <v>79550748</v>
      </c>
      <c r="C787" s="2">
        <v>967482</v>
      </c>
      <c r="D787" s="2">
        <f>US_COVID19[[#This Row],[cases]]-B786</f>
        <v>39396</v>
      </c>
      <c r="E787" s="2">
        <f>US_COVID19[[#This Row],[deaths]]-C786</f>
        <v>2033</v>
      </c>
      <c r="F787" t="str">
        <f>TEXT(US_COVID19[[#This Row],[date]],"mmm-yyy")</f>
        <v>Mar-2022</v>
      </c>
    </row>
    <row r="788" spans="1:6" x14ac:dyDescent="0.25">
      <c r="A788" s="3">
        <v>44637</v>
      </c>
      <c r="B788" s="2">
        <v>79586734</v>
      </c>
      <c r="C788" s="2">
        <v>968690</v>
      </c>
      <c r="D788" s="2">
        <f>US_COVID19[[#This Row],[cases]]-B787</f>
        <v>35986</v>
      </c>
      <c r="E788" s="2">
        <f>US_COVID19[[#This Row],[deaths]]-C787</f>
        <v>1208</v>
      </c>
      <c r="F788" t="str">
        <f>TEXT(US_COVID19[[#This Row],[date]],"mmm-yyy")</f>
        <v>Mar-2022</v>
      </c>
    </row>
    <row r="789" spans="1:6" x14ac:dyDescent="0.25">
      <c r="A789" s="3">
        <v>44638</v>
      </c>
      <c r="B789" s="2">
        <v>79623203</v>
      </c>
      <c r="C789" s="2">
        <v>969733</v>
      </c>
      <c r="D789" s="2">
        <f>US_COVID19[[#This Row],[cases]]-B788</f>
        <v>36469</v>
      </c>
      <c r="E789" s="2">
        <f>US_COVID19[[#This Row],[deaths]]-C788</f>
        <v>1043</v>
      </c>
      <c r="F789" t="str">
        <f>TEXT(US_COVID19[[#This Row],[date]],"mmm-yyy")</f>
        <v>Mar-2022</v>
      </c>
    </row>
    <row r="790" spans="1:6" x14ac:dyDescent="0.25">
      <c r="A790" s="3">
        <v>44639</v>
      </c>
      <c r="B790" s="2">
        <v>79635322</v>
      </c>
      <c r="C790" s="2">
        <v>970065</v>
      </c>
      <c r="D790" s="2">
        <f>US_COVID19[[#This Row],[cases]]-B789</f>
        <v>12119</v>
      </c>
      <c r="E790" s="2">
        <f>US_COVID19[[#This Row],[deaths]]-C789</f>
        <v>332</v>
      </c>
      <c r="F790" t="str">
        <f>TEXT(US_COVID19[[#This Row],[date]],"mmm-yyy")</f>
        <v>Mar-2022</v>
      </c>
    </row>
    <row r="791" spans="1:6" x14ac:dyDescent="0.25">
      <c r="A791" s="3">
        <v>44640</v>
      </c>
      <c r="B791" s="2">
        <v>79643175</v>
      </c>
      <c r="C791" s="2">
        <v>970148</v>
      </c>
      <c r="D791" s="2">
        <f>US_COVID19[[#This Row],[cases]]-B790</f>
        <v>7853</v>
      </c>
      <c r="E791" s="2">
        <f>US_COVID19[[#This Row],[deaths]]-C790</f>
        <v>83</v>
      </c>
      <c r="F791" t="str">
        <f>TEXT(US_COVID19[[#This Row],[date]],"mmm-yyy")</f>
        <v>Mar-2022</v>
      </c>
    </row>
    <row r="792" spans="1:6" x14ac:dyDescent="0.25">
      <c r="A792" s="3">
        <v>44641</v>
      </c>
      <c r="B792" s="2">
        <v>79689310</v>
      </c>
      <c r="C792" s="2">
        <v>971074</v>
      </c>
      <c r="D792" s="2">
        <f>US_COVID19[[#This Row],[cases]]-B791</f>
        <v>46135</v>
      </c>
      <c r="E792" s="2">
        <f>US_COVID19[[#This Row],[deaths]]-C791</f>
        <v>926</v>
      </c>
      <c r="F792" t="str">
        <f>TEXT(US_COVID19[[#This Row],[date]],"mmm-yyy")</f>
        <v>Mar-2022</v>
      </c>
    </row>
    <row r="793" spans="1:6" x14ac:dyDescent="0.25">
      <c r="A793" s="3">
        <v>44642</v>
      </c>
      <c r="B793" s="2">
        <v>79714979</v>
      </c>
      <c r="C793" s="2">
        <v>972104</v>
      </c>
      <c r="D793" s="2">
        <f>US_COVID19[[#This Row],[cases]]-B792</f>
        <v>25669</v>
      </c>
      <c r="E793" s="2">
        <f>US_COVID19[[#This Row],[deaths]]-C792</f>
        <v>1030</v>
      </c>
      <c r="F793" t="str">
        <f>TEXT(US_COVID19[[#This Row],[date]],"mmm-yyy")</f>
        <v>Mar-2022</v>
      </c>
    </row>
    <row r="794" spans="1:6" x14ac:dyDescent="0.25">
      <c r="A794" s="3">
        <v>44643</v>
      </c>
      <c r="B794" s="2">
        <v>79762066</v>
      </c>
      <c r="C794" s="2">
        <v>973459</v>
      </c>
      <c r="D794" s="2">
        <f>US_COVID19[[#This Row],[cases]]-B793</f>
        <v>47087</v>
      </c>
      <c r="E794" s="2">
        <f>US_COVID19[[#This Row],[deaths]]-C793</f>
        <v>1355</v>
      </c>
      <c r="F794" t="str">
        <f>TEXT(US_COVID19[[#This Row],[date]],"mmm-yyy")</f>
        <v>Mar-2022</v>
      </c>
    </row>
    <row r="795" spans="1:6" x14ac:dyDescent="0.25">
      <c r="A795" s="3">
        <v>44644</v>
      </c>
      <c r="B795" s="2">
        <v>79799812</v>
      </c>
      <c r="C795" s="2">
        <v>974441</v>
      </c>
      <c r="D795" s="2">
        <f>US_COVID19[[#This Row],[cases]]-B794</f>
        <v>37746</v>
      </c>
      <c r="E795" s="2">
        <f>US_COVID19[[#This Row],[deaths]]-C794</f>
        <v>982</v>
      </c>
      <c r="F795" t="str">
        <f>TEXT(US_COVID19[[#This Row],[date]],"mmm-yyy")</f>
        <v>Mar-2022</v>
      </c>
    </row>
    <row r="796" spans="1:6" x14ac:dyDescent="0.25">
      <c r="A796" s="3">
        <v>44645</v>
      </c>
      <c r="B796" s="2">
        <v>79833549</v>
      </c>
      <c r="C796" s="2">
        <v>975273</v>
      </c>
      <c r="D796" s="2">
        <f>US_COVID19[[#This Row],[cases]]-B795</f>
        <v>33737</v>
      </c>
      <c r="E796" s="2">
        <f>US_COVID19[[#This Row],[deaths]]-C795</f>
        <v>832</v>
      </c>
      <c r="F796" t="str">
        <f>TEXT(US_COVID19[[#This Row],[date]],"mmm-yyy")</f>
        <v>Mar-2022</v>
      </c>
    </row>
    <row r="797" spans="1:6" x14ac:dyDescent="0.25">
      <c r="A797" s="3">
        <v>44646</v>
      </c>
      <c r="B797" s="2">
        <v>79845604</v>
      </c>
      <c r="C797" s="2">
        <v>975436</v>
      </c>
      <c r="D797" s="2">
        <f>US_COVID19[[#This Row],[cases]]-B796</f>
        <v>12055</v>
      </c>
      <c r="E797" s="2">
        <f>US_COVID19[[#This Row],[deaths]]-C796</f>
        <v>163</v>
      </c>
      <c r="F797" t="str">
        <f>TEXT(US_COVID19[[#This Row],[date]],"mmm-yyy")</f>
        <v>Mar-2022</v>
      </c>
    </row>
    <row r="798" spans="1:6" x14ac:dyDescent="0.25">
      <c r="A798" s="3">
        <v>44647</v>
      </c>
      <c r="B798" s="2">
        <v>79853102</v>
      </c>
      <c r="C798" s="2">
        <v>975486</v>
      </c>
      <c r="D798" s="2">
        <f>US_COVID19[[#This Row],[cases]]-B797</f>
        <v>7498</v>
      </c>
      <c r="E798" s="2">
        <f>US_COVID19[[#This Row],[deaths]]-C797</f>
        <v>50</v>
      </c>
      <c r="F798" t="str">
        <f>TEXT(US_COVID19[[#This Row],[date]],"mmm-yyy")</f>
        <v>Mar-2022</v>
      </c>
    </row>
    <row r="799" spans="1:6" x14ac:dyDescent="0.25">
      <c r="A799" s="3">
        <v>44648</v>
      </c>
      <c r="B799" s="2">
        <v>79895338</v>
      </c>
      <c r="C799" s="2">
        <v>976396</v>
      </c>
      <c r="D799" s="2">
        <f>US_COVID19[[#This Row],[cases]]-B798</f>
        <v>42236</v>
      </c>
      <c r="E799" s="2">
        <f>US_COVID19[[#This Row],[deaths]]-C798</f>
        <v>910</v>
      </c>
      <c r="F799" t="str">
        <f>TEXT(US_COVID19[[#This Row],[date]],"mmm-yyy")</f>
        <v>Mar-2022</v>
      </c>
    </row>
    <row r="800" spans="1:6" x14ac:dyDescent="0.25">
      <c r="A800" s="3">
        <v>44649</v>
      </c>
      <c r="B800" s="2">
        <v>79920966</v>
      </c>
      <c r="C800" s="2">
        <v>977153</v>
      </c>
      <c r="D800" s="2">
        <f>US_COVID19[[#This Row],[cases]]-B799</f>
        <v>25628</v>
      </c>
      <c r="E800" s="2">
        <f>US_COVID19[[#This Row],[deaths]]-C799</f>
        <v>757</v>
      </c>
      <c r="F800" t="str">
        <f>TEXT(US_COVID19[[#This Row],[date]],"mmm-yyy")</f>
        <v>Mar-2022</v>
      </c>
    </row>
    <row r="801" spans="1:6" x14ac:dyDescent="0.25">
      <c r="A801" s="3">
        <v>44650</v>
      </c>
      <c r="B801" s="2">
        <v>79966408</v>
      </c>
      <c r="C801" s="2">
        <v>978361</v>
      </c>
      <c r="D801" s="2">
        <f>US_COVID19[[#This Row],[cases]]-B800</f>
        <v>45442</v>
      </c>
      <c r="E801" s="2">
        <f>US_COVID19[[#This Row],[deaths]]-C800</f>
        <v>1208</v>
      </c>
      <c r="F801" t="str">
        <f>TEXT(US_COVID19[[#This Row],[date]],"mmm-yyy")</f>
        <v>Mar-2022</v>
      </c>
    </row>
    <row r="802" spans="1:6" x14ac:dyDescent="0.25">
      <c r="A802" s="3">
        <v>44651</v>
      </c>
      <c r="B802" s="2">
        <v>80004185</v>
      </c>
      <c r="C802" s="2">
        <v>979236</v>
      </c>
      <c r="D802" s="2">
        <f>US_COVID19[[#This Row],[cases]]-B801</f>
        <v>37777</v>
      </c>
      <c r="E802" s="2">
        <f>US_COVID19[[#This Row],[deaths]]-C801</f>
        <v>875</v>
      </c>
      <c r="F802" t="str">
        <f>TEXT(US_COVID19[[#This Row],[date]],"mmm-yyy")</f>
        <v>Mar-2022</v>
      </c>
    </row>
    <row r="803" spans="1:6" x14ac:dyDescent="0.25">
      <c r="A803" s="3">
        <v>44652</v>
      </c>
      <c r="B803" s="2">
        <v>80036620</v>
      </c>
      <c r="C803" s="2">
        <v>979881</v>
      </c>
      <c r="D803" s="2">
        <f>US_COVID19[[#This Row],[cases]]-B802</f>
        <v>32435</v>
      </c>
      <c r="E803" s="2">
        <f>US_COVID19[[#This Row],[deaths]]-C802</f>
        <v>645</v>
      </c>
      <c r="F803" t="str">
        <f>TEXT(US_COVID19[[#This Row],[date]],"mmm-yyy")</f>
        <v>Apr-2022</v>
      </c>
    </row>
    <row r="804" spans="1:6" x14ac:dyDescent="0.25">
      <c r="A804" s="3">
        <v>44653</v>
      </c>
      <c r="B804" s="2">
        <v>80048015</v>
      </c>
      <c r="C804" s="2">
        <v>980018</v>
      </c>
      <c r="D804" s="2">
        <f>US_COVID19[[#This Row],[cases]]-B803</f>
        <v>11395</v>
      </c>
      <c r="E804" s="2">
        <f>US_COVID19[[#This Row],[deaths]]-C803</f>
        <v>137</v>
      </c>
      <c r="F804" t="str">
        <f>TEXT(US_COVID19[[#This Row],[date]],"mmm-yyy")</f>
        <v>Apr-2022</v>
      </c>
    </row>
    <row r="805" spans="1:6" x14ac:dyDescent="0.25">
      <c r="A805" s="3">
        <v>44654</v>
      </c>
      <c r="B805" s="2">
        <v>80052942</v>
      </c>
      <c r="C805" s="2">
        <v>980057</v>
      </c>
      <c r="D805" s="2">
        <f>US_COVID19[[#This Row],[cases]]-B804</f>
        <v>4927</v>
      </c>
      <c r="E805" s="2">
        <f>US_COVID19[[#This Row],[deaths]]-C804</f>
        <v>39</v>
      </c>
      <c r="F805" t="str">
        <f>TEXT(US_COVID19[[#This Row],[date]],"mmm-yyy")</f>
        <v>Apr-2022</v>
      </c>
    </row>
    <row r="806" spans="1:6" x14ac:dyDescent="0.25">
      <c r="A806" s="3">
        <v>44655</v>
      </c>
      <c r="B806" s="2">
        <v>80093982</v>
      </c>
      <c r="C806" s="2">
        <v>980682</v>
      </c>
      <c r="D806" s="2">
        <f>US_COVID19[[#This Row],[cases]]-B805</f>
        <v>41040</v>
      </c>
      <c r="E806" s="2">
        <f>US_COVID19[[#This Row],[deaths]]-C805</f>
        <v>625</v>
      </c>
      <c r="F806" t="str">
        <f>TEXT(US_COVID19[[#This Row],[date]],"mmm-yyy")</f>
        <v>Apr-2022</v>
      </c>
    </row>
    <row r="807" spans="1:6" x14ac:dyDescent="0.25">
      <c r="A807" s="3">
        <v>44656</v>
      </c>
      <c r="B807" s="2">
        <v>80124875</v>
      </c>
      <c r="C807" s="2">
        <v>981146</v>
      </c>
      <c r="D807" s="2">
        <f>US_COVID19[[#This Row],[cases]]-B806</f>
        <v>30893</v>
      </c>
      <c r="E807" s="2">
        <f>US_COVID19[[#This Row],[deaths]]-C806</f>
        <v>464</v>
      </c>
      <c r="F807" t="str">
        <f>TEXT(US_COVID19[[#This Row],[date]],"mmm-yyy")</f>
        <v>Apr-2022</v>
      </c>
    </row>
    <row r="808" spans="1:6" x14ac:dyDescent="0.25">
      <c r="A808" s="3">
        <v>44657</v>
      </c>
      <c r="B808" s="2">
        <v>80174198</v>
      </c>
      <c r="C808" s="2">
        <v>982263</v>
      </c>
      <c r="D808" s="2">
        <f>US_COVID19[[#This Row],[cases]]-B807</f>
        <v>49323</v>
      </c>
      <c r="E808" s="2">
        <f>US_COVID19[[#This Row],[deaths]]-C807</f>
        <v>1117</v>
      </c>
      <c r="F808" t="str">
        <f>TEXT(US_COVID19[[#This Row],[date]],"mmm-yyy")</f>
        <v>Apr-2022</v>
      </c>
    </row>
    <row r="809" spans="1:6" x14ac:dyDescent="0.25">
      <c r="A809" s="3">
        <v>44658</v>
      </c>
      <c r="B809" s="2">
        <v>80209904</v>
      </c>
      <c r="C809" s="2">
        <v>982971</v>
      </c>
      <c r="D809" s="2">
        <f>US_COVID19[[#This Row],[cases]]-B808</f>
        <v>35706</v>
      </c>
      <c r="E809" s="2">
        <f>US_COVID19[[#This Row],[deaths]]-C808</f>
        <v>708</v>
      </c>
      <c r="F809" t="str">
        <f>TEXT(US_COVID19[[#This Row],[date]],"mmm-yyy")</f>
        <v>Apr-2022</v>
      </c>
    </row>
    <row r="810" spans="1:6" x14ac:dyDescent="0.25">
      <c r="A810" s="3">
        <v>44659</v>
      </c>
      <c r="B810" s="2">
        <v>80254009</v>
      </c>
      <c r="C810" s="2">
        <v>983514</v>
      </c>
      <c r="D810" s="2">
        <f>US_COVID19[[#This Row],[cases]]-B809</f>
        <v>44105</v>
      </c>
      <c r="E810" s="2">
        <f>US_COVID19[[#This Row],[deaths]]-C809</f>
        <v>543</v>
      </c>
      <c r="F810" t="str">
        <f>TEXT(US_COVID19[[#This Row],[date]],"mmm-yyy")</f>
        <v>Apr-2022</v>
      </c>
    </row>
    <row r="811" spans="1:6" x14ac:dyDescent="0.25">
      <c r="A811" s="3">
        <v>44660</v>
      </c>
      <c r="B811" s="2">
        <v>80267530</v>
      </c>
      <c r="C811" s="2">
        <v>983786</v>
      </c>
      <c r="D811" s="2">
        <f>US_COVID19[[#This Row],[cases]]-B810</f>
        <v>13521</v>
      </c>
      <c r="E811" s="2">
        <f>US_COVID19[[#This Row],[deaths]]-C810</f>
        <v>272</v>
      </c>
      <c r="F811" t="str">
        <f>TEXT(US_COVID19[[#This Row],[date]],"mmm-yyy")</f>
        <v>Apr-2022</v>
      </c>
    </row>
    <row r="812" spans="1:6" x14ac:dyDescent="0.25">
      <c r="A812" s="3">
        <v>44661</v>
      </c>
      <c r="B812" s="2">
        <v>80275715</v>
      </c>
      <c r="C812" s="2">
        <v>983813</v>
      </c>
      <c r="D812" s="2">
        <f>US_COVID19[[#This Row],[cases]]-B811</f>
        <v>8185</v>
      </c>
      <c r="E812" s="2">
        <f>US_COVID19[[#This Row],[deaths]]-C811</f>
        <v>27</v>
      </c>
      <c r="F812" t="str">
        <f>TEXT(US_COVID19[[#This Row],[date]],"mmm-yyy")</f>
        <v>Apr-2022</v>
      </c>
    </row>
    <row r="813" spans="1:6" x14ac:dyDescent="0.25">
      <c r="A813" s="3">
        <v>44662</v>
      </c>
      <c r="B813" s="2">
        <v>80325700</v>
      </c>
      <c r="C813" s="2">
        <v>984247</v>
      </c>
      <c r="D813" s="2">
        <f>US_COVID19[[#This Row],[cases]]-B812</f>
        <v>49985</v>
      </c>
      <c r="E813" s="2">
        <f>US_COVID19[[#This Row],[deaths]]-C812</f>
        <v>434</v>
      </c>
      <c r="F813" t="str">
        <f>TEXT(US_COVID19[[#This Row],[date]],"mmm-yyy")</f>
        <v>Apr-2022</v>
      </c>
    </row>
    <row r="814" spans="1:6" x14ac:dyDescent="0.25">
      <c r="A814" s="3">
        <v>44663</v>
      </c>
      <c r="B814" s="2">
        <v>80354734</v>
      </c>
      <c r="C814" s="2">
        <v>984838</v>
      </c>
      <c r="D814" s="2">
        <f>US_COVID19[[#This Row],[cases]]-B813</f>
        <v>29034</v>
      </c>
      <c r="E814" s="2">
        <f>US_COVID19[[#This Row],[deaths]]-C813</f>
        <v>591</v>
      </c>
      <c r="F814" t="str">
        <f>TEXT(US_COVID19[[#This Row],[date]],"mmm-yyy")</f>
        <v>Apr-2022</v>
      </c>
    </row>
    <row r="815" spans="1:6" x14ac:dyDescent="0.25">
      <c r="A815" s="3">
        <v>44664</v>
      </c>
      <c r="B815" s="2">
        <v>80408643</v>
      </c>
      <c r="C815" s="2">
        <v>985832</v>
      </c>
      <c r="D815" s="2">
        <f>US_COVID19[[#This Row],[cases]]-B814</f>
        <v>53909</v>
      </c>
      <c r="E815" s="2">
        <f>US_COVID19[[#This Row],[deaths]]-C814</f>
        <v>994</v>
      </c>
      <c r="F815" t="str">
        <f>TEXT(US_COVID19[[#This Row],[date]],"mmm-yyy")</f>
        <v>Apr-2022</v>
      </c>
    </row>
    <row r="816" spans="1:6" x14ac:dyDescent="0.25">
      <c r="A816" s="3">
        <v>44665</v>
      </c>
      <c r="B816" s="2">
        <v>80466106</v>
      </c>
      <c r="C816" s="2">
        <v>986448</v>
      </c>
      <c r="D816" s="2">
        <f>US_COVID19[[#This Row],[cases]]-B815</f>
        <v>57463</v>
      </c>
      <c r="E816" s="2">
        <f>US_COVID19[[#This Row],[deaths]]-C815</f>
        <v>616</v>
      </c>
      <c r="F816" t="str">
        <f>TEXT(US_COVID19[[#This Row],[date]],"mmm-yyy")</f>
        <v>Apr-2022</v>
      </c>
    </row>
    <row r="817" spans="1:6" x14ac:dyDescent="0.25">
      <c r="A817" s="3">
        <v>44666</v>
      </c>
      <c r="B817" s="2">
        <v>80513724</v>
      </c>
      <c r="C817" s="2">
        <v>987171</v>
      </c>
      <c r="D817" s="2">
        <f>US_COVID19[[#This Row],[cases]]-B816</f>
        <v>47618</v>
      </c>
      <c r="E817" s="2">
        <f>US_COVID19[[#This Row],[deaths]]-C816</f>
        <v>723</v>
      </c>
      <c r="F817" t="str">
        <f>TEXT(US_COVID19[[#This Row],[date]],"mmm-yyy")</f>
        <v>Apr-2022</v>
      </c>
    </row>
    <row r="818" spans="1:6" x14ac:dyDescent="0.25">
      <c r="A818" s="3">
        <v>44667</v>
      </c>
      <c r="B818" s="2">
        <v>80524627</v>
      </c>
      <c r="C818" s="2">
        <v>987211</v>
      </c>
      <c r="D818" s="2">
        <f>US_COVID19[[#This Row],[cases]]-B817</f>
        <v>10903</v>
      </c>
      <c r="E818" s="2">
        <f>US_COVID19[[#This Row],[deaths]]-C817</f>
        <v>40</v>
      </c>
      <c r="F818" t="str">
        <f>TEXT(US_COVID19[[#This Row],[date]],"mmm-yyy")</f>
        <v>Apr-2022</v>
      </c>
    </row>
    <row r="819" spans="1:6" x14ac:dyDescent="0.25">
      <c r="A819" s="3">
        <v>44668</v>
      </c>
      <c r="B819" s="2">
        <v>80535906</v>
      </c>
      <c r="C819" s="2">
        <v>987228</v>
      </c>
      <c r="D819" s="2">
        <f>US_COVID19[[#This Row],[cases]]-B818</f>
        <v>11279</v>
      </c>
      <c r="E819" s="2">
        <f>US_COVID19[[#This Row],[deaths]]-C818</f>
        <v>17</v>
      </c>
      <c r="F819" t="str">
        <f>TEXT(US_COVID19[[#This Row],[date]],"mmm-yyy")</f>
        <v>Apr-2022</v>
      </c>
    </row>
    <row r="820" spans="1:6" x14ac:dyDescent="0.25">
      <c r="A820" s="3">
        <v>44669</v>
      </c>
      <c r="B820" s="2">
        <v>80595982</v>
      </c>
      <c r="C820" s="2">
        <v>987545</v>
      </c>
      <c r="D820" s="2">
        <f>US_COVID19[[#This Row],[cases]]-B819</f>
        <v>60076</v>
      </c>
      <c r="E820" s="2">
        <f>US_COVID19[[#This Row],[deaths]]-C819</f>
        <v>317</v>
      </c>
      <c r="F820" t="str">
        <f>TEXT(US_COVID19[[#This Row],[date]],"mmm-yyy")</f>
        <v>Apr-2022</v>
      </c>
    </row>
    <row r="821" spans="1:6" x14ac:dyDescent="0.25">
      <c r="A821" s="3">
        <v>44670</v>
      </c>
      <c r="B821" s="2">
        <v>80646004</v>
      </c>
      <c r="C821" s="2">
        <v>987999</v>
      </c>
      <c r="D821" s="2">
        <f>US_COVID19[[#This Row],[cases]]-B820</f>
        <v>50022</v>
      </c>
      <c r="E821" s="2">
        <f>US_COVID19[[#This Row],[deaths]]-C820</f>
        <v>454</v>
      </c>
      <c r="F821" t="str">
        <f>TEXT(US_COVID19[[#This Row],[date]],"mmm-yyy")</f>
        <v>Apr-2022</v>
      </c>
    </row>
    <row r="822" spans="1:6" x14ac:dyDescent="0.25">
      <c r="A822" s="3">
        <v>44671</v>
      </c>
      <c r="B822" s="2">
        <v>80708901</v>
      </c>
      <c r="C822" s="2">
        <v>988610</v>
      </c>
      <c r="D822" s="2">
        <f>US_COVID19[[#This Row],[cases]]-B821</f>
        <v>62897</v>
      </c>
      <c r="E822" s="2">
        <f>US_COVID19[[#This Row],[deaths]]-C821</f>
        <v>611</v>
      </c>
      <c r="F822" t="str">
        <f>TEXT(US_COVID19[[#This Row],[date]],"mmm-yyy")</f>
        <v>Apr-2022</v>
      </c>
    </row>
    <row r="823" spans="1:6" x14ac:dyDescent="0.25">
      <c r="A823" s="3">
        <v>44672</v>
      </c>
      <c r="B823" s="2">
        <v>80768167</v>
      </c>
      <c r="C823" s="2">
        <v>989094</v>
      </c>
      <c r="D823" s="2">
        <f>US_COVID19[[#This Row],[cases]]-B822</f>
        <v>59266</v>
      </c>
      <c r="E823" s="2">
        <f>US_COVID19[[#This Row],[deaths]]-C822</f>
        <v>484</v>
      </c>
      <c r="F823" t="str">
        <f>TEXT(US_COVID19[[#This Row],[date]],"mmm-yyy")</f>
        <v>Apr-2022</v>
      </c>
    </row>
    <row r="824" spans="1:6" x14ac:dyDescent="0.25">
      <c r="A824" s="3">
        <v>44673</v>
      </c>
      <c r="B824" s="2">
        <v>80836264</v>
      </c>
      <c r="C824" s="2">
        <v>989584</v>
      </c>
      <c r="D824" s="2">
        <f>US_COVID19[[#This Row],[cases]]-B823</f>
        <v>68097</v>
      </c>
      <c r="E824" s="2">
        <f>US_COVID19[[#This Row],[deaths]]-C823</f>
        <v>490</v>
      </c>
      <c r="F824" t="str">
        <f>TEXT(US_COVID19[[#This Row],[date]],"mmm-yyy")</f>
        <v>Apr-2022</v>
      </c>
    </row>
    <row r="825" spans="1:6" x14ac:dyDescent="0.25">
      <c r="A825" s="3">
        <v>44674</v>
      </c>
      <c r="B825" s="2">
        <v>80855181</v>
      </c>
      <c r="C825" s="2">
        <v>989681</v>
      </c>
      <c r="D825" s="2">
        <f>US_COVID19[[#This Row],[cases]]-B824</f>
        <v>18917</v>
      </c>
      <c r="E825" s="2">
        <f>US_COVID19[[#This Row],[deaths]]-C824</f>
        <v>97</v>
      </c>
      <c r="F825" t="str">
        <f>TEXT(US_COVID19[[#This Row],[date]],"mmm-yyy")</f>
        <v>Apr-2022</v>
      </c>
    </row>
    <row r="826" spans="1:6" x14ac:dyDescent="0.25">
      <c r="A826" s="3">
        <v>44675</v>
      </c>
      <c r="B826" s="2">
        <v>80867572</v>
      </c>
      <c r="C826" s="2">
        <v>989709</v>
      </c>
      <c r="D826" s="2">
        <f>US_COVID19[[#This Row],[cases]]-B825</f>
        <v>12391</v>
      </c>
      <c r="E826" s="2">
        <f>US_COVID19[[#This Row],[deaths]]-C825</f>
        <v>28</v>
      </c>
      <c r="F826" t="str">
        <f>TEXT(US_COVID19[[#This Row],[date]],"mmm-yyy")</f>
        <v>Apr-2022</v>
      </c>
    </row>
    <row r="827" spans="1:6" x14ac:dyDescent="0.25">
      <c r="A827" s="3">
        <v>44676</v>
      </c>
      <c r="B827" s="2">
        <v>80942184</v>
      </c>
      <c r="C827" s="2">
        <v>990062</v>
      </c>
      <c r="D827" s="2">
        <f>US_COVID19[[#This Row],[cases]]-B826</f>
        <v>74612</v>
      </c>
      <c r="E827" s="2">
        <f>US_COVID19[[#This Row],[deaths]]-C826</f>
        <v>353</v>
      </c>
      <c r="F827" t="str">
        <f>TEXT(US_COVID19[[#This Row],[date]],"mmm-yyy")</f>
        <v>Apr-2022</v>
      </c>
    </row>
    <row r="828" spans="1:6" x14ac:dyDescent="0.25">
      <c r="A828" s="3">
        <v>44677</v>
      </c>
      <c r="B828" s="2">
        <v>80996837</v>
      </c>
      <c r="C828" s="2">
        <v>990368</v>
      </c>
      <c r="D828" s="2">
        <f>US_COVID19[[#This Row],[cases]]-B827</f>
        <v>54653</v>
      </c>
      <c r="E828" s="2">
        <f>US_COVID19[[#This Row],[deaths]]-C827</f>
        <v>306</v>
      </c>
      <c r="F828" t="str">
        <f>TEXT(US_COVID19[[#This Row],[date]],"mmm-yyy")</f>
        <v>Apr-2022</v>
      </c>
    </row>
    <row r="829" spans="1:6" x14ac:dyDescent="0.25">
      <c r="A829" s="3">
        <v>44678</v>
      </c>
      <c r="B829" s="2">
        <v>81081307</v>
      </c>
      <c r="C829" s="2">
        <v>991039</v>
      </c>
      <c r="D829" s="2">
        <f>US_COVID19[[#This Row],[cases]]-B828</f>
        <v>84470</v>
      </c>
      <c r="E829" s="2">
        <f>US_COVID19[[#This Row],[deaths]]-C828</f>
        <v>671</v>
      </c>
      <c r="F829" t="str">
        <f>TEXT(US_COVID19[[#This Row],[date]],"mmm-yyy")</f>
        <v>Apr-2022</v>
      </c>
    </row>
    <row r="830" spans="1:6" x14ac:dyDescent="0.25">
      <c r="A830" s="3">
        <v>44679</v>
      </c>
      <c r="B830" s="2">
        <v>81154876</v>
      </c>
      <c r="C830" s="2">
        <v>991502</v>
      </c>
      <c r="D830" s="2">
        <f>US_COVID19[[#This Row],[cases]]-B829</f>
        <v>73569</v>
      </c>
      <c r="E830" s="2">
        <f>US_COVID19[[#This Row],[deaths]]-C829</f>
        <v>463</v>
      </c>
      <c r="F830" t="str">
        <f>TEXT(US_COVID19[[#This Row],[date]],"mmm-yyy")</f>
        <v>Apr-2022</v>
      </c>
    </row>
    <row r="831" spans="1:6" x14ac:dyDescent="0.25">
      <c r="A831" s="3">
        <v>44680</v>
      </c>
      <c r="B831" s="2">
        <v>81236707</v>
      </c>
      <c r="C831" s="2">
        <v>991921</v>
      </c>
      <c r="D831" s="2">
        <f>US_COVID19[[#This Row],[cases]]-B830</f>
        <v>81831</v>
      </c>
      <c r="E831" s="2">
        <f>US_COVID19[[#This Row],[deaths]]-C830</f>
        <v>419</v>
      </c>
      <c r="F831" t="str">
        <f>TEXT(US_COVID19[[#This Row],[date]],"mmm-yyy")</f>
        <v>Apr-2022</v>
      </c>
    </row>
    <row r="832" spans="1:6" x14ac:dyDescent="0.25">
      <c r="A832" s="3">
        <v>44681</v>
      </c>
      <c r="B832" s="2">
        <v>81259033</v>
      </c>
      <c r="C832" s="2">
        <v>992010</v>
      </c>
      <c r="D832" s="2">
        <f>US_COVID19[[#This Row],[cases]]-B831</f>
        <v>22326</v>
      </c>
      <c r="E832" s="2">
        <f>US_COVID19[[#This Row],[deaths]]-C831</f>
        <v>89</v>
      </c>
      <c r="F832" t="str">
        <f>TEXT(US_COVID19[[#This Row],[date]],"mmm-yyy")</f>
        <v>Apr-2022</v>
      </c>
    </row>
    <row r="833" spans="1:6" x14ac:dyDescent="0.25">
      <c r="A833" s="3">
        <v>44682</v>
      </c>
      <c r="B833" s="2">
        <v>81274401</v>
      </c>
      <c r="C833" s="2">
        <v>992033</v>
      </c>
      <c r="D833" s="2">
        <f>US_COVID19[[#This Row],[cases]]-B832</f>
        <v>15368</v>
      </c>
      <c r="E833" s="2">
        <f>US_COVID19[[#This Row],[deaths]]-C832</f>
        <v>23</v>
      </c>
      <c r="F833" t="str">
        <f>TEXT(US_COVID19[[#This Row],[date]],"mmm-yyy")</f>
        <v>May-2022</v>
      </c>
    </row>
    <row r="834" spans="1:6" x14ac:dyDescent="0.25">
      <c r="A834" s="3">
        <v>44683</v>
      </c>
      <c r="B834" s="2">
        <v>81370245</v>
      </c>
      <c r="C834" s="2">
        <v>992424</v>
      </c>
      <c r="D834" s="2">
        <f>US_COVID19[[#This Row],[cases]]-B833</f>
        <v>95844</v>
      </c>
      <c r="E834" s="2">
        <f>US_COVID19[[#This Row],[deaths]]-C833</f>
        <v>391</v>
      </c>
      <c r="F834" t="str">
        <f>TEXT(US_COVID19[[#This Row],[date]],"mmm-yyy")</f>
        <v>May-2022</v>
      </c>
    </row>
    <row r="835" spans="1:6" x14ac:dyDescent="0.25">
      <c r="A835" s="3">
        <v>44684</v>
      </c>
      <c r="B835" s="2">
        <v>81439579</v>
      </c>
      <c r="C835" s="2">
        <v>993088</v>
      </c>
      <c r="D835" s="2">
        <f>US_COVID19[[#This Row],[cases]]-B834</f>
        <v>69334</v>
      </c>
      <c r="E835" s="2">
        <f>US_COVID19[[#This Row],[deaths]]-C834</f>
        <v>664</v>
      </c>
      <c r="F835" t="str">
        <f>TEXT(US_COVID19[[#This Row],[date]],"mmm-yyy")</f>
        <v>May-2022</v>
      </c>
    </row>
    <row r="836" spans="1:6" x14ac:dyDescent="0.25">
      <c r="A836" s="3">
        <v>44685</v>
      </c>
      <c r="B836" s="2">
        <v>81541529</v>
      </c>
      <c r="C836" s="2">
        <v>995021</v>
      </c>
      <c r="D836" s="2">
        <f>US_COVID19[[#This Row],[cases]]-B835</f>
        <v>101950</v>
      </c>
      <c r="E836" s="2">
        <f>US_COVID19[[#This Row],[deaths]]-C835</f>
        <v>1933</v>
      </c>
      <c r="F836" t="str">
        <f>TEXT(US_COVID19[[#This Row],[date]],"mmm-yyy")</f>
        <v>May-2022</v>
      </c>
    </row>
    <row r="837" spans="1:6" x14ac:dyDescent="0.25">
      <c r="A837" s="3">
        <v>44686</v>
      </c>
      <c r="B837" s="2">
        <v>81634962</v>
      </c>
      <c r="C837" s="2">
        <v>995715</v>
      </c>
      <c r="D837" s="2">
        <f>US_COVID19[[#This Row],[cases]]-B836</f>
        <v>93433</v>
      </c>
      <c r="E837" s="2">
        <f>US_COVID19[[#This Row],[deaths]]-C836</f>
        <v>694</v>
      </c>
      <c r="F837" t="str">
        <f>TEXT(US_COVID19[[#This Row],[date]],"mmm-yyy")</f>
        <v>May-2022</v>
      </c>
    </row>
    <row r="838" spans="1:6" x14ac:dyDescent="0.25">
      <c r="A838" s="3">
        <v>44687</v>
      </c>
      <c r="B838" s="2">
        <v>81730174</v>
      </c>
      <c r="C838" s="2">
        <v>996168</v>
      </c>
      <c r="D838" s="2">
        <f>US_COVID19[[#This Row],[cases]]-B837</f>
        <v>95212</v>
      </c>
      <c r="E838" s="2">
        <f>US_COVID19[[#This Row],[deaths]]-C837</f>
        <v>453</v>
      </c>
      <c r="F838" t="str">
        <f>TEXT(US_COVID19[[#This Row],[date]],"mmm-yyy")</f>
        <v>May-2022</v>
      </c>
    </row>
    <row r="839" spans="1:6" x14ac:dyDescent="0.25">
      <c r="A839" s="3">
        <v>44688</v>
      </c>
      <c r="B839" s="2">
        <v>81760532</v>
      </c>
      <c r="C839" s="2">
        <v>996264</v>
      </c>
      <c r="D839" s="2">
        <f>US_COVID19[[#This Row],[cases]]-B838</f>
        <v>30358</v>
      </c>
      <c r="E839" s="2">
        <f>US_COVID19[[#This Row],[deaths]]-C838</f>
        <v>96</v>
      </c>
      <c r="F839" t="str">
        <f>TEXT(US_COVID19[[#This Row],[date]],"mmm-yyy")</f>
        <v>May-2022</v>
      </c>
    </row>
    <row r="840" spans="1:6" x14ac:dyDescent="0.25">
      <c r="A840" s="3">
        <v>44689</v>
      </c>
      <c r="B840" s="2">
        <v>81772325</v>
      </c>
      <c r="C840" s="2">
        <v>996283</v>
      </c>
      <c r="D840" s="2">
        <f>US_COVID19[[#This Row],[cases]]-B839</f>
        <v>11793</v>
      </c>
      <c r="E840" s="2">
        <f>US_COVID19[[#This Row],[deaths]]-C839</f>
        <v>19</v>
      </c>
      <c r="F840" t="str">
        <f>TEXT(US_COVID19[[#This Row],[date]],"mmm-yyy")</f>
        <v>May-2022</v>
      </c>
    </row>
    <row r="841" spans="1:6" x14ac:dyDescent="0.25">
      <c r="A841" s="3">
        <v>44690</v>
      </c>
      <c r="B841" s="2">
        <v>81884978</v>
      </c>
      <c r="C841" s="2">
        <v>996612</v>
      </c>
      <c r="D841" s="2">
        <f>US_COVID19[[#This Row],[cases]]-B840</f>
        <v>112653</v>
      </c>
      <c r="E841" s="2">
        <f>US_COVID19[[#This Row],[deaths]]-C840</f>
        <v>329</v>
      </c>
      <c r="F841" t="str">
        <f>TEXT(US_COVID19[[#This Row],[date]],"mmm-yyy")</f>
        <v>May-2022</v>
      </c>
    </row>
    <row r="842" spans="1:6" x14ac:dyDescent="0.25">
      <c r="A842" s="3">
        <v>44691</v>
      </c>
      <c r="B842" s="2">
        <v>81978601</v>
      </c>
      <c r="C842" s="2">
        <v>996916</v>
      </c>
      <c r="D842" s="2">
        <f>US_COVID19[[#This Row],[cases]]-B841</f>
        <v>93623</v>
      </c>
      <c r="E842" s="2">
        <f>US_COVID19[[#This Row],[deaths]]-C841</f>
        <v>304</v>
      </c>
      <c r="F842" t="str">
        <f>TEXT(US_COVID19[[#This Row],[date]],"mmm-yyy")</f>
        <v>May-2022</v>
      </c>
    </row>
    <row r="843" spans="1:6" x14ac:dyDescent="0.25">
      <c r="A843" s="3">
        <v>44692</v>
      </c>
      <c r="B843" s="2">
        <v>82140136</v>
      </c>
      <c r="C843" s="2">
        <v>997481</v>
      </c>
      <c r="D843" s="2">
        <f>US_COVID19[[#This Row],[cases]]-B842</f>
        <v>161535</v>
      </c>
      <c r="E843" s="2">
        <f>US_COVID19[[#This Row],[deaths]]-C842</f>
        <v>565</v>
      </c>
      <c r="F843" t="str">
        <f>TEXT(US_COVID19[[#This Row],[date]],"mmm-yyy")</f>
        <v>May-2022</v>
      </c>
    </row>
    <row r="844" spans="1:6" x14ac:dyDescent="0.25">
      <c r="A844" s="3">
        <v>44693</v>
      </c>
      <c r="B844" s="2">
        <v>82255493</v>
      </c>
      <c r="C844" s="2">
        <v>997853</v>
      </c>
      <c r="D844" s="2">
        <f>US_COVID19[[#This Row],[cases]]-B843</f>
        <v>115357</v>
      </c>
      <c r="E844" s="2">
        <f>US_COVID19[[#This Row],[deaths]]-C843</f>
        <v>372</v>
      </c>
      <c r="F844" t="str">
        <f>TEXT(US_COVID19[[#This Row],[date]],"mmm-yyy")</f>
        <v>May-2022</v>
      </c>
    </row>
    <row r="845" spans="1:6" x14ac:dyDescent="0.25">
      <c r="A845" s="3">
        <v>44694</v>
      </c>
      <c r="B845" s="2">
        <v>82369958</v>
      </c>
      <c r="C845" s="2">
        <v>998279</v>
      </c>
      <c r="D845" s="2">
        <f>US_COVID19[[#This Row],[cases]]-B844</f>
        <v>114465</v>
      </c>
      <c r="E845" s="2">
        <f>US_COVID19[[#This Row],[deaths]]-C844</f>
        <v>426</v>
      </c>
      <c r="F845" t="str">
        <f>TEXT(US_COVID19[[#This Row],[date]],"mmm-yyy")</f>
        <v>May-2022</v>
      </c>
    </row>
    <row r="846" spans="1:6" x14ac:dyDescent="0.25">
      <c r="A846" s="3">
        <v>44695</v>
      </c>
      <c r="B846" s="2">
        <v>82395023</v>
      </c>
      <c r="C846" s="2">
        <v>998325</v>
      </c>
      <c r="D846" s="2">
        <f>US_COVID19[[#This Row],[cases]]-B845</f>
        <v>25065</v>
      </c>
      <c r="E846" s="2">
        <f>US_COVID19[[#This Row],[deaths]]-C845</f>
        <v>46</v>
      </c>
      <c r="F846" t="str">
        <f>TEXT(US_COVID19[[#This Row],[date]],"mmm-yyy")</f>
        <v>May-2022</v>
      </c>
    </row>
    <row r="847" spans="1:6" x14ac:dyDescent="0.25">
      <c r="A847" s="3">
        <v>44696</v>
      </c>
      <c r="B847" s="2">
        <v>82414462</v>
      </c>
      <c r="C847" s="2">
        <v>998352</v>
      </c>
      <c r="D847" s="2">
        <f>US_COVID19[[#This Row],[cases]]-B846</f>
        <v>19439</v>
      </c>
      <c r="E847" s="2">
        <f>US_COVID19[[#This Row],[deaths]]-C846</f>
        <v>27</v>
      </c>
      <c r="F847" t="str">
        <f>TEXT(US_COVID19[[#This Row],[date]],"mmm-yyy")</f>
        <v>May-2022</v>
      </c>
    </row>
    <row r="848" spans="1:6" x14ac:dyDescent="0.25">
      <c r="A848" s="3">
        <v>44697</v>
      </c>
      <c r="B848" s="2">
        <v>82564280</v>
      </c>
      <c r="C848" s="2">
        <v>998673</v>
      </c>
      <c r="D848" s="2">
        <f>US_COVID19[[#This Row],[cases]]-B847</f>
        <v>149818</v>
      </c>
      <c r="E848" s="2">
        <f>US_COVID19[[#This Row],[deaths]]-C847</f>
        <v>321</v>
      </c>
      <c r="F848" t="str">
        <f>TEXT(US_COVID19[[#This Row],[date]],"mmm-yyy")</f>
        <v>May-2022</v>
      </c>
    </row>
    <row r="849" spans="1:6" x14ac:dyDescent="0.25">
      <c r="A849" s="3">
        <v>44698</v>
      </c>
      <c r="B849" s="2">
        <v>82698373</v>
      </c>
      <c r="C849" s="2">
        <v>999027</v>
      </c>
      <c r="D849" s="2">
        <f>US_COVID19[[#This Row],[cases]]-B848</f>
        <v>134093</v>
      </c>
      <c r="E849" s="2">
        <f>US_COVID19[[#This Row],[deaths]]-C848</f>
        <v>354</v>
      </c>
      <c r="F849" t="str">
        <f>TEXT(US_COVID19[[#This Row],[date]],"mmm-yyy")</f>
        <v>May-2022</v>
      </c>
    </row>
    <row r="850" spans="1:6" x14ac:dyDescent="0.25">
      <c r="A850" s="3">
        <v>44699</v>
      </c>
      <c r="B850" s="2">
        <v>82867288</v>
      </c>
      <c r="C850" s="2">
        <v>999607</v>
      </c>
      <c r="D850" s="2">
        <f>US_COVID19[[#This Row],[cases]]-B849</f>
        <v>168915</v>
      </c>
      <c r="E850" s="2">
        <f>US_COVID19[[#This Row],[deaths]]-C849</f>
        <v>580</v>
      </c>
      <c r="F850" t="str">
        <f>TEXT(US_COVID19[[#This Row],[date]],"mmm-yyy")</f>
        <v>May-2022</v>
      </c>
    </row>
    <row r="851" spans="1:6" x14ac:dyDescent="0.25">
      <c r="A851" s="3">
        <v>44700</v>
      </c>
      <c r="B851" s="2">
        <v>82988450</v>
      </c>
      <c r="C851" s="2">
        <v>1000013</v>
      </c>
      <c r="D851" s="2">
        <f>US_COVID19[[#This Row],[cases]]-B850</f>
        <v>121162</v>
      </c>
      <c r="E851" s="2">
        <f>US_COVID19[[#This Row],[deaths]]-C850</f>
        <v>406</v>
      </c>
      <c r="F851" t="str">
        <f>TEXT(US_COVID19[[#This Row],[date]],"mmm-yyy")</f>
        <v>May-2022</v>
      </c>
    </row>
    <row r="852" spans="1:6" x14ac:dyDescent="0.25">
      <c r="A852" s="3">
        <v>44701</v>
      </c>
      <c r="B852" s="2">
        <v>83128466</v>
      </c>
      <c r="C852" s="2">
        <v>1000411</v>
      </c>
      <c r="D852" s="2">
        <f>US_COVID19[[#This Row],[cases]]-B851</f>
        <v>140016</v>
      </c>
      <c r="E852" s="2">
        <f>US_COVID19[[#This Row],[deaths]]-C851</f>
        <v>398</v>
      </c>
      <c r="F852" t="str">
        <f>TEXT(US_COVID19[[#This Row],[date]],"mmm-yyy")</f>
        <v>May-2022</v>
      </c>
    </row>
    <row r="853" spans="1:6" x14ac:dyDescent="0.25">
      <c r="A853" s="3">
        <v>44702</v>
      </c>
      <c r="B853" s="2">
        <v>83165773</v>
      </c>
      <c r="C853" s="2">
        <v>1000526</v>
      </c>
      <c r="D853" s="2">
        <f>US_COVID19[[#This Row],[cases]]-B852</f>
        <v>37307</v>
      </c>
      <c r="E853" s="2">
        <f>US_COVID19[[#This Row],[deaths]]-C852</f>
        <v>115</v>
      </c>
      <c r="F853" t="str">
        <f>TEXT(US_COVID19[[#This Row],[date]],"mmm-yyy")</f>
        <v>May-2022</v>
      </c>
    </row>
    <row r="854" spans="1:6" x14ac:dyDescent="0.25">
      <c r="A854" s="3">
        <v>44703</v>
      </c>
      <c r="B854" s="2">
        <v>83187760</v>
      </c>
      <c r="C854" s="2">
        <v>1000577</v>
      </c>
      <c r="D854" s="2">
        <f>US_COVID19[[#This Row],[cases]]-B853</f>
        <v>21987</v>
      </c>
      <c r="E854" s="2">
        <f>US_COVID19[[#This Row],[deaths]]-C853</f>
        <v>51</v>
      </c>
      <c r="F854" t="str">
        <f>TEXT(US_COVID19[[#This Row],[date]],"mmm-yyy")</f>
        <v>May-2022</v>
      </c>
    </row>
    <row r="855" spans="1:6" x14ac:dyDescent="0.25">
      <c r="A855" s="3">
        <v>44704</v>
      </c>
      <c r="B855" s="2">
        <v>83320644</v>
      </c>
      <c r="C855" s="2">
        <v>1000826</v>
      </c>
      <c r="D855" s="2">
        <f>US_COVID19[[#This Row],[cases]]-B854</f>
        <v>132884</v>
      </c>
      <c r="E855" s="2">
        <f>US_COVID19[[#This Row],[deaths]]-C854</f>
        <v>249</v>
      </c>
      <c r="F855" t="str">
        <f>TEXT(US_COVID19[[#This Row],[date]],"mmm-yyy")</f>
        <v>May-2022</v>
      </c>
    </row>
    <row r="856" spans="1:6" x14ac:dyDescent="0.25">
      <c r="A856" s="3">
        <v>44705</v>
      </c>
      <c r="B856" s="2">
        <v>83453009</v>
      </c>
      <c r="C856" s="2">
        <v>1001375</v>
      </c>
      <c r="D856" s="2">
        <f>US_COVID19[[#This Row],[cases]]-B855</f>
        <v>132365</v>
      </c>
      <c r="E856" s="2">
        <f>US_COVID19[[#This Row],[deaths]]-C855</f>
        <v>549</v>
      </c>
      <c r="F856" t="str">
        <f>TEXT(US_COVID19[[#This Row],[date]],"mmm-yyy")</f>
        <v>May-2022</v>
      </c>
    </row>
    <row r="857" spans="1:6" x14ac:dyDescent="0.25">
      <c r="A857" s="3">
        <v>44706</v>
      </c>
      <c r="B857" s="2">
        <v>83640539</v>
      </c>
      <c r="C857" s="2">
        <v>1002179</v>
      </c>
      <c r="D857" s="2">
        <f>US_COVID19[[#This Row],[cases]]-B856</f>
        <v>187530</v>
      </c>
      <c r="E857" s="2">
        <f>US_COVID19[[#This Row],[deaths]]-C856</f>
        <v>804</v>
      </c>
      <c r="F857" t="str">
        <f>TEXT(US_COVID19[[#This Row],[date]],"mmm-yyy")</f>
        <v>May-2022</v>
      </c>
    </row>
    <row r="858" spans="1:6" x14ac:dyDescent="0.25">
      <c r="A858" s="3">
        <v>44707</v>
      </c>
      <c r="B858" s="2">
        <v>83765123</v>
      </c>
      <c r="C858" s="2">
        <v>1002522</v>
      </c>
      <c r="D858" s="2">
        <f>US_COVID19[[#This Row],[cases]]-B857</f>
        <v>124584</v>
      </c>
      <c r="E858" s="2">
        <f>US_COVID19[[#This Row],[deaths]]-C857</f>
        <v>343</v>
      </c>
      <c r="F858" t="str">
        <f>TEXT(US_COVID19[[#This Row],[date]],"mmm-yyy")</f>
        <v>May-2022</v>
      </c>
    </row>
    <row r="859" spans="1:6" x14ac:dyDescent="0.25">
      <c r="A859" s="3">
        <v>44708</v>
      </c>
      <c r="B859" s="2">
        <v>83904014</v>
      </c>
      <c r="C859" s="2">
        <v>1003124</v>
      </c>
      <c r="D859" s="2">
        <f>US_COVID19[[#This Row],[cases]]-B858</f>
        <v>138891</v>
      </c>
      <c r="E859" s="2">
        <f>US_COVID19[[#This Row],[deaths]]-C858</f>
        <v>602</v>
      </c>
      <c r="F859" t="str">
        <f>TEXT(US_COVID19[[#This Row],[date]],"mmm-yyy")</f>
        <v>May-2022</v>
      </c>
    </row>
    <row r="860" spans="1:6" x14ac:dyDescent="0.25">
      <c r="A860" s="3">
        <v>44709</v>
      </c>
      <c r="B860" s="2">
        <v>83917776</v>
      </c>
      <c r="C860" s="2">
        <v>1003159</v>
      </c>
      <c r="D860" s="2">
        <f>US_COVID19[[#This Row],[cases]]-B859</f>
        <v>13762</v>
      </c>
      <c r="E860" s="2">
        <f>US_COVID19[[#This Row],[deaths]]-C859</f>
        <v>35</v>
      </c>
      <c r="F860" t="str">
        <f>TEXT(US_COVID19[[#This Row],[date]],"mmm-yyy")</f>
        <v>May-2022</v>
      </c>
    </row>
    <row r="861" spans="1:6" x14ac:dyDescent="0.25">
      <c r="A861" s="3">
        <v>44710</v>
      </c>
      <c r="B861" s="2">
        <v>83926821</v>
      </c>
      <c r="C861" s="2">
        <v>1003167</v>
      </c>
      <c r="D861" s="2">
        <f>US_COVID19[[#This Row],[cases]]-B860</f>
        <v>9045</v>
      </c>
      <c r="E861" s="2">
        <f>US_COVID19[[#This Row],[deaths]]-C860</f>
        <v>8</v>
      </c>
      <c r="F861" t="str">
        <f>TEXT(US_COVID19[[#This Row],[date]],"mmm-yyy")</f>
        <v>May-2022</v>
      </c>
    </row>
    <row r="862" spans="1:6" x14ac:dyDescent="0.25">
      <c r="A862" s="3">
        <v>44711</v>
      </c>
      <c r="B862" s="2">
        <v>83958973</v>
      </c>
      <c r="C862" s="2">
        <v>1003189</v>
      </c>
      <c r="D862" s="2">
        <f>US_COVID19[[#This Row],[cases]]-B861</f>
        <v>32152</v>
      </c>
      <c r="E862" s="2">
        <f>US_COVID19[[#This Row],[deaths]]-C861</f>
        <v>22</v>
      </c>
      <c r="F862" t="str">
        <f>TEXT(US_COVID19[[#This Row],[date]],"mmm-yyy")</f>
        <v>May-2022</v>
      </c>
    </row>
    <row r="863" spans="1:6" x14ac:dyDescent="0.25">
      <c r="A863" s="3">
        <v>44712</v>
      </c>
      <c r="B863" s="2">
        <v>84141341</v>
      </c>
      <c r="C863" s="2">
        <v>1003571</v>
      </c>
      <c r="D863" s="2">
        <f>US_COVID19[[#This Row],[cases]]-B862</f>
        <v>182368</v>
      </c>
      <c r="E863" s="2">
        <f>US_COVID19[[#This Row],[deaths]]-C862</f>
        <v>382</v>
      </c>
      <c r="F863" t="str">
        <f>TEXT(US_COVID19[[#This Row],[date]],"mmm-yyy")</f>
        <v>May-2022</v>
      </c>
    </row>
    <row r="864" spans="1:6" x14ac:dyDescent="0.25">
      <c r="A864" s="3">
        <v>44713</v>
      </c>
      <c r="B864" s="2">
        <v>84360608</v>
      </c>
      <c r="C864" s="2">
        <v>1004163</v>
      </c>
      <c r="D864" s="2">
        <f>US_COVID19[[#This Row],[cases]]-B863</f>
        <v>219267</v>
      </c>
      <c r="E864" s="2">
        <f>US_COVID19[[#This Row],[deaths]]-C863</f>
        <v>592</v>
      </c>
      <c r="F864" t="str">
        <f>TEXT(US_COVID19[[#This Row],[date]],"mmm-yyy")</f>
        <v>Jun-2022</v>
      </c>
    </row>
    <row r="865" spans="1:6" x14ac:dyDescent="0.25">
      <c r="A865" s="3">
        <v>44714</v>
      </c>
      <c r="B865" s="2">
        <v>84471931</v>
      </c>
      <c r="C865" s="2">
        <v>1004534</v>
      </c>
      <c r="D865" s="2">
        <f>US_COVID19[[#This Row],[cases]]-B864</f>
        <v>111323</v>
      </c>
      <c r="E865" s="2">
        <f>US_COVID19[[#This Row],[deaths]]-C864</f>
        <v>371</v>
      </c>
      <c r="F865" t="str">
        <f>TEXT(US_COVID19[[#This Row],[date]],"mmm-yyy")</f>
        <v>Jun-2022</v>
      </c>
    </row>
    <row r="866" spans="1:6" x14ac:dyDescent="0.25">
      <c r="A866" s="3">
        <v>44715</v>
      </c>
      <c r="B866" s="2">
        <v>84614143</v>
      </c>
      <c r="C866" s="2">
        <v>1004941</v>
      </c>
      <c r="D866" s="2">
        <f>US_COVID19[[#This Row],[cases]]-B865</f>
        <v>142212</v>
      </c>
      <c r="E866" s="2">
        <f>US_COVID19[[#This Row],[deaths]]-C865</f>
        <v>407</v>
      </c>
      <c r="F866" t="str">
        <f>TEXT(US_COVID19[[#This Row],[date]],"mmm-yyy")</f>
        <v>Jun-2022</v>
      </c>
    </row>
    <row r="867" spans="1:6" x14ac:dyDescent="0.25">
      <c r="A867" s="3">
        <v>44716</v>
      </c>
      <c r="B867" s="2">
        <v>84657793</v>
      </c>
      <c r="C867" s="2">
        <v>1005134</v>
      </c>
      <c r="D867" s="2">
        <f>US_COVID19[[#This Row],[cases]]-B866</f>
        <v>43650</v>
      </c>
      <c r="E867" s="2">
        <f>US_COVID19[[#This Row],[deaths]]-C866</f>
        <v>193</v>
      </c>
      <c r="F867" t="str">
        <f>TEXT(US_COVID19[[#This Row],[date]],"mmm-yyy")</f>
        <v>Jun-2022</v>
      </c>
    </row>
    <row r="868" spans="1:6" x14ac:dyDescent="0.25">
      <c r="A868" s="3">
        <v>44717</v>
      </c>
      <c r="B868" s="2">
        <v>84674272</v>
      </c>
      <c r="C868" s="2">
        <v>1005152</v>
      </c>
      <c r="D868" s="2">
        <f>US_COVID19[[#This Row],[cases]]-B867</f>
        <v>16479</v>
      </c>
      <c r="E868" s="2">
        <f>US_COVID19[[#This Row],[deaths]]-C867</f>
        <v>18</v>
      </c>
      <c r="F868" t="str">
        <f>TEXT(US_COVID19[[#This Row],[date]],"mmm-yyy")</f>
        <v>Jun-2022</v>
      </c>
    </row>
    <row r="869" spans="1:6" x14ac:dyDescent="0.25">
      <c r="A869" s="3">
        <v>44718</v>
      </c>
      <c r="B869" s="2">
        <v>84811375</v>
      </c>
      <c r="C869" s="2">
        <v>1005473</v>
      </c>
      <c r="D869" s="2">
        <f>US_COVID19[[#This Row],[cases]]-B868</f>
        <v>137103</v>
      </c>
      <c r="E869" s="2">
        <f>US_COVID19[[#This Row],[deaths]]-C868</f>
        <v>321</v>
      </c>
      <c r="F869" t="str">
        <f>TEXT(US_COVID19[[#This Row],[date]],"mmm-yyy")</f>
        <v>Jun-2022</v>
      </c>
    </row>
    <row r="870" spans="1:6" x14ac:dyDescent="0.25">
      <c r="A870" s="3">
        <v>44719</v>
      </c>
      <c r="B870" s="2">
        <v>84954204</v>
      </c>
      <c r="C870" s="2">
        <v>1005943</v>
      </c>
      <c r="D870" s="2">
        <f>US_COVID19[[#This Row],[cases]]-B869</f>
        <v>142829</v>
      </c>
      <c r="E870" s="2">
        <f>US_COVID19[[#This Row],[deaths]]-C869</f>
        <v>470</v>
      </c>
      <c r="F870" t="str">
        <f>TEXT(US_COVID19[[#This Row],[date]],"mmm-yyy")</f>
        <v>Jun-2022</v>
      </c>
    </row>
    <row r="871" spans="1:6" x14ac:dyDescent="0.25">
      <c r="A871" s="3">
        <v>44720</v>
      </c>
      <c r="B871" s="2">
        <v>85133418</v>
      </c>
      <c r="C871" s="2">
        <v>1006988</v>
      </c>
      <c r="D871" s="2">
        <f>US_COVID19[[#This Row],[cases]]-B870</f>
        <v>179214</v>
      </c>
      <c r="E871" s="2">
        <f>US_COVID19[[#This Row],[deaths]]-C870</f>
        <v>1045</v>
      </c>
      <c r="F871" t="str">
        <f>TEXT(US_COVID19[[#This Row],[date]],"mmm-yyy")</f>
        <v>Jun-2022</v>
      </c>
    </row>
    <row r="872" spans="1:6" x14ac:dyDescent="0.25">
      <c r="A872" s="3">
        <v>44721</v>
      </c>
      <c r="B872" s="2">
        <v>85251129</v>
      </c>
      <c r="C872" s="2">
        <v>1007331</v>
      </c>
      <c r="D872" s="2">
        <f>US_COVID19[[#This Row],[cases]]-B871</f>
        <v>117711</v>
      </c>
      <c r="E872" s="2">
        <f>US_COVID19[[#This Row],[deaths]]-C871</f>
        <v>343</v>
      </c>
      <c r="F872" t="str">
        <f>TEXT(US_COVID19[[#This Row],[date]],"mmm-yyy")</f>
        <v>Jun-2022</v>
      </c>
    </row>
    <row r="873" spans="1:6" x14ac:dyDescent="0.25">
      <c r="A873" s="3">
        <v>44722</v>
      </c>
      <c r="B873" s="2">
        <v>85387170</v>
      </c>
      <c r="C873" s="2">
        <v>1007702</v>
      </c>
      <c r="D873" s="2">
        <f>US_COVID19[[#This Row],[cases]]-B872</f>
        <v>136041</v>
      </c>
      <c r="E873" s="2">
        <f>US_COVID19[[#This Row],[deaths]]-C872</f>
        <v>371</v>
      </c>
      <c r="F873" t="str">
        <f>TEXT(US_COVID19[[#This Row],[date]],"mmm-yyy")</f>
        <v>Jun-2022</v>
      </c>
    </row>
    <row r="874" spans="1:6" x14ac:dyDescent="0.25">
      <c r="A874" s="3">
        <v>44723</v>
      </c>
      <c r="B874" s="2">
        <v>85422543</v>
      </c>
      <c r="C874" s="2">
        <v>1007826</v>
      </c>
      <c r="D874" s="2">
        <f>US_COVID19[[#This Row],[cases]]-B873</f>
        <v>35373</v>
      </c>
      <c r="E874" s="2">
        <f>US_COVID19[[#This Row],[deaths]]-C873</f>
        <v>124</v>
      </c>
      <c r="F874" t="str">
        <f>TEXT(US_COVID19[[#This Row],[date]],"mmm-yyy")</f>
        <v>Jun-2022</v>
      </c>
    </row>
    <row r="875" spans="1:6" x14ac:dyDescent="0.25">
      <c r="A875" s="3">
        <v>44724</v>
      </c>
      <c r="B875" s="2">
        <v>85440936</v>
      </c>
      <c r="C875" s="2">
        <v>1007845</v>
      </c>
      <c r="D875" s="2">
        <f>US_COVID19[[#This Row],[cases]]-B874</f>
        <v>18393</v>
      </c>
      <c r="E875" s="2">
        <f>US_COVID19[[#This Row],[deaths]]-C874</f>
        <v>19</v>
      </c>
      <c r="F875" t="str">
        <f>TEXT(US_COVID19[[#This Row],[date]],"mmm-yyy")</f>
        <v>Jun-2022</v>
      </c>
    </row>
    <row r="876" spans="1:6" x14ac:dyDescent="0.25">
      <c r="A876" s="3">
        <v>44725</v>
      </c>
      <c r="B876" s="2">
        <v>85566339</v>
      </c>
      <c r="C876" s="2">
        <v>1008116</v>
      </c>
      <c r="D876" s="2">
        <f>US_COVID19[[#This Row],[cases]]-B875</f>
        <v>125403</v>
      </c>
      <c r="E876" s="2">
        <f>US_COVID19[[#This Row],[deaths]]-C875</f>
        <v>271</v>
      </c>
      <c r="F876" t="str">
        <f>TEXT(US_COVID19[[#This Row],[date]],"mmm-yyy")</f>
        <v>Jun-2022</v>
      </c>
    </row>
    <row r="877" spans="1:6" x14ac:dyDescent="0.25">
      <c r="A877" s="3">
        <v>44726</v>
      </c>
      <c r="B877" s="2">
        <v>85701754</v>
      </c>
      <c r="C877" s="2">
        <v>1008554</v>
      </c>
      <c r="D877" s="2">
        <f>US_COVID19[[#This Row],[cases]]-B876</f>
        <v>135415</v>
      </c>
      <c r="E877" s="2">
        <f>US_COVID19[[#This Row],[deaths]]-C876</f>
        <v>438</v>
      </c>
      <c r="F877" t="str">
        <f>TEXT(US_COVID19[[#This Row],[date]],"mmm-yyy")</f>
        <v>Jun-2022</v>
      </c>
    </row>
    <row r="878" spans="1:6" x14ac:dyDescent="0.25">
      <c r="A878" s="3">
        <v>44727</v>
      </c>
      <c r="B878" s="2">
        <v>85873751</v>
      </c>
      <c r="C878" s="2">
        <v>1009208</v>
      </c>
      <c r="D878" s="2">
        <f>US_COVID19[[#This Row],[cases]]-B877</f>
        <v>171997</v>
      </c>
      <c r="E878" s="2">
        <f>US_COVID19[[#This Row],[deaths]]-C877</f>
        <v>654</v>
      </c>
      <c r="F878" t="str">
        <f>TEXT(US_COVID19[[#This Row],[date]],"mmm-yyy")</f>
        <v>Jun-2022</v>
      </c>
    </row>
    <row r="879" spans="1:6" x14ac:dyDescent="0.25">
      <c r="A879" s="3">
        <v>44728</v>
      </c>
      <c r="B879" s="2">
        <v>85977948</v>
      </c>
      <c r="C879" s="2">
        <v>1009543</v>
      </c>
      <c r="D879" s="2">
        <f>US_COVID19[[#This Row],[cases]]-B878</f>
        <v>104197</v>
      </c>
      <c r="E879" s="2">
        <f>US_COVID19[[#This Row],[deaths]]-C878</f>
        <v>335</v>
      </c>
      <c r="F879" t="str">
        <f>TEXT(US_COVID19[[#This Row],[date]],"mmm-yyy")</f>
        <v>Jun-2022</v>
      </c>
    </row>
    <row r="880" spans="1:6" x14ac:dyDescent="0.25">
      <c r="A880" s="3">
        <v>44729</v>
      </c>
      <c r="B880" s="2">
        <v>86094433</v>
      </c>
      <c r="C880" s="2">
        <v>1009847</v>
      </c>
      <c r="D880" s="2">
        <f>US_COVID19[[#This Row],[cases]]-B879</f>
        <v>116485</v>
      </c>
      <c r="E880" s="2">
        <f>US_COVID19[[#This Row],[deaths]]-C879</f>
        <v>304</v>
      </c>
      <c r="F880" t="str">
        <f>TEXT(US_COVID19[[#This Row],[date]],"mmm-yyy")</f>
        <v>Jun-2022</v>
      </c>
    </row>
    <row r="881" spans="1:6" x14ac:dyDescent="0.25">
      <c r="A881" s="3">
        <v>44730</v>
      </c>
      <c r="B881" s="2">
        <v>86109198</v>
      </c>
      <c r="C881" s="2">
        <v>1009871</v>
      </c>
      <c r="D881" s="2">
        <f>US_COVID19[[#This Row],[cases]]-B880</f>
        <v>14765</v>
      </c>
      <c r="E881" s="2">
        <f>US_COVID19[[#This Row],[deaths]]-C880</f>
        <v>24</v>
      </c>
      <c r="F881" t="str">
        <f>TEXT(US_COVID19[[#This Row],[date]],"mmm-yyy")</f>
        <v>Jun-2022</v>
      </c>
    </row>
    <row r="882" spans="1:6" x14ac:dyDescent="0.25">
      <c r="A882" s="3">
        <v>44731</v>
      </c>
      <c r="B882" s="2">
        <v>86123805</v>
      </c>
      <c r="C882" s="2">
        <v>1009893</v>
      </c>
      <c r="D882" s="2">
        <f>US_COVID19[[#This Row],[cases]]-B881</f>
        <v>14607</v>
      </c>
      <c r="E882" s="2">
        <f>US_COVID19[[#This Row],[deaths]]-C881</f>
        <v>22</v>
      </c>
      <c r="F882" t="str">
        <f>TEXT(US_COVID19[[#This Row],[date]],"mmm-yyy")</f>
        <v>Jun-2022</v>
      </c>
    </row>
    <row r="883" spans="1:6" x14ac:dyDescent="0.25">
      <c r="A883" s="3">
        <v>44732</v>
      </c>
      <c r="B883" s="2">
        <v>86178001</v>
      </c>
      <c r="C883" s="2">
        <v>1009982</v>
      </c>
      <c r="D883" s="2">
        <f>US_COVID19[[#This Row],[cases]]-B882</f>
        <v>54196</v>
      </c>
      <c r="E883" s="2">
        <f>US_COVID19[[#This Row],[deaths]]-C882</f>
        <v>89</v>
      </c>
      <c r="F883" t="str">
        <f>TEXT(US_COVID19[[#This Row],[date]],"mmm-yyy")</f>
        <v>Jun-2022</v>
      </c>
    </row>
    <row r="884" spans="1:6" x14ac:dyDescent="0.25">
      <c r="A884" s="3">
        <v>44733</v>
      </c>
      <c r="B884" s="2">
        <v>86387739</v>
      </c>
      <c r="C884" s="2">
        <v>1010552</v>
      </c>
      <c r="D884" s="2">
        <f>US_COVID19[[#This Row],[cases]]-B883</f>
        <v>209738</v>
      </c>
      <c r="E884" s="2">
        <f>US_COVID19[[#This Row],[deaths]]-C883</f>
        <v>570</v>
      </c>
      <c r="F884" t="str">
        <f>TEXT(US_COVID19[[#This Row],[date]],"mmm-yyy")</f>
        <v>Jun-2022</v>
      </c>
    </row>
    <row r="885" spans="1:6" x14ac:dyDescent="0.25">
      <c r="A885" s="3">
        <v>44734</v>
      </c>
      <c r="B885" s="2">
        <v>86558621</v>
      </c>
      <c r="C885" s="2">
        <v>1011326</v>
      </c>
      <c r="D885" s="2">
        <f>US_COVID19[[#This Row],[cases]]-B884</f>
        <v>170882</v>
      </c>
      <c r="E885" s="2">
        <f>US_COVID19[[#This Row],[deaths]]-C884</f>
        <v>774</v>
      </c>
      <c r="F885" t="str">
        <f>TEXT(US_COVID19[[#This Row],[date]],"mmm-yyy")</f>
        <v>Jun-2022</v>
      </c>
    </row>
    <row r="886" spans="1:6" x14ac:dyDescent="0.25">
      <c r="A886" s="3">
        <v>44735</v>
      </c>
      <c r="B886" s="2">
        <v>86675114</v>
      </c>
      <c r="C886" s="2">
        <v>1011825</v>
      </c>
      <c r="D886" s="2">
        <f>US_COVID19[[#This Row],[cases]]-B885</f>
        <v>116493</v>
      </c>
      <c r="E886" s="2">
        <f>US_COVID19[[#This Row],[deaths]]-C885</f>
        <v>499</v>
      </c>
      <c r="F886" t="str">
        <f>TEXT(US_COVID19[[#This Row],[date]],"mmm-yyy")</f>
        <v>Jun-2022</v>
      </c>
    </row>
    <row r="887" spans="1:6" x14ac:dyDescent="0.25">
      <c r="A887" s="3">
        <v>44736</v>
      </c>
      <c r="B887" s="2">
        <v>86830601</v>
      </c>
      <c r="C887" s="2">
        <v>1012317</v>
      </c>
      <c r="D887" s="2">
        <f>US_COVID19[[#This Row],[cases]]-B886</f>
        <v>155487</v>
      </c>
      <c r="E887" s="2">
        <f>US_COVID19[[#This Row],[deaths]]-C886</f>
        <v>492</v>
      </c>
      <c r="F887" t="str">
        <f>TEXT(US_COVID19[[#This Row],[date]],"mmm-yyy")</f>
        <v>Jun-2022</v>
      </c>
    </row>
    <row r="888" spans="1:6" x14ac:dyDescent="0.25">
      <c r="A888" s="3">
        <v>44737</v>
      </c>
      <c r="B888" s="2">
        <v>86878270</v>
      </c>
      <c r="C888" s="2">
        <v>1012480</v>
      </c>
      <c r="D888" s="2">
        <f>US_COVID19[[#This Row],[cases]]-B887</f>
        <v>47669</v>
      </c>
      <c r="E888" s="2">
        <f>US_COVID19[[#This Row],[deaths]]-C887</f>
        <v>163</v>
      </c>
      <c r="F888" t="str">
        <f>TEXT(US_COVID19[[#This Row],[date]],"mmm-yyy")</f>
        <v>Jun-2022</v>
      </c>
    </row>
    <row r="889" spans="1:6" x14ac:dyDescent="0.25">
      <c r="A889" s="3">
        <v>44738</v>
      </c>
      <c r="B889" s="2">
        <v>86896508</v>
      </c>
      <c r="C889" s="2">
        <v>1012486</v>
      </c>
      <c r="D889" s="2">
        <f>US_COVID19[[#This Row],[cases]]-B888</f>
        <v>18238</v>
      </c>
      <c r="E889" s="2">
        <f>US_COVID19[[#This Row],[deaths]]-C888</f>
        <v>6</v>
      </c>
      <c r="F889" t="str">
        <f>TEXT(US_COVID19[[#This Row],[date]],"mmm-yyy")</f>
        <v>Jun-2022</v>
      </c>
    </row>
    <row r="890" spans="1:6" x14ac:dyDescent="0.25">
      <c r="A890" s="3">
        <v>44739</v>
      </c>
      <c r="B890" s="2">
        <v>87028747</v>
      </c>
      <c r="C890" s="2">
        <v>1012765</v>
      </c>
      <c r="D890" s="2">
        <f>US_COVID19[[#This Row],[cases]]-B889</f>
        <v>132239</v>
      </c>
      <c r="E890" s="2">
        <f>US_COVID19[[#This Row],[deaths]]-C889</f>
        <v>279</v>
      </c>
      <c r="F890" t="str">
        <f>TEXT(US_COVID19[[#This Row],[date]],"mmm-yyy")</f>
        <v>Jun-2022</v>
      </c>
    </row>
    <row r="891" spans="1:6" x14ac:dyDescent="0.25">
      <c r="A891" s="3">
        <v>44740</v>
      </c>
      <c r="B891" s="2">
        <v>87151319</v>
      </c>
      <c r="C891" s="2">
        <v>1013306</v>
      </c>
      <c r="D891" s="2">
        <f>US_COVID19[[#This Row],[cases]]-B890</f>
        <v>122572</v>
      </c>
      <c r="E891" s="2">
        <f>US_COVID19[[#This Row],[deaths]]-C890</f>
        <v>541</v>
      </c>
      <c r="F891" t="str">
        <f>TEXT(US_COVID19[[#This Row],[date]],"mmm-yyy")</f>
        <v>Jun-2022</v>
      </c>
    </row>
    <row r="892" spans="1:6" x14ac:dyDescent="0.25">
      <c r="A892" s="3">
        <v>44741</v>
      </c>
      <c r="B892" s="2">
        <v>87347682</v>
      </c>
      <c r="C892" s="2">
        <v>1013999</v>
      </c>
      <c r="D892" s="2">
        <f>US_COVID19[[#This Row],[cases]]-B891</f>
        <v>196363</v>
      </c>
      <c r="E892" s="2">
        <f>US_COVID19[[#This Row],[deaths]]-C891</f>
        <v>693</v>
      </c>
      <c r="F892" t="str">
        <f>TEXT(US_COVID19[[#This Row],[date]],"mmm-yyy")</f>
        <v>Jun-2022</v>
      </c>
    </row>
    <row r="893" spans="1:6" x14ac:dyDescent="0.25">
      <c r="A893" s="3">
        <v>44742</v>
      </c>
      <c r="B893" s="2">
        <v>87471400</v>
      </c>
      <c r="C893" s="2">
        <v>1014452</v>
      </c>
      <c r="D893" s="2">
        <f>US_COVID19[[#This Row],[cases]]-B892</f>
        <v>123718</v>
      </c>
      <c r="E893" s="2">
        <f>US_COVID19[[#This Row],[deaths]]-C892</f>
        <v>453</v>
      </c>
      <c r="F893" t="str">
        <f>TEXT(US_COVID19[[#This Row],[date]],"mmm-yyy")</f>
        <v>Jun-2022</v>
      </c>
    </row>
    <row r="894" spans="1:6" x14ac:dyDescent="0.25">
      <c r="A894" s="3">
        <v>44743</v>
      </c>
      <c r="B894" s="2">
        <v>87623570</v>
      </c>
      <c r="C894" s="2">
        <v>1014974</v>
      </c>
      <c r="D894" s="2">
        <f>US_COVID19[[#This Row],[cases]]-B893</f>
        <v>152170</v>
      </c>
      <c r="E894" s="2">
        <f>US_COVID19[[#This Row],[deaths]]-C893</f>
        <v>522</v>
      </c>
      <c r="F894" t="str">
        <f>TEXT(US_COVID19[[#This Row],[date]],"mmm-yyy")</f>
        <v>Jul-2022</v>
      </c>
    </row>
    <row r="895" spans="1:6" x14ac:dyDescent="0.25">
      <c r="A895" s="3">
        <v>44744</v>
      </c>
      <c r="B895" s="2">
        <v>87635890</v>
      </c>
      <c r="C895" s="2">
        <v>1014995</v>
      </c>
      <c r="D895" s="2">
        <f>US_COVID19[[#This Row],[cases]]-B894</f>
        <v>12320</v>
      </c>
      <c r="E895" s="2">
        <f>US_COVID19[[#This Row],[deaths]]-C894</f>
        <v>21</v>
      </c>
      <c r="F895" t="str">
        <f>TEXT(US_COVID19[[#This Row],[date]],"mmm-yyy")</f>
        <v>Jul-2022</v>
      </c>
    </row>
    <row r="896" spans="1:6" x14ac:dyDescent="0.25">
      <c r="A896" s="3">
        <v>44745</v>
      </c>
      <c r="B896" s="2">
        <v>87642751</v>
      </c>
      <c r="C896" s="2">
        <v>1014998</v>
      </c>
      <c r="D896" s="2">
        <f>US_COVID19[[#This Row],[cases]]-B895</f>
        <v>6861</v>
      </c>
      <c r="E896" s="2">
        <f>US_COVID19[[#This Row],[deaths]]-C895</f>
        <v>3</v>
      </c>
      <c r="F896" t="str">
        <f>TEXT(US_COVID19[[#This Row],[date]],"mmm-yyy")</f>
        <v>Jul-2022</v>
      </c>
    </row>
    <row r="897" spans="1:6" x14ac:dyDescent="0.25">
      <c r="A897" s="3">
        <v>44746</v>
      </c>
      <c r="B897" s="2">
        <v>87678413</v>
      </c>
      <c r="C897" s="2">
        <v>1015062</v>
      </c>
      <c r="D897" s="2">
        <f>US_COVID19[[#This Row],[cases]]-B896</f>
        <v>35662</v>
      </c>
      <c r="E897" s="2">
        <f>US_COVID19[[#This Row],[deaths]]-C896</f>
        <v>64</v>
      </c>
      <c r="F897" t="str">
        <f>TEXT(US_COVID19[[#This Row],[date]],"mmm-yyy")</f>
        <v>Jul-2022</v>
      </c>
    </row>
    <row r="898" spans="1:6" x14ac:dyDescent="0.25">
      <c r="A898" s="3">
        <v>44747</v>
      </c>
      <c r="B898" s="2">
        <v>87859299</v>
      </c>
      <c r="C898" s="2">
        <v>1015488</v>
      </c>
      <c r="D898" s="2">
        <f>US_COVID19[[#This Row],[cases]]-B897</f>
        <v>180886</v>
      </c>
      <c r="E898" s="2">
        <f>US_COVID19[[#This Row],[deaths]]-C897</f>
        <v>426</v>
      </c>
      <c r="F898" t="str">
        <f>TEXT(US_COVID19[[#This Row],[date]],"mmm-yyy")</f>
        <v>Jul-2022</v>
      </c>
    </row>
    <row r="899" spans="1:6" x14ac:dyDescent="0.25">
      <c r="A899" s="3">
        <v>44748</v>
      </c>
      <c r="B899" s="2">
        <v>88100004</v>
      </c>
      <c r="C899" s="2">
        <v>1016205</v>
      </c>
      <c r="D899" s="2">
        <f>US_COVID19[[#This Row],[cases]]-B898</f>
        <v>240705</v>
      </c>
      <c r="E899" s="2">
        <f>US_COVID19[[#This Row],[deaths]]-C898</f>
        <v>717</v>
      </c>
      <c r="F899" t="str">
        <f>TEXT(US_COVID19[[#This Row],[date]],"mmm-yyy")</f>
        <v>Jul-2022</v>
      </c>
    </row>
    <row r="900" spans="1:6" x14ac:dyDescent="0.25">
      <c r="A900" s="3">
        <v>44749</v>
      </c>
      <c r="B900" s="2">
        <v>88224616</v>
      </c>
      <c r="C900" s="2">
        <v>1016680</v>
      </c>
      <c r="D900" s="2">
        <f>US_COVID19[[#This Row],[cases]]-B899</f>
        <v>124612</v>
      </c>
      <c r="E900" s="2">
        <f>US_COVID19[[#This Row],[deaths]]-C899</f>
        <v>475</v>
      </c>
      <c r="F900" t="str">
        <f>TEXT(US_COVID19[[#This Row],[date]],"mmm-yyy")</f>
        <v>Jul-2022</v>
      </c>
    </row>
    <row r="901" spans="1:6" x14ac:dyDescent="0.25">
      <c r="A901" s="3">
        <v>44750</v>
      </c>
      <c r="B901" s="2">
        <v>88392675</v>
      </c>
      <c r="C901" s="2">
        <v>1017242</v>
      </c>
      <c r="D901" s="2">
        <f>US_COVID19[[#This Row],[cases]]-B900</f>
        <v>168059</v>
      </c>
      <c r="E901" s="2">
        <f>US_COVID19[[#This Row],[deaths]]-C900</f>
        <v>562</v>
      </c>
      <c r="F901" t="str">
        <f>TEXT(US_COVID19[[#This Row],[date]],"mmm-yyy")</f>
        <v>Jul-2022</v>
      </c>
    </row>
    <row r="902" spans="1:6" x14ac:dyDescent="0.25">
      <c r="A902" s="3">
        <v>44751</v>
      </c>
      <c r="B902" s="2">
        <v>88416261</v>
      </c>
      <c r="C902" s="2">
        <v>1017278</v>
      </c>
      <c r="D902" s="2">
        <f>US_COVID19[[#This Row],[cases]]-B901</f>
        <v>23586</v>
      </c>
      <c r="E902" s="2">
        <f>US_COVID19[[#This Row],[deaths]]-C901</f>
        <v>36</v>
      </c>
      <c r="F902" t="str">
        <f>TEXT(US_COVID19[[#This Row],[date]],"mmm-yyy")</f>
        <v>Jul-2022</v>
      </c>
    </row>
    <row r="903" spans="1:6" x14ac:dyDescent="0.25">
      <c r="A903" s="3">
        <v>44752</v>
      </c>
      <c r="B903" s="2">
        <v>88438830</v>
      </c>
      <c r="C903" s="2">
        <v>1017286</v>
      </c>
      <c r="D903" s="2">
        <f>US_COVID19[[#This Row],[cases]]-B902</f>
        <v>22569</v>
      </c>
      <c r="E903" s="2">
        <f>US_COVID19[[#This Row],[deaths]]-C902</f>
        <v>8</v>
      </c>
      <c r="F903" t="str">
        <f>TEXT(US_COVID19[[#This Row],[date]],"mmm-yyy")</f>
        <v>Jul-2022</v>
      </c>
    </row>
    <row r="904" spans="1:6" x14ac:dyDescent="0.25">
      <c r="A904" s="3">
        <v>44753</v>
      </c>
      <c r="B904" s="2">
        <v>88614159</v>
      </c>
      <c r="C904" s="2">
        <v>1017837</v>
      </c>
      <c r="D904" s="2">
        <f>US_COVID19[[#This Row],[cases]]-B903</f>
        <v>175329</v>
      </c>
      <c r="E904" s="2">
        <f>US_COVID19[[#This Row],[deaths]]-C903</f>
        <v>551</v>
      </c>
      <c r="F904" t="str">
        <f>TEXT(US_COVID19[[#This Row],[date]],"mmm-yyy")</f>
        <v>Jul-2022</v>
      </c>
    </row>
    <row r="905" spans="1:6" x14ac:dyDescent="0.25">
      <c r="A905" s="3">
        <v>44754</v>
      </c>
      <c r="B905" s="2">
        <v>88798428</v>
      </c>
      <c r="C905" s="2">
        <v>1018359</v>
      </c>
      <c r="D905" s="2">
        <f>US_COVID19[[#This Row],[cases]]-B904</f>
        <v>184269</v>
      </c>
      <c r="E905" s="2">
        <f>US_COVID19[[#This Row],[deaths]]-C904</f>
        <v>522</v>
      </c>
      <c r="F905" t="str">
        <f>TEXT(US_COVID19[[#This Row],[date]],"mmm-yyy")</f>
        <v>Jul-2022</v>
      </c>
    </row>
    <row r="906" spans="1:6" x14ac:dyDescent="0.25">
      <c r="A906" s="3">
        <v>44755</v>
      </c>
      <c r="B906" s="2">
        <v>88990045</v>
      </c>
      <c r="C906" s="2">
        <v>1019239</v>
      </c>
      <c r="D906" s="2">
        <f>US_COVID19[[#This Row],[cases]]-B905</f>
        <v>191617</v>
      </c>
      <c r="E906" s="2">
        <f>US_COVID19[[#This Row],[deaths]]-C905</f>
        <v>880</v>
      </c>
      <c r="F906" t="str">
        <f>TEXT(US_COVID19[[#This Row],[date]],"mmm-yyy")</f>
        <v>Jul-2022</v>
      </c>
    </row>
    <row r="907" spans="1:6" x14ac:dyDescent="0.25">
      <c r="A907" s="3">
        <v>44756</v>
      </c>
      <c r="B907" s="2">
        <v>89134228</v>
      </c>
      <c r="C907" s="2">
        <v>1019697</v>
      </c>
      <c r="D907" s="2">
        <f>US_COVID19[[#This Row],[cases]]-B906</f>
        <v>144183</v>
      </c>
      <c r="E907" s="2">
        <f>US_COVID19[[#This Row],[deaths]]-C906</f>
        <v>458</v>
      </c>
      <c r="F907" t="str">
        <f>TEXT(US_COVID19[[#This Row],[date]],"mmm-yyy")</f>
        <v>Jul-2022</v>
      </c>
    </row>
    <row r="908" spans="1:6" x14ac:dyDescent="0.25">
      <c r="A908" s="3">
        <v>44757</v>
      </c>
      <c r="B908" s="2">
        <v>89304110</v>
      </c>
      <c r="C908" s="2">
        <v>1020230</v>
      </c>
      <c r="D908" s="2">
        <f>US_COVID19[[#This Row],[cases]]-B907</f>
        <v>169882</v>
      </c>
      <c r="E908" s="2">
        <f>US_COVID19[[#This Row],[deaths]]-C907</f>
        <v>533</v>
      </c>
      <c r="F908" t="str">
        <f>TEXT(US_COVID19[[#This Row],[date]],"mmm-yyy")</f>
        <v>Jul-2022</v>
      </c>
    </row>
    <row r="909" spans="1:6" x14ac:dyDescent="0.25">
      <c r="A909" s="3">
        <v>44758</v>
      </c>
      <c r="B909" s="2">
        <v>89325152</v>
      </c>
      <c r="C909" s="2">
        <v>1020272</v>
      </c>
      <c r="D909" s="2">
        <f>US_COVID19[[#This Row],[cases]]-B908</f>
        <v>21042</v>
      </c>
      <c r="E909" s="2">
        <f>US_COVID19[[#This Row],[deaths]]-C908</f>
        <v>42</v>
      </c>
      <c r="F909" t="str">
        <f>TEXT(US_COVID19[[#This Row],[date]],"mmm-yyy")</f>
        <v>Jul-2022</v>
      </c>
    </row>
    <row r="910" spans="1:6" x14ac:dyDescent="0.25">
      <c r="A910" s="3">
        <v>44759</v>
      </c>
      <c r="B910" s="2">
        <v>89347123</v>
      </c>
      <c r="C910" s="2">
        <v>1020283</v>
      </c>
      <c r="D910" s="2">
        <f>US_COVID19[[#This Row],[cases]]-B909</f>
        <v>21971</v>
      </c>
      <c r="E910" s="2">
        <f>US_COVID19[[#This Row],[deaths]]-C909</f>
        <v>11</v>
      </c>
      <c r="F910" t="str">
        <f>TEXT(US_COVID19[[#This Row],[date]],"mmm-yyy")</f>
        <v>Jul-2022</v>
      </c>
    </row>
    <row r="911" spans="1:6" x14ac:dyDescent="0.25">
      <c r="A911" s="3">
        <v>44760</v>
      </c>
      <c r="B911" s="2">
        <v>89516932</v>
      </c>
      <c r="C911" s="2">
        <v>1020802</v>
      </c>
      <c r="D911" s="2">
        <f>US_COVID19[[#This Row],[cases]]-B910</f>
        <v>169809</v>
      </c>
      <c r="E911" s="2">
        <f>US_COVID19[[#This Row],[deaths]]-C910</f>
        <v>519</v>
      </c>
      <c r="F911" t="str">
        <f>TEXT(US_COVID19[[#This Row],[date]],"mmm-yyy")</f>
        <v>Jul-2022</v>
      </c>
    </row>
    <row r="912" spans="1:6" x14ac:dyDescent="0.25">
      <c r="A912" s="3">
        <v>44761</v>
      </c>
      <c r="B912" s="2">
        <v>89677803</v>
      </c>
      <c r="C912" s="2">
        <v>1021349</v>
      </c>
      <c r="D912" s="2">
        <f>US_COVID19[[#This Row],[cases]]-B911</f>
        <v>160871</v>
      </c>
      <c r="E912" s="2">
        <f>US_COVID19[[#This Row],[deaths]]-C911</f>
        <v>547</v>
      </c>
      <c r="F912" t="str">
        <f>TEXT(US_COVID19[[#This Row],[date]],"mmm-yyy")</f>
        <v>Jul-2022</v>
      </c>
    </row>
    <row r="913" spans="1:6" x14ac:dyDescent="0.25">
      <c r="A913" s="3">
        <v>44762</v>
      </c>
      <c r="B913" s="2">
        <v>89882577</v>
      </c>
      <c r="C913" s="2">
        <v>1022140</v>
      </c>
      <c r="D913" s="2">
        <f>US_COVID19[[#This Row],[cases]]-B912</f>
        <v>204774</v>
      </c>
      <c r="E913" s="2">
        <f>US_COVID19[[#This Row],[deaths]]-C912</f>
        <v>791</v>
      </c>
      <c r="F913" t="str">
        <f>TEXT(US_COVID19[[#This Row],[date]],"mmm-yyy")</f>
        <v>Jul-2022</v>
      </c>
    </row>
    <row r="914" spans="1:6" x14ac:dyDescent="0.25">
      <c r="A914" s="3">
        <v>44763</v>
      </c>
      <c r="B914" s="2">
        <v>90036653</v>
      </c>
      <c r="C914" s="2">
        <v>1022691</v>
      </c>
      <c r="D914" s="2">
        <f>US_COVID19[[#This Row],[cases]]-B913</f>
        <v>154076</v>
      </c>
      <c r="E914" s="2">
        <f>US_COVID19[[#This Row],[deaths]]-C913</f>
        <v>551</v>
      </c>
      <c r="F914" t="str">
        <f>TEXT(US_COVID19[[#This Row],[date]],"mmm-yyy")</f>
        <v>Jul-2022</v>
      </c>
    </row>
    <row r="915" spans="1:6" x14ac:dyDescent="0.25">
      <c r="A915" s="3">
        <v>44764</v>
      </c>
      <c r="B915" s="2">
        <v>90202342</v>
      </c>
      <c r="C915" s="2">
        <v>1023271</v>
      </c>
      <c r="D915" s="2">
        <f>US_COVID19[[#This Row],[cases]]-B914</f>
        <v>165689</v>
      </c>
      <c r="E915" s="2">
        <f>US_COVID19[[#This Row],[deaths]]-C914</f>
        <v>580</v>
      </c>
      <c r="F915" t="str">
        <f>TEXT(US_COVID19[[#This Row],[date]],"mmm-yyy")</f>
        <v>Jul-2022</v>
      </c>
    </row>
    <row r="916" spans="1:6" x14ac:dyDescent="0.25">
      <c r="A916" s="3">
        <v>44765</v>
      </c>
      <c r="B916" s="2">
        <v>90226593</v>
      </c>
      <c r="C916" s="2">
        <v>1023327</v>
      </c>
      <c r="D916" s="2">
        <f>US_COVID19[[#This Row],[cases]]-B915</f>
        <v>24251</v>
      </c>
      <c r="E916" s="2">
        <f>US_COVID19[[#This Row],[deaths]]-C915</f>
        <v>56</v>
      </c>
      <c r="F916" t="str">
        <f>TEXT(US_COVID19[[#This Row],[date]],"mmm-yyy")</f>
        <v>Jul-2022</v>
      </c>
    </row>
    <row r="917" spans="1:6" x14ac:dyDescent="0.25">
      <c r="A917" s="1"/>
      <c r="B917" s="4"/>
      <c r="C917" s="4"/>
      <c r="D917" s="4"/>
      <c r="E917" s="4"/>
      <c r="F917" s="4"/>
    </row>
    <row r="918" spans="1:6" x14ac:dyDescent="0.25">
      <c r="A918" s="1"/>
      <c r="B918" s="4"/>
      <c r="C918" s="4"/>
      <c r="D918" s="4"/>
      <c r="E918" s="4"/>
      <c r="F918" s="4"/>
    </row>
    <row r="919" spans="1:6" x14ac:dyDescent="0.25">
      <c r="A919" s="1"/>
      <c r="B919" s="4"/>
      <c r="C919" s="4"/>
      <c r="D919" s="4"/>
      <c r="E919" s="4"/>
      <c r="F919" s="4"/>
    </row>
    <row r="920" spans="1:6" x14ac:dyDescent="0.25">
      <c r="A920" s="1"/>
      <c r="B920" s="4"/>
      <c r="C920" s="4"/>
      <c r="D920" s="4"/>
      <c r="E920" s="4"/>
      <c r="F920" s="4"/>
    </row>
    <row r="921" spans="1:6" x14ac:dyDescent="0.25">
      <c r="A921" s="1"/>
      <c r="B921" s="4"/>
      <c r="C921" s="4"/>
      <c r="D921" s="4"/>
      <c r="E921" s="4"/>
      <c r="F921" s="4"/>
    </row>
    <row r="922" spans="1:6" x14ac:dyDescent="0.25">
      <c r="A922" s="1"/>
      <c r="B922" s="4"/>
      <c r="C922" s="4"/>
      <c r="D922" s="4"/>
      <c r="E922" s="4"/>
      <c r="F922" s="4"/>
    </row>
    <row r="923" spans="1:6" x14ac:dyDescent="0.25">
      <c r="A923" s="1"/>
      <c r="B923" s="4"/>
      <c r="C923" s="4"/>
      <c r="D923" s="4"/>
      <c r="E923" s="4"/>
      <c r="F923" s="4"/>
    </row>
    <row r="924" spans="1:6" x14ac:dyDescent="0.25">
      <c r="A924" s="1"/>
      <c r="B924" s="4"/>
      <c r="C924" s="4"/>
      <c r="D924" s="4"/>
      <c r="E924" s="4"/>
      <c r="F924" s="4"/>
    </row>
    <row r="925" spans="1:6" x14ac:dyDescent="0.25">
      <c r="A925" s="1"/>
      <c r="B925" s="4"/>
      <c r="C925" s="4"/>
      <c r="D925" s="4"/>
      <c r="E925" s="4"/>
      <c r="F925" s="4"/>
    </row>
    <row r="926" spans="1:6" x14ac:dyDescent="0.25">
      <c r="A926" s="1"/>
      <c r="B926" s="4"/>
      <c r="C926" s="4"/>
      <c r="D926" s="4"/>
      <c r="E926" s="4"/>
      <c r="F926" s="4"/>
    </row>
    <row r="927" spans="1:6" x14ac:dyDescent="0.25">
      <c r="A927" s="1"/>
      <c r="B927" s="4"/>
      <c r="C927" s="4"/>
      <c r="D927" s="4"/>
      <c r="E927" s="4"/>
      <c r="F927" s="4"/>
    </row>
    <row r="928" spans="1:6" x14ac:dyDescent="0.25">
      <c r="A928" s="1"/>
      <c r="B928" s="4"/>
      <c r="C928" s="4"/>
      <c r="D928" s="4"/>
      <c r="E928" s="4"/>
      <c r="F928" s="4"/>
    </row>
    <row r="929" spans="1:6" x14ac:dyDescent="0.25">
      <c r="A929" s="1"/>
      <c r="B929" s="4"/>
      <c r="C929" s="4"/>
      <c r="D929" s="4"/>
      <c r="E929" s="4"/>
      <c r="F929" s="4"/>
    </row>
    <row r="930" spans="1:6" x14ac:dyDescent="0.25">
      <c r="A930" s="1"/>
      <c r="B930" s="4"/>
      <c r="C930" s="4"/>
      <c r="D930" s="4"/>
      <c r="E930" s="4"/>
      <c r="F930" s="4"/>
    </row>
    <row r="931" spans="1:6" x14ac:dyDescent="0.25">
      <c r="A931" s="1"/>
      <c r="B931" s="4"/>
      <c r="C931" s="4"/>
      <c r="D931" s="4"/>
      <c r="E931" s="4"/>
      <c r="F931" s="4"/>
    </row>
    <row r="932" spans="1:6" x14ac:dyDescent="0.25">
      <c r="A932" s="1"/>
      <c r="B932" s="4"/>
      <c r="C932" s="4"/>
      <c r="D932" s="4"/>
      <c r="E932" s="4"/>
      <c r="F932" s="4"/>
    </row>
    <row r="933" spans="1:6" x14ac:dyDescent="0.25">
      <c r="A933" s="1"/>
      <c r="B933" s="4"/>
      <c r="C933" s="4"/>
      <c r="D933" s="4"/>
      <c r="E933" s="4"/>
      <c r="F933" s="4"/>
    </row>
    <row r="934" spans="1:6" x14ac:dyDescent="0.25">
      <c r="A934" s="1"/>
      <c r="B934" s="4"/>
      <c r="C934" s="4"/>
      <c r="D934" s="4"/>
      <c r="E934" s="4"/>
      <c r="F934" s="4"/>
    </row>
    <row r="935" spans="1:6" x14ac:dyDescent="0.25">
      <c r="A935" s="1"/>
      <c r="B935" s="4"/>
      <c r="C935" s="4"/>
      <c r="D935" s="4"/>
      <c r="E935" s="4"/>
      <c r="F935" s="4"/>
    </row>
    <row r="936" spans="1:6" x14ac:dyDescent="0.25">
      <c r="A936" s="1"/>
      <c r="B936" s="4"/>
      <c r="C936" s="4"/>
      <c r="D936" s="4"/>
      <c r="E936" s="4"/>
      <c r="F936" s="4"/>
    </row>
    <row r="937" spans="1:6" x14ac:dyDescent="0.25">
      <c r="A937" s="1"/>
      <c r="B937" s="4"/>
      <c r="C937" s="4"/>
      <c r="D937" s="4"/>
      <c r="E937" s="4"/>
      <c r="F937" s="4"/>
    </row>
    <row r="938" spans="1:6" x14ac:dyDescent="0.25">
      <c r="A938" s="1"/>
      <c r="B938" s="4"/>
      <c r="C938" s="4"/>
      <c r="D938" s="4"/>
      <c r="E938" s="4"/>
      <c r="F938" s="4"/>
    </row>
    <row r="939" spans="1:6" x14ac:dyDescent="0.25">
      <c r="A939" s="1"/>
      <c r="B939" s="4"/>
      <c r="C939" s="4"/>
      <c r="D939" s="4"/>
      <c r="E939" s="4"/>
      <c r="F939" s="4"/>
    </row>
    <row r="940" spans="1:6" x14ac:dyDescent="0.25">
      <c r="A940" s="1"/>
      <c r="B940" s="4"/>
      <c r="C940" s="4"/>
      <c r="D940" s="4"/>
      <c r="E940" s="4"/>
      <c r="F940" s="4"/>
    </row>
    <row r="941" spans="1:6" x14ac:dyDescent="0.25">
      <c r="A941" s="1"/>
      <c r="B941" s="4"/>
      <c r="C941" s="4"/>
      <c r="D941" s="4"/>
      <c r="E941" s="4"/>
      <c r="F941" s="4"/>
    </row>
    <row r="942" spans="1:6" x14ac:dyDescent="0.25">
      <c r="A942" s="1"/>
      <c r="B942" s="4"/>
      <c r="C942" s="4"/>
      <c r="D942" s="4"/>
      <c r="E942" s="4"/>
      <c r="F942" s="4"/>
    </row>
    <row r="943" spans="1:6" x14ac:dyDescent="0.25">
      <c r="A943" s="1"/>
      <c r="B943" s="4"/>
      <c r="C943" s="4"/>
      <c r="D943" s="4"/>
      <c r="E943" s="4"/>
      <c r="F943" s="4"/>
    </row>
    <row r="944" spans="1:6" x14ac:dyDescent="0.25">
      <c r="A944" s="1"/>
      <c r="B944" s="4"/>
      <c r="C944" s="4"/>
      <c r="D944" s="4"/>
      <c r="E944" s="4"/>
      <c r="F944" s="4"/>
    </row>
    <row r="945" spans="1:6" x14ac:dyDescent="0.25">
      <c r="A945" s="1"/>
      <c r="B945" s="4"/>
      <c r="C945" s="4"/>
      <c r="D945" s="4"/>
      <c r="E945" s="4"/>
      <c r="F945" s="4"/>
    </row>
    <row r="946" spans="1:6" x14ac:dyDescent="0.25">
      <c r="A946" s="1"/>
      <c r="B946" s="4"/>
      <c r="C946" s="4"/>
      <c r="D946" s="4"/>
      <c r="E946" s="4"/>
      <c r="F946" s="4"/>
    </row>
    <row r="947" spans="1:6" x14ac:dyDescent="0.25">
      <c r="A947" s="1"/>
      <c r="B947" s="4"/>
      <c r="C947" s="4"/>
      <c r="D947" s="4"/>
      <c r="E947" s="4"/>
      <c r="F947" s="4"/>
    </row>
    <row r="948" spans="1:6" x14ac:dyDescent="0.25">
      <c r="A948" s="1"/>
      <c r="B948" s="4"/>
      <c r="C948" s="4"/>
      <c r="D948" s="4"/>
      <c r="E948" s="4"/>
      <c r="F948" s="4"/>
    </row>
    <row r="949" spans="1:6" x14ac:dyDescent="0.25">
      <c r="A949" s="1"/>
      <c r="B949" s="4"/>
      <c r="C949" s="4"/>
      <c r="D949" s="4"/>
      <c r="E949" s="4"/>
      <c r="F949" s="4"/>
    </row>
    <row r="950" spans="1:6" x14ac:dyDescent="0.25">
      <c r="A950" s="1"/>
      <c r="B950" s="4"/>
      <c r="C950" s="4"/>
      <c r="D950" s="4"/>
      <c r="E950" s="4"/>
      <c r="F950" s="4"/>
    </row>
    <row r="951" spans="1:6" x14ac:dyDescent="0.25">
      <c r="A951" s="1"/>
      <c r="B951" s="4"/>
      <c r="C951" s="4"/>
      <c r="D951" s="4"/>
      <c r="E951" s="4"/>
      <c r="F951" s="4"/>
    </row>
    <row r="952" spans="1:6" x14ac:dyDescent="0.25">
      <c r="A952" s="1"/>
      <c r="B952" s="4"/>
      <c r="C952" s="4"/>
      <c r="D952" s="4"/>
      <c r="E952" s="4"/>
      <c r="F952" s="4"/>
    </row>
    <row r="953" spans="1:6" x14ac:dyDescent="0.25">
      <c r="A953" s="1"/>
      <c r="B953" s="4"/>
      <c r="C953" s="4"/>
      <c r="D953" s="4"/>
      <c r="E953" s="4"/>
      <c r="F953" s="4"/>
    </row>
    <row r="954" spans="1:6" x14ac:dyDescent="0.25">
      <c r="A954" s="1"/>
      <c r="B954" s="4"/>
      <c r="C954" s="4"/>
      <c r="D954" s="4"/>
      <c r="E954" s="4"/>
      <c r="F954" s="4"/>
    </row>
    <row r="955" spans="1:6" x14ac:dyDescent="0.25">
      <c r="A955" s="1"/>
      <c r="B955" s="4"/>
      <c r="C955" s="4"/>
      <c r="D955" s="4"/>
      <c r="E955" s="4"/>
      <c r="F955" s="4"/>
    </row>
    <row r="956" spans="1:6" x14ac:dyDescent="0.25">
      <c r="A956" s="1"/>
      <c r="B956" s="4"/>
      <c r="C956" s="4"/>
      <c r="D956" s="4"/>
      <c r="E956" s="4"/>
      <c r="F956" s="4"/>
    </row>
    <row r="957" spans="1:6" x14ac:dyDescent="0.25">
      <c r="A957" s="1"/>
      <c r="B957" s="4"/>
      <c r="C957" s="4"/>
      <c r="D957" s="4"/>
      <c r="E957" s="4"/>
      <c r="F957" s="4"/>
    </row>
    <row r="958" spans="1:6" x14ac:dyDescent="0.25">
      <c r="A958" s="1"/>
      <c r="B958" s="4"/>
      <c r="C958" s="4"/>
      <c r="D958" s="4"/>
      <c r="E958" s="4"/>
      <c r="F958" s="4"/>
    </row>
    <row r="959" spans="1:6" x14ac:dyDescent="0.25">
      <c r="A959" s="1"/>
      <c r="B959" s="4"/>
      <c r="C959" s="4"/>
      <c r="D959" s="4"/>
      <c r="E959" s="4"/>
      <c r="F959" s="4"/>
    </row>
    <row r="960" spans="1:6" x14ac:dyDescent="0.25">
      <c r="A960" s="1"/>
      <c r="B960" s="4"/>
      <c r="C960" s="4"/>
      <c r="D960" s="4"/>
      <c r="E960" s="4"/>
      <c r="F960" s="4"/>
    </row>
    <row r="961" spans="1:6" x14ac:dyDescent="0.25">
      <c r="A961" s="1"/>
      <c r="B961" s="4"/>
      <c r="C961" s="4"/>
      <c r="D961" s="4"/>
      <c r="E961" s="4"/>
      <c r="F961" s="4"/>
    </row>
    <row r="962" spans="1:6" x14ac:dyDescent="0.25">
      <c r="A962" s="1"/>
      <c r="B962" s="4"/>
      <c r="C962" s="4"/>
      <c r="D962" s="4"/>
      <c r="E962" s="4"/>
      <c r="F962" s="4"/>
    </row>
    <row r="963" spans="1:6" x14ac:dyDescent="0.25">
      <c r="A963" s="1"/>
      <c r="B963" s="4"/>
      <c r="C963" s="4"/>
      <c r="D963" s="4"/>
      <c r="E963" s="4"/>
      <c r="F963" s="4"/>
    </row>
    <row r="964" spans="1:6" x14ac:dyDescent="0.25">
      <c r="A964" s="1"/>
      <c r="B964" s="4"/>
      <c r="C964" s="4"/>
      <c r="D964" s="4"/>
      <c r="E964" s="4"/>
      <c r="F964" s="4"/>
    </row>
    <row r="965" spans="1:6" x14ac:dyDescent="0.25">
      <c r="A965" s="1"/>
      <c r="B965" s="4"/>
      <c r="C965" s="4"/>
      <c r="D965" s="4"/>
      <c r="E965" s="4"/>
      <c r="F965" s="4"/>
    </row>
    <row r="966" spans="1:6" x14ac:dyDescent="0.25">
      <c r="A966" s="1"/>
      <c r="B966" s="4"/>
      <c r="C966" s="4"/>
      <c r="D966" s="4"/>
      <c r="E966" s="4"/>
      <c r="F966" s="4"/>
    </row>
    <row r="967" spans="1:6" x14ac:dyDescent="0.25">
      <c r="A967" s="1"/>
      <c r="B967" s="4"/>
      <c r="C967" s="4"/>
      <c r="D967" s="4"/>
      <c r="E967" s="4"/>
      <c r="F967" s="4"/>
    </row>
    <row r="968" spans="1:6" x14ac:dyDescent="0.25">
      <c r="A968" s="1"/>
      <c r="B968" s="4"/>
      <c r="C968" s="4"/>
      <c r="D968" s="4"/>
      <c r="E968" s="4"/>
      <c r="F968" s="4"/>
    </row>
    <row r="969" spans="1:6" x14ac:dyDescent="0.25">
      <c r="A969" s="1"/>
      <c r="B969" s="4"/>
      <c r="C969" s="4"/>
      <c r="D969" s="4"/>
      <c r="E969" s="4"/>
      <c r="F969" s="4"/>
    </row>
    <row r="970" spans="1:6" x14ac:dyDescent="0.25">
      <c r="A970" s="1"/>
      <c r="B970" s="4"/>
      <c r="C970" s="4"/>
      <c r="D970" s="4"/>
      <c r="E970" s="4"/>
      <c r="F970" s="4"/>
    </row>
    <row r="971" spans="1:6" x14ac:dyDescent="0.25">
      <c r="A971" s="1"/>
      <c r="B971" s="4"/>
      <c r="C971" s="4"/>
      <c r="D971" s="4"/>
      <c r="E971" s="4"/>
      <c r="F971" s="4"/>
    </row>
    <row r="972" spans="1:6" x14ac:dyDescent="0.25">
      <c r="A972" s="1"/>
      <c r="B972" s="4"/>
      <c r="C972" s="4"/>
      <c r="D972" s="4"/>
      <c r="E972" s="4"/>
      <c r="F972" s="4"/>
    </row>
    <row r="973" spans="1:6" x14ac:dyDescent="0.25">
      <c r="A973" s="1"/>
      <c r="B973" s="4"/>
      <c r="C973" s="4"/>
      <c r="D973" s="4"/>
      <c r="E973" s="4"/>
      <c r="F973" s="4"/>
    </row>
    <row r="974" spans="1:6" x14ac:dyDescent="0.25">
      <c r="A974" s="1"/>
      <c r="B974" s="4"/>
      <c r="C974" s="4"/>
      <c r="D974" s="4"/>
      <c r="E974" s="4"/>
      <c r="F974" s="4"/>
    </row>
    <row r="975" spans="1:6" x14ac:dyDescent="0.25">
      <c r="A975" s="1"/>
      <c r="B975" s="4"/>
      <c r="C975" s="4"/>
      <c r="D975" s="4"/>
      <c r="E975" s="4"/>
      <c r="F975" s="4"/>
    </row>
    <row r="976" spans="1:6" x14ac:dyDescent="0.25">
      <c r="A976" s="1"/>
      <c r="B976" s="4"/>
      <c r="C976" s="4"/>
      <c r="D976" s="4"/>
      <c r="E976" s="4"/>
      <c r="F976" s="4"/>
    </row>
    <row r="977" spans="1:6" x14ac:dyDescent="0.25">
      <c r="A977" s="1"/>
      <c r="B977" s="4"/>
      <c r="C977" s="4"/>
      <c r="D977" s="4"/>
      <c r="E977" s="4"/>
      <c r="F977" s="4"/>
    </row>
    <row r="978" spans="1:6" x14ac:dyDescent="0.25">
      <c r="A978" s="1"/>
      <c r="B978" s="4"/>
      <c r="C978" s="4"/>
      <c r="D978" s="4"/>
      <c r="E978" s="4"/>
      <c r="F978" s="4"/>
    </row>
    <row r="979" spans="1:6" x14ac:dyDescent="0.25">
      <c r="A979" s="1"/>
      <c r="B979" s="4"/>
      <c r="C979" s="4"/>
      <c r="D979" s="4"/>
      <c r="E979" s="4"/>
      <c r="F979" s="4"/>
    </row>
    <row r="980" spans="1:6" x14ac:dyDescent="0.25">
      <c r="A980" s="1"/>
      <c r="B980" s="4"/>
      <c r="C980" s="4"/>
      <c r="D980" s="4"/>
      <c r="E980" s="4"/>
      <c r="F980" s="4"/>
    </row>
    <row r="981" spans="1:6" x14ac:dyDescent="0.25">
      <c r="A981" s="1"/>
      <c r="B981" s="4"/>
      <c r="C981" s="4"/>
      <c r="D981" s="4"/>
      <c r="E981" s="4"/>
      <c r="F981" s="4"/>
    </row>
    <row r="982" spans="1:6" x14ac:dyDescent="0.25">
      <c r="A982" s="1"/>
      <c r="B982" s="4"/>
      <c r="C982" s="4"/>
      <c r="D982" s="4"/>
      <c r="E982" s="4"/>
      <c r="F982" s="4"/>
    </row>
    <row r="983" spans="1:6" x14ac:dyDescent="0.25">
      <c r="A983" s="1"/>
      <c r="B983" s="4"/>
      <c r="C983" s="4"/>
      <c r="D983" s="4"/>
      <c r="E983" s="4"/>
      <c r="F983" s="4"/>
    </row>
    <row r="984" spans="1:6" x14ac:dyDescent="0.25">
      <c r="A984" s="1"/>
      <c r="B984" s="4"/>
      <c r="C984" s="4"/>
      <c r="D984" s="4"/>
      <c r="E984" s="4"/>
      <c r="F984" s="4"/>
    </row>
    <row r="985" spans="1:6" x14ac:dyDescent="0.25">
      <c r="A985" s="1"/>
      <c r="B985" s="4"/>
      <c r="C985" s="4"/>
      <c r="D985" s="4"/>
      <c r="E985" s="4"/>
      <c r="F985" s="4"/>
    </row>
    <row r="986" spans="1:6" x14ac:dyDescent="0.25">
      <c r="A986" s="1"/>
      <c r="B986" s="4"/>
      <c r="C986" s="4"/>
      <c r="D986" s="4"/>
      <c r="E986" s="4"/>
      <c r="F986" s="4"/>
    </row>
    <row r="987" spans="1:6" x14ac:dyDescent="0.25">
      <c r="A987" s="1"/>
      <c r="B987" s="4"/>
      <c r="C987" s="4"/>
      <c r="D987" s="4"/>
      <c r="E987" s="4"/>
      <c r="F987" s="4"/>
    </row>
    <row r="988" spans="1:6" x14ac:dyDescent="0.25">
      <c r="A988" s="1"/>
      <c r="B988" s="4"/>
      <c r="C988" s="4"/>
      <c r="D988" s="4"/>
      <c r="E988" s="4"/>
      <c r="F988" s="4"/>
    </row>
    <row r="989" spans="1:6" x14ac:dyDescent="0.25">
      <c r="A989" s="1"/>
      <c r="B989" s="4"/>
      <c r="C989" s="4"/>
      <c r="D989" s="4"/>
      <c r="E989" s="4"/>
      <c r="F989" s="4"/>
    </row>
    <row r="990" spans="1:6" x14ac:dyDescent="0.25">
      <c r="A990" s="1"/>
      <c r="B990" s="4"/>
      <c r="C990" s="4"/>
      <c r="D990" s="4"/>
      <c r="E990" s="4"/>
      <c r="F990" s="4"/>
    </row>
    <row r="991" spans="1:6" x14ac:dyDescent="0.25">
      <c r="A991" s="1"/>
      <c r="B991" s="4"/>
      <c r="C991" s="4"/>
      <c r="D991" s="4"/>
      <c r="E991" s="4"/>
      <c r="F991" s="4"/>
    </row>
    <row r="992" spans="1:6" x14ac:dyDescent="0.25">
      <c r="A992" s="1"/>
      <c r="B992" s="4"/>
      <c r="C992" s="4"/>
      <c r="D992" s="4"/>
      <c r="E992" s="4"/>
      <c r="F992" s="4"/>
    </row>
    <row r="993" spans="1:6" x14ac:dyDescent="0.25">
      <c r="A993" s="1"/>
      <c r="B993" s="4"/>
      <c r="C993" s="4"/>
      <c r="D993" s="4"/>
      <c r="E993" s="4"/>
      <c r="F993" s="4"/>
    </row>
    <row r="994" spans="1:6" x14ac:dyDescent="0.25">
      <c r="A994" s="1"/>
      <c r="B994" s="4"/>
      <c r="C994" s="4"/>
      <c r="D994" s="4"/>
      <c r="E994" s="4"/>
      <c r="F994" s="4"/>
    </row>
    <row r="995" spans="1:6" x14ac:dyDescent="0.25">
      <c r="A995" s="1"/>
      <c r="B995" s="4"/>
      <c r="C995" s="4"/>
      <c r="D995" s="4"/>
      <c r="E995" s="4"/>
      <c r="F995" s="4"/>
    </row>
    <row r="996" spans="1:6" x14ac:dyDescent="0.25">
      <c r="A996" s="1"/>
      <c r="B996" s="4"/>
      <c r="C996" s="4"/>
      <c r="D996" s="4"/>
      <c r="E996" s="4"/>
      <c r="F996" s="4"/>
    </row>
    <row r="997" spans="1:6" x14ac:dyDescent="0.25">
      <c r="A997" s="1"/>
      <c r="B997" s="4"/>
      <c r="C997" s="4"/>
      <c r="D997" s="4"/>
      <c r="E997" s="4"/>
      <c r="F997" s="4"/>
    </row>
    <row r="998" spans="1:6" x14ac:dyDescent="0.25">
      <c r="A998" s="1"/>
      <c r="B998" s="4"/>
      <c r="C998" s="4"/>
      <c r="D998" s="4"/>
      <c r="E998" s="4"/>
      <c r="F998" s="4"/>
    </row>
    <row r="999" spans="1:6" x14ac:dyDescent="0.25">
      <c r="A999" s="1"/>
      <c r="B999" s="4"/>
      <c r="C999" s="4"/>
      <c r="D999" s="4"/>
      <c r="E999" s="4"/>
      <c r="F999" s="4"/>
    </row>
    <row r="1000" spans="1:6" x14ac:dyDescent="0.25">
      <c r="A1000" s="1"/>
      <c r="B1000" s="4"/>
      <c r="C1000" s="4"/>
      <c r="D1000" s="4"/>
      <c r="E1000" s="4"/>
      <c r="F1000" s="4"/>
    </row>
    <row r="1001" spans="1:6" x14ac:dyDescent="0.25">
      <c r="A1001" s="1"/>
      <c r="B1001" s="4"/>
      <c r="C1001" s="4"/>
      <c r="D1001" s="4"/>
      <c r="E1001" s="4"/>
      <c r="F1001" s="4"/>
    </row>
    <row r="1002" spans="1:6" x14ac:dyDescent="0.25">
      <c r="A1002" s="1"/>
      <c r="B1002" s="4"/>
      <c r="C1002" s="4"/>
      <c r="D1002" s="4"/>
      <c r="E1002" s="4"/>
      <c r="F1002" s="4"/>
    </row>
    <row r="1003" spans="1:6" x14ac:dyDescent="0.25">
      <c r="A1003" s="1"/>
      <c r="B1003" s="4"/>
      <c r="C1003" s="4"/>
      <c r="D1003" s="4"/>
      <c r="E1003" s="4"/>
      <c r="F1003" s="4"/>
    </row>
    <row r="1004" spans="1:6" x14ac:dyDescent="0.25">
      <c r="A1004" s="1"/>
      <c r="B1004" s="4"/>
      <c r="C1004" s="4"/>
      <c r="D1004" s="4"/>
      <c r="E1004" s="4"/>
      <c r="F1004" s="4"/>
    </row>
    <row r="1005" spans="1:6" x14ac:dyDescent="0.25">
      <c r="A1005" s="1"/>
      <c r="B1005" s="4"/>
      <c r="C1005" s="4"/>
      <c r="D1005" s="4"/>
      <c r="E1005" s="4"/>
      <c r="F1005" s="4"/>
    </row>
    <row r="1006" spans="1:6" x14ac:dyDescent="0.25">
      <c r="A1006" s="1"/>
      <c r="B1006" s="4"/>
      <c r="C1006" s="4"/>
      <c r="D1006" s="4"/>
      <c r="E1006" s="4"/>
      <c r="F1006" s="4"/>
    </row>
    <row r="1007" spans="1:6" x14ac:dyDescent="0.25">
      <c r="A1007" s="1"/>
      <c r="B1007" s="4"/>
      <c r="C1007" s="4"/>
      <c r="D1007" s="4"/>
      <c r="E1007" s="4"/>
      <c r="F1007" s="4"/>
    </row>
    <row r="1008" spans="1:6" x14ac:dyDescent="0.25">
      <c r="A1008" s="1"/>
      <c r="B1008" s="4"/>
      <c r="C1008" s="4"/>
      <c r="D1008" s="4"/>
      <c r="E1008" s="4"/>
      <c r="F1008" s="4"/>
    </row>
    <row r="1009" spans="1:6" x14ac:dyDescent="0.25">
      <c r="A1009" s="1"/>
      <c r="B1009" s="4"/>
      <c r="C1009" s="4"/>
      <c r="D1009" s="4"/>
      <c r="E1009" s="4"/>
      <c r="F1009" s="4"/>
    </row>
    <row r="1010" spans="1:6" x14ac:dyDescent="0.25">
      <c r="A1010" s="1"/>
      <c r="B1010" s="4"/>
      <c r="C1010" s="4"/>
      <c r="D1010" s="4"/>
      <c r="E1010" s="4"/>
      <c r="F1010" s="4"/>
    </row>
    <row r="1011" spans="1:6" x14ac:dyDescent="0.25">
      <c r="A1011" s="1"/>
      <c r="B1011" s="4"/>
      <c r="C1011" s="4"/>
      <c r="D1011" s="4"/>
      <c r="E1011" s="4"/>
      <c r="F1011" s="4"/>
    </row>
    <row r="1012" spans="1:6" x14ac:dyDescent="0.25">
      <c r="A1012" s="1"/>
      <c r="B1012" s="4"/>
      <c r="C1012" s="4"/>
      <c r="D1012" s="4"/>
      <c r="E1012" s="4"/>
      <c r="F1012" s="4"/>
    </row>
    <row r="1013" spans="1:6" x14ac:dyDescent="0.25">
      <c r="A1013" s="1"/>
      <c r="B1013" s="4"/>
      <c r="C1013" s="4"/>
      <c r="D1013" s="4"/>
      <c r="E1013" s="4"/>
      <c r="F1013" s="4"/>
    </row>
    <row r="1014" spans="1:6" x14ac:dyDescent="0.25">
      <c r="A1014" s="1"/>
      <c r="B1014" s="4"/>
      <c r="C1014" s="4"/>
      <c r="D1014" s="4"/>
      <c r="E1014" s="4"/>
      <c r="F1014" s="4"/>
    </row>
    <row r="1015" spans="1:6" x14ac:dyDescent="0.25">
      <c r="A1015" s="1"/>
      <c r="B1015" s="4"/>
      <c r="C1015" s="4"/>
      <c r="D1015" s="4"/>
      <c r="E1015" s="4"/>
      <c r="F1015" s="4"/>
    </row>
    <row r="1016" spans="1:6" x14ac:dyDescent="0.25">
      <c r="A1016" s="1"/>
      <c r="B1016" s="4"/>
      <c r="C1016" s="4"/>
      <c r="D1016" s="4"/>
      <c r="E1016" s="4"/>
      <c r="F1016" s="4"/>
    </row>
    <row r="1017" spans="1:6" x14ac:dyDescent="0.25">
      <c r="A1017" s="1"/>
      <c r="B1017" s="4"/>
      <c r="C1017" s="4"/>
      <c r="D1017" s="4"/>
      <c r="E1017" s="4"/>
      <c r="F1017" s="4"/>
    </row>
    <row r="1018" spans="1:6" x14ac:dyDescent="0.25">
      <c r="A1018" s="1"/>
      <c r="B1018" s="4"/>
      <c r="C1018" s="4"/>
      <c r="D1018" s="4"/>
      <c r="E1018" s="4"/>
      <c r="F1018" s="4"/>
    </row>
    <row r="1019" spans="1:6" x14ac:dyDescent="0.25">
      <c r="A1019" s="1"/>
      <c r="B1019" s="4"/>
      <c r="C1019" s="4"/>
      <c r="D1019" s="4"/>
      <c r="E1019" s="4"/>
      <c r="F1019" s="4"/>
    </row>
    <row r="1020" spans="1:6" x14ac:dyDescent="0.25">
      <c r="A1020" s="1"/>
      <c r="B1020" s="4"/>
      <c r="C1020" s="4"/>
      <c r="D1020" s="4"/>
      <c r="E1020" s="4"/>
      <c r="F1020" s="4"/>
    </row>
    <row r="1021" spans="1:6" x14ac:dyDescent="0.25">
      <c r="A1021" s="1"/>
      <c r="B1021" s="4"/>
      <c r="C1021" s="4"/>
      <c r="D1021" s="4"/>
      <c r="E1021" s="4"/>
      <c r="F1021" s="4"/>
    </row>
    <row r="1022" spans="1:6" x14ac:dyDescent="0.25">
      <c r="A1022" s="1"/>
      <c r="B1022" s="4"/>
      <c r="C1022" s="4"/>
      <c r="D1022" s="4"/>
      <c r="E1022" s="4"/>
      <c r="F1022" s="4"/>
    </row>
    <row r="1023" spans="1:6" x14ac:dyDescent="0.25">
      <c r="A1023" s="1"/>
      <c r="B1023" s="4"/>
      <c r="C1023" s="4"/>
      <c r="D1023" s="4"/>
      <c r="E1023" s="4"/>
      <c r="F1023" s="4"/>
    </row>
    <row r="1024" spans="1:6" x14ac:dyDescent="0.25">
      <c r="A1024" s="1"/>
      <c r="B1024" s="4"/>
      <c r="C1024" s="4"/>
      <c r="D1024" s="4"/>
      <c r="E1024" s="4"/>
      <c r="F1024" s="4"/>
    </row>
    <row r="1025" spans="1:6" x14ac:dyDescent="0.25">
      <c r="A1025" s="1"/>
      <c r="B1025" s="4"/>
      <c r="C1025" s="4"/>
      <c r="D1025" s="4"/>
      <c r="E1025" s="4"/>
      <c r="F1025" s="4"/>
    </row>
    <row r="1026" spans="1:6" x14ac:dyDescent="0.25">
      <c r="A1026" s="1"/>
      <c r="B1026" s="4"/>
      <c r="C1026" s="4"/>
      <c r="D1026" s="4"/>
      <c r="E1026" s="4"/>
      <c r="F1026" s="4"/>
    </row>
    <row r="1027" spans="1:6" x14ac:dyDescent="0.25">
      <c r="A1027" s="1"/>
      <c r="B1027" s="4"/>
      <c r="C1027" s="4"/>
      <c r="D1027" s="4"/>
      <c r="E1027" s="4"/>
      <c r="F1027" s="4"/>
    </row>
    <row r="1028" spans="1:6" x14ac:dyDescent="0.25">
      <c r="A1028" s="1"/>
      <c r="B1028" s="4"/>
      <c r="C1028" s="4"/>
      <c r="D1028" s="4"/>
      <c r="E1028" s="4"/>
      <c r="F1028" s="4"/>
    </row>
    <row r="1029" spans="1:6" x14ac:dyDescent="0.25">
      <c r="A1029" s="1"/>
      <c r="B1029" s="4"/>
      <c r="C1029" s="4"/>
      <c r="D1029" s="4"/>
      <c r="E1029" s="4"/>
      <c r="F1029" s="4"/>
    </row>
    <row r="1030" spans="1:6" x14ac:dyDescent="0.25">
      <c r="A1030" s="1"/>
      <c r="B1030" s="4"/>
      <c r="C1030" s="4"/>
      <c r="D1030" s="4"/>
      <c r="E1030" s="4"/>
      <c r="F1030" s="4"/>
    </row>
    <row r="1031" spans="1:6" x14ac:dyDescent="0.25">
      <c r="A1031" s="1"/>
      <c r="B1031" s="4"/>
      <c r="C1031" s="4"/>
      <c r="D1031" s="4"/>
      <c r="E1031" s="4"/>
      <c r="F1031" s="4"/>
    </row>
    <row r="1032" spans="1:6" x14ac:dyDescent="0.25">
      <c r="A1032" s="1"/>
      <c r="B1032" s="4"/>
      <c r="C1032" s="4"/>
      <c r="D1032" s="4"/>
      <c r="E1032" s="4"/>
      <c r="F1032" s="4"/>
    </row>
    <row r="1033" spans="1:6" x14ac:dyDescent="0.25">
      <c r="A1033" s="1"/>
      <c r="B1033" s="4"/>
      <c r="C1033" s="4"/>
      <c r="D1033" s="4"/>
      <c r="E1033" s="4"/>
      <c r="F1033" s="4"/>
    </row>
    <row r="1034" spans="1:6" x14ac:dyDescent="0.25">
      <c r="A1034" s="1"/>
      <c r="B1034" s="4"/>
      <c r="C1034" s="4"/>
      <c r="D1034" s="4"/>
      <c r="E1034" s="4"/>
      <c r="F1034" s="4"/>
    </row>
    <row r="1035" spans="1:6" x14ac:dyDescent="0.25">
      <c r="A1035" s="1"/>
      <c r="B1035" s="4"/>
      <c r="C1035" s="4"/>
      <c r="D1035" s="4"/>
      <c r="E1035" s="4"/>
      <c r="F1035" s="4"/>
    </row>
    <row r="1036" spans="1:6" x14ac:dyDescent="0.25">
      <c r="A1036" s="1"/>
      <c r="B1036" s="4"/>
      <c r="C1036" s="4"/>
      <c r="D1036" s="4"/>
      <c r="E1036" s="4"/>
      <c r="F1036" s="4"/>
    </row>
    <row r="1037" spans="1:6" x14ac:dyDescent="0.25">
      <c r="A1037" s="1"/>
      <c r="B1037" s="4"/>
      <c r="C1037" s="4"/>
      <c r="D1037" s="4"/>
      <c r="E1037" s="4"/>
      <c r="F1037" s="4"/>
    </row>
    <row r="1038" spans="1:6" x14ac:dyDescent="0.25">
      <c r="A1038" s="1"/>
      <c r="B1038" s="4"/>
      <c r="C1038" s="4"/>
      <c r="D1038" s="4"/>
      <c r="E1038" s="4"/>
      <c r="F1038" s="4"/>
    </row>
    <row r="1039" spans="1:6" x14ac:dyDescent="0.25">
      <c r="A1039" s="1"/>
      <c r="B1039" s="4"/>
      <c r="C1039" s="4"/>
      <c r="D1039" s="4"/>
      <c r="E1039" s="4"/>
      <c r="F1039" s="4"/>
    </row>
    <row r="1040" spans="1:6" x14ac:dyDescent="0.25">
      <c r="B1040" s="4"/>
      <c r="C1040" s="4"/>
      <c r="D1040" s="4"/>
      <c r="E1040" s="4"/>
      <c r="F1040" s="4"/>
    </row>
    <row r="1041" spans="2:6" x14ac:dyDescent="0.25">
      <c r="B1041" s="4"/>
      <c r="C1041" s="4"/>
      <c r="D1041" s="4"/>
      <c r="E1041" s="4"/>
      <c r="F1041" s="4"/>
    </row>
    <row r="1042" spans="2:6" x14ac:dyDescent="0.25">
      <c r="B1042" s="4"/>
      <c r="C1042" s="4"/>
      <c r="D1042" s="4"/>
      <c r="E1042" s="4"/>
      <c r="F1042" s="4"/>
    </row>
    <row r="1043" spans="2:6" x14ac:dyDescent="0.25">
      <c r="B1043" s="4"/>
      <c r="C1043" s="4"/>
      <c r="D1043" s="4"/>
      <c r="E1043" s="4"/>
      <c r="F1043" s="4"/>
    </row>
    <row r="1044" spans="2:6" x14ac:dyDescent="0.25">
      <c r="B1044" s="4"/>
      <c r="C1044" s="4"/>
      <c r="D1044" s="4"/>
      <c r="E1044" s="4"/>
      <c r="F1044" s="4"/>
    </row>
    <row r="1045" spans="2:6" x14ac:dyDescent="0.25">
      <c r="B1045" s="4"/>
      <c r="C1045" s="4"/>
      <c r="D1045" s="4"/>
      <c r="E1045" s="4"/>
      <c r="F1045" s="4"/>
    </row>
    <row r="1046" spans="2:6" x14ac:dyDescent="0.25">
      <c r="B1046" s="4"/>
      <c r="C1046" s="4"/>
      <c r="D1046" s="4"/>
      <c r="E1046" s="4"/>
      <c r="F1046" s="4"/>
    </row>
    <row r="1047" spans="2:6" x14ac:dyDescent="0.25">
      <c r="B1047" s="4"/>
      <c r="C1047" s="4"/>
      <c r="D1047" s="4"/>
      <c r="E1047" s="4"/>
      <c r="F1047" s="4"/>
    </row>
    <row r="1048" spans="2:6" x14ac:dyDescent="0.25">
      <c r="B1048" s="4"/>
      <c r="C1048" s="4"/>
      <c r="D1048" s="4"/>
      <c r="E1048" s="4"/>
      <c r="F1048" s="4"/>
    </row>
    <row r="1049" spans="2:6" x14ac:dyDescent="0.25">
      <c r="B1049" s="4"/>
      <c r="C1049" s="4"/>
      <c r="D1049" s="4"/>
      <c r="E1049" s="4"/>
      <c r="F1049" s="4"/>
    </row>
    <row r="1050" spans="2:6" x14ac:dyDescent="0.25">
      <c r="B1050" s="4"/>
      <c r="C1050" s="4"/>
      <c r="D1050" s="4"/>
      <c r="E1050" s="4"/>
      <c r="F1050" s="4"/>
    </row>
    <row r="1051" spans="2:6" x14ac:dyDescent="0.25">
      <c r="B1051" s="4"/>
      <c r="C1051" s="4"/>
      <c r="D1051" s="4"/>
      <c r="E1051" s="4"/>
      <c r="F1051" s="4"/>
    </row>
  </sheetData>
  <conditionalFormatting sqref="H4:J3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{35B8488F-7D93-4224-B340-AEC0D7F451A2}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B8488F-7D93-4224-B340-AEC0D7F45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H4:J35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1"/>
  <sheetViews>
    <sheetView defaultGridColor="0" topLeftCell="G1" colorId="9" workbookViewId="0">
      <selection activeCell="J2" sqref="J2:L2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9.28515625" bestFit="1" customWidth="1"/>
    <col min="4" max="4" width="18.140625" bestFit="1" customWidth="1"/>
    <col min="5" max="5" width="19.28515625" bestFit="1" customWidth="1"/>
    <col min="6" max="6" width="10.7109375" bestFit="1" customWidth="1"/>
    <col min="10" max="10" width="23.5703125" bestFit="1" customWidth="1"/>
    <col min="11" max="11" width="24.7109375" bestFit="1" customWidth="1"/>
    <col min="12" max="12" width="9" bestFit="1" customWidth="1"/>
    <col min="15" max="15" width="23.7109375" bestFit="1" customWidth="1"/>
  </cols>
  <sheetData>
    <row r="1" spans="1:16" x14ac:dyDescent="0.25">
      <c r="A1" s="24" t="s">
        <v>0</v>
      </c>
      <c r="B1" s="25" t="s">
        <v>1</v>
      </c>
      <c r="C1" s="25" t="s">
        <v>2</v>
      </c>
      <c r="D1" s="25" t="s">
        <v>21</v>
      </c>
      <c r="E1" s="25" t="s">
        <v>22</v>
      </c>
      <c r="F1" s="26" t="s">
        <v>3</v>
      </c>
    </row>
    <row r="2" spans="1:16" ht="18.75" x14ac:dyDescent="0.3">
      <c r="A2" s="24">
        <v>43851</v>
      </c>
      <c r="B2" s="25">
        <v>1</v>
      </c>
      <c r="C2" s="25">
        <v>0</v>
      </c>
      <c r="D2" s="25">
        <v>1</v>
      </c>
      <c r="E2" s="25">
        <v>0</v>
      </c>
      <c r="F2" s="26" t="str">
        <f>TEXT(#REF!,"mmm-yyy")</f>
        <v>Jan-2020</v>
      </c>
      <c r="J2" s="30" t="s">
        <v>23</v>
      </c>
      <c r="K2" s="30"/>
      <c r="L2" s="29"/>
    </row>
    <row r="3" spans="1:16" x14ac:dyDescent="0.25">
      <c r="A3" s="24">
        <v>43852</v>
      </c>
      <c r="B3" s="25">
        <v>1</v>
      </c>
      <c r="C3" s="25">
        <v>0</v>
      </c>
      <c r="D3" s="25">
        <f>#REF!-B2</f>
        <v>0</v>
      </c>
      <c r="E3" s="25">
        <f>#REF!-C2</f>
        <v>0</v>
      </c>
      <c r="F3" s="26" t="str">
        <f>TEXT(#REF!,"mmm-yyy")</f>
        <v>Jan-2020</v>
      </c>
      <c r="N3" s="16"/>
      <c r="O3" s="16"/>
      <c r="P3" s="4"/>
    </row>
    <row r="4" spans="1:16" x14ac:dyDescent="0.25">
      <c r="A4" s="24">
        <v>43853</v>
      </c>
      <c r="B4" s="25">
        <v>1</v>
      </c>
      <c r="C4" s="25">
        <v>0</v>
      </c>
      <c r="D4" s="25">
        <f>#REF!-B3</f>
        <v>0</v>
      </c>
      <c r="E4" s="25">
        <f>#REF!-C3</f>
        <v>0</v>
      </c>
      <c r="F4" s="26" t="str">
        <f>TEXT(#REF!,"mmm-yyy")</f>
        <v>Jan-2020</v>
      </c>
      <c r="H4" s="7"/>
      <c r="I4" s="8" t="s">
        <v>3</v>
      </c>
      <c r="J4" s="8">
        <v>2020</v>
      </c>
      <c r="K4" s="8">
        <v>2021</v>
      </c>
      <c r="L4" s="15">
        <v>2022</v>
      </c>
      <c r="N4" s="17"/>
      <c r="O4" s="17"/>
      <c r="P4" s="4"/>
    </row>
    <row r="5" spans="1:16" x14ac:dyDescent="0.25">
      <c r="A5" s="24">
        <v>43854</v>
      </c>
      <c r="B5" s="25">
        <v>2</v>
      </c>
      <c r="C5" s="25">
        <v>0</v>
      </c>
      <c r="D5" s="25">
        <f>#REF!-B4</f>
        <v>1</v>
      </c>
      <c r="E5" s="25">
        <f>#REF!-C4</f>
        <v>0</v>
      </c>
      <c r="F5" s="26" t="str">
        <f>TEXT(#REF!,"mmm-yyy")</f>
        <v>Jan-2020</v>
      </c>
      <c r="H5" s="5">
        <v>2020</v>
      </c>
      <c r="I5" t="s">
        <v>4</v>
      </c>
      <c r="J5">
        <f>SUMIF(F2:F916,"Jan-2020",D2:D916)</f>
        <v>7</v>
      </c>
    </row>
    <row r="6" spans="1:16" x14ac:dyDescent="0.25">
      <c r="A6" s="24">
        <v>43855</v>
      </c>
      <c r="B6" s="25">
        <v>3</v>
      </c>
      <c r="C6" s="25">
        <v>0</v>
      </c>
      <c r="D6" s="25">
        <f>#REF!-B5</f>
        <v>1</v>
      </c>
      <c r="E6" s="25">
        <f>#REF!-C5</f>
        <v>0</v>
      </c>
      <c r="F6" s="26" t="str">
        <f>TEXT(#REF!,"mmm-yyy")</f>
        <v>Jan-2020</v>
      </c>
      <c r="H6" s="5"/>
      <c r="I6" t="s">
        <v>5</v>
      </c>
      <c r="J6">
        <f>SUMIF(F2:F916,"Feb-2020",D2:D916)</f>
        <v>63</v>
      </c>
    </row>
    <row r="7" spans="1:16" x14ac:dyDescent="0.25">
      <c r="A7" s="24">
        <v>43856</v>
      </c>
      <c r="B7" s="25">
        <v>5</v>
      </c>
      <c r="C7" s="25">
        <v>0</v>
      </c>
      <c r="D7" s="25">
        <f>#REF!-B6</f>
        <v>2</v>
      </c>
      <c r="E7" s="25">
        <f>#REF!-C6</f>
        <v>0</v>
      </c>
      <c r="F7" s="26" t="str">
        <f>TEXT(#REF!,"mmm-yyy")</f>
        <v>Jan-2020</v>
      </c>
      <c r="H7" s="5"/>
      <c r="I7" t="s">
        <v>6</v>
      </c>
      <c r="J7">
        <f>SUMIF(F2:F916,"Mar-2020",D2:D916)</f>
        <v>188391</v>
      </c>
      <c r="P7" s="5"/>
    </row>
    <row r="8" spans="1:16" x14ac:dyDescent="0.25">
      <c r="A8" s="24">
        <v>43857</v>
      </c>
      <c r="B8" s="25">
        <v>5</v>
      </c>
      <c r="C8" s="25">
        <v>0</v>
      </c>
      <c r="D8" s="25">
        <f>#REF!-B7</f>
        <v>0</v>
      </c>
      <c r="E8" s="25">
        <f>#REF!-C7</f>
        <v>0</v>
      </c>
      <c r="F8" s="26" t="str">
        <f>TEXT(#REF!,"mmm-yyy")</f>
        <v>Jan-2020</v>
      </c>
      <c r="H8" s="5"/>
      <c r="I8" t="s">
        <v>7</v>
      </c>
      <c r="J8">
        <f>SUMIF(F2:F916,"Apr-2020",D2:D916)</f>
        <v>887295</v>
      </c>
    </row>
    <row r="9" spans="1:16" x14ac:dyDescent="0.25">
      <c r="A9" s="24">
        <v>43858</v>
      </c>
      <c r="B9" s="25">
        <v>5</v>
      </c>
      <c r="C9" s="25">
        <v>0</v>
      </c>
      <c r="D9" s="25">
        <f>#REF!-B8</f>
        <v>0</v>
      </c>
      <c r="E9" s="25">
        <f>#REF!-C8</f>
        <v>0</v>
      </c>
      <c r="F9" s="26" t="str">
        <f>TEXT(#REF!,"mmm-yyy")</f>
        <v>Jan-2020</v>
      </c>
      <c r="H9" s="5"/>
      <c r="I9" t="s">
        <v>8</v>
      </c>
      <c r="J9">
        <f>SUMIF(F2:F916,"May-2020",D2:D916)</f>
        <v>723546</v>
      </c>
    </row>
    <row r="10" spans="1:16" x14ac:dyDescent="0.25">
      <c r="A10" s="24">
        <v>43859</v>
      </c>
      <c r="B10" s="25">
        <v>5</v>
      </c>
      <c r="C10" s="25">
        <v>0</v>
      </c>
      <c r="D10" s="25">
        <f>#REF!-B9</f>
        <v>0</v>
      </c>
      <c r="E10" s="25">
        <f>#REF!-C9</f>
        <v>0</v>
      </c>
      <c r="F10" s="26" t="str">
        <f>TEXT(#REF!,"mmm-yyy")</f>
        <v>Jan-2020</v>
      </c>
      <c r="H10" s="5"/>
      <c r="I10" t="s">
        <v>9</v>
      </c>
      <c r="J10">
        <f>SUMIF(F2:F916,"Jun-2020",D2:D916)</f>
        <v>854019</v>
      </c>
    </row>
    <row r="11" spans="1:16" x14ac:dyDescent="0.25">
      <c r="A11" s="24">
        <v>43860</v>
      </c>
      <c r="B11" s="25">
        <v>6</v>
      </c>
      <c r="C11" s="25">
        <v>0</v>
      </c>
      <c r="D11" s="25">
        <f>#REF!-B10</f>
        <v>1</v>
      </c>
      <c r="E11" s="25">
        <f>#REF!-C10</f>
        <v>0</v>
      </c>
      <c r="F11" s="26" t="str">
        <f>TEXT(#REF!,"mmm-yyy")</f>
        <v>Jan-2020</v>
      </c>
      <c r="H11" s="5"/>
      <c r="I11" t="s">
        <v>10</v>
      </c>
      <c r="J11">
        <f>SUMIF(F2:F916,"Jul-2020",D2:D916)</f>
        <v>1918348</v>
      </c>
    </row>
    <row r="12" spans="1:16" x14ac:dyDescent="0.25">
      <c r="A12" s="24">
        <v>43861</v>
      </c>
      <c r="B12" s="25">
        <v>7</v>
      </c>
      <c r="C12" s="25">
        <v>0</v>
      </c>
      <c r="D12" s="25">
        <f>#REF!-B11</f>
        <v>1</v>
      </c>
      <c r="E12" s="25">
        <f>#REF!-C11</f>
        <v>0</v>
      </c>
      <c r="F12" s="26" t="str">
        <f>TEXT(#REF!,"mmm-yyy")</f>
        <v>Jan-2020</v>
      </c>
      <c r="H12" s="5"/>
      <c r="I12" t="s">
        <v>11</v>
      </c>
      <c r="J12">
        <f>SUMIF(F2:F916,"Aug-2020",D2:D916)</f>
        <v>1473788</v>
      </c>
    </row>
    <row r="13" spans="1:16" x14ac:dyDescent="0.25">
      <c r="A13" s="24">
        <v>43862</v>
      </c>
      <c r="B13" s="25">
        <v>8</v>
      </c>
      <c r="C13" s="25">
        <v>0</v>
      </c>
      <c r="D13" s="25">
        <f>#REF!-B12</f>
        <v>1</v>
      </c>
      <c r="E13" s="25">
        <f>#REF!-C12</f>
        <v>0</v>
      </c>
      <c r="F13" s="26" t="str">
        <f>TEXT(#REF!,"mmm-yyy")</f>
        <v>Feb-2020</v>
      </c>
      <c r="H13" s="5"/>
      <c r="I13" t="s">
        <v>12</v>
      </c>
      <c r="J13">
        <f>SUMIF(F2:F916,"Sep-2020",D2:D916)</f>
        <v>1217278</v>
      </c>
    </row>
    <row r="14" spans="1:16" x14ac:dyDescent="0.25">
      <c r="A14" s="24">
        <v>43863</v>
      </c>
      <c r="B14" s="25">
        <v>11</v>
      </c>
      <c r="C14" s="25">
        <v>0</v>
      </c>
      <c r="D14" s="25">
        <f>#REF!-B13</f>
        <v>3</v>
      </c>
      <c r="E14" s="25">
        <f>#REF!-C13</f>
        <v>0</v>
      </c>
      <c r="F14" s="26" t="str">
        <f>TEXT(#REF!,"mmm-yyy")</f>
        <v>Feb-2020</v>
      </c>
      <c r="H14" s="5"/>
      <c r="I14" t="s">
        <v>13</v>
      </c>
      <c r="J14">
        <f>SUMIF(F2:F916,"Oct-2020",D2:D916)</f>
        <v>1946272</v>
      </c>
    </row>
    <row r="15" spans="1:16" x14ac:dyDescent="0.25">
      <c r="A15" s="24">
        <v>43864</v>
      </c>
      <c r="B15" s="25">
        <v>11</v>
      </c>
      <c r="C15" s="25">
        <v>0</v>
      </c>
      <c r="D15" s="25">
        <f>#REF!-B14</f>
        <v>0</v>
      </c>
      <c r="E15" s="25">
        <f>#REF!-C14</f>
        <v>0</v>
      </c>
      <c r="F15" s="26" t="str">
        <f>TEXT(#REF!,"mmm-yyy")</f>
        <v>Feb-2020</v>
      </c>
      <c r="H15" s="5"/>
      <c r="I15" t="s">
        <v>14</v>
      </c>
      <c r="J15">
        <f>SUMIF(F2:F916,"Nov-2020",D2:D916)</f>
        <v>4406314</v>
      </c>
    </row>
    <row r="16" spans="1:16" x14ac:dyDescent="0.25">
      <c r="A16" s="24">
        <v>43865</v>
      </c>
      <c r="B16" s="25">
        <v>11</v>
      </c>
      <c r="C16" s="25">
        <v>0</v>
      </c>
      <c r="D16" s="25">
        <f>#REF!-B15</f>
        <v>0</v>
      </c>
      <c r="E16" s="25">
        <f>#REF!-C15</f>
        <v>0</v>
      </c>
      <c r="F16" s="26" t="str">
        <f>TEXT(#REF!,"mmm-yyy")</f>
        <v>Feb-2020</v>
      </c>
      <c r="H16" s="5"/>
      <c r="I16" t="s">
        <v>15</v>
      </c>
      <c r="J16">
        <f>SUMIF(F2:F916,"Dec-2020",D2:D916)</f>
        <v>6409480</v>
      </c>
    </row>
    <row r="17" spans="1:16" x14ac:dyDescent="0.25">
      <c r="A17" s="24">
        <v>43866</v>
      </c>
      <c r="B17" s="25">
        <v>12</v>
      </c>
      <c r="C17" s="25">
        <v>0</v>
      </c>
      <c r="D17" s="25">
        <f>#REF!-B16</f>
        <v>1</v>
      </c>
      <c r="E17" s="25">
        <f>#REF!-C16</f>
        <v>0</v>
      </c>
      <c r="F17" s="26" t="str">
        <f>TEXT(#REF!,"mmm-yyy")</f>
        <v>Feb-2020</v>
      </c>
      <c r="H17" s="5">
        <v>2021</v>
      </c>
      <c r="I17" t="s">
        <v>4</v>
      </c>
      <c r="K17">
        <f>SUMIF(F2:F916,"Jan-2021",D2:D916)</f>
        <v>6196629</v>
      </c>
    </row>
    <row r="18" spans="1:16" x14ac:dyDescent="0.25">
      <c r="A18" s="24">
        <v>43867</v>
      </c>
      <c r="B18" s="25">
        <v>12</v>
      </c>
      <c r="C18" s="25">
        <v>0</v>
      </c>
      <c r="D18" s="25">
        <f>#REF!-B17</f>
        <v>0</v>
      </c>
      <c r="E18" s="25">
        <f>#REF!-C17</f>
        <v>0</v>
      </c>
      <c r="F18" s="26" t="str">
        <f>TEXT(#REF!,"mmm-yyy")</f>
        <v>Feb-2020</v>
      </c>
      <c r="H18" s="5"/>
      <c r="I18" t="s">
        <v>5</v>
      </c>
      <c r="K18">
        <f>SUMIF(F2:F916,"Feb-2021",D2:D916)</f>
        <v>2402731</v>
      </c>
    </row>
    <row r="19" spans="1:16" x14ac:dyDescent="0.25">
      <c r="A19" s="24">
        <v>43868</v>
      </c>
      <c r="B19" s="25">
        <v>12</v>
      </c>
      <c r="C19" s="25">
        <v>0</v>
      </c>
      <c r="D19" s="25">
        <f>#REF!-B18</f>
        <v>0</v>
      </c>
      <c r="E19" s="25">
        <f>#REF!-C18</f>
        <v>0</v>
      </c>
      <c r="F19" s="26" t="str">
        <f>TEXT(#REF!,"mmm-yyy")</f>
        <v>Feb-2020</v>
      </c>
      <c r="H19" s="5"/>
      <c r="I19" t="s">
        <v>6</v>
      </c>
      <c r="K19">
        <f>SUMIF(F3:F917,"Mar-2021",D3:D917)</f>
        <v>1854725</v>
      </c>
      <c r="O19" s="6" t="s">
        <v>17</v>
      </c>
      <c r="P19" s="6" t="s">
        <v>19</v>
      </c>
    </row>
    <row r="20" spans="1:16" x14ac:dyDescent="0.25">
      <c r="A20" s="24">
        <v>43869</v>
      </c>
      <c r="B20" s="25">
        <v>12</v>
      </c>
      <c r="C20" s="25">
        <v>0</v>
      </c>
      <c r="D20" s="25">
        <f>#REF!-B19</f>
        <v>0</v>
      </c>
      <c r="E20" s="25">
        <f>#REF!-C19</f>
        <v>0</v>
      </c>
      <c r="F20" s="26" t="str">
        <f>TEXT(#REF!,"mmm-yyy")</f>
        <v>Feb-2020</v>
      </c>
      <c r="H20" s="5"/>
      <c r="I20" t="s">
        <v>7</v>
      </c>
      <c r="K20">
        <f>SUMIF(F4:F918,"Apr-2021",D4:D918)</f>
        <v>1883488</v>
      </c>
      <c r="O20" s="5">
        <v>2020</v>
      </c>
      <c r="P20" s="27">
        <f>SUM(J5:J16)</f>
        <v>20024801</v>
      </c>
    </row>
    <row r="21" spans="1:16" x14ac:dyDescent="0.25">
      <c r="A21" s="24">
        <v>43870</v>
      </c>
      <c r="B21" s="25">
        <v>12</v>
      </c>
      <c r="C21" s="25">
        <v>0</v>
      </c>
      <c r="D21" s="25">
        <f>#REF!-B20</f>
        <v>0</v>
      </c>
      <c r="E21" s="25">
        <f>#REF!-C20</f>
        <v>0</v>
      </c>
      <c r="F21" s="26" t="str">
        <f>TEXT(#REF!,"mmm-yyy")</f>
        <v>Feb-2020</v>
      </c>
      <c r="H21" s="5"/>
      <c r="I21" t="s">
        <v>8</v>
      </c>
      <c r="K21">
        <f>SUMIF(F5:F919,"May-2021",D5:D919)</f>
        <v>915538</v>
      </c>
      <c r="O21" s="5">
        <v>2021</v>
      </c>
      <c r="P21" s="5">
        <f>SUM(K17:K28)</f>
        <v>34664566</v>
      </c>
    </row>
    <row r="22" spans="1:16" x14ac:dyDescent="0.25">
      <c r="A22" s="24">
        <v>43871</v>
      </c>
      <c r="B22" s="25">
        <v>13</v>
      </c>
      <c r="C22" s="25">
        <v>0</v>
      </c>
      <c r="D22" s="25">
        <f>#REF!-B21</f>
        <v>1</v>
      </c>
      <c r="E22" s="25">
        <f>#REF!-C21</f>
        <v>0</v>
      </c>
      <c r="F22" s="26" t="str">
        <f>TEXT(#REF!,"mmm-yyy")</f>
        <v>Feb-2020</v>
      </c>
      <c r="H22" s="5"/>
      <c r="I22" t="s">
        <v>9</v>
      </c>
      <c r="K22">
        <f>SUMIF(F6:F920,"Jun-2021",D6:D920)</f>
        <v>361852</v>
      </c>
      <c r="O22" s="5">
        <v>2022</v>
      </c>
      <c r="P22" s="5">
        <f>SUM(L29:L35)</f>
        <v>35537226</v>
      </c>
    </row>
    <row r="23" spans="1:16" x14ac:dyDescent="0.25">
      <c r="A23" s="24">
        <v>43872</v>
      </c>
      <c r="B23" s="25">
        <v>13</v>
      </c>
      <c r="C23" s="25">
        <v>0</v>
      </c>
      <c r="D23" s="25">
        <f>#REF!-B22</f>
        <v>0</v>
      </c>
      <c r="E23" s="25">
        <f>#REF!-C22</f>
        <v>0</v>
      </c>
      <c r="F23" s="26" t="str">
        <f>TEXT(#REF!,"mmm-yyy")</f>
        <v>Feb-2020</v>
      </c>
      <c r="H23" s="5"/>
      <c r="I23" t="s">
        <v>10</v>
      </c>
      <c r="K23">
        <f>SUMIF(F7:F921,"Jul-2021",D7:D921)</f>
        <v>1378800</v>
      </c>
      <c r="O23" s="31" t="s">
        <v>18</v>
      </c>
      <c r="P23" s="31">
        <f>SUM(P20:P22)</f>
        <v>90226593</v>
      </c>
    </row>
    <row r="24" spans="1:16" x14ac:dyDescent="0.25">
      <c r="A24" s="24">
        <v>43873</v>
      </c>
      <c r="B24" s="25">
        <v>14</v>
      </c>
      <c r="C24" s="25">
        <v>0</v>
      </c>
      <c r="D24" s="25">
        <f>#REF!-B23</f>
        <v>1</v>
      </c>
      <c r="E24" s="25">
        <f>#REF!-C23</f>
        <v>0</v>
      </c>
      <c r="F24" s="26" t="str">
        <f>TEXT(#REF!,"mmm-yyy")</f>
        <v>Feb-2020</v>
      </c>
      <c r="H24" s="5"/>
      <c r="I24" t="s">
        <v>11</v>
      </c>
      <c r="K24">
        <f>SUMIF(F8:F922,"Aug-2021",D8:D922)</f>
        <v>4298065</v>
      </c>
    </row>
    <row r="25" spans="1:16" x14ac:dyDescent="0.25">
      <c r="A25" s="24">
        <v>43874</v>
      </c>
      <c r="B25" s="25">
        <v>15</v>
      </c>
      <c r="C25" s="25">
        <v>0</v>
      </c>
      <c r="D25" s="25">
        <f>#REF!-B24</f>
        <v>1</v>
      </c>
      <c r="E25" s="25">
        <f>#REF!-C24</f>
        <v>0</v>
      </c>
      <c r="F25" s="26" t="str">
        <f>TEXT(#REF!,"mmm-yyy")</f>
        <v>Feb-2020</v>
      </c>
      <c r="H25" s="5"/>
      <c r="I25" t="s">
        <v>12</v>
      </c>
      <c r="K25">
        <f>SUMIF(F9:F923,"Sep-2021",D9:D923)</f>
        <v>4141403</v>
      </c>
    </row>
    <row r="26" spans="1:16" x14ac:dyDescent="0.25">
      <c r="A26" s="24">
        <v>43875</v>
      </c>
      <c r="B26" s="25">
        <v>15</v>
      </c>
      <c r="C26" s="25">
        <v>0</v>
      </c>
      <c r="D26" s="25">
        <f>#REF!-B25</f>
        <v>0</v>
      </c>
      <c r="E26" s="25">
        <f>#REF!-C25</f>
        <v>0</v>
      </c>
      <c r="F26" s="26" t="str">
        <f>TEXT(#REF!,"mmm-yyy")</f>
        <v>Feb-2020</v>
      </c>
      <c r="H26" s="5"/>
      <c r="I26" t="s">
        <v>13</v>
      </c>
      <c r="K26">
        <f>SUMIF(F10:F924,"Oct-2021",D10:D924)</f>
        <v>2476066</v>
      </c>
    </row>
    <row r="27" spans="1:16" x14ac:dyDescent="0.25">
      <c r="A27" s="24">
        <v>43876</v>
      </c>
      <c r="B27" s="25">
        <v>15</v>
      </c>
      <c r="C27" s="25">
        <v>0</v>
      </c>
      <c r="D27" s="25">
        <f>#REF!-B26</f>
        <v>0</v>
      </c>
      <c r="E27" s="25">
        <f>#REF!-C26</f>
        <v>0</v>
      </c>
      <c r="F27" s="26" t="str">
        <f>TEXT(#REF!,"mmm-yyy")</f>
        <v>Feb-2020</v>
      </c>
      <c r="H27" s="5"/>
      <c r="I27" t="s">
        <v>14</v>
      </c>
      <c r="K27">
        <f>SUMIF(F11:F925,"Nov-2021",D11:D925)</f>
        <v>2586694</v>
      </c>
    </row>
    <row r="28" spans="1:16" x14ac:dyDescent="0.25">
      <c r="A28" s="24">
        <v>43877</v>
      </c>
      <c r="B28" s="25">
        <v>15</v>
      </c>
      <c r="C28" s="25">
        <v>0</v>
      </c>
      <c r="D28" s="25">
        <f>#REF!-B27</f>
        <v>0</v>
      </c>
      <c r="E28" s="25">
        <f>#REF!-C27</f>
        <v>0</v>
      </c>
      <c r="F28" s="26" t="str">
        <f>TEXT(#REF!,"mmm-yyy")</f>
        <v>Feb-2020</v>
      </c>
      <c r="H28" s="5"/>
      <c r="I28" t="s">
        <v>15</v>
      </c>
      <c r="K28">
        <f>SUMIF(F12:F926,"Dec-2021",D12:D926)</f>
        <v>6168575</v>
      </c>
    </row>
    <row r="29" spans="1:16" x14ac:dyDescent="0.25">
      <c r="A29" s="24">
        <v>43878</v>
      </c>
      <c r="B29" s="25">
        <v>25</v>
      </c>
      <c r="C29" s="25">
        <v>0</v>
      </c>
      <c r="D29" s="25">
        <f>#REF!-B28</f>
        <v>10</v>
      </c>
      <c r="E29" s="25">
        <f>#REF!-C28</f>
        <v>0</v>
      </c>
      <c r="F29" s="26" t="str">
        <f>TEXT(#REF!,"mmm-yyy")</f>
        <v>Feb-2020</v>
      </c>
      <c r="H29" s="5">
        <v>2022</v>
      </c>
      <c r="I29" t="s">
        <v>4</v>
      </c>
      <c r="L29">
        <f>SUMIF(F12:F926,"Jan-2022",D12:D926)</f>
        <v>20300128</v>
      </c>
    </row>
    <row r="30" spans="1:16" x14ac:dyDescent="0.25">
      <c r="A30" s="24">
        <v>43879</v>
      </c>
      <c r="B30" s="25">
        <v>25</v>
      </c>
      <c r="C30" s="25">
        <v>0</v>
      </c>
      <c r="D30" s="25">
        <f>#REF!-B29</f>
        <v>0</v>
      </c>
      <c r="E30" s="25">
        <f>#REF!-C29</f>
        <v>0</v>
      </c>
      <c r="F30" s="26" t="str">
        <f>TEXT(#REF!,"mmm-yyy")</f>
        <v>Feb-2020</v>
      </c>
      <c r="H30" s="5"/>
      <c r="I30" t="s">
        <v>5</v>
      </c>
      <c r="L30">
        <f>SUMIF(F13:F927,"Feb-2022",D13:D927)</f>
        <v>3953318</v>
      </c>
    </row>
    <row r="31" spans="1:16" x14ac:dyDescent="0.25">
      <c r="A31" s="24">
        <v>43880</v>
      </c>
      <c r="B31" s="25">
        <v>25</v>
      </c>
      <c r="C31" s="25">
        <v>0</v>
      </c>
      <c r="D31" s="25">
        <f>#REF!-B30</f>
        <v>0</v>
      </c>
      <c r="E31" s="25">
        <f>#REF!-C30</f>
        <v>0</v>
      </c>
      <c r="F31" s="26" t="str">
        <f>TEXT(#REF!,"mmm-yyy")</f>
        <v>Feb-2020</v>
      </c>
      <c r="H31" s="5"/>
      <c r="I31" t="s">
        <v>6</v>
      </c>
      <c r="L31">
        <f>SUMIF(F14:F928,"Mar-2022",D14:D928)</f>
        <v>1061372</v>
      </c>
    </row>
    <row r="32" spans="1:16" x14ac:dyDescent="0.25">
      <c r="A32" s="24">
        <v>43881</v>
      </c>
      <c r="B32" s="25">
        <v>27</v>
      </c>
      <c r="C32" s="25">
        <v>0</v>
      </c>
      <c r="D32" s="25">
        <f>#REF!-B31</f>
        <v>2</v>
      </c>
      <c r="E32" s="25">
        <f>#REF!-C31</f>
        <v>0</v>
      </c>
      <c r="F32" s="26" t="str">
        <f>TEXT(#REF!,"mmm-yyy")</f>
        <v>Feb-2020</v>
      </c>
      <c r="H32" s="5"/>
      <c r="I32" t="s">
        <v>7</v>
      </c>
      <c r="L32">
        <f>SUMIF(F15:F929,"Apr-2022",D15:D929)</f>
        <v>1254848</v>
      </c>
    </row>
    <row r="33" spans="1:12" x14ac:dyDescent="0.25">
      <c r="A33" s="24">
        <v>43882</v>
      </c>
      <c r="B33" s="25">
        <v>30</v>
      </c>
      <c r="C33" s="25">
        <v>0</v>
      </c>
      <c r="D33" s="25">
        <f>#REF!-B32</f>
        <v>3</v>
      </c>
      <c r="E33" s="25">
        <f>#REF!-C32</f>
        <v>0</v>
      </c>
      <c r="F33" s="26" t="str">
        <f>TEXT(#REF!,"mmm-yyy")</f>
        <v>Feb-2020</v>
      </c>
      <c r="H33" s="5"/>
      <c r="I33" t="s">
        <v>8</v>
      </c>
      <c r="L33">
        <f>SUMIF(F16:F930,"May-2022",D16:D930)</f>
        <v>2882308</v>
      </c>
    </row>
    <row r="34" spans="1:12" x14ac:dyDescent="0.25">
      <c r="A34" s="24">
        <v>43883</v>
      </c>
      <c r="B34" s="25">
        <v>30</v>
      </c>
      <c r="C34" s="25">
        <v>0</v>
      </c>
      <c r="D34" s="25">
        <f>#REF!-B33</f>
        <v>0</v>
      </c>
      <c r="E34" s="25">
        <f>#REF!-C33</f>
        <v>0</v>
      </c>
      <c r="F34" s="26" t="str">
        <f>TEXT(#REF!,"mmm-yyy")</f>
        <v>Feb-2020</v>
      </c>
      <c r="H34" s="5"/>
      <c r="I34" t="s">
        <v>9</v>
      </c>
      <c r="L34">
        <f>SUMIF(F17:F931,"Jun-2022",D17:D931)</f>
        <v>3330059</v>
      </c>
    </row>
    <row r="35" spans="1:12" x14ac:dyDescent="0.25">
      <c r="A35" s="24">
        <v>43884</v>
      </c>
      <c r="B35" s="25">
        <v>30</v>
      </c>
      <c r="C35" s="25">
        <v>0</v>
      </c>
      <c r="D35" s="25">
        <f>#REF!-B34</f>
        <v>0</v>
      </c>
      <c r="E35" s="25">
        <f>#REF!-C34</f>
        <v>0</v>
      </c>
      <c r="F35" s="26" t="str">
        <f>TEXT(#REF!,"mmm-yyy")</f>
        <v>Feb-2020</v>
      </c>
      <c r="H35" s="5"/>
      <c r="I35" t="s">
        <v>10</v>
      </c>
      <c r="L35">
        <f>SUMIF(F18:F932,"Jul-2022",D18:D932)</f>
        <v>2755193</v>
      </c>
    </row>
    <row r="36" spans="1:12" x14ac:dyDescent="0.25">
      <c r="A36" s="24">
        <v>43885</v>
      </c>
      <c r="B36" s="25">
        <v>43</v>
      </c>
      <c r="C36" s="25">
        <v>0</v>
      </c>
      <c r="D36" s="25">
        <f>#REF!-B35</f>
        <v>13</v>
      </c>
      <c r="E36" s="25">
        <f>#REF!-C35</f>
        <v>0</v>
      </c>
      <c r="F36" s="26" t="str">
        <f>TEXT(#REF!,"mmm-yyy")</f>
        <v>Feb-2020</v>
      </c>
    </row>
    <row r="37" spans="1:12" x14ac:dyDescent="0.25">
      <c r="A37" s="24">
        <v>43886</v>
      </c>
      <c r="B37" s="25">
        <v>45</v>
      </c>
      <c r="C37" s="25">
        <v>0</v>
      </c>
      <c r="D37" s="25">
        <f>#REF!-B36</f>
        <v>2</v>
      </c>
      <c r="E37" s="25">
        <f>#REF!-C36</f>
        <v>0</v>
      </c>
      <c r="F37" s="26" t="str">
        <f>TEXT(#REF!,"mmm-yyy")</f>
        <v>Feb-2020</v>
      </c>
    </row>
    <row r="38" spans="1:12" x14ac:dyDescent="0.25">
      <c r="A38" s="24">
        <v>43887</v>
      </c>
      <c r="B38" s="25">
        <v>60</v>
      </c>
      <c r="C38" s="25">
        <v>0</v>
      </c>
      <c r="D38" s="25">
        <f>#REF!-B37</f>
        <v>15</v>
      </c>
      <c r="E38" s="25">
        <f>#REF!-C37</f>
        <v>0</v>
      </c>
      <c r="F38" s="26" t="str">
        <f>TEXT(#REF!,"mmm-yyy")</f>
        <v>Feb-2020</v>
      </c>
    </row>
    <row r="39" spans="1:12" x14ac:dyDescent="0.25">
      <c r="A39" s="24">
        <v>43888</v>
      </c>
      <c r="B39" s="25">
        <v>60</v>
      </c>
      <c r="C39" s="25">
        <v>0</v>
      </c>
      <c r="D39" s="25">
        <f>#REF!-B38</f>
        <v>0</v>
      </c>
      <c r="E39" s="25">
        <f>#REF!-C38</f>
        <v>0</v>
      </c>
      <c r="F39" s="26" t="str">
        <f>TEXT(#REF!,"mmm-yyy")</f>
        <v>Feb-2020</v>
      </c>
    </row>
    <row r="40" spans="1:12" x14ac:dyDescent="0.25">
      <c r="A40" s="24">
        <v>43889</v>
      </c>
      <c r="B40" s="25">
        <v>65</v>
      </c>
      <c r="C40" s="25">
        <v>0</v>
      </c>
      <c r="D40" s="25">
        <f>#REF!-B39</f>
        <v>5</v>
      </c>
      <c r="E40" s="25">
        <f>#REF!-C39</f>
        <v>0</v>
      </c>
      <c r="F40" s="26" t="str">
        <f>TEXT(#REF!,"mmm-yyy")</f>
        <v>Feb-2020</v>
      </c>
    </row>
    <row r="41" spans="1:12" x14ac:dyDescent="0.25">
      <c r="A41" s="24">
        <v>43890</v>
      </c>
      <c r="B41" s="25">
        <v>70</v>
      </c>
      <c r="C41" s="25">
        <v>1</v>
      </c>
      <c r="D41" s="25">
        <f>#REF!-B40</f>
        <v>5</v>
      </c>
      <c r="E41" s="25">
        <f>#REF!-C40</f>
        <v>1</v>
      </c>
      <c r="F41" s="26" t="str">
        <f>TEXT(#REF!,"mmm-yyy")</f>
        <v>Feb-2020</v>
      </c>
    </row>
    <row r="42" spans="1:12" x14ac:dyDescent="0.25">
      <c r="A42" s="24">
        <v>43891</v>
      </c>
      <c r="B42" s="25">
        <v>88</v>
      </c>
      <c r="C42" s="25">
        <v>3</v>
      </c>
      <c r="D42" s="25">
        <f>#REF!-B41</f>
        <v>18</v>
      </c>
      <c r="E42" s="25">
        <f>#REF!-C41</f>
        <v>2</v>
      </c>
      <c r="F42" s="26" t="str">
        <f>TEXT(#REF!,"mmm-yyy")</f>
        <v>Mar-2020</v>
      </c>
    </row>
    <row r="43" spans="1:12" x14ac:dyDescent="0.25">
      <c r="A43" s="24">
        <v>43892</v>
      </c>
      <c r="B43" s="25">
        <v>104</v>
      </c>
      <c r="C43" s="25">
        <v>6</v>
      </c>
      <c r="D43" s="25">
        <f>#REF!-B42</f>
        <v>16</v>
      </c>
      <c r="E43" s="25">
        <f>#REF!-C42</f>
        <v>3</v>
      </c>
      <c r="F43" s="26" t="str">
        <f>TEXT(#REF!,"mmm-yyy")</f>
        <v>Mar-2020</v>
      </c>
    </row>
    <row r="44" spans="1:12" x14ac:dyDescent="0.25">
      <c r="A44" s="24">
        <v>43893</v>
      </c>
      <c r="B44" s="25">
        <v>125</v>
      </c>
      <c r="C44" s="25">
        <v>10</v>
      </c>
      <c r="D44" s="25">
        <f>#REF!-B43</f>
        <v>21</v>
      </c>
      <c r="E44" s="25">
        <f>#REF!-C43</f>
        <v>4</v>
      </c>
      <c r="F44" s="26" t="str">
        <f>TEXT(#REF!,"mmm-yyy")</f>
        <v>Mar-2020</v>
      </c>
    </row>
    <row r="45" spans="1:12" x14ac:dyDescent="0.25">
      <c r="A45" s="24">
        <v>43894</v>
      </c>
      <c r="B45" s="25">
        <v>161</v>
      </c>
      <c r="C45" s="25">
        <v>12</v>
      </c>
      <c r="D45" s="25">
        <f>#REF!-B44</f>
        <v>36</v>
      </c>
      <c r="E45" s="25">
        <f>#REF!-C44</f>
        <v>2</v>
      </c>
      <c r="F45" s="26" t="str">
        <f>TEXT(#REF!,"mmm-yyy")</f>
        <v>Mar-2020</v>
      </c>
    </row>
    <row r="46" spans="1:12" x14ac:dyDescent="0.25">
      <c r="A46" s="24">
        <v>43895</v>
      </c>
      <c r="B46" s="25">
        <v>228</v>
      </c>
      <c r="C46" s="25">
        <v>12</v>
      </c>
      <c r="D46" s="25">
        <f>#REF!-B45</f>
        <v>67</v>
      </c>
      <c r="E46" s="25">
        <f>#REF!-C45</f>
        <v>0</v>
      </c>
      <c r="F46" s="26" t="str">
        <f>TEXT(#REF!,"mmm-yyy")</f>
        <v>Mar-2020</v>
      </c>
    </row>
    <row r="47" spans="1:12" x14ac:dyDescent="0.25">
      <c r="A47" s="24">
        <v>43896</v>
      </c>
      <c r="B47" s="25">
        <v>311</v>
      </c>
      <c r="C47" s="25">
        <v>15</v>
      </c>
      <c r="D47" s="25">
        <f>#REF!-B46</f>
        <v>83</v>
      </c>
      <c r="E47" s="25">
        <f>#REF!-C46</f>
        <v>3</v>
      </c>
      <c r="F47" s="26" t="str">
        <f>TEXT(#REF!,"mmm-yyy")</f>
        <v>Mar-2020</v>
      </c>
    </row>
    <row r="48" spans="1:12" x14ac:dyDescent="0.25">
      <c r="A48" s="24">
        <v>43897</v>
      </c>
      <c r="B48" s="25">
        <v>428</v>
      </c>
      <c r="C48" s="25">
        <v>19</v>
      </c>
      <c r="D48" s="25">
        <f>#REF!-B47</f>
        <v>117</v>
      </c>
      <c r="E48" s="25">
        <f>#REF!-C47</f>
        <v>4</v>
      </c>
      <c r="F48" s="26" t="str">
        <f>TEXT(#REF!,"mmm-yyy")</f>
        <v>Mar-2020</v>
      </c>
    </row>
    <row r="49" spans="1:6" x14ac:dyDescent="0.25">
      <c r="A49" s="24">
        <v>43898</v>
      </c>
      <c r="B49" s="25">
        <v>547</v>
      </c>
      <c r="C49" s="25">
        <v>22</v>
      </c>
      <c r="D49" s="25">
        <f>#REF!-B48</f>
        <v>119</v>
      </c>
      <c r="E49" s="25">
        <f>#REF!-C48</f>
        <v>3</v>
      </c>
      <c r="F49" s="26" t="str">
        <f>TEXT(#REF!,"mmm-yyy")</f>
        <v>Mar-2020</v>
      </c>
    </row>
    <row r="50" spans="1:6" x14ac:dyDescent="0.25">
      <c r="A50" s="24">
        <v>43899</v>
      </c>
      <c r="B50" s="25">
        <v>748</v>
      </c>
      <c r="C50" s="25">
        <v>26</v>
      </c>
      <c r="D50" s="25">
        <f>#REF!-B49</f>
        <v>201</v>
      </c>
      <c r="E50" s="25">
        <f>#REF!-C49</f>
        <v>4</v>
      </c>
      <c r="F50" s="26" t="str">
        <f>TEXT(#REF!,"mmm-yyy")</f>
        <v>Mar-2020</v>
      </c>
    </row>
    <row r="51" spans="1:6" x14ac:dyDescent="0.25">
      <c r="A51" s="24">
        <v>43900</v>
      </c>
      <c r="B51" s="25">
        <v>1018</v>
      </c>
      <c r="C51" s="25">
        <v>31</v>
      </c>
      <c r="D51" s="25">
        <f>#REF!-B50</f>
        <v>270</v>
      </c>
      <c r="E51" s="25">
        <f>#REF!-C50</f>
        <v>5</v>
      </c>
      <c r="F51" s="26" t="str">
        <f>TEXT(#REF!,"mmm-yyy")</f>
        <v>Mar-2020</v>
      </c>
    </row>
    <row r="52" spans="1:6" x14ac:dyDescent="0.25">
      <c r="A52" s="24">
        <v>43901</v>
      </c>
      <c r="B52" s="25">
        <v>1263</v>
      </c>
      <c r="C52" s="25">
        <v>37</v>
      </c>
      <c r="D52" s="25">
        <f>#REF!-B51</f>
        <v>245</v>
      </c>
      <c r="E52" s="25">
        <f>#REF!-C51</f>
        <v>6</v>
      </c>
      <c r="F52" s="26" t="str">
        <f>TEXT(#REF!,"mmm-yyy")</f>
        <v>Mar-2020</v>
      </c>
    </row>
    <row r="53" spans="1:6" x14ac:dyDescent="0.25">
      <c r="A53" s="24">
        <v>43902</v>
      </c>
      <c r="B53" s="25">
        <v>1668</v>
      </c>
      <c r="C53" s="25">
        <v>43</v>
      </c>
      <c r="D53" s="25">
        <f>#REF!-B52</f>
        <v>405</v>
      </c>
      <c r="E53" s="25">
        <f>#REF!-C52</f>
        <v>6</v>
      </c>
      <c r="F53" s="26" t="str">
        <f>TEXT(#REF!,"mmm-yyy")</f>
        <v>Mar-2020</v>
      </c>
    </row>
    <row r="54" spans="1:6" x14ac:dyDescent="0.25">
      <c r="A54" s="24">
        <v>43903</v>
      </c>
      <c r="B54" s="25">
        <v>2224</v>
      </c>
      <c r="C54" s="25">
        <v>50</v>
      </c>
      <c r="D54" s="25">
        <f>#REF!-B53</f>
        <v>556</v>
      </c>
      <c r="E54" s="25">
        <f>#REF!-C53</f>
        <v>7</v>
      </c>
      <c r="F54" s="26" t="str">
        <f>TEXT(#REF!,"mmm-yyy")</f>
        <v>Mar-2020</v>
      </c>
    </row>
    <row r="55" spans="1:6" x14ac:dyDescent="0.25">
      <c r="A55" s="24">
        <v>43904</v>
      </c>
      <c r="B55" s="25">
        <v>2898</v>
      </c>
      <c r="C55" s="25">
        <v>60</v>
      </c>
      <c r="D55" s="25">
        <f>#REF!-B54</f>
        <v>674</v>
      </c>
      <c r="E55" s="25">
        <f>#REF!-C54</f>
        <v>10</v>
      </c>
      <c r="F55" s="26" t="str">
        <f>TEXT(#REF!,"mmm-yyy")</f>
        <v>Mar-2020</v>
      </c>
    </row>
    <row r="56" spans="1:6" x14ac:dyDescent="0.25">
      <c r="A56" s="24">
        <v>43905</v>
      </c>
      <c r="B56" s="25">
        <v>3600</v>
      </c>
      <c r="C56" s="25">
        <v>68</v>
      </c>
      <c r="D56" s="25">
        <f>#REF!-B55</f>
        <v>702</v>
      </c>
      <c r="E56" s="25">
        <f>#REF!-C55</f>
        <v>8</v>
      </c>
      <c r="F56" s="26" t="str">
        <f>TEXT(#REF!,"mmm-yyy")</f>
        <v>Mar-2020</v>
      </c>
    </row>
    <row r="57" spans="1:6" x14ac:dyDescent="0.25">
      <c r="A57" s="24">
        <v>43906</v>
      </c>
      <c r="B57" s="25">
        <v>4507</v>
      </c>
      <c r="C57" s="25">
        <v>91</v>
      </c>
      <c r="D57" s="25">
        <f>#REF!-B56</f>
        <v>907</v>
      </c>
      <c r="E57" s="25">
        <f>#REF!-C56</f>
        <v>23</v>
      </c>
      <c r="F57" s="26" t="str">
        <f>TEXT(#REF!,"mmm-yyy")</f>
        <v>Mar-2020</v>
      </c>
    </row>
    <row r="58" spans="1:6" x14ac:dyDescent="0.25">
      <c r="A58" s="24">
        <v>43907</v>
      </c>
      <c r="B58" s="25">
        <v>5906</v>
      </c>
      <c r="C58" s="25">
        <v>117</v>
      </c>
      <c r="D58" s="25">
        <f>#REF!-B57</f>
        <v>1399</v>
      </c>
      <c r="E58" s="25">
        <f>#REF!-C57</f>
        <v>26</v>
      </c>
      <c r="F58" s="26" t="str">
        <f>TEXT(#REF!,"mmm-yyy")</f>
        <v>Mar-2020</v>
      </c>
    </row>
    <row r="59" spans="1:6" x14ac:dyDescent="0.25">
      <c r="A59" s="24">
        <v>43908</v>
      </c>
      <c r="B59" s="25">
        <v>8350</v>
      </c>
      <c r="C59" s="25">
        <v>162</v>
      </c>
      <c r="D59" s="25">
        <f>#REF!-B58</f>
        <v>2444</v>
      </c>
      <c r="E59" s="25">
        <f>#REF!-C58</f>
        <v>45</v>
      </c>
      <c r="F59" s="26" t="str">
        <f>TEXT(#REF!,"mmm-yyy")</f>
        <v>Mar-2020</v>
      </c>
    </row>
    <row r="60" spans="1:6" x14ac:dyDescent="0.25">
      <c r="A60" s="24">
        <v>43909</v>
      </c>
      <c r="B60" s="25">
        <v>12393</v>
      </c>
      <c r="C60" s="25">
        <v>212</v>
      </c>
      <c r="D60" s="25">
        <f>#REF!-B59</f>
        <v>4043</v>
      </c>
      <c r="E60" s="25">
        <f>#REF!-C59</f>
        <v>50</v>
      </c>
      <c r="F60" s="26" t="str">
        <f>TEXT(#REF!,"mmm-yyy")</f>
        <v>Mar-2020</v>
      </c>
    </row>
    <row r="61" spans="1:6" x14ac:dyDescent="0.25">
      <c r="A61" s="24">
        <v>43910</v>
      </c>
      <c r="B61" s="25">
        <v>18012</v>
      </c>
      <c r="C61" s="25">
        <v>277</v>
      </c>
      <c r="D61" s="25">
        <f>#REF!-B60</f>
        <v>5619</v>
      </c>
      <c r="E61" s="25">
        <f>#REF!-C60</f>
        <v>65</v>
      </c>
      <c r="F61" s="26" t="str">
        <f>TEXT(#REF!,"mmm-yyy")</f>
        <v>Mar-2020</v>
      </c>
    </row>
    <row r="62" spans="1:6" x14ac:dyDescent="0.25">
      <c r="A62" s="24">
        <v>43911</v>
      </c>
      <c r="B62" s="25">
        <v>24528</v>
      </c>
      <c r="C62" s="25">
        <v>360</v>
      </c>
      <c r="D62" s="25">
        <f>#REF!-B61</f>
        <v>6516</v>
      </c>
      <c r="E62" s="25">
        <f>#REF!-C61</f>
        <v>83</v>
      </c>
      <c r="F62" s="26" t="str">
        <f>TEXT(#REF!,"mmm-yyy")</f>
        <v>Mar-2020</v>
      </c>
    </row>
    <row r="63" spans="1:6" x14ac:dyDescent="0.25">
      <c r="A63" s="24">
        <v>43912</v>
      </c>
      <c r="B63" s="25">
        <v>33073</v>
      </c>
      <c r="C63" s="25">
        <v>458</v>
      </c>
      <c r="D63" s="25">
        <f>#REF!-B62</f>
        <v>8545</v>
      </c>
      <c r="E63" s="25">
        <f>#REF!-C62</f>
        <v>98</v>
      </c>
      <c r="F63" s="26" t="str">
        <f>TEXT(#REF!,"mmm-yyy")</f>
        <v>Mar-2020</v>
      </c>
    </row>
    <row r="64" spans="1:6" x14ac:dyDescent="0.25">
      <c r="A64" s="24">
        <v>43913</v>
      </c>
      <c r="B64" s="25">
        <v>43505</v>
      </c>
      <c r="C64" s="25">
        <v>579</v>
      </c>
      <c r="D64" s="25">
        <f>#REF!-B63</f>
        <v>10432</v>
      </c>
      <c r="E64" s="25">
        <f>#REF!-C63</f>
        <v>121</v>
      </c>
      <c r="F64" s="26" t="str">
        <f>TEXT(#REF!,"mmm-yyy")</f>
        <v>Mar-2020</v>
      </c>
    </row>
    <row r="65" spans="1:6" x14ac:dyDescent="0.25">
      <c r="A65" s="24">
        <v>43914</v>
      </c>
      <c r="B65" s="25">
        <v>53938</v>
      </c>
      <c r="C65" s="25">
        <v>785</v>
      </c>
      <c r="D65" s="25">
        <f>#REF!-B64</f>
        <v>10433</v>
      </c>
      <c r="E65" s="25">
        <f>#REF!-C64</f>
        <v>206</v>
      </c>
      <c r="F65" s="26" t="str">
        <f>TEXT(#REF!,"mmm-yyy")</f>
        <v>Mar-2020</v>
      </c>
    </row>
    <row r="66" spans="1:6" x14ac:dyDescent="0.25">
      <c r="A66" s="24">
        <v>43915</v>
      </c>
      <c r="B66" s="25">
        <v>68572</v>
      </c>
      <c r="C66" s="25">
        <v>1054</v>
      </c>
      <c r="D66" s="25">
        <f>#REF!-B65</f>
        <v>14634</v>
      </c>
      <c r="E66" s="25">
        <f>#REF!-C65</f>
        <v>269</v>
      </c>
      <c r="F66" s="26" t="str">
        <f>TEXT(#REF!,"mmm-yyy")</f>
        <v>Mar-2020</v>
      </c>
    </row>
    <row r="67" spans="1:6" x14ac:dyDescent="0.25">
      <c r="A67" s="24">
        <v>43916</v>
      </c>
      <c r="B67" s="25">
        <v>85570</v>
      </c>
      <c r="C67" s="25">
        <v>1353</v>
      </c>
      <c r="D67" s="25">
        <f>#REF!-B66</f>
        <v>16998</v>
      </c>
      <c r="E67" s="25">
        <f>#REF!-C66</f>
        <v>299</v>
      </c>
      <c r="F67" s="26" t="str">
        <f>TEXT(#REF!,"mmm-yyy")</f>
        <v>Mar-2020</v>
      </c>
    </row>
    <row r="68" spans="1:6" x14ac:dyDescent="0.25">
      <c r="A68" s="24">
        <v>43917</v>
      </c>
      <c r="B68" s="25">
        <v>102900</v>
      </c>
      <c r="C68" s="25">
        <v>1770</v>
      </c>
      <c r="D68" s="25">
        <f>#REF!-B67</f>
        <v>17330</v>
      </c>
      <c r="E68" s="25">
        <f>#REF!-C67</f>
        <v>417</v>
      </c>
      <c r="F68" s="26" t="str">
        <f>TEXT(#REF!,"mmm-yyy")</f>
        <v>Mar-2020</v>
      </c>
    </row>
    <row r="69" spans="1:6" x14ac:dyDescent="0.25">
      <c r="A69" s="24">
        <v>43918</v>
      </c>
      <c r="B69" s="25">
        <v>123966</v>
      </c>
      <c r="C69" s="25">
        <v>2300</v>
      </c>
      <c r="D69" s="25">
        <f>#REF!-B68</f>
        <v>21066</v>
      </c>
      <c r="E69" s="25">
        <f>#REF!-C68</f>
        <v>530</v>
      </c>
      <c r="F69" s="26" t="str">
        <f>TEXT(#REF!,"mmm-yyy")</f>
        <v>Mar-2020</v>
      </c>
    </row>
    <row r="70" spans="1:6" x14ac:dyDescent="0.25">
      <c r="A70" s="24">
        <v>43919</v>
      </c>
      <c r="B70" s="25">
        <v>142486</v>
      </c>
      <c r="C70" s="25">
        <v>2718</v>
      </c>
      <c r="D70" s="25">
        <f>#REF!-B69</f>
        <v>18520</v>
      </c>
      <c r="E70" s="25">
        <f>#REF!-C69</f>
        <v>418</v>
      </c>
      <c r="F70" s="26" t="str">
        <f>TEXT(#REF!,"mmm-yyy")</f>
        <v>Mar-2020</v>
      </c>
    </row>
    <row r="71" spans="1:6" x14ac:dyDescent="0.25">
      <c r="A71" s="24">
        <v>43920</v>
      </c>
      <c r="B71" s="25">
        <v>163955</v>
      </c>
      <c r="C71" s="25">
        <v>3368</v>
      </c>
      <c r="D71" s="25">
        <f>#REF!-B70</f>
        <v>21469</v>
      </c>
      <c r="E71" s="25">
        <f>#REF!-C70</f>
        <v>650</v>
      </c>
      <c r="F71" s="26" t="str">
        <f>TEXT(#REF!,"mmm-yyy")</f>
        <v>Mar-2020</v>
      </c>
    </row>
    <row r="72" spans="1:6" x14ac:dyDescent="0.25">
      <c r="A72" s="24">
        <v>43921</v>
      </c>
      <c r="B72" s="25">
        <v>188461</v>
      </c>
      <c r="C72" s="25">
        <v>4304</v>
      </c>
      <c r="D72" s="25">
        <f>#REF!-B71</f>
        <v>24506</v>
      </c>
      <c r="E72" s="25">
        <f>#REF!-C71</f>
        <v>936</v>
      </c>
      <c r="F72" s="26" t="str">
        <f>TEXT(#REF!,"mmm-yyy")</f>
        <v>Mar-2020</v>
      </c>
    </row>
    <row r="73" spans="1:6" x14ac:dyDescent="0.25">
      <c r="A73" s="24">
        <v>43922</v>
      </c>
      <c r="B73" s="25">
        <v>215391</v>
      </c>
      <c r="C73" s="25">
        <v>5325</v>
      </c>
      <c r="D73" s="25">
        <f>#REF!-B72</f>
        <v>26930</v>
      </c>
      <c r="E73" s="25">
        <f>#REF!-C72</f>
        <v>1021</v>
      </c>
      <c r="F73" s="26" t="str">
        <f>TEXT(#REF!,"mmm-yyy")</f>
        <v>Apr-2020</v>
      </c>
    </row>
    <row r="74" spans="1:6" x14ac:dyDescent="0.25">
      <c r="A74" s="24">
        <v>43923</v>
      </c>
      <c r="B74" s="25">
        <v>245108</v>
      </c>
      <c r="C74" s="25">
        <v>6541</v>
      </c>
      <c r="D74" s="25">
        <f>#REF!-B73</f>
        <v>29717</v>
      </c>
      <c r="E74" s="25">
        <f>#REF!-C73</f>
        <v>1216</v>
      </c>
      <c r="F74" s="26" t="str">
        <f>TEXT(#REF!,"mmm-yyy")</f>
        <v>Apr-2020</v>
      </c>
    </row>
    <row r="75" spans="1:6" x14ac:dyDescent="0.25">
      <c r="A75" s="24">
        <v>43924</v>
      </c>
      <c r="B75" s="25">
        <v>277426</v>
      </c>
      <c r="C75" s="25">
        <v>7932</v>
      </c>
      <c r="D75" s="25">
        <f>#REF!-B74</f>
        <v>32318</v>
      </c>
      <c r="E75" s="25">
        <f>#REF!-C74</f>
        <v>1391</v>
      </c>
      <c r="F75" s="26" t="str">
        <f>TEXT(#REF!,"mmm-yyy")</f>
        <v>Apr-2020</v>
      </c>
    </row>
    <row r="76" spans="1:6" x14ac:dyDescent="0.25">
      <c r="A76" s="24">
        <v>43925</v>
      </c>
      <c r="B76" s="25">
        <v>312525</v>
      </c>
      <c r="C76" s="25">
        <v>9488</v>
      </c>
      <c r="D76" s="25">
        <f>#REF!-B75</f>
        <v>35099</v>
      </c>
      <c r="E76" s="25">
        <f>#REF!-C75</f>
        <v>1556</v>
      </c>
      <c r="F76" s="26" t="str">
        <f>TEXT(#REF!,"mmm-yyy")</f>
        <v>Apr-2020</v>
      </c>
    </row>
    <row r="77" spans="1:6" x14ac:dyDescent="0.25">
      <c r="A77" s="24">
        <v>43926</v>
      </c>
      <c r="B77" s="25">
        <v>338141</v>
      </c>
      <c r="C77" s="25">
        <v>10856</v>
      </c>
      <c r="D77" s="25">
        <f>#REF!-B76</f>
        <v>25616</v>
      </c>
      <c r="E77" s="25">
        <f>#REF!-C76</f>
        <v>1368</v>
      </c>
      <c r="F77" s="26" t="str">
        <f>TEXT(#REF!,"mmm-yyy")</f>
        <v>Apr-2020</v>
      </c>
    </row>
    <row r="78" spans="1:6" x14ac:dyDescent="0.25">
      <c r="A78" s="24">
        <v>43927</v>
      </c>
      <c r="B78" s="25">
        <v>369057</v>
      </c>
      <c r="C78" s="25">
        <v>12382</v>
      </c>
      <c r="D78" s="25">
        <f>#REF!-B77</f>
        <v>30916</v>
      </c>
      <c r="E78" s="25">
        <f>#REF!-C77</f>
        <v>1526</v>
      </c>
      <c r="F78" s="26" t="str">
        <f>TEXT(#REF!,"mmm-yyy")</f>
        <v>Apr-2020</v>
      </c>
    </row>
    <row r="79" spans="1:6" x14ac:dyDescent="0.25">
      <c r="A79" s="24">
        <v>43928</v>
      </c>
      <c r="B79" s="25">
        <v>399394</v>
      </c>
      <c r="C79" s="25">
        <v>14616</v>
      </c>
      <c r="D79" s="25">
        <f>#REF!-B78</f>
        <v>30337</v>
      </c>
      <c r="E79" s="25">
        <f>#REF!-C78</f>
        <v>2234</v>
      </c>
      <c r="F79" s="26" t="str">
        <f>TEXT(#REF!,"mmm-yyy")</f>
        <v>Apr-2020</v>
      </c>
    </row>
    <row r="80" spans="1:6" x14ac:dyDescent="0.25">
      <c r="A80" s="24">
        <v>43929</v>
      </c>
      <c r="B80" s="25">
        <v>431214</v>
      </c>
      <c r="C80" s="25">
        <v>16701</v>
      </c>
      <c r="D80" s="25">
        <f>#REF!-B79</f>
        <v>31820</v>
      </c>
      <c r="E80" s="25">
        <f>#REF!-C79</f>
        <v>2085</v>
      </c>
      <c r="F80" s="26" t="str">
        <f>TEXT(#REF!,"mmm-yyy")</f>
        <v>Apr-2020</v>
      </c>
    </row>
    <row r="81" spans="1:6" x14ac:dyDescent="0.25">
      <c r="A81" s="24">
        <v>43930</v>
      </c>
      <c r="B81" s="25">
        <v>465913</v>
      </c>
      <c r="C81" s="25">
        <v>18821</v>
      </c>
      <c r="D81" s="25">
        <f>#REF!-B80</f>
        <v>34699</v>
      </c>
      <c r="E81" s="25">
        <f>#REF!-C80</f>
        <v>2120</v>
      </c>
      <c r="F81" s="26" t="str">
        <f>TEXT(#REF!,"mmm-yyy")</f>
        <v>Apr-2020</v>
      </c>
    </row>
    <row r="82" spans="1:6" x14ac:dyDescent="0.25">
      <c r="A82" s="24">
        <v>43931</v>
      </c>
      <c r="B82" s="25">
        <v>499386</v>
      </c>
      <c r="C82" s="25">
        <v>21084</v>
      </c>
      <c r="D82" s="25">
        <f>#REF!-B81</f>
        <v>33473</v>
      </c>
      <c r="E82" s="25">
        <f>#REF!-C81</f>
        <v>2263</v>
      </c>
      <c r="F82" s="26" t="str">
        <f>TEXT(#REF!,"mmm-yyy")</f>
        <v>Apr-2020</v>
      </c>
    </row>
    <row r="83" spans="1:6" x14ac:dyDescent="0.25">
      <c r="A83" s="24">
        <v>43932</v>
      </c>
      <c r="B83" s="25">
        <v>531106</v>
      </c>
      <c r="C83" s="25">
        <v>23168</v>
      </c>
      <c r="D83" s="25">
        <f>#REF!-B82</f>
        <v>31720</v>
      </c>
      <c r="E83" s="25">
        <f>#REF!-C82</f>
        <v>2084</v>
      </c>
      <c r="F83" s="26" t="str">
        <f>TEXT(#REF!,"mmm-yyy")</f>
        <v>Apr-2020</v>
      </c>
    </row>
    <row r="84" spans="1:6" x14ac:dyDescent="0.25">
      <c r="A84" s="24">
        <v>43933</v>
      </c>
      <c r="B84" s="25">
        <v>558249</v>
      </c>
      <c r="C84" s="25">
        <v>24849</v>
      </c>
      <c r="D84" s="25">
        <f>#REF!-B83</f>
        <v>27143</v>
      </c>
      <c r="E84" s="25">
        <f>#REF!-C83</f>
        <v>1681</v>
      </c>
      <c r="F84" s="26" t="str">
        <f>TEXT(#REF!,"mmm-yyy")</f>
        <v>Apr-2020</v>
      </c>
    </row>
    <row r="85" spans="1:6" x14ac:dyDescent="0.25">
      <c r="A85" s="24">
        <v>43934</v>
      </c>
      <c r="B85" s="25">
        <v>584018</v>
      </c>
      <c r="C85" s="25">
        <v>26613</v>
      </c>
      <c r="D85" s="25">
        <f>#REF!-B84</f>
        <v>25769</v>
      </c>
      <c r="E85" s="25">
        <f>#REF!-C84</f>
        <v>1764</v>
      </c>
      <c r="F85" s="26" t="str">
        <f>TEXT(#REF!,"mmm-yyy")</f>
        <v>Apr-2020</v>
      </c>
    </row>
    <row r="86" spans="1:6" x14ac:dyDescent="0.25">
      <c r="A86" s="24">
        <v>43935</v>
      </c>
      <c r="B86" s="25">
        <v>610709</v>
      </c>
      <c r="C86" s="25">
        <v>29318</v>
      </c>
      <c r="D86" s="25">
        <f>#REF!-B85</f>
        <v>26691</v>
      </c>
      <c r="E86" s="25">
        <f>#REF!-C85</f>
        <v>2705</v>
      </c>
      <c r="F86" s="26" t="str">
        <f>TEXT(#REF!,"mmm-yyy")</f>
        <v>Apr-2020</v>
      </c>
    </row>
    <row r="87" spans="1:6" x14ac:dyDescent="0.25">
      <c r="A87" s="24">
        <v>43936</v>
      </c>
      <c r="B87" s="25">
        <v>640742</v>
      </c>
      <c r="C87" s="25">
        <v>32070</v>
      </c>
      <c r="D87" s="25">
        <f>#REF!-B86</f>
        <v>30033</v>
      </c>
      <c r="E87" s="25">
        <f>#REF!-C86</f>
        <v>2752</v>
      </c>
      <c r="F87" s="26" t="str">
        <f>TEXT(#REF!,"mmm-yyy")</f>
        <v>Apr-2020</v>
      </c>
    </row>
    <row r="88" spans="1:6" x14ac:dyDescent="0.25">
      <c r="A88" s="24">
        <v>43937</v>
      </c>
      <c r="B88" s="25">
        <v>672355</v>
      </c>
      <c r="C88" s="25">
        <v>34419</v>
      </c>
      <c r="D88" s="25">
        <f>#REF!-B87</f>
        <v>31613</v>
      </c>
      <c r="E88" s="25">
        <f>#REF!-C87</f>
        <v>2349</v>
      </c>
      <c r="F88" s="26" t="str">
        <f>TEXT(#REF!,"mmm-yyy")</f>
        <v>Apr-2020</v>
      </c>
    </row>
    <row r="89" spans="1:6" x14ac:dyDescent="0.25">
      <c r="A89" s="24">
        <v>43938</v>
      </c>
      <c r="B89" s="25">
        <v>703864</v>
      </c>
      <c r="C89" s="25">
        <v>36708</v>
      </c>
      <c r="D89" s="25">
        <f>#REF!-B88</f>
        <v>31509</v>
      </c>
      <c r="E89" s="25">
        <f>#REF!-C88</f>
        <v>2289</v>
      </c>
      <c r="F89" s="26" t="str">
        <f>TEXT(#REF!,"mmm-yyy")</f>
        <v>Apr-2020</v>
      </c>
    </row>
    <row r="90" spans="1:6" x14ac:dyDescent="0.25">
      <c r="A90" s="24">
        <v>43939</v>
      </c>
      <c r="B90" s="25">
        <v>732262</v>
      </c>
      <c r="C90" s="25">
        <v>38659</v>
      </c>
      <c r="D90" s="25">
        <f>#REF!-B89</f>
        <v>28398</v>
      </c>
      <c r="E90" s="25">
        <f>#REF!-C89</f>
        <v>1951</v>
      </c>
      <c r="F90" s="26" t="str">
        <f>TEXT(#REF!,"mmm-yyy")</f>
        <v>Apr-2020</v>
      </c>
    </row>
    <row r="91" spans="1:6" x14ac:dyDescent="0.25">
      <c r="A91" s="24">
        <v>43940</v>
      </c>
      <c r="B91" s="25">
        <v>757596</v>
      </c>
      <c r="C91" s="25">
        <v>40179</v>
      </c>
      <c r="D91" s="25">
        <f>#REF!-B90</f>
        <v>25334</v>
      </c>
      <c r="E91" s="25">
        <f>#REF!-C90</f>
        <v>1520</v>
      </c>
      <c r="F91" s="26" t="str">
        <f>TEXT(#REF!,"mmm-yyy")</f>
        <v>Apr-2020</v>
      </c>
    </row>
    <row r="92" spans="1:6" x14ac:dyDescent="0.25">
      <c r="A92" s="24">
        <v>43941</v>
      </c>
      <c r="B92" s="25">
        <v>784991</v>
      </c>
      <c r="C92" s="25">
        <v>42016</v>
      </c>
      <c r="D92" s="25">
        <f>#REF!-B91</f>
        <v>27395</v>
      </c>
      <c r="E92" s="25">
        <f>#REF!-C91</f>
        <v>1837</v>
      </c>
      <c r="F92" s="26" t="str">
        <f>TEXT(#REF!,"mmm-yyy")</f>
        <v>Apr-2020</v>
      </c>
    </row>
    <row r="93" spans="1:6" x14ac:dyDescent="0.25">
      <c r="A93" s="24">
        <v>43942</v>
      </c>
      <c r="B93" s="25">
        <v>810505</v>
      </c>
      <c r="C93" s="25">
        <v>44688</v>
      </c>
      <c r="D93" s="25">
        <f>#REF!-B92</f>
        <v>25514</v>
      </c>
      <c r="E93" s="25">
        <f>#REF!-C92</f>
        <v>2672</v>
      </c>
      <c r="F93" s="26" t="str">
        <f>TEXT(#REF!,"mmm-yyy")</f>
        <v>Apr-2020</v>
      </c>
    </row>
    <row r="94" spans="1:6" x14ac:dyDescent="0.25">
      <c r="A94" s="24">
        <v>43943</v>
      </c>
      <c r="B94" s="25">
        <v>839336</v>
      </c>
      <c r="C94" s="25">
        <v>47059</v>
      </c>
      <c r="D94" s="25">
        <f>#REF!-B93</f>
        <v>28831</v>
      </c>
      <c r="E94" s="25">
        <f>#REF!-C93</f>
        <v>2371</v>
      </c>
      <c r="F94" s="26" t="str">
        <f>TEXT(#REF!,"mmm-yyy")</f>
        <v>Apr-2020</v>
      </c>
    </row>
    <row r="95" spans="1:6" x14ac:dyDescent="0.25">
      <c r="A95" s="24">
        <v>43944</v>
      </c>
      <c r="B95" s="25">
        <v>873112</v>
      </c>
      <c r="C95" s="25">
        <v>49228</v>
      </c>
      <c r="D95" s="25">
        <f>#REF!-B94</f>
        <v>33776</v>
      </c>
      <c r="E95" s="25">
        <f>#REF!-C94</f>
        <v>2169</v>
      </c>
      <c r="F95" s="26" t="str">
        <f>TEXT(#REF!,"mmm-yyy")</f>
        <v>Apr-2020</v>
      </c>
    </row>
    <row r="96" spans="1:6" x14ac:dyDescent="0.25">
      <c r="A96" s="24">
        <v>43945</v>
      </c>
      <c r="B96" s="25">
        <v>909853</v>
      </c>
      <c r="C96" s="25">
        <v>51360</v>
      </c>
      <c r="D96" s="25">
        <f>#REF!-B95</f>
        <v>36741</v>
      </c>
      <c r="E96" s="25">
        <f>#REF!-C95</f>
        <v>2132</v>
      </c>
      <c r="F96" s="26" t="str">
        <f>TEXT(#REF!,"mmm-yyy")</f>
        <v>Apr-2020</v>
      </c>
    </row>
    <row r="97" spans="1:6" x14ac:dyDescent="0.25">
      <c r="A97" s="24">
        <v>43946</v>
      </c>
      <c r="B97" s="25">
        <v>944261</v>
      </c>
      <c r="C97" s="25">
        <v>53327</v>
      </c>
      <c r="D97" s="25">
        <f>#REF!-B96</f>
        <v>34408</v>
      </c>
      <c r="E97" s="25">
        <f>#REF!-C96</f>
        <v>1967</v>
      </c>
      <c r="F97" s="26" t="str">
        <f>TEXT(#REF!,"mmm-yyy")</f>
        <v>Apr-2020</v>
      </c>
    </row>
    <row r="98" spans="1:6" x14ac:dyDescent="0.25">
      <c r="A98" s="24">
        <v>43947</v>
      </c>
      <c r="B98" s="25">
        <v>970996</v>
      </c>
      <c r="C98" s="25">
        <v>54580</v>
      </c>
      <c r="D98" s="25">
        <f>#REF!-B97</f>
        <v>26735</v>
      </c>
      <c r="E98" s="25">
        <f>#REF!-C97</f>
        <v>1253</v>
      </c>
      <c r="F98" s="26" t="str">
        <f>TEXT(#REF!,"mmm-yyy")</f>
        <v>Apr-2020</v>
      </c>
    </row>
    <row r="99" spans="1:6" x14ac:dyDescent="0.25">
      <c r="A99" s="24">
        <v>43948</v>
      </c>
      <c r="B99" s="25">
        <v>994193</v>
      </c>
      <c r="C99" s="25">
        <v>56022</v>
      </c>
      <c r="D99" s="25">
        <f>#REF!-B98</f>
        <v>23197</v>
      </c>
      <c r="E99" s="25">
        <f>#REF!-C98</f>
        <v>1442</v>
      </c>
      <c r="F99" s="26" t="str">
        <f>TEXT(#REF!,"mmm-yyy")</f>
        <v>Apr-2020</v>
      </c>
    </row>
    <row r="100" spans="1:6" x14ac:dyDescent="0.25">
      <c r="A100" s="24">
        <v>43949</v>
      </c>
      <c r="B100" s="25">
        <v>1018844</v>
      </c>
      <c r="C100" s="25">
        <v>58416</v>
      </c>
      <c r="D100" s="25">
        <f>#REF!-B99</f>
        <v>24651</v>
      </c>
      <c r="E100" s="25">
        <f>#REF!-C99</f>
        <v>2394</v>
      </c>
      <c r="F100" s="26" t="str">
        <f>TEXT(#REF!,"mmm-yyy")</f>
        <v>Apr-2020</v>
      </c>
    </row>
    <row r="101" spans="1:6" x14ac:dyDescent="0.25">
      <c r="A101" s="24">
        <v>43950</v>
      </c>
      <c r="B101" s="25">
        <v>1045399</v>
      </c>
      <c r="C101" s="25">
        <v>60930</v>
      </c>
      <c r="D101" s="25">
        <f>#REF!-B100</f>
        <v>26555</v>
      </c>
      <c r="E101" s="25">
        <f>#REF!-C100</f>
        <v>2514</v>
      </c>
      <c r="F101" s="26" t="str">
        <f>TEXT(#REF!,"mmm-yyy")</f>
        <v>Apr-2020</v>
      </c>
    </row>
    <row r="102" spans="1:6" x14ac:dyDescent="0.25">
      <c r="A102" s="24">
        <v>43951</v>
      </c>
      <c r="B102" s="25">
        <v>1075756</v>
      </c>
      <c r="C102" s="25">
        <v>63140</v>
      </c>
      <c r="D102" s="25">
        <f>#REF!-B101</f>
        <v>30357</v>
      </c>
      <c r="E102" s="25">
        <f>#REF!-C101</f>
        <v>2210</v>
      </c>
      <c r="F102" s="26" t="str">
        <f>TEXT(#REF!,"mmm-yyy")</f>
        <v>Apr-2020</v>
      </c>
    </row>
    <row r="103" spans="1:6" x14ac:dyDescent="0.25">
      <c r="A103" s="24">
        <v>43952</v>
      </c>
      <c r="B103" s="25">
        <v>1109726</v>
      </c>
      <c r="C103" s="25">
        <v>64902</v>
      </c>
      <c r="D103" s="25">
        <f>#REF!-B102</f>
        <v>33970</v>
      </c>
      <c r="E103" s="25">
        <f>#REF!-C102</f>
        <v>1762</v>
      </c>
      <c r="F103" s="26" t="str">
        <f>TEXT(#REF!,"mmm-yyy")</f>
        <v>May-2020</v>
      </c>
    </row>
    <row r="104" spans="1:6" x14ac:dyDescent="0.25">
      <c r="A104" s="24">
        <v>43953</v>
      </c>
      <c r="B104" s="25">
        <v>1139200</v>
      </c>
      <c r="C104" s="25">
        <v>66485</v>
      </c>
      <c r="D104" s="25">
        <f>#REF!-B103</f>
        <v>29474</v>
      </c>
      <c r="E104" s="25">
        <f>#REF!-C103</f>
        <v>1583</v>
      </c>
      <c r="F104" s="26" t="str">
        <f>TEXT(#REF!,"mmm-yyy")</f>
        <v>May-2020</v>
      </c>
    </row>
    <row r="105" spans="1:6" x14ac:dyDescent="0.25">
      <c r="A105" s="24">
        <v>43954</v>
      </c>
      <c r="B105" s="25">
        <v>1165340</v>
      </c>
      <c r="C105" s="25">
        <v>67816</v>
      </c>
      <c r="D105" s="25">
        <f>#REF!-B104</f>
        <v>26140</v>
      </c>
      <c r="E105" s="25">
        <f>#REF!-C104</f>
        <v>1331</v>
      </c>
      <c r="F105" s="26" t="str">
        <f>TEXT(#REF!,"mmm-yyy")</f>
        <v>May-2020</v>
      </c>
    </row>
    <row r="106" spans="1:6" x14ac:dyDescent="0.25">
      <c r="A106" s="24">
        <v>43955</v>
      </c>
      <c r="B106" s="25">
        <v>1187302</v>
      </c>
      <c r="C106" s="25">
        <v>68905</v>
      </c>
      <c r="D106" s="25">
        <f>#REF!-B105</f>
        <v>21962</v>
      </c>
      <c r="E106" s="25">
        <f>#REF!-C105</f>
        <v>1089</v>
      </c>
      <c r="F106" s="26" t="str">
        <f>TEXT(#REF!,"mmm-yyy")</f>
        <v>May-2020</v>
      </c>
    </row>
    <row r="107" spans="1:6" x14ac:dyDescent="0.25">
      <c r="A107" s="24">
        <v>43956</v>
      </c>
      <c r="B107" s="25">
        <v>1211011</v>
      </c>
      <c r="C107" s="25">
        <v>71139</v>
      </c>
      <c r="D107" s="25">
        <f>#REF!-B106</f>
        <v>23709</v>
      </c>
      <c r="E107" s="25">
        <f>#REF!-C106</f>
        <v>2234</v>
      </c>
      <c r="F107" s="26" t="str">
        <f>TEXT(#REF!,"mmm-yyy")</f>
        <v>May-2020</v>
      </c>
    </row>
    <row r="108" spans="1:6" x14ac:dyDescent="0.25">
      <c r="A108" s="24">
        <v>43957</v>
      </c>
      <c r="B108" s="25">
        <v>1235517</v>
      </c>
      <c r="C108" s="25">
        <v>73847</v>
      </c>
      <c r="D108" s="25">
        <f>#REF!-B107</f>
        <v>24506</v>
      </c>
      <c r="E108" s="25">
        <f>#REF!-C107</f>
        <v>2708</v>
      </c>
      <c r="F108" s="26" t="str">
        <f>TEXT(#REF!,"mmm-yyy")</f>
        <v>May-2020</v>
      </c>
    </row>
    <row r="109" spans="1:6" x14ac:dyDescent="0.25">
      <c r="A109" s="24">
        <v>43958</v>
      </c>
      <c r="B109" s="25">
        <v>1263995</v>
      </c>
      <c r="C109" s="25">
        <v>75805</v>
      </c>
      <c r="D109" s="25">
        <f>#REF!-B108</f>
        <v>28478</v>
      </c>
      <c r="E109" s="25">
        <f>#REF!-C108</f>
        <v>1958</v>
      </c>
      <c r="F109" s="26" t="str">
        <f>TEXT(#REF!,"mmm-yyy")</f>
        <v>May-2020</v>
      </c>
    </row>
    <row r="110" spans="1:6" x14ac:dyDescent="0.25">
      <c r="A110" s="24">
        <v>43959</v>
      </c>
      <c r="B110" s="25">
        <v>1291643</v>
      </c>
      <c r="C110" s="25">
        <v>77380</v>
      </c>
      <c r="D110" s="25">
        <f>#REF!-B109</f>
        <v>27648</v>
      </c>
      <c r="E110" s="25">
        <f>#REF!-C109</f>
        <v>1575</v>
      </c>
      <c r="F110" s="26" t="str">
        <f>TEXT(#REF!,"mmm-yyy")</f>
        <v>May-2020</v>
      </c>
    </row>
    <row r="111" spans="1:6" x14ac:dyDescent="0.25">
      <c r="A111" s="24">
        <v>43960</v>
      </c>
      <c r="B111" s="25">
        <v>1316511</v>
      </c>
      <c r="C111" s="25">
        <v>78834</v>
      </c>
      <c r="D111" s="25">
        <f>#REF!-B110</f>
        <v>24868</v>
      </c>
      <c r="E111" s="25">
        <f>#REF!-C110</f>
        <v>1454</v>
      </c>
      <c r="F111" s="26" t="str">
        <f>TEXT(#REF!,"mmm-yyy")</f>
        <v>May-2020</v>
      </c>
    </row>
    <row r="112" spans="1:6" x14ac:dyDescent="0.25">
      <c r="A112" s="24">
        <v>43961</v>
      </c>
      <c r="B112" s="25">
        <v>1336828</v>
      </c>
      <c r="C112" s="25">
        <v>79766</v>
      </c>
      <c r="D112" s="25">
        <f>#REF!-B111</f>
        <v>20317</v>
      </c>
      <c r="E112" s="25">
        <f>#REF!-C111</f>
        <v>932</v>
      </c>
      <c r="F112" s="26" t="str">
        <f>TEXT(#REF!,"mmm-yyy")</f>
        <v>May-2020</v>
      </c>
    </row>
    <row r="113" spans="1:6" x14ac:dyDescent="0.25">
      <c r="A113" s="24">
        <v>43962</v>
      </c>
      <c r="B113" s="25">
        <v>1354449</v>
      </c>
      <c r="C113" s="25">
        <v>80748</v>
      </c>
      <c r="D113" s="25">
        <f>#REF!-B112</f>
        <v>17621</v>
      </c>
      <c r="E113" s="25">
        <f>#REF!-C112</f>
        <v>982</v>
      </c>
      <c r="F113" s="26" t="str">
        <f>TEXT(#REF!,"mmm-yyy")</f>
        <v>May-2020</v>
      </c>
    </row>
    <row r="114" spans="1:6" x14ac:dyDescent="0.25">
      <c r="A114" s="24">
        <v>43963</v>
      </c>
      <c r="B114" s="25">
        <v>1376749</v>
      </c>
      <c r="C114" s="25">
        <v>82400</v>
      </c>
      <c r="D114" s="25">
        <f>#REF!-B113</f>
        <v>22300</v>
      </c>
      <c r="E114" s="25">
        <f>#REF!-C113</f>
        <v>1652</v>
      </c>
      <c r="F114" s="26" t="str">
        <f>TEXT(#REF!,"mmm-yyy")</f>
        <v>May-2020</v>
      </c>
    </row>
    <row r="115" spans="1:6" x14ac:dyDescent="0.25">
      <c r="A115" s="24">
        <v>43964</v>
      </c>
      <c r="B115" s="25">
        <v>1397894</v>
      </c>
      <c r="C115" s="25">
        <v>84168</v>
      </c>
      <c r="D115" s="25">
        <f>#REF!-B114</f>
        <v>21145</v>
      </c>
      <c r="E115" s="25">
        <f>#REF!-C114</f>
        <v>1768</v>
      </c>
      <c r="F115" s="26" t="str">
        <f>TEXT(#REF!,"mmm-yyy")</f>
        <v>May-2020</v>
      </c>
    </row>
    <row r="116" spans="1:6" x14ac:dyDescent="0.25">
      <c r="A116" s="24">
        <v>43965</v>
      </c>
      <c r="B116" s="25">
        <v>1424856</v>
      </c>
      <c r="C116" s="25">
        <v>85906</v>
      </c>
      <c r="D116" s="25">
        <f>#REF!-B115</f>
        <v>26962</v>
      </c>
      <c r="E116" s="25">
        <f>#REF!-C115</f>
        <v>1738</v>
      </c>
      <c r="F116" s="26" t="str">
        <f>TEXT(#REF!,"mmm-yyy")</f>
        <v>May-2020</v>
      </c>
    </row>
    <row r="117" spans="1:6" x14ac:dyDescent="0.25">
      <c r="A117" s="24">
        <v>43966</v>
      </c>
      <c r="B117" s="25">
        <v>1451093</v>
      </c>
      <c r="C117" s="25">
        <v>87499</v>
      </c>
      <c r="D117" s="25">
        <f>#REF!-B116</f>
        <v>26237</v>
      </c>
      <c r="E117" s="25">
        <f>#REF!-C116</f>
        <v>1593</v>
      </c>
      <c r="F117" s="26" t="str">
        <f>TEXT(#REF!,"mmm-yyy")</f>
        <v>May-2020</v>
      </c>
    </row>
    <row r="118" spans="1:6" x14ac:dyDescent="0.25">
      <c r="A118" s="24">
        <v>43967</v>
      </c>
      <c r="B118" s="25">
        <v>1474752</v>
      </c>
      <c r="C118" s="25">
        <v>88724</v>
      </c>
      <c r="D118" s="25">
        <f>#REF!-B117</f>
        <v>23659</v>
      </c>
      <c r="E118" s="25">
        <f>#REF!-C117</f>
        <v>1225</v>
      </c>
      <c r="F118" s="26" t="str">
        <f>TEXT(#REF!,"mmm-yyy")</f>
        <v>May-2020</v>
      </c>
    </row>
    <row r="119" spans="1:6" x14ac:dyDescent="0.25">
      <c r="A119" s="24">
        <v>43968</v>
      </c>
      <c r="B119" s="25">
        <v>1493766</v>
      </c>
      <c r="C119" s="25">
        <v>89568</v>
      </c>
      <c r="D119" s="25">
        <f>#REF!-B118</f>
        <v>19014</v>
      </c>
      <c r="E119" s="25">
        <f>#REF!-C118</f>
        <v>844</v>
      </c>
      <c r="F119" s="26" t="str">
        <f>TEXT(#REF!,"mmm-yyy")</f>
        <v>May-2020</v>
      </c>
    </row>
    <row r="120" spans="1:6" x14ac:dyDescent="0.25">
      <c r="A120" s="24">
        <v>43969</v>
      </c>
      <c r="B120" s="25">
        <v>1515593</v>
      </c>
      <c r="C120" s="25">
        <v>90414</v>
      </c>
      <c r="D120" s="25">
        <f>#REF!-B119</f>
        <v>21827</v>
      </c>
      <c r="E120" s="25">
        <f>#REF!-C119</f>
        <v>846</v>
      </c>
      <c r="F120" s="26" t="str">
        <f>TEXT(#REF!,"mmm-yyy")</f>
        <v>May-2020</v>
      </c>
    </row>
    <row r="121" spans="1:6" x14ac:dyDescent="0.25">
      <c r="A121" s="24">
        <v>43970</v>
      </c>
      <c r="B121" s="25">
        <v>1536570</v>
      </c>
      <c r="C121" s="25">
        <v>91934</v>
      </c>
      <c r="D121" s="25">
        <f>#REF!-B120</f>
        <v>20977</v>
      </c>
      <c r="E121" s="25">
        <f>#REF!-C120</f>
        <v>1520</v>
      </c>
      <c r="F121" s="26" t="str">
        <f>TEXT(#REF!,"mmm-yyy")</f>
        <v>May-2020</v>
      </c>
    </row>
    <row r="122" spans="1:6" x14ac:dyDescent="0.25">
      <c r="A122" s="24">
        <v>43971</v>
      </c>
      <c r="B122" s="25">
        <v>1559640</v>
      </c>
      <c r="C122" s="25">
        <v>93411</v>
      </c>
      <c r="D122" s="25">
        <f>#REF!-B121</f>
        <v>23070</v>
      </c>
      <c r="E122" s="25">
        <f>#REF!-C121</f>
        <v>1477</v>
      </c>
      <c r="F122" s="26" t="str">
        <f>TEXT(#REF!,"mmm-yyy")</f>
        <v>May-2020</v>
      </c>
    </row>
    <row r="123" spans="1:6" x14ac:dyDescent="0.25">
      <c r="A123" s="24">
        <v>43972</v>
      </c>
      <c r="B123" s="25">
        <v>1585373</v>
      </c>
      <c r="C123" s="25">
        <v>94722</v>
      </c>
      <c r="D123" s="25">
        <f>#REF!-B122</f>
        <v>25733</v>
      </c>
      <c r="E123" s="25">
        <f>#REF!-C122</f>
        <v>1311</v>
      </c>
      <c r="F123" s="26" t="str">
        <f>TEXT(#REF!,"mmm-yyy")</f>
        <v>May-2020</v>
      </c>
    </row>
    <row r="124" spans="1:6" x14ac:dyDescent="0.25">
      <c r="A124" s="24">
        <v>43973</v>
      </c>
      <c r="B124" s="25">
        <v>1609172</v>
      </c>
      <c r="C124" s="25">
        <v>96010</v>
      </c>
      <c r="D124" s="25">
        <f>#REF!-B123</f>
        <v>23799</v>
      </c>
      <c r="E124" s="25">
        <f>#REF!-C123</f>
        <v>1288</v>
      </c>
      <c r="F124" s="26" t="str">
        <f>TEXT(#REF!,"mmm-yyy")</f>
        <v>May-2020</v>
      </c>
    </row>
    <row r="125" spans="1:6" x14ac:dyDescent="0.25">
      <c r="A125" s="24">
        <v>43974</v>
      </c>
      <c r="B125" s="25">
        <v>1631440</v>
      </c>
      <c r="C125" s="25">
        <v>97060</v>
      </c>
      <c r="D125" s="25">
        <f>#REF!-B124</f>
        <v>22268</v>
      </c>
      <c r="E125" s="25">
        <f>#REF!-C124</f>
        <v>1050</v>
      </c>
      <c r="F125" s="26" t="str">
        <f>TEXT(#REF!,"mmm-yyy")</f>
        <v>May-2020</v>
      </c>
    </row>
    <row r="126" spans="1:6" x14ac:dyDescent="0.25">
      <c r="A126" s="24">
        <v>43975</v>
      </c>
      <c r="B126" s="25">
        <v>1651471</v>
      </c>
      <c r="C126" s="25">
        <v>97680</v>
      </c>
      <c r="D126" s="25">
        <f>#REF!-B125</f>
        <v>20031</v>
      </c>
      <c r="E126" s="25">
        <f>#REF!-C125</f>
        <v>620</v>
      </c>
      <c r="F126" s="26" t="str">
        <f>TEXT(#REF!,"mmm-yyy")</f>
        <v>May-2020</v>
      </c>
    </row>
    <row r="127" spans="1:6" x14ac:dyDescent="0.25">
      <c r="A127" s="24">
        <v>43976</v>
      </c>
      <c r="B127" s="25">
        <v>1670571</v>
      </c>
      <c r="C127" s="25">
        <v>98190</v>
      </c>
      <c r="D127" s="25">
        <f>#REF!-B126</f>
        <v>19100</v>
      </c>
      <c r="E127" s="25">
        <f>#REF!-C126</f>
        <v>510</v>
      </c>
      <c r="F127" s="26" t="str">
        <f>TEXT(#REF!,"mmm-yyy")</f>
        <v>May-2020</v>
      </c>
    </row>
    <row r="128" spans="1:6" x14ac:dyDescent="0.25">
      <c r="A128" s="24">
        <v>43977</v>
      </c>
      <c r="B128" s="25">
        <v>1689467</v>
      </c>
      <c r="C128" s="25">
        <v>98937</v>
      </c>
      <c r="D128" s="25">
        <f>#REF!-B127</f>
        <v>18896</v>
      </c>
      <c r="E128" s="25">
        <f>#REF!-C127</f>
        <v>747</v>
      </c>
      <c r="F128" s="26" t="str">
        <f>TEXT(#REF!,"mmm-yyy")</f>
        <v>May-2020</v>
      </c>
    </row>
    <row r="129" spans="1:6" x14ac:dyDescent="0.25">
      <c r="A129" s="24">
        <v>43978</v>
      </c>
      <c r="B129" s="25">
        <v>1708211</v>
      </c>
      <c r="C129" s="25">
        <v>100422</v>
      </c>
      <c r="D129" s="25">
        <f>#REF!-B128</f>
        <v>18744</v>
      </c>
      <c r="E129" s="25">
        <f>#REF!-C128</f>
        <v>1485</v>
      </c>
      <c r="F129" s="26" t="str">
        <f>TEXT(#REF!,"mmm-yyy")</f>
        <v>May-2020</v>
      </c>
    </row>
    <row r="130" spans="1:6" x14ac:dyDescent="0.25">
      <c r="A130" s="24">
        <v>43979</v>
      </c>
      <c r="B130" s="25">
        <v>1730723</v>
      </c>
      <c r="C130" s="25">
        <v>101622</v>
      </c>
      <c r="D130" s="25">
        <f>#REF!-B129</f>
        <v>22512</v>
      </c>
      <c r="E130" s="25">
        <f>#REF!-C129</f>
        <v>1200</v>
      </c>
      <c r="F130" s="26" t="str">
        <f>TEXT(#REF!,"mmm-yyy")</f>
        <v>May-2020</v>
      </c>
    </row>
    <row r="131" spans="1:6" x14ac:dyDescent="0.25">
      <c r="A131" s="24">
        <v>43980</v>
      </c>
      <c r="B131" s="25">
        <v>1755271</v>
      </c>
      <c r="C131" s="25">
        <v>102812</v>
      </c>
      <c r="D131" s="25">
        <f>#REF!-B130</f>
        <v>24548</v>
      </c>
      <c r="E131" s="25">
        <f>#REF!-C130</f>
        <v>1190</v>
      </c>
      <c r="F131" s="26" t="str">
        <f>TEXT(#REF!,"mmm-yyy")</f>
        <v>May-2020</v>
      </c>
    </row>
    <row r="132" spans="1:6" x14ac:dyDescent="0.25">
      <c r="A132" s="24">
        <v>43981</v>
      </c>
      <c r="B132" s="25">
        <v>1778668</v>
      </c>
      <c r="C132" s="25">
        <v>103775</v>
      </c>
      <c r="D132" s="25">
        <f>#REF!-B131</f>
        <v>23397</v>
      </c>
      <c r="E132" s="25">
        <f>#REF!-C131</f>
        <v>963</v>
      </c>
      <c r="F132" s="26" t="str">
        <f>TEXT(#REF!,"mmm-yyy")</f>
        <v>May-2020</v>
      </c>
    </row>
    <row r="133" spans="1:6" x14ac:dyDescent="0.25">
      <c r="A133" s="24">
        <v>43982</v>
      </c>
      <c r="B133" s="25">
        <v>1799302</v>
      </c>
      <c r="C133" s="25">
        <v>104379</v>
      </c>
      <c r="D133" s="25">
        <f>#REF!-B132</f>
        <v>20634</v>
      </c>
      <c r="E133" s="25">
        <f>#REF!-C132</f>
        <v>604</v>
      </c>
      <c r="F133" s="26" t="str">
        <f>TEXT(#REF!,"mmm-yyy")</f>
        <v>May-2020</v>
      </c>
    </row>
    <row r="134" spans="1:6" x14ac:dyDescent="0.25">
      <c r="A134" s="24">
        <v>43983</v>
      </c>
      <c r="B134" s="25">
        <v>1821199</v>
      </c>
      <c r="C134" s="25">
        <v>105113</v>
      </c>
      <c r="D134" s="25">
        <f>#REF!-B133</f>
        <v>21897</v>
      </c>
      <c r="E134" s="25">
        <f>#REF!-C133</f>
        <v>734</v>
      </c>
      <c r="F134" s="26" t="str">
        <f>TEXT(#REF!,"mmm-yyy")</f>
        <v>Jun-2020</v>
      </c>
    </row>
    <row r="135" spans="1:6" x14ac:dyDescent="0.25">
      <c r="A135" s="24">
        <v>43984</v>
      </c>
      <c r="B135" s="25">
        <v>1841990</v>
      </c>
      <c r="C135" s="25">
        <v>106195</v>
      </c>
      <c r="D135" s="25">
        <f>#REF!-B134</f>
        <v>20791</v>
      </c>
      <c r="E135" s="25">
        <f>#REF!-C134</f>
        <v>1082</v>
      </c>
      <c r="F135" s="26" t="str">
        <f>TEXT(#REF!,"mmm-yyy")</f>
        <v>Jun-2020</v>
      </c>
    </row>
    <row r="136" spans="1:6" x14ac:dyDescent="0.25">
      <c r="A136" s="24">
        <v>43985</v>
      </c>
      <c r="B136" s="25">
        <v>1861977</v>
      </c>
      <c r="C136" s="25">
        <v>107184</v>
      </c>
      <c r="D136" s="25">
        <f>#REF!-B135</f>
        <v>19987</v>
      </c>
      <c r="E136" s="25">
        <f>#REF!-C135</f>
        <v>989</v>
      </c>
      <c r="F136" s="26" t="str">
        <f>TEXT(#REF!,"mmm-yyy")</f>
        <v>Jun-2020</v>
      </c>
    </row>
    <row r="137" spans="1:6" x14ac:dyDescent="0.25">
      <c r="A137" s="24">
        <v>43986</v>
      </c>
      <c r="B137" s="25">
        <v>1883593</v>
      </c>
      <c r="C137" s="25">
        <v>108192</v>
      </c>
      <c r="D137" s="25">
        <f>#REF!-B136</f>
        <v>21616</v>
      </c>
      <c r="E137" s="25">
        <f>#REF!-C136</f>
        <v>1008</v>
      </c>
      <c r="F137" s="26" t="str">
        <f>TEXT(#REF!,"mmm-yyy")</f>
        <v>Jun-2020</v>
      </c>
    </row>
    <row r="138" spans="1:6" x14ac:dyDescent="0.25">
      <c r="A138" s="24">
        <v>43987</v>
      </c>
      <c r="B138" s="25">
        <v>1912302</v>
      </c>
      <c r="C138" s="25">
        <v>109304</v>
      </c>
      <c r="D138" s="25">
        <f>#REF!-B137</f>
        <v>28709</v>
      </c>
      <c r="E138" s="25">
        <f>#REF!-C137</f>
        <v>1112</v>
      </c>
      <c r="F138" s="26" t="str">
        <f>TEXT(#REF!,"mmm-yyy")</f>
        <v>Jun-2020</v>
      </c>
    </row>
    <row r="139" spans="1:6" x14ac:dyDescent="0.25">
      <c r="A139" s="24">
        <v>43988</v>
      </c>
      <c r="B139" s="25">
        <v>1934818</v>
      </c>
      <c r="C139" s="25">
        <v>110032</v>
      </c>
      <c r="D139" s="25">
        <f>#REF!-B138</f>
        <v>22516</v>
      </c>
      <c r="E139" s="25">
        <f>#REF!-C138</f>
        <v>728</v>
      </c>
      <c r="F139" s="26" t="str">
        <f>TEXT(#REF!,"mmm-yyy")</f>
        <v>Jun-2020</v>
      </c>
    </row>
    <row r="140" spans="1:6" x14ac:dyDescent="0.25">
      <c r="A140" s="24">
        <v>43989</v>
      </c>
      <c r="B140" s="25">
        <v>1953434</v>
      </c>
      <c r="C140" s="25">
        <v>110422</v>
      </c>
      <c r="D140" s="25">
        <f>#REF!-B139</f>
        <v>18616</v>
      </c>
      <c r="E140" s="25">
        <f>#REF!-C139</f>
        <v>390</v>
      </c>
      <c r="F140" s="26" t="str">
        <f>TEXT(#REF!,"mmm-yyy")</f>
        <v>Jun-2020</v>
      </c>
    </row>
    <row r="141" spans="1:6" x14ac:dyDescent="0.25">
      <c r="A141" s="24">
        <v>43990</v>
      </c>
      <c r="B141" s="25">
        <v>1971641</v>
      </c>
      <c r="C141" s="25">
        <v>111144</v>
      </c>
      <c r="D141" s="25">
        <f>#REF!-B140</f>
        <v>18207</v>
      </c>
      <c r="E141" s="25">
        <f>#REF!-C140</f>
        <v>722</v>
      </c>
      <c r="F141" s="26" t="str">
        <f>TEXT(#REF!,"mmm-yyy")</f>
        <v>Jun-2020</v>
      </c>
    </row>
    <row r="142" spans="1:6" x14ac:dyDescent="0.25">
      <c r="A142" s="24">
        <v>43991</v>
      </c>
      <c r="B142" s="25">
        <v>1990446</v>
      </c>
      <c r="C142" s="25">
        <v>112174</v>
      </c>
      <c r="D142" s="25">
        <f>#REF!-B141</f>
        <v>18805</v>
      </c>
      <c r="E142" s="25">
        <f>#REF!-C141</f>
        <v>1030</v>
      </c>
      <c r="F142" s="26" t="str">
        <f>TEXT(#REF!,"mmm-yyy")</f>
        <v>Jun-2020</v>
      </c>
    </row>
    <row r="143" spans="1:6" x14ac:dyDescent="0.25">
      <c r="A143" s="24">
        <v>43992</v>
      </c>
      <c r="B143" s="25">
        <v>2013298</v>
      </c>
      <c r="C143" s="25">
        <v>113103</v>
      </c>
      <c r="D143" s="25">
        <f>#REF!-B142</f>
        <v>22852</v>
      </c>
      <c r="E143" s="25">
        <f>#REF!-C142</f>
        <v>929</v>
      </c>
      <c r="F143" s="26" t="str">
        <f>TEXT(#REF!,"mmm-yyy")</f>
        <v>Jun-2020</v>
      </c>
    </row>
    <row r="144" spans="1:6" x14ac:dyDescent="0.25">
      <c r="A144" s="24">
        <v>43993</v>
      </c>
      <c r="B144" s="25">
        <v>2036500</v>
      </c>
      <c r="C144" s="25">
        <v>113980</v>
      </c>
      <c r="D144" s="25">
        <f>#REF!-B143</f>
        <v>23202</v>
      </c>
      <c r="E144" s="25">
        <f>#REF!-C143</f>
        <v>877</v>
      </c>
      <c r="F144" s="26" t="str">
        <f>TEXT(#REF!,"mmm-yyy")</f>
        <v>Jun-2020</v>
      </c>
    </row>
    <row r="145" spans="1:6" x14ac:dyDescent="0.25">
      <c r="A145" s="24">
        <v>43994</v>
      </c>
      <c r="B145" s="25">
        <v>2061993</v>
      </c>
      <c r="C145" s="25">
        <v>114759</v>
      </c>
      <c r="D145" s="25">
        <f>#REF!-B144</f>
        <v>25493</v>
      </c>
      <c r="E145" s="25">
        <f>#REF!-C144</f>
        <v>779</v>
      </c>
      <c r="F145" s="26" t="str">
        <f>TEXT(#REF!,"mmm-yyy")</f>
        <v>Jun-2020</v>
      </c>
    </row>
    <row r="146" spans="1:6" x14ac:dyDescent="0.25">
      <c r="A146" s="24">
        <v>43995</v>
      </c>
      <c r="B146" s="25">
        <v>2087327</v>
      </c>
      <c r="C146" s="25">
        <v>115451</v>
      </c>
      <c r="D146" s="25">
        <f>#REF!-B145</f>
        <v>25334</v>
      </c>
      <c r="E146" s="25">
        <f>#REF!-C145</f>
        <v>692</v>
      </c>
      <c r="F146" s="26" t="str">
        <f>TEXT(#REF!,"mmm-yyy")</f>
        <v>Jun-2020</v>
      </c>
    </row>
    <row r="147" spans="1:6" x14ac:dyDescent="0.25">
      <c r="A147" s="24">
        <v>43996</v>
      </c>
      <c r="B147" s="25">
        <v>2106457</v>
      </c>
      <c r="C147" s="25">
        <v>115768</v>
      </c>
      <c r="D147" s="25">
        <f>#REF!-B146</f>
        <v>19130</v>
      </c>
      <c r="E147" s="25">
        <f>#REF!-C146</f>
        <v>317</v>
      </c>
      <c r="F147" s="26" t="str">
        <f>TEXT(#REF!,"mmm-yyy")</f>
        <v>Jun-2020</v>
      </c>
    </row>
    <row r="148" spans="1:6" x14ac:dyDescent="0.25">
      <c r="A148" s="24">
        <v>43997</v>
      </c>
      <c r="B148" s="25">
        <v>2126574</v>
      </c>
      <c r="C148" s="25">
        <v>116216</v>
      </c>
      <c r="D148" s="25">
        <f>#REF!-B147</f>
        <v>20117</v>
      </c>
      <c r="E148" s="25">
        <f>#REF!-C147</f>
        <v>448</v>
      </c>
      <c r="F148" s="26" t="str">
        <f>TEXT(#REF!,"mmm-yyy")</f>
        <v>Jun-2020</v>
      </c>
    </row>
    <row r="149" spans="1:6" x14ac:dyDescent="0.25">
      <c r="A149" s="24">
        <v>43998</v>
      </c>
      <c r="B149" s="25">
        <v>2151459</v>
      </c>
      <c r="C149" s="25">
        <v>116985</v>
      </c>
      <c r="D149" s="25">
        <f>#REF!-B148</f>
        <v>24885</v>
      </c>
      <c r="E149" s="25">
        <f>#REF!-C148</f>
        <v>769</v>
      </c>
      <c r="F149" s="26" t="str">
        <f>TEXT(#REF!,"mmm-yyy")</f>
        <v>Jun-2020</v>
      </c>
    </row>
    <row r="150" spans="1:6" x14ac:dyDescent="0.25">
      <c r="A150" s="24">
        <v>43999</v>
      </c>
      <c r="B150" s="25">
        <v>2177114</v>
      </c>
      <c r="C150" s="25">
        <v>117746</v>
      </c>
      <c r="D150" s="25">
        <f>#REF!-B149</f>
        <v>25655</v>
      </c>
      <c r="E150" s="25">
        <f>#REF!-C149</f>
        <v>761</v>
      </c>
      <c r="F150" s="26" t="str">
        <f>TEXT(#REF!,"mmm-yyy")</f>
        <v>Jun-2020</v>
      </c>
    </row>
    <row r="151" spans="1:6" x14ac:dyDescent="0.25">
      <c r="A151" s="24">
        <v>44000</v>
      </c>
      <c r="B151" s="25">
        <v>2205173</v>
      </c>
      <c r="C151" s="25">
        <v>118473</v>
      </c>
      <c r="D151" s="25">
        <f>#REF!-B150</f>
        <v>28059</v>
      </c>
      <c r="E151" s="25">
        <f>#REF!-C150</f>
        <v>727</v>
      </c>
      <c r="F151" s="26" t="str">
        <f>TEXT(#REF!,"mmm-yyy")</f>
        <v>Jun-2020</v>
      </c>
    </row>
    <row r="152" spans="1:6" x14ac:dyDescent="0.25">
      <c r="A152" s="24">
        <v>44001</v>
      </c>
      <c r="B152" s="25">
        <v>2236009</v>
      </c>
      <c r="C152" s="25">
        <v>119171</v>
      </c>
      <c r="D152" s="25">
        <f>#REF!-B151</f>
        <v>30836</v>
      </c>
      <c r="E152" s="25">
        <f>#REF!-C151</f>
        <v>698</v>
      </c>
      <c r="F152" s="26" t="str">
        <f>TEXT(#REF!,"mmm-yyy")</f>
        <v>Jun-2020</v>
      </c>
    </row>
    <row r="153" spans="1:6" x14ac:dyDescent="0.25">
      <c r="A153" s="24">
        <v>44002</v>
      </c>
      <c r="B153" s="25">
        <v>2268034</v>
      </c>
      <c r="C153" s="25">
        <v>119717</v>
      </c>
      <c r="D153" s="25">
        <f>#REF!-B152</f>
        <v>32025</v>
      </c>
      <c r="E153" s="25">
        <f>#REF!-C152</f>
        <v>546</v>
      </c>
      <c r="F153" s="26" t="str">
        <f>TEXT(#REF!,"mmm-yyy")</f>
        <v>Jun-2020</v>
      </c>
    </row>
    <row r="154" spans="1:6" x14ac:dyDescent="0.25">
      <c r="A154" s="24">
        <v>44003</v>
      </c>
      <c r="B154" s="25">
        <v>2294413</v>
      </c>
      <c r="C154" s="25">
        <v>119974</v>
      </c>
      <c r="D154" s="25">
        <f>#REF!-B153</f>
        <v>26379</v>
      </c>
      <c r="E154" s="25">
        <f>#REF!-C153</f>
        <v>257</v>
      </c>
      <c r="F154" s="26" t="str">
        <f>TEXT(#REF!,"mmm-yyy")</f>
        <v>Jun-2020</v>
      </c>
    </row>
    <row r="155" spans="1:6" x14ac:dyDescent="0.25">
      <c r="A155" s="24">
        <v>44004</v>
      </c>
      <c r="B155" s="25">
        <v>2324879</v>
      </c>
      <c r="C155" s="25">
        <v>120334</v>
      </c>
      <c r="D155" s="25">
        <f>#REF!-B154</f>
        <v>30466</v>
      </c>
      <c r="E155" s="25">
        <f>#REF!-C154</f>
        <v>360</v>
      </c>
      <c r="F155" s="26" t="str">
        <f>TEXT(#REF!,"mmm-yyy")</f>
        <v>Jun-2020</v>
      </c>
    </row>
    <row r="156" spans="1:6" x14ac:dyDescent="0.25">
      <c r="A156" s="24">
        <v>44005</v>
      </c>
      <c r="B156" s="25">
        <v>2359939</v>
      </c>
      <c r="C156" s="25">
        <v>121167</v>
      </c>
      <c r="D156" s="25">
        <f>#REF!-B155</f>
        <v>35060</v>
      </c>
      <c r="E156" s="25">
        <f>#REF!-C155</f>
        <v>833</v>
      </c>
      <c r="F156" s="26" t="str">
        <f>TEXT(#REF!,"mmm-yyy")</f>
        <v>Jun-2020</v>
      </c>
    </row>
    <row r="157" spans="1:6" x14ac:dyDescent="0.25">
      <c r="A157" s="24">
        <v>44006</v>
      </c>
      <c r="B157" s="25">
        <v>2396928</v>
      </c>
      <c r="C157" s="25">
        <v>121934</v>
      </c>
      <c r="D157" s="25">
        <f>#REF!-B156</f>
        <v>36989</v>
      </c>
      <c r="E157" s="25">
        <f>#REF!-C156</f>
        <v>767</v>
      </c>
      <c r="F157" s="26" t="str">
        <f>TEXT(#REF!,"mmm-yyy")</f>
        <v>Jun-2020</v>
      </c>
    </row>
    <row r="158" spans="1:6" x14ac:dyDescent="0.25">
      <c r="A158" s="24">
        <v>44007</v>
      </c>
      <c r="B158" s="25">
        <v>2438101</v>
      </c>
      <c r="C158" s="25">
        <v>124400</v>
      </c>
      <c r="D158" s="25">
        <f>#REF!-B157</f>
        <v>41173</v>
      </c>
      <c r="E158" s="25">
        <f>#REF!-C157</f>
        <v>2466</v>
      </c>
      <c r="F158" s="26" t="str">
        <f>TEXT(#REF!,"mmm-yyy")</f>
        <v>Jun-2020</v>
      </c>
    </row>
    <row r="159" spans="1:6" x14ac:dyDescent="0.25">
      <c r="A159" s="24">
        <v>44008</v>
      </c>
      <c r="B159" s="25">
        <v>2483629</v>
      </c>
      <c r="C159" s="25">
        <v>125033</v>
      </c>
      <c r="D159" s="25">
        <f>#REF!-B158</f>
        <v>45528</v>
      </c>
      <c r="E159" s="25">
        <f>#REF!-C158</f>
        <v>633</v>
      </c>
      <c r="F159" s="26" t="str">
        <f>TEXT(#REF!,"mmm-yyy")</f>
        <v>Jun-2020</v>
      </c>
    </row>
    <row r="160" spans="1:6" x14ac:dyDescent="0.25">
      <c r="A160" s="24">
        <v>44009</v>
      </c>
      <c r="B160" s="25">
        <v>2525928</v>
      </c>
      <c r="C160" s="25">
        <v>125544</v>
      </c>
      <c r="D160" s="25">
        <f>#REF!-B159</f>
        <v>42299</v>
      </c>
      <c r="E160" s="25">
        <f>#REF!-C159</f>
        <v>511</v>
      </c>
      <c r="F160" s="26" t="str">
        <f>TEXT(#REF!,"mmm-yyy")</f>
        <v>Jun-2020</v>
      </c>
    </row>
    <row r="161" spans="1:6" x14ac:dyDescent="0.25">
      <c r="A161" s="24">
        <v>44010</v>
      </c>
      <c r="B161" s="25">
        <v>2565436</v>
      </c>
      <c r="C161" s="25">
        <v>125815</v>
      </c>
      <c r="D161" s="25">
        <f>#REF!-B160</f>
        <v>39508</v>
      </c>
      <c r="E161" s="25">
        <f>#REF!-C160</f>
        <v>271</v>
      </c>
      <c r="F161" s="26" t="str">
        <f>TEXT(#REF!,"mmm-yyy")</f>
        <v>Jun-2020</v>
      </c>
    </row>
    <row r="162" spans="1:6" x14ac:dyDescent="0.25">
      <c r="A162" s="24">
        <v>44011</v>
      </c>
      <c r="B162" s="25">
        <v>2604932</v>
      </c>
      <c r="C162" s="25">
        <v>126162</v>
      </c>
      <c r="D162" s="25">
        <f>#REF!-B161</f>
        <v>39496</v>
      </c>
      <c r="E162" s="25">
        <f>#REF!-C161</f>
        <v>347</v>
      </c>
      <c r="F162" s="26" t="str">
        <f>TEXT(#REF!,"mmm-yyy")</f>
        <v>Jun-2020</v>
      </c>
    </row>
    <row r="163" spans="1:6" x14ac:dyDescent="0.25">
      <c r="A163" s="24">
        <v>44012</v>
      </c>
      <c r="B163" s="25">
        <v>2653321</v>
      </c>
      <c r="C163" s="25">
        <v>127462</v>
      </c>
      <c r="D163" s="25">
        <f>#REF!-B162</f>
        <v>48389</v>
      </c>
      <c r="E163" s="25">
        <f>#REF!-C162</f>
        <v>1300</v>
      </c>
      <c r="F163" s="26" t="str">
        <f>TEXT(#REF!,"mmm-yyy")</f>
        <v>Jun-2020</v>
      </c>
    </row>
    <row r="164" spans="1:6" x14ac:dyDescent="0.25">
      <c r="A164" s="24">
        <v>44013</v>
      </c>
      <c r="B164" s="25">
        <v>2703296</v>
      </c>
      <c r="C164" s="25">
        <v>128104</v>
      </c>
      <c r="D164" s="25">
        <f>#REF!-B163</f>
        <v>49975</v>
      </c>
      <c r="E164" s="25">
        <f>#REF!-C163</f>
        <v>642</v>
      </c>
      <c r="F164" s="26" t="str">
        <f>TEXT(#REF!,"mmm-yyy")</f>
        <v>Jul-2020</v>
      </c>
    </row>
    <row r="165" spans="1:6" x14ac:dyDescent="0.25">
      <c r="A165" s="24">
        <v>44014</v>
      </c>
      <c r="B165" s="25">
        <v>2758855</v>
      </c>
      <c r="C165" s="25">
        <v>128827</v>
      </c>
      <c r="D165" s="25">
        <f>#REF!-B164</f>
        <v>55559</v>
      </c>
      <c r="E165" s="25">
        <f>#REF!-C164</f>
        <v>723</v>
      </c>
      <c r="F165" s="26" t="str">
        <f>TEXT(#REF!,"mmm-yyy")</f>
        <v>Jul-2020</v>
      </c>
    </row>
    <row r="166" spans="1:6" x14ac:dyDescent="0.25">
      <c r="A166" s="24">
        <v>44015</v>
      </c>
      <c r="B166" s="25">
        <v>2816009</v>
      </c>
      <c r="C166" s="25">
        <v>129418</v>
      </c>
      <c r="D166" s="25">
        <f>#REF!-B165</f>
        <v>57154</v>
      </c>
      <c r="E166" s="25">
        <f>#REF!-C165</f>
        <v>591</v>
      </c>
      <c r="F166" s="26" t="str">
        <f>TEXT(#REF!,"mmm-yyy")</f>
        <v>Jul-2020</v>
      </c>
    </row>
    <row r="167" spans="1:6" x14ac:dyDescent="0.25">
      <c r="A167" s="24">
        <v>44016</v>
      </c>
      <c r="B167" s="25">
        <v>2866015</v>
      </c>
      <c r="C167" s="25">
        <v>129679</v>
      </c>
      <c r="D167" s="25">
        <f>#REF!-B166</f>
        <v>50006</v>
      </c>
      <c r="E167" s="25">
        <f>#REF!-C166</f>
        <v>261</v>
      </c>
      <c r="F167" s="26" t="str">
        <f>TEXT(#REF!,"mmm-yyy")</f>
        <v>Jul-2020</v>
      </c>
    </row>
    <row r="168" spans="1:6" x14ac:dyDescent="0.25">
      <c r="A168" s="24">
        <v>44017</v>
      </c>
      <c r="B168" s="25">
        <v>2910782</v>
      </c>
      <c r="C168" s="25">
        <v>129941</v>
      </c>
      <c r="D168" s="25">
        <f>#REF!-B167</f>
        <v>44767</v>
      </c>
      <c r="E168" s="25">
        <f>#REF!-C167</f>
        <v>262</v>
      </c>
      <c r="F168" s="26" t="str">
        <f>TEXT(#REF!,"mmm-yyy")</f>
        <v>Jul-2020</v>
      </c>
    </row>
    <row r="169" spans="1:6" x14ac:dyDescent="0.25">
      <c r="A169" s="24">
        <v>44018</v>
      </c>
      <c r="B169" s="25">
        <v>2958098</v>
      </c>
      <c r="C169" s="25">
        <v>130332</v>
      </c>
      <c r="D169" s="25">
        <f>#REF!-B168</f>
        <v>47316</v>
      </c>
      <c r="E169" s="25">
        <f>#REF!-C168</f>
        <v>391</v>
      </c>
      <c r="F169" s="26" t="str">
        <f>TEXT(#REF!,"mmm-yyy")</f>
        <v>Jul-2020</v>
      </c>
    </row>
    <row r="170" spans="1:6" x14ac:dyDescent="0.25">
      <c r="A170" s="24">
        <v>44019</v>
      </c>
      <c r="B170" s="25">
        <v>3012182</v>
      </c>
      <c r="C170" s="25">
        <v>131290</v>
      </c>
      <c r="D170" s="25">
        <f>#REF!-B169</f>
        <v>54084</v>
      </c>
      <c r="E170" s="25">
        <f>#REF!-C169</f>
        <v>958</v>
      </c>
      <c r="F170" s="26" t="str">
        <f>TEXT(#REF!,"mmm-yyy")</f>
        <v>Jul-2020</v>
      </c>
    </row>
    <row r="171" spans="1:6" x14ac:dyDescent="0.25">
      <c r="A171" s="24">
        <v>44020</v>
      </c>
      <c r="B171" s="25">
        <v>3071637</v>
      </c>
      <c r="C171" s="25">
        <v>132238</v>
      </c>
      <c r="D171" s="25">
        <f>#REF!-B170</f>
        <v>59455</v>
      </c>
      <c r="E171" s="25">
        <f>#REF!-C170</f>
        <v>948</v>
      </c>
      <c r="F171" s="26" t="str">
        <f>TEXT(#REF!,"mmm-yyy")</f>
        <v>Jul-2020</v>
      </c>
    </row>
    <row r="172" spans="1:6" x14ac:dyDescent="0.25">
      <c r="A172" s="24">
        <v>44021</v>
      </c>
      <c r="B172" s="25">
        <v>3131526</v>
      </c>
      <c r="C172" s="25">
        <v>133079</v>
      </c>
      <c r="D172" s="25">
        <f>#REF!-B171</f>
        <v>59889</v>
      </c>
      <c r="E172" s="25">
        <f>#REF!-C171</f>
        <v>841</v>
      </c>
      <c r="F172" s="26" t="str">
        <f>TEXT(#REF!,"mmm-yyy")</f>
        <v>Jul-2020</v>
      </c>
    </row>
    <row r="173" spans="1:6" x14ac:dyDescent="0.25">
      <c r="A173" s="24">
        <v>44022</v>
      </c>
      <c r="B173" s="25">
        <v>3199753</v>
      </c>
      <c r="C173" s="25">
        <v>133907</v>
      </c>
      <c r="D173" s="25">
        <f>#REF!-B172</f>
        <v>68227</v>
      </c>
      <c r="E173" s="25">
        <f>#REF!-C172</f>
        <v>828</v>
      </c>
      <c r="F173" s="26" t="str">
        <f>TEXT(#REF!,"mmm-yyy")</f>
        <v>Jul-2020</v>
      </c>
    </row>
    <row r="174" spans="1:6" x14ac:dyDescent="0.25">
      <c r="A174" s="24">
        <v>44023</v>
      </c>
      <c r="B174" s="25">
        <v>3260474</v>
      </c>
      <c r="C174" s="25">
        <v>134582</v>
      </c>
      <c r="D174" s="25">
        <f>#REF!-B173</f>
        <v>60721</v>
      </c>
      <c r="E174" s="25">
        <f>#REF!-C173</f>
        <v>675</v>
      </c>
      <c r="F174" s="26" t="str">
        <f>TEXT(#REF!,"mmm-yyy")</f>
        <v>Jul-2020</v>
      </c>
    </row>
    <row r="175" spans="1:6" x14ac:dyDescent="0.25">
      <c r="A175" s="24">
        <v>44024</v>
      </c>
      <c r="B175" s="25">
        <v>3318279</v>
      </c>
      <c r="C175" s="25">
        <v>134977</v>
      </c>
      <c r="D175" s="25">
        <f>#REF!-B174</f>
        <v>57805</v>
      </c>
      <c r="E175" s="25">
        <f>#REF!-C174</f>
        <v>395</v>
      </c>
      <c r="F175" s="26" t="str">
        <f>TEXT(#REF!,"mmm-yyy")</f>
        <v>Jul-2020</v>
      </c>
    </row>
    <row r="176" spans="1:6" x14ac:dyDescent="0.25">
      <c r="A176" s="24">
        <v>44025</v>
      </c>
      <c r="B176" s="25">
        <v>3379846</v>
      </c>
      <c r="C176" s="25">
        <v>135402</v>
      </c>
      <c r="D176" s="25">
        <f>#REF!-B175</f>
        <v>61567</v>
      </c>
      <c r="E176" s="25">
        <f>#REF!-C175</f>
        <v>425</v>
      </c>
      <c r="F176" s="26" t="str">
        <f>TEXT(#REF!,"mmm-yyy")</f>
        <v>Jul-2020</v>
      </c>
    </row>
    <row r="177" spans="1:6" x14ac:dyDescent="0.25">
      <c r="A177" s="24">
        <v>44026</v>
      </c>
      <c r="B177" s="25">
        <v>3445448</v>
      </c>
      <c r="C177" s="25">
        <v>136356</v>
      </c>
      <c r="D177" s="25">
        <f>#REF!-B176</f>
        <v>65602</v>
      </c>
      <c r="E177" s="25">
        <f>#REF!-C176</f>
        <v>954</v>
      </c>
      <c r="F177" s="26" t="str">
        <f>TEXT(#REF!,"mmm-yyy")</f>
        <v>Jul-2020</v>
      </c>
    </row>
    <row r="178" spans="1:6" x14ac:dyDescent="0.25">
      <c r="A178" s="24">
        <v>44027</v>
      </c>
      <c r="B178" s="25">
        <v>3513790</v>
      </c>
      <c r="C178" s="25">
        <v>137327</v>
      </c>
      <c r="D178" s="25">
        <f>#REF!-B177</f>
        <v>68342</v>
      </c>
      <c r="E178" s="25">
        <f>#REF!-C177</f>
        <v>971</v>
      </c>
      <c r="F178" s="26" t="str">
        <f>TEXT(#REF!,"mmm-yyy")</f>
        <v>Jul-2020</v>
      </c>
    </row>
    <row r="179" spans="1:6" x14ac:dyDescent="0.25">
      <c r="A179" s="24">
        <v>44028</v>
      </c>
      <c r="B179" s="25">
        <v>3589477</v>
      </c>
      <c r="C179" s="25">
        <v>138285</v>
      </c>
      <c r="D179" s="25">
        <f>#REF!-B178</f>
        <v>75687</v>
      </c>
      <c r="E179" s="25">
        <f>#REF!-C178</f>
        <v>958</v>
      </c>
      <c r="F179" s="26" t="str">
        <f>TEXT(#REF!,"mmm-yyy")</f>
        <v>Jul-2020</v>
      </c>
    </row>
    <row r="180" spans="1:6" x14ac:dyDescent="0.25">
      <c r="A180" s="24">
        <v>44029</v>
      </c>
      <c r="B180" s="25">
        <v>3660400</v>
      </c>
      <c r="C180" s="25">
        <v>139186</v>
      </c>
      <c r="D180" s="25">
        <f>#REF!-B179</f>
        <v>70923</v>
      </c>
      <c r="E180" s="25">
        <f>#REF!-C179</f>
        <v>901</v>
      </c>
      <c r="F180" s="26" t="str">
        <f>TEXT(#REF!,"mmm-yyy")</f>
        <v>Jul-2020</v>
      </c>
    </row>
    <row r="181" spans="1:6" x14ac:dyDescent="0.25">
      <c r="A181" s="24">
        <v>44030</v>
      </c>
      <c r="B181" s="25">
        <v>3722851</v>
      </c>
      <c r="C181" s="25">
        <v>139961</v>
      </c>
      <c r="D181" s="25">
        <f>#REF!-B180</f>
        <v>62451</v>
      </c>
      <c r="E181" s="25">
        <f>#REF!-C180</f>
        <v>775</v>
      </c>
      <c r="F181" s="26" t="str">
        <f>TEXT(#REF!,"mmm-yyy")</f>
        <v>Jul-2020</v>
      </c>
    </row>
    <row r="182" spans="1:6" x14ac:dyDescent="0.25">
      <c r="A182" s="24">
        <v>44031</v>
      </c>
      <c r="B182" s="25">
        <v>3785126</v>
      </c>
      <c r="C182" s="25">
        <v>140373</v>
      </c>
      <c r="D182" s="25">
        <f>#REF!-B181</f>
        <v>62275</v>
      </c>
      <c r="E182" s="25">
        <f>#REF!-C181</f>
        <v>412</v>
      </c>
      <c r="F182" s="26" t="str">
        <f>TEXT(#REF!,"mmm-yyy")</f>
        <v>Jul-2020</v>
      </c>
    </row>
    <row r="183" spans="1:6" x14ac:dyDescent="0.25">
      <c r="A183" s="24">
        <v>44032</v>
      </c>
      <c r="B183" s="25">
        <v>3845014</v>
      </c>
      <c r="C183" s="25">
        <v>140904</v>
      </c>
      <c r="D183" s="25">
        <f>#REF!-B182</f>
        <v>59888</v>
      </c>
      <c r="E183" s="25">
        <f>#REF!-C182</f>
        <v>531</v>
      </c>
      <c r="F183" s="26" t="str">
        <f>TEXT(#REF!,"mmm-yyy")</f>
        <v>Jul-2020</v>
      </c>
    </row>
    <row r="184" spans="1:6" x14ac:dyDescent="0.25">
      <c r="A184" s="24">
        <v>44033</v>
      </c>
      <c r="B184" s="25">
        <v>3910291</v>
      </c>
      <c r="C184" s="25">
        <v>142031</v>
      </c>
      <c r="D184" s="25">
        <f>#REF!-B183</f>
        <v>65277</v>
      </c>
      <c r="E184" s="25">
        <f>#REF!-C183</f>
        <v>1127</v>
      </c>
      <c r="F184" s="26" t="str">
        <f>TEXT(#REF!,"mmm-yyy")</f>
        <v>Jul-2020</v>
      </c>
    </row>
    <row r="185" spans="1:6" x14ac:dyDescent="0.25">
      <c r="A185" s="24">
        <v>44034</v>
      </c>
      <c r="B185" s="25">
        <v>3980030</v>
      </c>
      <c r="C185" s="25">
        <v>143167</v>
      </c>
      <c r="D185" s="25">
        <f>#REF!-B184</f>
        <v>69739</v>
      </c>
      <c r="E185" s="25">
        <f>#REF!-C184</f>
        <v>1136</v>
      </c>
      <c r="F185" s="26" t="str">
        <f>TEXT(#REF!,"mmm-yyy")</f>
        <v>Jul-2020</v>
      </c>
    </row>
    <row r="186" spans="1:6" x14ac:dyDescent="0.25">
      <c r="A186" s="24">
        <v>44035</v>
      </c>
      <c r="B186" s="25">
        <v>4050036</v>
      </c>
      <c r="C186" s="25">
        <v>144283</v>
      </c>
      <c r="D186" s="25">
        <f>#REF!-B185</f>
        <v>70006</v>
      </c>
      <c r="E186" s="25">
        <f>#REF!-C185</f>
        <v>1116</v>
      </c>
      <c r="F186" s="26" t="str">
        <f>TEXT(#REF!,"mmm-yyy")</f>
        <v>Jul-2020</v>
      </c>
    </row>
    <row r="187" spans="1:6" x14ac:dyDescent="0.25">
      <c r="A187" s="24">
        <v>44036</v>
      </c>
      <c r="B187" s="25">
        <v>4123561</v>
      </c>
      <c r="C187" s="25">
        <v>145429</v>
      </c>
      <c r="D187" s="25">
        <f>#REF!-B186</f>
        <v>73525</v>
      </c>
      <c r="E187" s="25">
        <f>#REF!-C186</f>
        <v>1146</v>
      </c>
      <c r="F187" s="26" t="str">
        <f>TEXT(#REF!,"mmm-yyy")</f>
        <v>Jul-2020</v>
      </c>
    </row>
    <row r="188" spans="1:6" x14ac:dyDescent="0.25">
      <c r="A188" s="24">
        <v>44037</v>
      </c>
      <c r="B188" s="25">
        <v>4190337</v>
      </c>
      <c r="C188" s="25">
        <v>146313</v>
      </c>
      <c r="D188" s="25">
        <f>#REF!-B187</f>
        <v>66776</v>
      </c>
      <c r="E188" s="25">
        <f>#REF!-C187</f>
        <v>884</v>
      </c>
      <c r="F188" s="26" t="str">
        <f>TEXT(#REF!,"mmm-yyy")</f>
        <v>Jul-2020</v>
      </c>
    </row>
    <row r="189" spans="1:6" x14ac:dyDescent="0.25">
      <c r="A189" s="24">
        <v>44038</v>
      </c>
      <c r="B189" s="25">
        <v>4244554</v>
      </c>
      <c r="C189" s="25">
        <v>146753</v>
      </c>
      <c r="D189" s="25">
        <f>#REF!-B188</f>
        <v>54217</v>
      </c>
      <c r="E189" s="25">
        <f>#REF!-C188</f>
        <v>440</v>
      </c>
      <c r="F189" s="26" t="str">
        <f>TEXT(#REF!,"mmm-yyy")</f>
        <v>Jul-2020</v>
      </c>
    </row>
    <row r="190" spans="1:6" x14ac:dyDescent="0.25">
      <c r="A190" s="24">
        <v>44039</v>
      </c>
      <c r="B190" s="25">
        <v>4303735</v>
      </c>
      <c r="C190" s="25">
        <v>148449</v>
      </c>
      <c r="D190" s="25">
        <f>#REF!-B189</f>
        <v>59181</v>
      </c>
      <c r="E190" s="25">
        <f>#REF!-C189</f>
        <v>1696</v>
      </c>
      <c r="F190" s="26" t="str">
        <f>TEXT(#REF!,"mmm-yyy")</f>
        <v>Jul-2020</v>
      </c>
    </row>
    <row r="191" spans="1:6" x14ac:dyDescent="0.25">
      <c r="A191" s="24">
        <v>44040</v>
      </c>
      <c r="B191" s="25">
        <v>4366851</v>
      </c>
      <c r="C191" s="25">
        <v>149776</v>
      </c>
      <c r="D191" s="25">
        <f>#REF!-B190</f>
        <v>63116</v>
      </c>
      <c r="E191" s="25">
        <f>#REF!-C190</f>
        <v>1327</v>
      </c>
      <c r="F191" s="26" t="str">
        <f>TEXT(#REF!,"mmm-yyy")</f>
        <v>Jul-2020</v>
      </c>
    </row>
    <row r="192" spans="1:6" x14ac:dyDescent="0.25">
      <c r="A192" s="24">
        <v>44041</v>
      </c>
      <c r="B192" s="25">
        <v>4433633</v>
      </c>
      <c r="C192" s="25">
        <v>151172</v>
      </c>
      <c r="D192" s="25">
        <f>#REF!-B191</f>
        <v>66782</v>
      </c>
      <c r="E192" s="25">
        <f>#REF!-C191</f>
        <v>1396</v>
      </c>
      <c r="F192" s="26" t="str">
        <f>TEXT(#REF!,"mmm-yyy")</f>
        <v>Jul-2020</v>
      </c>
    </row>
    <row r="193" spans="1:6" x14ac:dyDescent="0.25">
      <c r="A193" s="24">
        <v>44042</v>
      </c>
      <c r="B193" s="25">
        <v>4502581</v>
      </c>
      <c r="C193" s="25">
        <v>152433</v>
      </c>
      <c r="D193" s="25">
        <f>#REF!-B192</f>
        <v>68948</v>
      </c>
      <c r="E193" s="25">
        <f>#REF!-C192</f>
        <v>1261</v>
      </c>
      <c r="F193" s="26" t="str">
        <f>TEXT(#REF!,"mmm-yyy")</f>
        <v>Jul-2020</v>
      </c>
    </row>
    <row r="194" spans="1:6" x14ac:dyDescent="0.25">
      <c r="A194" s="24">
        <v>44043</v>
      </c>
      <c r="B194" s="25">
        <v>4571669</v>
      </c>
      <c r="C194" s="25">
        <v>153862</v>
      </c>
      <c r="D194" s="25">
        <f>#REF!-B193</f>
        <v>69088</v>
      </c>
      <c r="E194" s="25">
        <f>#REF!-C193</f>
        <v>1429</v>
      </c>
      <c r="F194" s="26" t="str">
        <f>TEXT(#REF!,"mmm-yyy")</f>
        <v>Jul-2020</v>
      </c>
    </row>
    <row r="195" spans="1:6" x14ac:dyDescent="0.25">
      <c r="A195" s="24">
        <v>44044</v>
      </c>
      <c r="B195" s="25">
        <v>4628497</v>
      </c>
      <c r="C195" s="25">
        <v>154917</v>
      </c>
      <c r="D195" s="25">
        <f>#REF!-B194</f>
        <v>56828</v>
      </c>
      <c r="E195" s="25">
        <f>#REF!-C194</f>
        <v>1055</v>
      </c>
      <c r="F195" s="26" t="str">
        <f>TEXT(#REF!,"mmm-yyy")</f>
        <v>Aug-2020</v>
      </c>
    </row>
    <row r="196" spans="1:6" x14ac:dyDescent="0.25">
      <c r="A196" s="24">
        <v>44045</v>
      </c>
      <c r="B196" s="25">
        <v>4679291</v>
      </c>
      <c r="C196" s="25">
        <v>155337</v>
      </c>
      <c r="D196" s="25">
        <f>#REF!-B195</f>
        <v>50794</v>
      </c>
      <c r="E196" s="25">
        <f>#REF!-C195</f>
        <v>420</v>
      </c>
      <c r="F196" s="26" t="str">
        <f>TEXT(#REF!,"mmm-yyy")</f>
        <v>Aug-2020</v>
      </c>
    </row>
    <row r="197" spans="1:6" x14ac:dyDescent="0.25">
      <c r="A197" s="24">
        <v>44046</v>
      </c>
      <c r="B197" s="25">
        <v>4726775</v>
      </c>
      <c r="C197" s="25">
        <v>155945</v>
      </c>
      <c r="D197" s="25">
        <f>#REF!-B196</f>
        <v>47484</v>
      </c>
      <c r="E197" s="25">
        <f>#REF!-C196</f>
        <v>608</v>
      </c>
      <c r="F197" s="26" t="str">
        <f>TEXT(#REF!,"mmm-yyy")</f>
        <v>Aug-2020</v>
      </c>
    </row>
    <row r="198" spans="1:6" x14ac:dyDescent="0.25">
      <c r="A198" s="24">
        <v>44047</v>
      </c>
      <c r="B198" s="25">
        <v>4780324</v>
      </c>
      <c r="C198" s="25">
        <v>157301</v>
      </c>
      <c r="D198" s="25">
        <f>#REF!-B197</f>
        <v>53549</v>
      </c>
      <c r="E198" s="25">
        <f>#REF!-C197</f>
        <v>1356</v>
      </c>
      <c r="F198" s="26" t="str">
        <f>TEXT(#REF!,"mmm-yyy")</f>
        <v>Aug-2020</v>
      </c>
    </row>
    <row r="199" spans="1:6" x14ac:dyDescent="0.25">
      <c r="A199" s="24">
        <v>44048</v>
      </c>
      <c r="B199" s="25">
        <v>4834047</v>
      </c>
      <c r="C199" s="25">
        <v>158554</v>
      </c>
      <c r="D199" s="25">
        <f>#REF!-B198</f>
        <v>53723</v>
      </c>
      <c r="E199" s="25">
        <f>#REF!-C198</f>
        <v>1253</v>
      </c>
      <c r="F199" s="26" t="str">
        <f>TEXT(#REF!,"mmm-yyy")</f>
        <v>Aug-2020</v>
      </c>
    </row>
    <row r="200" spans="1:6" x14ac:dyDescent="0.25">
      <c r="A200" s="24">
        <v>44049</v>
      </c>
      <c r="B200" s="25">
        <v>4891561</v>
      </c>
      <c r="C200" s="25">
        <v>159625</v>
      </c>
      <c r="D200" s="25">
        <f>#REF!-B199</f>
        <v>57514</v>
      </c>
      <c r="E200" s="25">
        <f>#REF!-C199</f>
        <v>1071</v>
      </c>
      <c r="F200" s="26" t="str">
        <f>TEXT(#REF!,"mmm-yyy")</f>
        <v>Aug-2020</v>
      </c>
    </row>
    <row r="201" spans="1:6" x14ac:dyDescent="0.25">
      <c r="A201" s="24">
        <v>44050</v>
      </c>
      <c r="B201" s="25">
        <v>4952718</v>
      </c>
      <c r="C201" s="25">
        <v>160981</v>
      </c>
      <c r="D201" s="25">
        <f>#REF!-B200</f>
        <v>61157</v>
      </c>
      <c r="E201" s="25">
        <f>#REF!-C200</f>
        <v>1356</v>
      </c>
      <c r="F201" s="26" t="str">
        <f>TEXT(#REF!,"mmm-yyy")</f>
        <v>Aug-2020</v>
      </c>
    </row>
    <row r="202" spans="1:6" x14ac:dyDescent="0.25">
      <c r="A202" s="24">
        <v>44051</v>
      </c>
      <c r="B202" s="25">
        <v>5007958</v>
      </c>
      <c r="C202" s="25">
        <v>161947</v>
      </c>
      <c r="D202" s="25">
        <f>#REF!-B201</f>
        <v>55240</v>
      </c>
      <c r="E202" s="25">
        <f>#REF!-C201</f>
        <v>966</v>
      </c>
      <c r="F202" s="26" t="str">
        <f>TEXT(#REF!,"mmm-yyy")</f>
        <v>Aug-2020</v>
      </c>
    </row>
    <row r="203" spans="1:6" x14ac:dyDescent="0.25">
      <c r="A203" s="24">
        <v>44052</v>
      </c>
      <c r="B203" s="25">
        <v>5056438</v>
      </c>
      <c r="C203" s="25">
        <v>162486</v>
      </c>
      <c r="D203" s="25">
        <f>#REF!-B202</f>
        <v>48480</v>
      </c>
      <c r="E203" s="25">
        <f>#REF!-C202</f>
        <v>539</v>
      </c>
      <c r="F203" s="26" t="str">
        <f>TEXT(#REF!,"mmm-yyy")</f>
        <v>Aug-2020</v>
      </c>
    </row>
    <row r="204" spans="1:6" x14ac:dyDescent="0.25">
      <c r="A204" s="24">
        <v>44053</v>
      </c>
      <c r="B204" s="25">
        <v>5103611</v>
      </c>
      <c r="C204" s="25">
        <v>163023</v>
      </c>
      <c r="D204" s="25">
        <f>#REF!-B203</f>
        <v>47173</v>
      </c>
      <c r="E204" s="25">
        <f>#REF!-C203</f>
        <v>537</v>
      </c>
      <c r="F204" s="26" t="str">
        <f>TEXT(#REF!,"mmm-yyy")</f>
        <v>Aug-2020</v>
      </c>
    </row>
    <row r="205" spans="1:6" x14ac:dyDescent="0.25">
      <c r="A205" s="24">
        <v>44054</v>
      </c>
      <c r="B205" s="25">
        <v>5156968</v>
      </c>
      <c r="C205" s="25">
        <v>164474</v>
      </c>
      <c r="D205" s="25">
        <f>#REF!-B204</f>
        <v>53357</v>
      </c>
      <c r="E205" s="25">
        <f>#REF!-C204</f>
        <v>1451</v>
      </c>
      <c r="F205" s="26" t="str">
        <f>TEXT(#REF!,"mmm-yyy")</f>
        <v>Aug-2020</v>
      </c>
    </row>
    <row r="206" spans="1:6" x14ac:dyDescent="0.25">
      <c r="A206" s="24">
        <v>44055</v>
      </c>
      <c r="B206" s="25">
        <v>5211246</v>
      </c>
      <c r="C206" s="25">
        <v>165952</v>
      </c>
      <c r="D206" s="25">
        <f>#REF!-B205</f>
        <v>54278</v>
      </c>
      <c r="E206" s="25">
        <f>#REF!-C205</f>
        <v>1478</v>
      </c>
      <c r="F206" s="26" t="str">
        <f>TEXT(#REF!,"mmm-yyy")</f>
        <v>Aug-2020</v>
      </c>
    </row>
    <row r="207" spans="1:6" x14ac:dyDescent="0.25">
      <c r="A207" s="24">
        <v>44056</v>
      </c>
      <c r="B207" s="25">
        <v>5265307</v>
      </c>
      <c r="C207" s="25">
        <v>167165</v>
      </c>
      <c r="D207" s="25">
        <f>#REF!-B206</f>
        <v>54061</v>
      </c>
      <c r="E207" s="25">
        <f>#REF!-C206</f>
        <v>1213</v>
      </c>
      <c r="F207" s="26" t="str">
        <f>TEXT(#REF!,"mmm-yyy")</f>
        <v>Aug-2020</v>
      </c>
    </row>
    <row r="208" spans="1:6" x14ac:dyDescent="0.25">
      <c r="A208" s="24">
        <v>44057</v>
      </c>
      <c r="B208" s="25">
        <v>5324784</v>
      </c>
      <c r="C208" s="25">
        <v>168341</v>
      </c>
      <c r="D208" s="25">
        <f>#REF!-B207</f>
        <v>59477</v>
      </c>
      <c r="E208" s="25">
        <f>#REF!-C207</f>
        <v>1176</v>
      </c>
      <c r="F208" s="26" t="str">
        <f>TEXT(#REF!,"mmm-yyy")</f>
        <v>Aug-2020</v>
      </c>
    </row>
    <row r="209" spans="1:6" x14ac:dyDescent="0.25">
      <c r="A209" s="24">
        <v>44058</v>
      </c>
      <c r="B209" s="25">
        <v>5375527</v>
      </c>
      <c r="C209" s="25">
        <v>169400</v>
      </c>
      <c r="D209" s="25">
        <f>#REF!-B208</f>
        <v>50743</v>
      </c>
      <c r="E209" s="25">
        <f>#REF!-C208</f>
        <v>1059</v>
      </c>
      <c r="F209" s="26" t="str">
        <f>TEXT(#REF!,"mmm-yyy")</f>
        <v>Aug-2020</v>
      </c>
    </row>
    <row r="210" spans="1:6" x14ac:dyDescent="0.25">
      <c r="A210" s="24">
        <v>44059</v>
      </c>
      <c r="B210" s="25">
        <v>5417664</v>
      </c>
      <c r="C210" s="25">
        <v>169914</v>
      </c>
      <c r="D210" s="25">
        <f>#REF!-B209</f>
        <v>42137</v>
      </c>
      <c r="E210" s="25">
        <f>#REF!-C209</f>
        <v>514</v>
      </c>
      <c r="F210" s="26" t="str">
        <f>TEXT(#REF!,"mmm-yyy")</f>
        <v>Aug-2020</v>
      </c>
    </row>
    <row r="211" spans="1:6" x14ac:dyDescent="0.25">
      <c r="A211" s="24">
        <v>44060</v>
      </c>
      <c r="B211" s="25">
        <v>5455187</v>
      </c>
      <c r="C211" s="25">
        <v>170449</v>
      </c>
      <c r="D211" s="25">
        <f>#REF!-B210</f>
        <v>37523</v>
      </c>
      <c r="E211" s="25">
        <f>#REF!-C210</f>
        <v>535</v>
      </c>
      <c r="F211" s="26" t="str">
        <f>TEXT(#REF!,"mmm-yyy")</f>
        <v>Aug-2020</v>
      </c>
    </row>
    <row r="212" spans="1:6" x14ac:dyDescent="0.25">
      <c r="A212" s="24">
        <v>44061</v>
      </c>
      <c r="B212" s="25">
        <v>5498420</v>
      </c>
      <c r="C212" s="25">
        <v>171798</v>
      </c>
      <c r="D212" s="25">
        <f>#REF!-B211</f>
        <v>43233</v>
      </c>
      <c r="E212" s="25">
        <f>#REF!-C211</f>
        <v>1349</v>
      </c>
      <c r="F212" s="26" t="str">
        <f>TEXT(#REF!,"mmm-yyy")</f>
        <v>Aug-2020</v>
      </c>
    </row>
    <row r="213" spans="1:6" x14ac:dyDescent="0.25">
      <c r="A213" s="24">
        <v>44062</v>
      </c>
      <c r="B213" s="25">
        <v>5541433</v>
      </c>
      <c r="C213" s="25">
        <v>173093</v>
      </c>
      <c r="D213" s="25">
        <f>#REF!-B212</f>
        <v>43013</v>
      </c>
      <c r="E213" s="25">
        <f>#REF!-C212</f>
        <v>1295</v>
      </c>
      <c r="F213" s="26" t="str">
        <f>TEXT(#REF!,"mmm-yyy")</f>
        <v>Aug-2020</v>
      </c>
    </row>
    <row r="214" spans="1:6" x14ac:dyDescent="0.25">
      <c r="A214" s="24">
        <v>44063</v>
      </c>
      <c r="B214" s="25">
        <v>5587462</v>
      </c>
      <c r="C214" s="25">
        <v>174136</v>
      </c>
      <c r="D214" s="25">
        <f>#REF!-B213</f>
        <v>46029</v>
      </c>
      <c r="E214" s="25">
        <f>#REF!-C213</f>
        <v>1043</v>
      </c>
      <c r="F214" s="26" t="str">
        <f>TEXT(#REF!,"mmm-yyy")</f>
        <v>Aug-2020</v>
      </c>
    </row>
    <row r="215" spans="1:6" x14ac:dyDescent="0.25">
      <c r="A215" s="24">
        <v>44064</v>
      </c>
      <c r="B215" s="25">
        <v>5636491</v>
      </c>
      <c r="C215" s="25">
        <v>175297</v>
      </c>
      <c r="D215" s="25">
        <f>#REF!-B214</f>
        <v>49029</v>
      </c>
      <c r="E215" s="25">
        <f>#REF!-C214</f>
        <v>1161</v>
      </c>
      <c r="F215" s="26" t="str">
        <f>TEXT(#REF!,"mmm-yyy")</f>
        <v>Aug-2020</v>
      </c>
    </row>
    <row r="216" spans="1:6" x14ac:dyDescent="0.25">
      <c r="A216" s="24">
        <v>44065</v>
      </c>
      <c r="B216" s="25">
        <v>5681517</v>
      </c>
      <c r="C216" s="25">
        <v>176247</v>
      </c>
      <c r="D216" s="25">
        <f>#REF!-B215</f>
        <v>45026</v>
      </c>
      <c r="E216" s="25">
        <f>#REF!-C215</f>
        <v>950</v>
      </c>
      <c r="F216" s="26" t="str">
        <f>TEXT(#REF!,"mmm-yyy")</f>
        <v>Aug-2020</v>
      </c>
    </row>
    <row r="217" spans="1:6" x14ac:dyDescent="0.25">
      <c r="A217" s="24">
        <v>44066</v>
      </c>
      <c r="B217" s="25">
        <v>5713850</v>
      </c>
      <c r="C217" s="25">
        <v>176693</v>
      </c>
      <c r="D217" s="25">
        <f>#REF!-B216</f>
        <v>32333</v>
      </c>
      <c r="E217" s="25">
        <f>#REF!-C216</f>
        <v>446</v>
      </c>
      <c r="F217" s="26" t="str">
        <f>TEXT(#REF!,"mmm-yyy")</f>
        <v>Aug-2020</v>
      </c>
    </row>
    <row r="218" spans="1:6" x14ac:dyDescent="0.25">
      <c r="A218" s="24">
        <v>44067</v>
      </c>
      <c r="B218" s="25">
        <v>5754254</v>
      </c>
      <c r="C218" s="25">
        <v>177197</v>
      </c>
      <c r="D218" s="25">
        <f>#REF!-B217</f>
        <v>40404</v>
      </c>
      <c r="E218" s="25">
        <f>#REF!-C217</f>
        <v>504</v>
      </c>
      <c r="F218" s="26" t="str">
        <f>TEXT(#REF!,"mmm-yyy")</f>
        <v>Aug-2020</v>
      </c>
    </row>
    <row r="219" spans="1:6" x14ac:dyDescent="0.25">
      <c r="A219" s="24">
        <v>44068</v>
      </c>
      <c r="B219" s="25">
        <v>5793437</v>
      </c>
      <c r="C219" s="25">
        <v>178410</v>
      </c>
      <c r="D219" s="25">
        <f>#REF!-B218</f>
        <v>39183</v>
      </c>
      <c r="E219" s="25">
        <f>#REF!-C218</f>
        <v>1213</v>
      </c>
      <c r="F219" s="26" t="str">
        <f>TEXT(#REF!,"mmm-yyy")</f>
        <v>Aug-2020</v>
      </c>
    </row>
    <row r="220" spans="1:6" x14ac:dyDescent="0.25">
      <c r="A220" s="24">
        <v>44069</v>
      </c>
      <c r="B220" s="25">
        <v>5838756</v>
      </c>
      <c r="C220" s="25">
        <v>179603</v>
      </c>
      <c r="D220" s="25">
        <f>#REF!-B219</f>
        <v>45319</v>
      </c>
      <c r="E220" s="25">
        <f>#REF!-C219</f>
        <v>1193</v>
      </c>
      <c r="F220" s="26" t="str">
        <f>TEXT(#REF!,"mmm-yyy")</f>
        <v>Aug-2020</v>
      </c>
    </row>
    <row r="221" spans="1:6" x14ac:dyDescent="0.25">
      <c r="A221" s="24">
        <v>44070</v>
      </c>
      <c r="B221" s="25">
        <v>5884368</v>
      </c>
      <c r="C221" s="25">
        <v>180729</v>
      </c>
      <c r="D221" s="25">
        <f>#REF!-B220</f>
        <v>45612</v>
      </c>
      <c r="E221" s="25">
        <f>#REF!-C220</f>
        <v>1126</v>
      </c>
      <c r="F221" s="26" t="str">
        <f>TEXT(#REF!,"mmm-yyy")</f>
        <v>Aug-2020</v>
      </c>
    </row>
    <row r="222" spans="1:6" x14ac:dyDescent="0.25">
      <c r="A222" s="24">
        <v>44071</v>
      </c>
      <c r="B222" s="25">
        <v>5930932</v>
      </c>
      <c r="C222" s="25">
        <v>181739</v>
      </c>
      <c r="D222" s="25">
        <f>#REF!-B221</f>
        <v>46564</v>
      </c>
      <c r="E222" s="25">
        <f>#REF!-C221</f>
        <v>1010</v>
      </c>
      <c r="F222" s="26" t="str">
        <f>TEXT(#REF!,"mmm-yyy")</f>
        <v>Aug-2020</v>
      </c>
    </row>
    <row r="223" spans="1:6" x14ac:dyDescent="0.25">
      <c r="A223" s="24">
        <v>44072</v>
      </c>
      <c r="B223" s="25">
        <v>5975541</v>
      </c>
      <c r="C223" s="25">
        <v>182610</v>
      </c>
      <c r="D223" s="25">
        <f>#REF!-B222</f>
        <v>44609</v>
      </c>
      <c r="E223" s="25">
        <f>#REF!-C222</f>
        <v>871</v>
      </c>
      <c r="F223" s="26" t="str">
        <f>TEXT(#REF!,"mmm-yyy")</f>
        <v>Aug-2020</v>
      </c>
    </row>
    <row r="224" spans="1:6" x14ac:dyDescent="0.25">
      <c r="A224" s="24">
        <v>44073</v>
      </c>
      <c r="B224" s="25">
        <v>6008970</v>
      </c>
      <c r="C224" s="25">
        <v>182984</v>
      </c>
      <c r="D224" s="25">
        <f>#REF!-B223</f>
        <v>33429</v>
      </c>
      <c r="E224" s="25">
        <f>#REF!-C223</f>
        <v>374</v>
      </c>
      <c r="F224" s="26" t="str">
        <f>TEXT(#REF!,"mmm-yyy")</f>
        <v>Aug-2020</v>
      </c>
    </row>
    <row r="225" spans="1:6" x14ac:dyDescent="0.25">
      <c r="A225" s="24">
        <v>44074</v>
      </c>
      <c r="B225" s="25">
        <v>6045457</v>
      </c>
      <c r="C225" s="25">
        <v>183472</v>
      </c>
      <c r="D225" s="25">
        <f>#REF!-B224</f>
        <v>36487</v>
      </c>
      <c r="E225" s="25">
        <f>#REF!-C224</f>
        <v>488</v>
      </c>
      <c r="F225" s="26" t="str">
        <f>TEXT(#REF!,"mmm-yyy")</f>
        <v>Aug-2020</v>
      </c>
    </row>
    <row r="226" spans="1:6" x14ac:dyDescent="0.25">
      <c r="A226" s="24">
        <v>44075</v>
      </c>
      <c r="B226" s="25">
        <v>6089506</v>
      </c>
      <c r="C226" s="25">
        <v>184563</v>
      </c>
      <c r="D226" s="25">
        <f>#REF!-B225</f>
        <v>44049</v>
      </c>
      <c r="E226" s="25">
        <f>#REF!-C225</f>
        <v>1091</v>
      </c>
      <c r="F226" s="26" t="str">
        <f>TEXT(#REF!,"mmm-yyy")</f>
        <v>Sep-2020</v>
      </c>
    </row>
    <row r="227" spans="1:6" x14ac:dyDescent="0.25">
      <c r="A227" s="24">
        <v>44076</v>
      </c>
      <c r="B227" s="25">
        <v>6121950</v>
      </c>
      <c r="C227" s="25">
        <v>185639</v>
      </c>
      <c r="D227" s="25">
        <f>#REF!-B226</f>
        <v>32444</v>
      </c>
      <c r="E227" s="25">
        <f>#REF!-C226</f>
        <v>1076</v>
      </c>
      <c r="F227" s="26" t="str">
        <f>TEXT(#REF!,"mmm-yyy")</f>
        <v>Sep-2020</v>
      </c>
    </row>
    <row r="228" spans="1:6" x14ac:dyDescent="0.25">
      <c r="A228" s="24">
        <v>44077</v>
      </c>
      <c r="B228" s="25">
        <v>6168347</v>
      </c>
      <c r="C228" s="25">
        <v>186717</v>
      </c>
      <c r="D228" s="25">
        <f>#REF!-B227</f>
        <v>46397</v>
      </c>
      <c r="E228" s="25">
        <f>#REF!-C227</f>
        <v>1078</v>
      </c>
      <c r="F228" s="26" t="str">
        <f>TEXT(#REF!,"mmm-yyy")</f>
        <v>Sep-2020</v>
      </c>
    </row>
    <row r="229" spans="1:6" x14ac:dyDescent="0.25">
      <c r="A229" s="24">
        <v>44078</v>
      </c>
      <c r="B229" s="25">
        <v>6220448</v>
      </c>
      <c r="C229" s="25">
        <v>187697</v>
      </c>
      <c r="D229" s="25">
        <f>#REF!-B228</f>
        <v>52101</v>
      </c>
      <c r="E229" s="25">
        <f>#REF!-C228</f>
        <v>980</v>
      </c>
      <c r="F229" s="26" t="str">
        <f>TEXT(#REF!,"mmm-yyy")</f>
        <v>Sep-2020</v>
      </c>
    </row>
    <row r="230" spans="1:6" x14ac:dyDescent="0.25">
      <c r="A230" s="24">
        <v>44079</v>
      </c>
      <c r="B230" s="25">
        <v>6262701</v>
      </c>
      <c r="C230" s="25">
        <v>188409</v>
      </c>
      <c r="D230" s="25">
        <f>#REF!-B229</f>
        <v>42253</v>
      </c>
      <c r="E230" s="25">
        <f>#REF!-C229</f>
        <v>712</v>
      </c>
      <c r="F230" s="26" t="str">
        <f>TEXT(#REF!,"mmm-yyy")</f>
        <v>Sep-2020</v>
      </c>
    </row>
    <row r="231" spans="1:6" x14ac:dyDescent="0.25">
      <c r="A231" s="24">
        <v>44080</v>
      </c>
      <c r="B231" s="25">
        <v>6292699</v>
      </c>
      <c r="C231" s="25">
        <v>188820</v>
      </c>
      <c r="D231" s="25">
        <f>#REF!-B230</f>
        <v>29998</v>
      </c>
      <c r="E231" s="25">
        <f>#REF!-C230</f>
        <v>411</v>
      </c>
      <c r="F231" s="26" t="str">
        <f>TEXT(#REF!,"mmm-yyy")</f>
        <v>Sep-2020</v>
      </c>
    </row>
    <row r="232" spans="1:6" x14ac:dyDescent="0.25">
      <c r="A232" s="24">
        <v>44081</v>
      </c>
      <c r="B232" s="25">
        <v>6317865</v>
      </c>
      <c r="C232" s="25">
        <v>189083</v>
      </c>
      <c r="D232" s="25">
        <f>#REF!-B231</f>
        <v>25166</v>
      </c>
      <c r="E232" s="25">
        <f>#REF!-C231</f>
        <v>263</v>
      </c>
      <c r="F232" s="26" t="str">
        <f>TEXT(#REF!,"mmm-yyy")</f>
        <v>Sep-2020</v>
      </c>
    </row>
    <row r="233" spans="1:6" x14ac:dyDescent="0.25">
      <c r="A233" s="24">
        <v>44082</v>
      </c>
      <c r="B233" s="25">
        <v>6346807</v>
      </c>
      <c r="C233" s="25">
        <v>189541</v>
      </c>
      <c r="D233" s="25">
        <f>#REF!-B232</f>
        <v>28942</v>
      </c>
      <c r="E233" s="25">
        <f>#REF!-C232</f>
        <v>458</v>
      </c>
      <c r="F233" s="26" t="str">
        <f>TEXT(#REF!,"mmm-yyy")</f>
        <v>Sep-2020</v>
      </c>
    </row>
    <row r="234" spans="1:6" x14ac:dyDescent="0.25">
      <c r="A234" s="24">
        <v>44083</v>
      </c>
      <c r="B234" s="25">
        <v>6380139</v>
      </c>
      <c r="C234" s="25">
        <v>190716</v>
      </c>
      <c r="D234" s="25">
        <f>#REF!-B233</f>
        <v>33332</v>
      </c>
      <c r="E234" s="25">
        <f>#REF!-C233</f>
        <v>1175</v>
      </c>
      <c r="F234" s="26" t="str">
        <f>TEXT(#REF!,"mmm-yyy")</f>
        <v>Sep-2020</v>
      </c>
    </row>
    <row r="235" spans="1:6" x14ac:dyDescent="0.25">
      <c r="A235" s="24">
        <v>44084</v>
      </c>
      <c r="B235" s="25">
        <v>6418200</v>
      </c>
      <c r="C235" s="25">
        <v>191631</v>
      </c>
      <c r="D235" s="25">
        <f>#REF!-B234</f>
        <v>38061</v>
      </c>
      <c r="E235" s="25">
        <f>#REF!-C234</f>
        <v>915</v>
      </c>
      <c r="F235" s="26" t="str">
        <f>TEXT(#REF!,"mmm-yyy")</f>
        <v>Sep-2020</v>
      </c>
    </row>
    <row r="236" spans="1:6" x14ac:dyDescent="0.25">
      <c r="A236" s="24">
        <v>44085</v>
      </c>
      <c r="B236" s="25">
        <v>6465767</v>
      </c>
      <c r="C236" s="25">
        <v>192858</v>
      </c>
      <c r="D236" s="25">
        <f>#REF!-B235</f>
        <v>47567</v>
      </c>
      <c r="E236" s="25">
        <f>#REF!-C235</f>
        <v>1227</v>
      </c>
      <c r="F236" s="26" t="str">
        <f>TEXT(#REF!,"mmm-yyy")</f>
        <v>Sep-2020</v>
      </c>
    </row>
    <row r="237" spans="1:6" x14ac:dyDescent="0.25">
      <c r="A237" s="24">
        <v>44086</v>
      </c>
      <c r="B237" s="25">
        <v>6504871</v>
      </c>
      <c r="C237" s="25">
        <v>193559</v>
      </c>
      <c r="D237" s="25">
        <f>#REF!-B236</f>
        <v>39104</v>
      </c>
      <c r="E237" s="25">
        <f>#REF!-C236</f>
        <v>701</v>
      </c>
      <c r="F237" s="26" t="str">
        <f>TEXT(#REF!,"mmm-yyy")</f>
        <v>Sep-2020</v>
      </c>
    </row>
    <row r="238" spans="1:6" x14ac:dyDescent="0.25">
      <c r="A238" s="24">
        <v>44087</v>
      </c>
      <c r="B238" s="25">
        <v>6538214</v>
      </c>
      <c r="C238" s="25">
        <v>193958</v>
      </c>
      <c r="D238" s="25">
        <f>#REF!-B237</f>
        <v>33343</v>
      </c>
      <c r="E238" s="25">
        <f>#REF!-C237</f>
        <v>399</v>
      </c>
      <c r="F238" s="26" t="str">
        <f>TEXT(#REF!,"mmm-yyy")</f>
        <v>Sep-2020</v>
      </c>
    </row>
    <row r="239" spans="1:6" x14ac:dyDescent="0.25">
      <c r="A239" s="24">
        <v>44088</v>
      </c>
      <c r="B239" s="25">
        <v>6575101</v>
      </c>
      <c r="C239" s="25">
        <v>194408</v>
      </c>
      <c r="D239" s="25">
        <f>#REF!-B238</f>
        <v>36887</v>
      </c>
      <c r="E239" s="25">
        <f>#REF!-C238</f>
        <v>450</v>
      </c>
      <c r="F239" s="26" t="str">
        <f>TEXT(#REF!,"mmm-yyy")</f>
        <v>Sep-2020</v>
      </c>
    </row>
    <row r="240" spans="1:6" x14ac:dyDescent="0.25">
      <c r="A240" s="24">
        <v>44089</v>
      </c>
      <c r="B240" s="25">
        <v>6614318</v>
      </c>
      <c r="C240" s="25">
        <v>195689</v>
      </c>
      <c r="D240" s="25">
        <f>#REF!-B239</f>
        <v>39217</v>
      </c>
      <c r="E240" s="25">
        <f>#REF!-C239</f>
        <v>1281</v>
      </c>
      <c r="F240" s="26" t="str">
        <f>TEXT(#REF!,"mmm-yyy")</f>
        <v>Sep-2020</v>
      </c>
    </row>
    <row r="241" spans="1:6" x14ac:dyDescent="0.25">
      <c r="A241" s="24">
        <v>44090</v>
      </c>
      <c r="B241" s="25">
        <v>6653586</v>
      </c>
      <c r="C241" s="25">
        <v>196686</v>
      </c>
      <c r="D241" s="25">
        <f>#REF!-B240</f>
        <v>39268</v>
      </c>
      <c r="E241" s="25">
        <f>#REF!-C240</f>
        <v>997</v>
      </c>
      <c r="F241" s="26" t="str">
        <f>TEXT(#REF!,"mmm-yyy")</f>
        <v>Sep-2020</v>
      </c>
    </row>
    <row r="242" spans="1:6" x14ac:dyDescent="0.25">
      <c r="A242" s="24">
        <v>44091</v>
      </c>
      <c r="B242" s="25">
        <v>6698896</v>
      </c>
      <c r="C242" s="25">
        <v>197535</v>
      </c>
      <c r="D242" s="25">
        <f>#REF!-B241</f>
        <v>45310</v>
      </c>
      <c r="E242" s="25">
        <f>#REF!-C241</f>
        <v>849</v>
      </c>
      <c r="F242" s="26" t="str">
        <f>TEXT(#REF!,"mmm-yyy")</f>
        <v>Sep-2020</v>
      </c>
    </row>
    <row r="243" spans="1:6" x14ac:dyDescent="0.25">
      <c r="A243" s="24">
        <v>44092</v>
      </c>
      <c r="B243" s="25">
        <v>6747783</v>
      </c>
      <c r="C243" s="25">
        <v>198484</v>
      </c>
      <c r="D243" s="25">
        <f>#REF!-B242</f>
        <v>48887</v>
      </c>
      <c r="E243" s="25">
        <f>#REF!-C242</f>
        <v>949</v>
      </c>
      <c r="F243" s="26" t="str">
        <f>TEXT(#REF!,"mmm-yyy")</f>
        <v>Sep-2020</v>
      </c>
    </row>
    <row r="244" spans="1:6" x14ac:dyDescent="0.25">
      <c r="A244" s="24">
        <v>44093</v>
      </c>
      <c r="B244" s="25">
        <v>6789594</v>
      </c>
      <c r="C244" s="25">
        <v>199154</v>
      </c>
      <c r="D244" s="25">
        <f>#REF!-B243</f>
        <v>41811</v>
      </c>
      <c r="E244" s="25">
        <f>#REF!-C243</f>
        <v>670</v>
      </c>
      <c r="F244" s="26" t="str">
        <f>TEXT(#REF!,"mmm-yyy")</f>
        <v>Sep-2020</v>
      </c>
    </row>
    <row r="245" spans="1:6" x14ac:dyDescent="0.25">
      <c r="A245" s="24">
        <v>44094</v>
      </c>
      <c r="B245" s="25">
        <v>6825950</v>
      </c>
      <c r="C245" s="25">
        <v>199367</v>
      </c>
      <c r="D245" s="25">
        <f>#REF!-B244</f>
        <v>36356</v>
      </c>
      <c r="E245" s="25">
        <f>#REF!-C244</f>
        <v>213</v>
      </c>
      <c r="F245" s="26" t="str">
        <f>TEXT(#REF!,"mmm-yyy")</f>
        <v>Sep-2020</v>
      </c>
    </row>
    <row r="246" spans="1:6" x14ac:dyDescent="0.25">
      <c r="A246" s="24">
        <v>44095</v>
      </c>
      <c r="B246" s="25">
        <v>6880902</v>
      </c>
      <c r="C246" s="25">
        <v>199797</v>
      </c>
      <c r="D246" s="25">
        <f>#REF!-B245</f>
        <v>54952</v>
      </c>
      <c r="E246" s="25">
        <f>#REF!-C245</f>
        <v>430</v>
      </c>
      <c r="F246" s="26" t="str">
        <f>TEXT(#REF!,"mmm-yyy")</f>
        <v>Sep-2020</v>
      </c>
    </row>
    <row r="247" spans="1:6" x14ac:dyDescent="0.25">
      <c r="A247" s="24">
        <v>44096</v>
      </c>
      <c r="B247" s="25">
        <v>6918293</v>
      </c>
      <c r="C247" s="25">
        <v>200738</v>
      </c>
      <c r="D247" s="25">
        <f>#REF!-B246</f>
        <v>37391</v>
      </c>
      <c r="E247" s="25">
        <f>#REF!-C246</f>
        <v>941</v>
      </c>
      <c r="F247" s="26" t="str">
        <f>TEXT(#REF!,"mmm-yyy")</f>
        <v>Sep-2020</v>
      </c>
    </row>
    <row r="248" spans="1:6" x14ac:dyDescent="0.25">
      <c r="A248" s="24">
        <v>44097</v>
      </c>
      <c r="B248" s="25">
        <v>6959842</v>
      </c>
      <c r="C248" s="25">
        <v>201828</v>
      </c>
      <c r="D248" s="25">
        <f>#REF!-B247</f>
        <v>41549</v>
      </c>
      <c r="E248" s="25">
        <f>#REF!-C247</f>
        <v>1090</v>
      </c>
      <c r="F248" s="26" t="str">
        <f>TEXT(#REF!,"mmm-yyy")</f>
        <v>Sep-2020</v>
      </c>
    </row>
    <row r="249" spans="1:6" x14ac:dyDescent="0.25">
      <c r="A249" s="24">
        <v>44098</v>
      </c>
      <c r="B249" s="25">
        <v>7005046</v>
      </c>
      <c r="C249" s="25">
        <v>202713</v>
      </c>
      <c r="D249" s="25">
        <f>#REF!-B248</f>
        <v>45204</v>
      </c>
      <c r="E249" s="25">
        <f>#REF!-C248</f>
        <v>885</v>
      </c>
      <c r="F249" s="26" t="str">
        <f>TEXT(#REF!,"mmm-yyy")</f>
        <v>Sep-2020</v>
      </c>
    </row>
    <row r="250" spans="1:6" x14ac:dyDescent="0.25">
      <c r="A250" s="24">
        <v>44099</v>
      </c>
      <c r="B250" s="25">
        <v>7059627</v>
      </c>
      <c r="C250" s="25">
        <v>203566</v>
      </c>
      <c r="D250" s="25">
        <f>#REF!-B249</f>
        <v>54581</v>
      </c>
      <c r="E250" s="25">
        <f>#REF!-C249</f>
        <v>853</v>
      </c>
      <c r="F250" s="26" t="str">
        <f>TEXT(#REF!,"mmm-yyy")</f>
        <v>Sep-2020</v>
      </c>
    </row>
    <row r="251" spans="1:6" x14ac:dyDescent="0.25">
      <c r="A251" s="24">
        <v>44100</v>
      </c>
      <c r="B251" s="25">
        <v>7102322</v>
      </c>
      <c r="C251" s="25">
        <v>204335</v>
      </c>
      <c r="D251" s="25">
        <f>#REF!-B250</f>
        <v>42695</v>
      </c>
      <c r="E251" s="25">
        <f>#REF!-C250</f>
        <v>769</v>
      </c>
      <c r="F251" s="26" t="str">
        <f>TEXT(#REF!,"mmm-yyy")</f>
        <v>Sep-2020</v>
      </c>
    </row>
    <row r="252" spans="1:6" x14ac:dyDescent="0.25">
      <c r="A252" s="24">
        <v>44101</v>
      </c>
      <c r="B252" s="25">
        <v>7139620</v>
      </c>
      <c r="C252" s="25">
        <v>204602</v>
      </c>
      <c r="D252" s="25">
        <f>#REF!-B251</f>
        <v>37298</v>
      </c>
      <c r="E252" s="25">
        <f>#REF!-C251</f>
        <v>267</v>
      </c>
      <c r="F252" s="26" t="str">
        <f>TEXT(#REF!,"mmm-yyy")</f>
        <v>Sep-2020</v>
      </c>
    </row>
    <row r="253" spans="1:6" x14ac:dyDescent="0.25">
      <c r="A253" s="24">
        <v>44102</v>
      </c>
      <c r="B253" s="25">
        <v>7176980</v>
      </c>
      <c r="C253" s="25">
        <v>204952</v>
      </c>
      <c r="D253" s="25">
        <f>#REF!-B252</f>
        <v>37360</v>
      </c>
      <c r="E253" s="25">
        <f>#REF!-C252</f>
        <v>350</v>
      </c>
      <c r="F253" s="26" t="str">
        <f>TEXT(#REF!,"mmm-yyy")</f>
        <v>Sep-2020</v>
      </c>
    </row>
    <row r="254" spans="1:6" x14ac:dyDescent="0.25">
      <c r="A254" s="24">
        <v>44103</v>
      </c>
      <c r="B254" s="25">
        <v>7220677</v>
      </c>
      <c r="C254" s="25">
        <v>205878</v>
      </c>
      <c r="D254" s="25">
        <f>#REF!-B253</f>
        <v>43697</v>
      </c>
      <c r="E254" s="25">
        <f>#REF!-C253</f>
        <v>926</v>
      </c>
      <c r="F254" s="26" t="str">
        <f>TEXT(#REF!,"mmm-yyy")</f>
        <v>Sep-2020</v>
      </c>
    </row>
    <row r="255" spans="1:6" x14ac:dyDescent="0.25">
      <c r="A255" s="24">
        <v>44104</v>
      </c>
      <c r="B255" s="25">
        <v>7262735</v>
      </c>
      <c r="C255" s="25">
        <v>206852</v>
      </c>
      <c r="D255" s="25">
        <f>#REF!-B254</f>
        <v>42058</v>
      </c>
      <c r="E255" s="25">
        <f>#REF!-C254</f>
        <v>974</v>
      </c>
      <c r="F255" s="26" t="str">
        <f>TEXT(#REF!,"mmm-yyy")</f>
        <v>Sep-2020</v>
      </c>
    </row>
    <row r="256" spans="1:6" x14ac:dyDescent="0.25">
      <c r="A256" s="24">
        <v>44105</v>
      </c>
      <c r="B256" s="25">
        <v>7309153</v>
      </c>
      <c r="C256" s="25">
        <v>207699</v>
      </c>
      <c r="D256" s="25">
        <f>#REF!-B255</f>
        <v>46418</v>
      </c>
      <c r="E256" s="25">
        <f>#REF!-C255</f>
        <v>847</v>
      </c>
      <c r="F256" s="26" t="str">
        <f>TEXT(#REF!,"mmm-yyy")</f>
        <v>Oct-2020</v>
      </c>
    </row>
    <row r="257" spans="1:6" x14ac:dyDescent="0.25">
      <c r="A257" s="24">
        <v>44106</v>
      </c>
      <c r="B257" s="25">
        <v>7362733</v>
      </c>
      <c r="C257" s="25">
        <v>208564</v>
      </c>
      <c r="D257" s="25">
        <f>#REF!-B256</f>
        <v>53580</v>
      </c>
      <c r="E257" s="25">
        <f>#REF!-C256</f>
        <v>865</v>
      </c>
      <c r="F257" s="26" t="str">
        <f>TEXT(#REF!,"mmm-yyy")</f>
        <v>Oct-2020</v>
      </c>
    </row>
    <row r="258" spans="1:6" x14ac:dyDescent="0.25">
      <c r="A258" s="24">
        <v>44107</v>
      </c>
      <c r="B258" s="25">
        <v>7410512</v>
      </c>
      <c r="C258" s="25">
        <v>209273</v>
      </c>
      <c r="D258" s="25">
        <f>#REF!-B257</f>
        <v>47779</v>
      </c>
      <c r="E258" s="25">
        <f>#REF!-C257</f>
        <v>709</v>
      </c>
      <c r="F258" s="26" t="str">
        <f>TEXT(#REF!,"mmm-yyy")</f>
        <v>Oct-2020</v>
      </c>
    </row>
    <row r="259" spans="1:6" x14ac:dyDescent="0.25">
      <c r="A259" s="24">
        <v>44108</v>
      </c>
      <c r="B259" s="25">
        <v>7445575</v>
      </c>
      <c r="C259" s="25">
        <v>209606</v>
      </c>
      <c r="D259" s="25">
        <f>#REF!-B258</f>
        <v>35063</v>
      </c>
      <c r="E259" s="25">
        <f>#REF!-C258</f>
        <v>333</v>
      </c>
      <c r="F259" s="26" t="str">
        <f>TEXT(#REF!,"mmm-yyy")</f>
        <v>Oct-2020</v>
      </c>
    </row>
    <row r="260" spans="1:6" x14ac:dyDescent="0.25">
      <c r="A260" s="24">
        <v>44109</v>
      </c>
      <c r="B260" s="25">
        <v>7507988</v>
      </c>
      <c r="C260" s="25">
        <v>210035</v>
      </c>
      <c r="D260" s="25">
        <f>#REF!-B259</f>
        <v>62413</v>
      </c>
      <c r="E260" s="25">
        <f>#REF!-C259</f>
        <v>429</v>
      </c>
      <c r="F260" s="26" t="str">
        <f>TEXT(#REF!,"mmm-yyy")</f>
        <v>Oct-2020</v>
      </c>
    </row>
    <row r="261" spans="1:6" x14ac:dyDescent="0.25">
      <c r="A261" s="24">
        <v>44110</v>
      </c>
      <c r="B261" s="25">
        <v>7550850</v>
      </c>
      <c r="C261" s="25">
        <v>210756</v>
      </c>
      <c r="D261" s="25">
        <f>#REF!-B260</f>
        <v>42862</v>
      </c>
      <c r="E261" s="25">
        <f>#REF!-C260</f>
        <v>721</v>
      </c>
      <c r="F261" s="26" t="str">
        <f>TEXT(#REF!,"mmm-yyy")</f>
        <v>Oct-2020</v>
      </c>
    </row>
    <row r="262" spans="1:6" x14ac:dyDescent="0.25">
      <c r="A262" s="24">
        <v>44111</v>
      </c>
      <c r="B262" s="25">
        <v>7603867</v>
      </c>
      <c r="C262" s="25">
        <v>211752</v>
      </c>
      <c r="D262" s="25">
        <f>#REF!-B261</f>
        <v>53017</v>
      </c>
      <c r="E262" s="25">
        <f>#REF!-C261</f>
        <v>996</v>
      </c>
      <c r="F262" s="26" t="str">
        <f>TEXT(#REF!,"mmm-yyy")</f>
        <v>Oct-2020</v>
      </c>
    </row>
    <row r="263" spans="1:6" x14ac:dyDescent="0.25">
      <c r="A263" s="24">
        <v>44112</v>
      </c>
      <c r="B263" s="25">
        <v>7660249</v>
      </c>
      <c r="C263" s="25">
        <v>212680</v>
      </c>
      <c r="D263" s="25">
        <f>#REF!-B262</f>
        <v>56382</v>
      </c>
      <c r="E263" s="25">
        <f>#REF!-C262</f>
        <v>928</v>
      </c>
      <c r="F263" s="26" t="str">
        <f>TEXT(#REF!,"mmm-yyy")</f>
        <v>Oct-2020</v>
      </c>
    </row>
    <row r="264" spans="1:6" x14ac:dyDescent="0.25">
      <c r="A264" s="24">
        <v>44113</v>
      </c>
      <c r="B264" s="25">
        <v>7719211</v>
      </c>
      <c r="C264" s="25">
        <v>213595</v>
      </c>
      <c r="D264" s="25">
        <f>#REF!-B263</f>
        <v>58962</v>
      </c>
      <c r="E264" s="25">
        <f>#REF!-C263</f>
        <v>915</v>
      </c>
      <c r="F264" s="26" t="str">
        <f>TEXT(#REF!,"mmm-yyy")</f>
        <v>Oct-2020</v>
      </c>
    </row>
    <row r="265" spans="1:6" x14ac:dyDescent="0.25">
      <c r="A265" s="24">
        <v>44114</v>
      </c>
      <c r="B265" s="25">
        <v>7770859</v>
      </c>
      <c r="C265" s="25">
        <v>214187</v>
      </c>
      <c r="D265" s="25">
        <f>#REF!-B264</f>
        <v>51648</v>
      </c>
      <c r="E265" s="25">
        <f>#REF!-C264</f>
        <v>592</v>
      </c>
      <c r="F265" s="26" t="str">
        <f>TEXT(#REF!,"mmm-yyy")</f>
        <v>Oct-2020</v>
      </c>
    </row>
    <row r="266" spans="1:6" x14ac:dyDescent="0.25">
      <c r="A266" s="24">
        <v>44115</v>
      </c>
      <c r="B266" s="25">
        <v>7815642</v>
      </c>
      <c r="C266" s="25">
        <v>214606</v>
      </c>
      <c r="D266" s="25">
        <f>#REF!-B265</f>
        <v>44783</v>
      </c>
      <c r="E266" s="25">
        <f>#REF!-C265</f>
        <v>419</v>
      </c>
      <c r="F266" s="26" t="str">
        <f>TEXT(#REF!,"mmm-yyy")</f>
        <v>Oct-2020</v>
      </c>
    </row>
    <row r="267" spans="1:6" x14ac:dyDescent="0.25">
      <c r="A267" s="24">
        <v>44116</v>
      </c>
      <c r="B267" s="25">
        <v>7863658</v>
      </c>
      <c r="C267" s="25">
        <v>214957</v>
      </c>
      <c r="D267" s="25">
        <f>#REF!-B266</f>
        <v>48016</v>
      </c>
      <c r="E267" s="25">
        <f>#REF!-C266</f>
        <v>351</v>
      </c>
      <c r="F267" s="26" t="str">
        <f>TEXT(#REF!,"mmm-yyy")</f>
        <v>Oct-2020</v>
      </c>
    </row>
    <row r="268" spans="1:6" x14ac:dyDescent="0.25">
      <c r="A268" s="24">
        <v>44117</v>
      </c>
      <c r="B268" s="25">
        <v>7918051</v>
      </c>
      <c r="C268" s="25">
        <v>215783</v>
      </c>
      <c r="D268" s="25">
        <f>#REF!-B267</f>
        <v>54393</v>
      </c>
      <c r="E268" s="25">
        <f>#REF!-C267</f>
        <v>826</v>
      </c>
      <c r="F268" s="26" t="str">
        <f>TEXT(#REF!,"mmm-yyy")</f>
        <v>Oct-2020</v>
      </c>
    </row>
    <row r="269" spans="1:6" x14ac:dyDescent="0.25">
      <c r="A269" s="24">
        <v>44118</v>
      </c>
      <c r="B269" s="25">
        <v>7977904</v>
      </c>
      <c r="C269" s="25">
        <v>216792</v>
      </c>
      <c r="D269" s="25">
        <f>#REF!-B268</f>
        <v>59853</v>
      </c>
      <c r="E269" s="25">
        <f>#REF!-C268</f>
        <v>1009</v>
      </c>
      <c r="F269" s="26" t="str">
        <f>TEXT(#REF!,"mmm-yyy")</f>
        <v>Oct-2020</v>
      </c>
    </row>
    <row r="270" spans="1:6" x14ac:dyDescent="0.25">
      <c r="A270" s="24">
        <v>44119</v>
      </c>
      <c r="B270" s="25">
        <v>8043257</v>
      </c>
      <c r="C270" s="25">
        <v>217585</v>
      </c>
      <c r="D270" s="25">
        <f>#REF!-B269</f>
        <v>65353</v>
      </c>
      <c r="E270" s="25">
        <f>#REF!-C269</f>
        <v>793</v>
      </c>
      <c r="F270" s="26" t="str">
        <f>TEXT(#REF!,"mmm-yyy")</f>
        <v>Oct-2020</v>
      </c>
    </row>
    <row r="271" spans="1:6" x14ac:dyDescent="0.25">
      <c r="A271" s="24">
        <v>44120</v>
      </c>
      <c r="B271" s="25">
        <v>8113721</v>
      </c>
      <c r="C271" s="25">
        <v>218476</v>
      </c>
      <c r="D271" s="25">
        <f>#REF!-B270</f>
        <v>70464</v>
      </c>
      <c r="E271" s="25">
        <f>#REF!-C270</f>
        <v>891</v>
      </c>
      <c r="F271" s="26" t="str">
        <f>TEXT(#REF!,"mmm-yyy")</f>
        <v>Oct-2020</v>
      </c>
    </row>
    <row r="272" spans="1:6" x14ac:dyDescent="0.25">
      <c r="A272" s="24">
        <v>44121</v>
      </c>
      <c r="B272" s="25">
        <v>8166482</v>
      </c>
      <c r="C272" s="25">
        <v>219154</v>
      </c>
      <c r="D272" s="25">
        <f>#REF!-B271</f>
        <v>52761</v>
      </c>
      <c r="E272" s="25">
        <f>#REF!-C271</f>
        <v>678</v>
      </c>
      <c r="F272" s="26" t="str">
        <f>TEXT(#REF!,"mmm-yyy")</f>
        <v>Oct-2020</v>
      </c>
    </row>
    <row r="273" spans="1:6" x14ac:dyDescent="0.25">
      <c r="A273" s="24">
        <v>44122</v>
      </c>
      <c r="B273" s="25">
        <v>8214364</v>
      </c>
      <c r="C273" s="25">
        <v>219541</v>
      </c>
      <c r="D273" s="25">
        <f>#REF!-B272</f>
        <v>47882</v>
      </c>
      <c r="E273" s="25">
        <f>#REF!-C272</f>
        <v>387</v>
      </c>
      <c r="F273" s="26" t="str">
        <f>TEXT(#REF!,"mmm-yyy")</f>
        <v>Oct-2020</v>
      </c>
    </row>
    <row r="274" spans="1:6" x14ac:dyDescent="0.25">
      <c r="A274" s="24">
        <v>44123</v>
      </c>
      <c r="B274" s="25">
        <v>8279804</v>
      </c>
      <c r="C274" s="25">
        <v>220058</v>
      </c>
      <c r="D274" s="25">
        <f>#REF!-B273</f>
        <v>65440</v>
      </c>
      <c r="E274" s="25">
        <f>#REF!-C273</f>
        <v>517</v>
      </c>
      <c r="F274" s="26" t="str">
        <f>TEXT(#REF!,"mmm-yyy")</f>
        <v>Oct-2020</v>
      </c>
    </row>
    <row r="275" spans="1:6" x14ac:dyDescent="0.25">
      <c r="A275" s="24">
        <v>44124</v>
      </c>
      <c r="B275" s="25">
        <v>8340398</v>
      </c>
      <c r="C275" s="25">
        <v>220987</v>
      </c>
      <c r="D275" s="25">
        <f>#REF!-B274</f>
        <v>60594</v>
      </c>
      <c r="E275" s="25">
        <f>#REF!-C274</f>
        <v>929</v>
      </c>
      <c r="F275" s="26" t="str">
        <f>TEXT(#REF!,"mmm-yyy")</f>
        <v>Oct-2020</v>
      </c>
    </row>
    <row r="276" spans="1:6" x14ac:dyDescent="0.25">
      <c r="A276" s="24">
        <v>44125</v>
      </c>
      <c r="B276" s="25">
        <v>8404635</v>
      </c>
      <c r="C276" s="25">
        <v>222195</v>
      </c>
      <c r="D276" s="25">
        <f>#REF!-B275</f>
        <v>64237</v>
      </c>
      <c r="E276" s="25">
        <f>#REF!-C275</f>
        <v>1208</v>
      </c>
      <c r="F276" s="26" t="str">
        <f>TEXT(#REF!,"mmm-yyy")</f>
        <v>Oct-2020</v>
      </c>
    </row>
    <row r="277" spans="1:6" x14ac:dyDescent="0.25">
      <c r="A277" s="24">
        <v>44126</v>
      </c>
      <c r="B277" s="25">
        <v>8479765</v>
      </c>
      <c r="C277" s="25">
        <v>223023</v>
      </c>
      <c r="D277" s="25">
        <f>#REF!-B276</f>
        <v>75130</v>
      </c>
      <c r="E277" s="25">
        <f>#REF!-C276</f>
        <v>828</v>
      </c>
      <c r="F277" s="26" t="str">
        <f>TEXT(#REF!,"mmm-yyy")</f>
        <v>Oct-2020</v>
      </c>
    </row>
    <row r="278" spans="1:6" x14ac:dyDescent="0.25">
      <c r="A278" s="24">
        <v>44127</v>
      </c>
      <c r="B278" s="25">
        <v>8565062</v>
      </c>
      <c r="C278" s="25">
        <v>223953</v>
      </c>
      <c r="D278" s="25">
        <f>#REF!-B277</f>
        <v>85297</v>
      </c>
      <c r="E278" s="25">
        <f>#REF!-C277</f>
        <v>930</v>
      </c>
      <c r="F278" s="26" t="str">
        <f>TEXT(#REF!,"mmm-yyy")</f>
        <v>Oct-2020</v>
      </c>
    </row>
    <row r="279" spans="1:6" x14ac:dyDescent="0.25">
      <c r="A279" s="24">
        <v>44128</v>
      </c>
      <c r="B279" s="25">
        <v>8643641</v>
      </c>
      <c r="C279" s="25">
        <v>224825</v>
      </c>
      <c r="D279" s="25">
        <f>#REF!-B278</f>
        <v>78579</v>
      </c>
      <c r="E279" s="25">
        <f>#REF!-C278</f>
        <v>872</v>
      </c>
      <c r="F279" s="26" t="str">
        <f>TEXT(#REF!,"mmm-yyy")</f>
        <v>Oct-2020</v>
      </c>
    </row>
    <row r="280" spans="1:6" x14ac:dyDescent="0.25">
      <c r="A280" s="24">
        <v>44129</v>
      </c>
      <c r="B280" s="25">
        <v>8703356</v>
      </c>
      <c r="C280" s="25">
        <v>225164</v>
      </c>
      <c r="D280" s="25">
        <f>#REF!-B279</f>
        <v>59715</v>
      </c>
      <c r="E280" s="25">
        <f>#REF!-C279</f>
        <v>339</v>
      </c>
      <c r="F280" s="26" t="str">
        <f>TEXT(#REF!,"mmm-yyy")</f>
        <v>Oct-2020</v>
      </c>
    </row>
    <row r="281" spans="1:6" x14ac:dyDescent="0.25">
      <c r="A281" s="24">
        <v>44130</v>
      </c>
      <c r="B281" s="25">
        <v>8777994</v>
      </c>
      <c r="C281" s="25">
        <v>225701</v>
      </c>
      <c r="D281" s="25">
        <f>#REF!-B280</f>
        <v>74638</v>
      </c>
      <c r="E281" s="25">
        <f>#REF!-C280</f>
        <v>537</v>
      </c>
      <c r="F281" s="26" t="str">
        <f>TEXT(#REF!,"mmm-yyy")</f>
        <v>Oct-2020</v>
      </c>
    </row>
    <row r="282" spans="1:6" x14ac:dyDescent="0.25">
      <c r="A282" s="24">
        <v>44131</v>
      </c>
      <c r="B282" s="25">
        <v>8852381</v>
      </c>
      <c r="C282" s="25">
        <v>226684</v>
      </c>
      <c r="D282" s="25">
        <f>#REF!-B281</f>
        <v>74387</v>
      </c>
      <c r="E282" s="25">
        <f>#REF!-C281</f>
        <v>983</v>
      </c>
      <c r="F282" s="26" t="str">
        <f>TEXT(#REF!,"mmm-yyy")</f>
        <v>Oct-2020</v>
      </c>
    </row>
    <row r="283" spans="1:6" x14ac:dyDescent="0.25">
      <c r="A283" s="24">
        <v>44132</v>
      </c>
      <c r="B283" s="25">
        <v>8934263</v>
      </c>
      <c r="C283" s="25">
        <v>227702</v>
      </c>
      <c r="D283" s="25">
        <f>#REF!-B282</f>
        <v>81882</v>
      </c>
      <c r="E283" s="25">
        <f>#REF!-C282</f>
        <v>1018</v>
      </c>
      <c r="F283" s="26" t="str">
        <f>TEXT(#REF!,"mmm-yyy")</f>
        <v>Oct-2020</v>
      </c>
    </row>
    <row r="284" spans="1:6" x14ac:dyDescent="0.25">
      <c r="A284" s="24">
        <v>44133</v>
      </c>
      <c r="B284" s="25">
        <v>9024932</v>
      </c>
      <c r="C284" s="25">
        <v>228706</v>
      </c>
      <c r="D284" s="25">
        <f>#REF!-B283</f>
        <v>90669</v>
      </c>
      <c r="E284" s="25">
        <f>#REF!-C283</f>
        <v>1004</v>
      </c>
      <c r="F284" s="26" t="str">
        <f>TEXT(#REF!,"mmm-yyy")</f>
        <v>Oct-2020</v>
      </c>
    </row>
    <row r="285" spans="1:6" x14ac:dyDescent="0.25">
      <c r="A285" s="24">
        <v>44134</v>
      </c>
      <c r="B285" s="25">
        <v>9124800</v>
      </c>
      <c r="C285" s="25">
        <v>229674</v>
      </c>
      <c r="D285" s="25">
        <f>#REF!-B284</f>
        <v>99868</v>
      </c>
      <c r="E285" s="25">
        <f>#REF!-C284</f>
        <v>968</v>
      </c>
      <c r="F285" s="26" t="str">
        <f>TEXT(#REF!,"mmm-yyy")</f>
        <v>Oct-2020</v>
      </c>
    </row>
    <row r="286" spans="1:6" x14ac:dyDescent="0.25">
      <c r="A286" s="24">
        <v>44135</v>
      </c>
      <c r="B286" s="25">
        <v>9209007</v>
      </c>
      <c r="C286" s="25">
        <v>230512</v>
      </c>
      <c r="D286" s="25">
        <f>#REF!-B285</f>
        <v>84207</v>
      </c>
      <c r="E286" s="25">
        <f>#REF!-C285</f>
        <v>838</v>
      </c>
      <c r="F286" s="26" t="str">
        <f>TEXT(#REF!,"mmm-yyy")</f>
        <v>Oct-2020</v>
      </c>
    </row>
    <row r="287" spans="1:6" x14ac:dyDescent="0.25">
      <c r="A287" s="24">
        <v>44136</v>
      </c>
      <c r="B287" s="25">
        <v>9283202</v>
      </c>
      <c r="C287" s="25">
        <v>230940</v>
      </c>
      <c r="D287" s="25">
        <f>#REF!-B286</f>
        <v>74195</v>
      </c>
      <c r="E287" s="25">
        <f>#REF!-C286</f>
        <v>428</v>
      </c>
      <c r="F287" s="26" t="str">
        <f>TEXT(#REF!,"mmm-yyy")</f>
        <v>Nov-2020</v>
      </c>
    </row>
    <row r="288" spans="1:6" x14ac:dyDescent="0.25">
      <c r="A288" s="24">
        <v>44137</v>
      </c>
      <c r="B288" s="25">
        <v>9377208</v>
      </c>
      <c r="C288" s="25">
        <v>231480</v>
      </c>
      <c r="D288" s="25">
        <f>#REF!-B287</f>
        <v>94006</v>
      </c>
      <c r="E288" s="25">
        <f>#REF!-C287</f>
        <v>540</v>
      </c>
      <c r="F288" s="26" t="str">
        <f>TEXT(#REF!,"mmm-yyy")</f>
        <v>Nov-2020</v>
      </c>
    </row>
    <row r="289" spans="1:6" x14ac:dyDescent="0.25">
      <c r="A289" s="24">
        <v>44138</v>
      </c>
      <c r="B289" s="25">
        <v>9469624</v>
      </c>
      <c r="C289" s="25">
        <v>232610</v>
      </c>
      <c r="D289" s="25">
        <f>#REF!-B288</f>
        <v>92416</v>
      </c>
      <c r="E289" s="25">
        <f>#REF!-C288</f>
        <v>1130</v>
      </c>
      <c r="F289" s="26" t="str">
        <f>TEXT(#REF!,"mmm-yyy")</f>
        <v>Nov-2020</v>
      </c>
    </row>
    <row r="290" spans="1:6" x14ac:dyDescent="0.25">
      <c r="A290" s="24">
        <v>44139</v>
      </c>
      <c r="B290" s="25">
        <v>9577702</v>
      </c>
      <c r="C290" s="25">
        <v>234226</v>
      </c>
      <c r="D290" s="25">
        <f>#REF!-B289</f>
        <v>108078</v>
      </c>
      <c r="E290" s="25">
        <f>#REF!-C289</f>
        <v>1616</v>
      </c>
      <c r="F290" s="26" t="str">
        <f>TEXT(#REF!,"mmm-yyy")</f>
        <v>Nov-2020</v>
      </c>
    </row>
    <row r="291" spans="1:6" x14ac:dyDescent="0.25">
      <c r="A291" s="24">
        <v>44140</v>
      </c>
      <c r="B291" s="25">
        <v>9699051</v>
      </c>
      <c r="C291" s="25">
        <v>235334</v>
      </c>
      <c r="D291" s="25">
        <f>#REF!-B290</f>
        <v>121349</v>
      </c>
      <c r="E291" s="25">
        <f>#REF!-C290</f>
        <v>1108</v>
      </c>
      <c r="F291" s="26" t="str">
        <f>TEXT(#REF!,"mmm-yyy")</f>
        <v>Nov-2020</v>
      </c>
    </row>
    <row r="292" spans="1:6" x14ac:dyDescent="0.25">
      <c r="A292" s="24">
        <v>44141</v>
      </c>
      <c r="B292" s="25">
        <v>9831874</v>
      </c>
      <c r="C292" s="25">
        <v>236582</v>
      </c>
      <c r="D292" s="25">
        <f>#REF!-B291</f>
        <v>132823</v>
      </c>
      <c r="E292" s="25">
        <f>#REF!-C291</f>
        <v>1248</v>
      </c>
      <c r="F292" s="26" t="str">
        <f>TEXT(#REF!,"mmm-yyy")</f>
        <v>Nov-2020</v>
      </c>
    </row>
    <row r="293" spans="1:6" x14ac:dyDescent="0.25">
      <c r="A293" s="24">
        <v>44142</v>
      </c>
      <c r="B293" s="25">
        <v>9957805</v>
      </c>
      <c r="C293" s="25">
        <v>237589</v>
      </c>
      <c r="D293" s="25">
        <f>#REF!-B292</f>
        <v>125931</v>
      </c>
      <c r="E293" s="25">
        <f>#REF!-C292</f>
        <v>1007</v>
      </c>
      <c r="F293" s="26" t="str">
        <f>TEXT(#REF!,"mmm-yyy")</f>
        <v>Nov-2020</v>
      </c>
    </row>
    <row r="294" spans="1:6" x14ac:dyDescent="0.25">
      <c r="A294" s="24">
        <v>44143</v>
      </c>
      <c r="B294" s="25">
        <v>10061218</v>
      </c>
      <c r="C294" s="25">
        <v>238053</v>
      </c>
      <c r="D294" s="25">
        <f>#REF!-B293</f>
        <v>103413</v>
      </c>
      <c r="E294" s="25">
        <f>#REF!-C293</f>
        <v>464</v>
      </c>
      <c r="F294" s="26" t="str">
        <f>TEXT(#REF!,"mmm-yyy")</f>
        <v>Nov-2020</v>
      </c>
    </row>
    <row r="295" spans="1:6" x14ac:dyDescent="0.25">
      <c r="A295" s="24">
        <v>44144</v>
      </c>
      <c r="B295" s="25">
        <v>10191667</v>
      </c>
      <c r="C295" s="25">
        <v>238798</v>
      </c>
      <c r="D295" s="25">
        <f>#REF!-B294</f>
        <v>130449</v>
      </c>
      <c r="E295" s="25">
        <f>#REF!-C294</f>
        <v>745</v>
      </c>
      <c r="F295" s="26" t="str">
        <f>TEXT(#REF!,"mmm-yyy")</f>
        <v>Nov-2020</v>
      </c>
    </row>
    <row r="296" spans="1:6" x14ac:dyDescent="0.25">
      <c r="A296" s="24">
        <v>44145</v>
      </c>
      <c r="B296" s="25">
        <v>10331417</v>
      </c>
      <c r="C296" s="25">
        <v>240262</v>
      </c>
      <c r="D296" s="25">
        <f>#REF!-B295</f>
        <v>139750</v>
      </c>
      <c r="E296" s="25">
        <f>#REF!-C295</f>
        <v>1464</v>
      </c>
      <c r="F296" s="26" t="str">
        <f>TEXT(#REF!,"mmm-yyy")</f>
        <v>Nov-2020</v>
      </c>
    </row>
    <row r="297" spans="1:6" x14ac:dyDescent="0.25">
      <c r="A297" s="24">
        <v>44146</v>
      </c>
      <c r="B297" s="25">
        <v>10474295</v>
      </c>
      <c r="C297" s="25">
        <v>241693</v>
      </c>
      <c r="D297" s="25">
        <f>#REF!-B296</f>
        <v>142878</v>
      </c>
      <c r="E297" s="25">
        <f>#REF!-C296</f>
        <v>1431</v>
      </c>
      <c r="F297" s="26" t="str">
        <f>TEXT(#REF!,"mmm-yyy")</f>
        <v>Nov-2020</v>
      </c>
    </row>
    <row r="298" spans="1:6" x14ac:dyDescent="0.25">
      <c r="A298" s="24">
        <v>44147</v>
      </c>
      <c r="B298" s="25">
        <v>10637946</v>
      </c>
      <c r="C298" s="25">
        <v>242865</v>
      </c>
      <c r="D298" s="25">
        <f>#REF!-B297</f>
        <v>163651</v>
      </c>
      <c r="E298" s="25">
        <f>#REF!-C297</f>
        <v>1172</v>
      </c>
      <c r="F298" s="26" t="str">
        <f>TEXT(#REF!,"mmm-yyy")</f>
        <v>Nov-2020</v>
      </c>
    </row>
    <row r="299" spans="1:6" x14ac:dyDescent="0.25">
      <c r="A299" s="24">
        <v>44148</v>
      </c>
      <c r="B299" s="25">
        <v>10819442</v>
      </c>
      <c r="C299" s="25">
        <v>244255</v>
      </c>
      <c r="D299" s="25">
        <f>#REF!-B298</f>
        <v>181496</v>
      </c>
      <c r="E299" s="25">
        <f>#REF!-C298</f>
        <v>1390</v>
      </c>
      <c r="F299" s="26" t="str">
        <f>TEXT(#REF!,"mmm-yyy")</f>
        <v>Nov-2020</v>
      </c>
    </row>
    <row r="300" spans="1:6" x14ac:dyDescent="0.25">
      <c r="A300" s="24">
        <v>44149</v>
      </c>
      <c r="B300" s="25">
        <v>10978475</v>
      </c>
      <c r="C300" s="25">
        <v>245465</v>
      </c>
      <c r="D300" s="25">
        <f>#REF!-B299</f>
        <v>159033</v>
      </c>
      <c r="E300" s="25">
        <f>#REF!-C299</f>
        <v>1210</v>
      </c>
      <c r="F300" s="26" t="str">
        <f>TEXT(#REF!,"mmm-yyy")</f>
        <v>Nov-2020</v>
      </c>
    </row>
    <row r="301" spans="1:6" x14ac:dyDescent="0.25">
      <c r="A301" s="24">
        <v>44150</v>
      </c>
      <c r="B301" s="25">
        <v>11113661</v>
      </c>
      <c r="C301" s="25">
        <v>246088</v>
      </c>
      <c r="D301" s="25">
        <f>#REF!-B300</f>
        <v>135186</v>
      </c>
      <c r="E301" s="25">
        <f>#REF!-C300</f>
        <v>623</v>
      </c>
      <c r="F301" s="26" t="str">
        <f>TEXT(#REF!,"mmm-yyy")</f>
        <v>Nov-2020</v>
      </c>
    </row>
    <row r="302" spans="1:6" x14ac:dyDescent="0.25">
      <c r="A302" s="24">
        <v>44151</v>
      </c>
      <c r="B302" s="25">
        <v>11280224</v>
      </c>
      <c r="C302" s="25">
        <v>246884</v>
      </c>
      <c r="D302" s="25">
        <f>#REF!-B301</f>
        <v>166563</v>
      </c>
      <c r="E302" s="25">
        <f>#REF!-C301</f>
        <v>796</v>
      </c>
      <c r="F302" s="26" t="str">
        <f>TEXT(#REF!,"mmm-yyy")</f>
        <v>Nov-2020</v>
      </c>
    </row>
    <row r="303" spans="1:6" x14ac:dyDescent="0.25">
      <c r="A303" s="24">
        <v>44152</v>
      </c>
      <c r="B303" s="25">
        <v>11441855</v>
      </c>
      <c r="C303" s="25">
        <v>248491</v>
      </c>
      <c r="D303" s="25">
        <f>#REF!-B302</f>
        <v>161631</v>
      </c>
      <c r="E303" s="25">
        <f>#REF!-C302</f>
        <v>1607</v>
      </c>
      <c r="F303" s="26" t="str">
        <f>TEXT(#REF!,"mmm-yyy")</f>
        <v>Nov-2020</v>
      </c>
    </row>
    <row r="304" spans="1:6" x14ac:dyDescent="0.25">
      <c r="A304" s="24">
        <v>44153</v>
      </c>
      <c r="B304" s="25">
        <v>11614135</v>
      </c>
      <c r="C304" s="25">
        <v>250415</v>
      </c>
      <c r="D304" s="25">
        <f>#REF!-B303</f>
        <v>172280</v>
      </c>
      <c r="E304" s="25">
        <f>#REF!-C303</f>
        <v>1924</v>
      </c>
      <c r="F304" s="26" t="str">
        <f>TEXT(#REF!,"mmm-yyy")</f>
        <v>Nov-2020</v>
      </c>
    </row>
    <row r="305" spans="1:6" x14ac:dyDescent="0.25">
      <c r="A305" s="24">
        <v>44154</v>
      </c>
      <c r="B305" s="25">
        <v>11801643</v>
      </c>
      <c r="C305" s="25">
        <v>252376</v>
      </c>
      <c r="D305" s="25">
        <f>#REF!-B304</f>
        <v>187508</v>
      </c>
      <c r="E305" s="25">
        <f>#REF!-C304</f>
        <v>1961</v>
      </c>
      <c r="F305" s="26" t="str">
        <f>TEXT(#REF!,"mmm-yyy")</f>
        <v>Nov-2020</v>
      </c>
    </row>
    <row r="306" spans="1:6" x14ac:dyDescent="0.25">
      <c r="A306" s="24">
        <v>44155</v>
      </c>
      <c r="B306" s="25">
        <v>12000502</v>
      </c>
      <c r="C306" s="25">
        <v>254333</v>
      </c>
      <c r="D306" s="25">
        <f>#REF!-B305</f>
        <v>198859</v>
      </c>
      <c r="E306" s="25">
        <f>#REF!-C305</f>
        <v>1957</v>
      </c>
      <c r="F306" s="26" t="str">
        <f>TEXT(#REF!,"mmm-yyy")</f>
        <v>Nov-2020</v>
      </c>
    </row>
    <row r="307" spans="1:6" x14ac:dyDescent="0.25">
      <c r="A307" s="24">
        <v>44156</v>
      </c>
      <c r="B307" s="25">
        <v>12172435</v>
      </c>
      <c r="C307" s="25">
        <v>255758</v>
      </c>
      <c r="D307" s="25">
        <f>#REF!-B306</f>
        <v>171933</v>
      </c>
      <c r="E307" s="25">
        <f>#REF!-C306</f>
        <v>1425</v>
      </c>
      <c r="F307" s="26" t="str">
        <f>TEXT(#REF!,"mmm-yyy")</f>
        <v>Nov-2020</v>
      </c>
    </row>
    <row r="308" spans="1:6" x14ac:dyDescent="0.25">
      <c r="A308" s="24">
        <v>44157</v>
      </c>
      <c r="B308" s="25">
        <v>12313229</v>
      </c>
      <c r="C308" s="25">
        <v>256601</v>
      </c>
      <c r="D308" s="25">
        <f>#REF!-B307</f>
        <v>140794</v>
      </c>
      <c r="E308" s="25">
        <f>#REF!-C307</f>
        <v>843</v>
      </c>
      <c r="F308" s="26" t="str">
        <f>TEXT(#REF!,"mmm-yyy")</f>
        <v>Nov-2020</v>
      </c>
    </row>
    <row r="309" spans="1:6" x14ac:dyDescent="0.25">
      <c r="A309" s="24">
        <v>44158</v>
      </c>
      <c r="B309" s="25">
        <v>12492852</v>
      </c>
      <c r="C309" s="25">
        <v>257639</v>
      </c>
      <c r="D309" s="25">
        <f>#REF!-B308</f>
        <v>179623</v>
      </c>
      <c r="E309" s="25">
        <f>#REF!-C308</f>
        <v>1038</v>
      </c>
      <c r="F309" s="26" t="str">
        <f>TEXT(#REF!,"mmm-yyy")</f>
        <v>Nov-2020</v>
      </c>
    </row>
    <row r="310" spans="1:6" x14ac:dyDescent="0.25">
      <c r="A310" s="24">
        <v>44159</v>
      </c>
      <c r="B310" s="25">
        <v>12670710</v>
      </c>
      <c r="C310" s="25">
        <v>259848</v>
      </c>
      <c r="D310" s="25">
        <f>#REF!-B309</f>
        <v>177858</v>
      </c>
      <c r="E310" s="25">
        <f>#REF!-C309</f>
        <v>2209</v>
      </c>
      <c r="F310" s="26" t="str">
        <f>TEXT(#REF!,"mmm-yyy")</f>
        <v>Nov-2020</v>
      </c>
    </row>
    <row r="311" spans="1:6" x14ac:dyDescent="0.25">
      <c r="A311" s="24">
        <v>44160</v>
      </c>
      <c r="B311" s="25">
        <v>12851300</v>
      </c>
      <c r="C311" s="25">
        <v>262161</v>
      </c>
      <c r="D311" s="25">
        <f>#REF!-B310</f>
        <v>180590</v>
      </c>
      <c r="E311" s="25">
        <f>#REF!-C310</f>
        <v>2313</v>
      </c>
      <c r="F311" s="26" t="str">
        <f>TEXT(#REF!,"mmm-yyy")</f>
        <v>Nov-2020</v>
      </c>
    </row>
    <row r="312" spans="1:6" x14ac:dyDescent="0.25">
      <c r="A312" s="24">
        <v>44161</v>
      </c>
      <c r="B312" s="25">
        <v>12954294</v>
      </c>
      <c r="C312" s="25">
        <v>263339</v>
      </c>
      <c r="D312" s="25">
        <f>#REF!-B311</f>
        <v>102994</v>
      </c>
      <c r="E312" s="25">
        <f>#REF!-C311</f>
        <v>1178</v>
      </c>
      <c r="F312" s="26" t="str">
        <f>TEXT(#REF!,"mmm-yyy")</f>
        <v>Nov-2020</v>
      </c>
    </row>
    <row r="313" spans="1:6" x14ac:dyDescent="0.25">
      <c r="A313" s="24">
        <v>44162</v>
      </c>
      <c r="B313" s="25">
        <v>13160133</v>
      </c>
      <c r="C313" s="25">
        <v>264751</v>
      </c>
      <c r="D313" s="25">
        <f>#REF!-B312</f>
        <v>205839</v>
      </c>
      <c r="E313" s="25">
        <f>#REF!-C312</f>
        <v>1412</v>
      </c>
      <c r="F313" s="26" t="str">
        <f>TEXT(#REF!,"mmm-yyy")</f>
        <v>Nov-2020</v>
      </c>
    </row>
    <row r="314" spans="1:6" x14ac:dyDescent="0.25">
      <c r="A314" s="24">
        <v>44163</v>
      </c>
      <c r="B314" s="25">
        <v>13311541</v>
      </c>
      <c r="C314" s="25">
        <v>265943</v>
      </c>
      <c r="D314" s="25">
        <f>#REF!-B313</f>
        <v>151408</v>
      </c>
      <c r="E314" s="25">
        <f>#REF!-C313</f>
        <v>1192</v>
      </c>
      <c r="F314" s="26" t="str">
        <f>TEXT(#REF!,"mmm-yyy")</f>
        <v>Nov-2020</v>
      </c>
    </row>
    <row r="315" spans="1:6" x14ac:dyDescent="0.25">
      <c r="A315" s="24">
        <v>44164</v>
      </c>
      <c r="B315" s="25">
        <v>13447663</v>
      </c>
      <c r="C315" s="25">
        <v>266761</v>
      </c>
      <c r="D315" s="25">
        <f>#REF!-B314</f>
        <v>136122</v>
      </c>
      <c r="E315" s="25">
        <f>#REF!-C314</f>
        <v>818</v>
      </c>
      <c r="F315" s="26" t="str">
        <f>TEXT(#REF!,"mmm-yyy")</f>
        <v>Nov-2020</v>
      </c>
    </row>
    <row r="316" spans="1:6" x14ac:dyDescent="0.25">
      <c r="A316" s="24">
        <v>44165</v>
      </c>
      <c r="B316" s="25">
        <v>13615321</v>
      </c>
      <c r="C316" s="25">
        <v>268031</v>
      </c>
      <c r="D316" s="25">
        <f>#REF!-B315</f>
        <v>167658</v>
      </c>
      <c r="E316" s="25">
        <f>#REF!-C315</f>
        <v>1270</v>
      </c>
      <c r="F316" s="26" t="str">
        <f>TEXT(#REF!,"mmm-yyy")</f>
        <v>Nov-2020</v>
      </c>
    </row>
    <row r="317" spans="1:6" x14ac:dyDescent="0.25">
      <c r="A317" s="24">
        <v>44166</v>
      </c>
      <c r="B317" s="25">
        <v>13799549</v>
      </c>
      <c r="C317" s="25">
        <v>270639</v>
      </c>
      <c r="D317" s="25">
        <f>#REF!-B316</f>
        <v>184228</v>
      </c>
      <c r="E317" s="25">
        <f>#REF!-C316</f>
        <v>2608</v>
      </c>
      <c r="F317" s="26" t="str">
        <f>TEXT(#REF!,"mmm-yyy")</f>
        <v>Dec-2020</v>
      </c>
    </row>
    <row r="318" spans="1:6" x14ac:dyDescent="0.25">
      <c r="A318" s="24">
        <v>44167</v>
      </c>
      <c r="B318" s="25">
        <v>14000721</v>
      </c>
      <c r="C318" s="25">
        <v>273525</v>
      </c>
      <c r="D318" s="25">
        <f>#REF!-B317</f>
        <v>201172</v>
      </c>
      <c r="E318" s="25">
        <f>#REF!-C317</f>
        <v>2886</v>
      </c>
      <c r="F318" s="26" t="str">
        <f>TEXT(#REF!,"mmm-yyy")</f>
        <v>Dec-2020</v>
      </c>
    </row>
    <row r="319" spans="1:6" x14ac:dyDescent="0.25">
      <c r="A319" s="24">
        <v>44168</v>
      </c>
      <c r="B319" s="25">
        <v>14218459</v>
      </c>
      <c r="C319" s="25">
        <v>276381</v>
      </c>
      <c r="D319" s="25">
        <f>#REF!-B318</f>
        <v>217738</v>
      </c>
      <c r="E319" s="25">
        <f>#REF!-C318</f>
        <v>2856</v>
      </c>
      <c r="F319" s="26" t="str">
        <f>TEXT(#REF!,"mmm-yyy")</f>
        <v>Dec-2020</v>
      </c>
    </row>
    <row r="320" spans="1:6" x14ac:dyDescent="0.25">
      <c r="A320" s="24">
        <v>44169</v>
      </c>
      <c r="B320" s="25">
        <v>14449827</v>
      </c>
      <c r="C320" s="25">
        <v>279018</v>
      </c>
      <c r="D320" s="25">
        <f>#REF!-B319</f>
        <v>231368</v>
      </c>
      <c r="E320" s="25">
        <f>#REF!-C319</f>
        <v>2637</v>
      </c>
      <c r="F320" s="26" t="str">
        <f>TEXT(#REF!,"mmm-yyy")</f>
        <v>Dec-2020</v>
      </c>
    </row>
    <row r="321" spans="1:6" x14ac:dyDescent="0.25">
      <c r="A321" s="24">
        <v>44170</v>
      </c>
      <c r="B321" s="25">
        <v>14655535</v>
      </c>
      <c r="C321" s="25">
        <v>281208</v>
      </c>
      <c r="D321" s="25">
        <f>#REF!-B320</f>
        <v>205708</v>
      </c>
      <c r="E321" s="25">
        <f>#REF!-C320</f>
        <v>2190</v>
      </c>
      <c r="F321" s="26" t="str">
        <f>TEXT(#REF!,"mmm-yyy")</f>
        <v>Dec-2020</v>
      </c>
    </row>
    <row r="322" spans="1:6" x14ac:dyDescent="0.25">
      <c r="A322" s="24">
        <v>44171</v>
      </c>
      <c r="B322" s="25">
        <v>14827456</v>
      </c>
      <c r="C322" s="25">
        <v>282319</v>
      </c>
      <c r="D322" s="25">
        <f>#REF!-B321</f>
        <v>171921</v>
      </c>
      <c r="E322" s="25">
        <f>#REF!-C321</f>
        <v>1111</v>
      </c>
      <c r="F322" s="26" t="str">
        <f>TEXT(#REF!,"mmm-yyy")</f>
        <v>Dec-2020</v>
      </c>
    </row>
    <row r="323" spans="1:6" x14ac:dyDescent="0.25">
      <c r="A323" s="24">
        <v>44172</v>
      </c>
      <c r="B323" s="25">
        <v>15031979</v>
      </c>
      <c r="C323" s="25">
        <v>283853</v>
      </c>
      <c r="D323" s="25">
        <f>#REF!-B322</f>
        <v>204523</v>
      </c>
      <c r="E323" s="25">
        <f>#REF!-C322</f>
        <v>1534</v>
      </c>
      <c r="F323" s="26" t="str">
        <f>TEXT(#REF!,"mmm-yyy")</f>
        <v>Dec-2020</v>
      </c>
    </row>
    <row r="324" spans="1:6" x14ac:dyDescent="0.25">
      <c r="A324" s="24">
        <v>44173</v>
      </c>
      <c r="B324" s="25">
        <v>15251693</v>
      </c>
      <c r="C324" s="25">
        <v>286674</v>
      </c>
      <c r="D324" s="25">
        <f>#REF!-B323</f>
        <v>219714</v>
      </c>
      <c r="E324" s="25">
        <f>#REF!-C323</f>
        <v>2821</v>
      </c>
      <c r="F324" s="26" t="str">
        <f>TEXT(#REF!,"mmm-yyy")</f>
        <v>Dec-2020</v>
      </c>
    </row>
    <row r="325" spans="1:6" x14ac:dyDescent="0.25">
      <c r="A325" s="24">
        <v>44174</v>
      </c>
      <c r="B325" s="25">
        <v>15471409</v>
      </c>
      <c r="C325" s="25">
        <v>289830</v>
      </c>
      <c r="D325" s="25">
        <f>#REF!-B324</f>
        <v>219716</v>
      </c>
      <c r="E325" s="25">
        <f>#REF!-C324</f>
        <v>3156</v>
      </c>
      <c r="F325" s="26" t="str">
        <f>TEXT(#REF!,"mmm-yyy")</f>
        <v>Dec-2020</v>
      </c>
    </row>
    <row r="326" spans="1:6" x14ac:dyDescent="0.25">
      <c r="A326" s="24">
        <v>44175</v>
      </c>
      <c r="B326" s="25">
        <v>15696634</v>
      </c>
      <c r="C326" s="25">
        <v>292771</v>
      </c>
      <c r="D326" s="25">
        <f>#REF!-B325</f>
        <v>225225</v>
      </c>
      <c r="E326" s="25">
        <f>#REF!-C325</f>
        <v>2941</v>
      </c>
      <c r="F326" s="26" t="str">
        <f>TEXT(#REF!,"mmm-yyy")</f>
        <v>Dec-2020</v>
      </c>
    </row>
    <row r="327" spans="1:6" x14ac:dyDescent="0.25">
      <c r="A327" s="24">
        <v>44176</v>
      </c>
      <c r="B327" s="25">
        <v>15977147</v>
      </c>
      <c r="C327" s="25">
        <v>295726</v>
      </c>
      <c r="D327" s="25">
        <f>#REF!-B326</f>
        <v>280513</v>
      </c>
      <c r="E327" s="25">
        <f>#REF!-C326</f>
        <v>2955</v>
      </c>
      <c r="F327" s="26" t="str">
        <f>TEXT(#REF!,"mmm-yyy")</f>
        <v>Dec-2020</v>
      </c>
    </row>
    <row r="328" spans="1:6" x14ac:dyDescent="0.25">
      <c r="A328" s="24">
        <v>44177</v>
      </c>
      <c r="B328" s="25">
        <v>16184679</v>
      </c>
      <c r="C328" s="25">
        <v>297981</v>
      </c>
      <c r="D328" s="25">
        <f>#REF!-B327</f>
        <v>207532</v>
      </c>
      <c r="E328" s="25">
        <f>#REF!-C327</f>
        <v>2255</v>
      </c>
      <c r="F328" s="26" t="str">
        <f>TEXT(#REF!,"mmm-yyy")</f>
        <v>Dec-2020</v>
      </c>
    </row>
    <row r="329" spans="1:6" x14ac:dyDescent="0.25">
      <c r="A329" s="24">
        <v>44178</v>
      </c>
      <c r="B329" s="25">
        <v>16368898</v>
      </c>
      <c r="C329" s="25">
        <v>299338</v>
      </c>
      <c r="D329" s="25">
        <f>#REF!-B328</f>
        <v>184219</v>
      </c>
      <c r="E329" s="25">
        <f>#REF!-C328</f>
        <v>1357</v>
      </c>
      <c r="F329" s="26" t="str">
        <f>TEXT(#REF!,"mmm-yyy")</f>
        <v>Dec-2020</v>
      </c>
    </row>
    <row r="330" spans="1:6" x14ac:dyDescent="0.25">
      <c r="A330" s="24">
        <v>44179</v>
      </c>
      <c r="B330" s="25">
        <v>16569783</v>
      </c>
      <c r="C330" s="25">
        <v>301016</v>
      </c>
      <c r="D330" s="25">
        <f>#REF!-B329</f>
        <v>200885</v>
      </c>
      <c r="E330" s="25">
        <f>#REF!-C329</f>
        <v>1678</v>
      </c>
      <c r="F330" s="26" t="str">
        <f>TEXT(#REF!,"mmm-yyy")</f>
        <v>Dec-2020</v>
      </c>
    </row>
    <row r="331" spans="1:6" x14ac:dyDescent="0.25">
      <c r="A331" s="24">
        <v>44180</v>
      </c>
      <c r="B331" s="25">
        <v>16772936</v>
      </c>
      <c r="C331" s="25">
        <v>304041</v>
      </c>
      <c r="D331" s="25">
        <f>#REF!-B330</f>
        <v>203153</v>
      </c>
      <c r="E331" s="25">
        <f>#REF!-C330</f>
        <v>3025</v>
      </c>
      <c r="F331" s="26" t="str">
        <f>TEXT(#REF!,"mmm-yyy")</f>
        <v>Dec-2020</v>
      </c>
    </row>
    <row r="332" spans="1:6" x14ac:dyDescent="0.25">
      <c r="A332" s="24">
        <v>44181</v>
      </c>
      <c r="B332" s="25">
        <v>17017763</v>
      </c>
      <c r="C332" s="25">
        <v>307652</v>
      </c>
      <c r="D332" s="25">
        <f>#REF!-B331</f>
        <v>244827</v>
      </c>
      <c r="E332" s="25">
        <f>#REF!-C331</f>
        <v>3611</v>
      </c>
      <c r="F332" s="26" t="str">
        <f>TEXT(#REF!,"mmm-yyy")</f>
        <v>Dec-2020</v>
      </c>
    </row>
    <row r="333" spans="1:6" x14ac:dyDescent="0.25">
      <c r="A333" s="24">
        <v>44182</v>
      </c>
      <c r="B333" s="25">
        <v>17255472</v>
      </c>
      <c r="C333" s="25">
        <v>310950</v>
      </c>
      <c r="D333" s="25">
        <f>#REF!-B332</f>
        <v>237709</v>
      </c>
      <c r="E333" s="25">
        <f>#REF!-C332</f>
        <v>3298</v>
      </c>
      <c r="F333" s="26" t="str">
        <f>TEXT(#REF!,"mmm-yyy")</f>
        <v>Dec-2020</v>
      </c>
    </row>
    <row r="334" spans="1:6" x14ac:dyDescent="0.25">
      <c r="A334" s="24">
        <v>44183</v>
      </c>
      <c r="B334" s="25">
        <v>17506662</v>
      </c>
      <c r="C334" s="25">
        <v>313820</v>
      </c>
      <c r="D334" s="25">
        <f>#REF!-B333</f>
        <v>251190</v>
      </c>
      <c r="E334" s="25">
        <f>#REF!-C333</f>
        <v>2870</v>
      </c>
      <c r="F334" s="26" t="str">
        <f>TEXT(#REF!,"mmm-yyy")</f>
        <v>Dec-2020</v>
      </c>
    </row>
    <row r="335" spans="1:6" x14ac:dyDescent="0.25">
      <c r="A335" s="24">
        <v>44184</v>
      </c>
      <c r="B335" s="25">
        <v>17700567</v>
      </c>
      <c r="C335" s="25">
        <v>316381</v>
      </c>
      <c r="D335" s="25">
        <f>#REF!-B334</f>
        <v>193905</v>
      </c>
      <c r="E335" s="25">
        <f>#REF!-C334</f>
        <v>2561</v>
      </c>
      <c r="F335" s="26" t="str">
        <f>TEXT(#REF!,"mmm-yyy")</f>
        <v>Dec-2020</v>
      </c>
    </row>
    <row r="336" spans="1:6" x14ac:dyDescent="0.25">
      <c r="A336" s="24">
        <v>44185</v>
      </c>
      <c r="B336" s="25">
        <v>17880478</v>
      </c>
      <c r="C336" s="25">
        <v>317810</v>
      </c>
      <c r="D336" s="25">
        <f>#REF!-B335</f>
        <v>179911</v>
      </c>
      <c r="E336" s="25">
        <f>#REF!-C335</f>
        <v>1429</v>
      </c>
      <c r="F336" s="26" t="str">
        <f>TEXT(#REF!,"mmm-yyy")</f>
        <v>Dec-2020</v>
      </c>
    </row>
    <row r="337" spans="1:6" x14ac:dyDescent="0.25">
      <c r="A337" s="24">
        <v>44186</v>
      </c>
      <c r="B337" s="25">
        <v>18081996</v>
      </c>
      <c r="C337" s="25">
        <v>319773</v>
      </c>
      <c r="D337" s="25">
        <f>#REF!-B336</f>
        <v>201518</v>
      </c>
      <c r="E337" s="25">
        <f>#REF!-C336</f>
        <v>1963</v>
      </c>
      <c r="F337" s="26" t="str">
        <f>TEXT(#REF!,"mmm-yyy")</f>
        <v>Dec-2020</v>
      </c>
    </row>
    <row r="338" spans="1:6" x14ac:dyDescent="0.25">
      <c r="A338" s="24">
        <v>44187</v>
      </c>
      <c r="B338" s="25">
        <v>18283633</v>
      </c>
      <c r="C338" s="25">
        <v>323012</v>
      </c>
      <c r="D338" s="25">
        <f>#REF!-B337</f>
        <v>201637</v>
      </c>
      <c r="E338" s="25">
        <f>#REF!-C337</f>
        <v>3239</v>
      </c>
      <c r="F338" s="26" t="str">
        <f>TEXT(#REF!,"mmm-yyy")</f>
        <v>Dec-2020</v>
      </c>
    </row>
    <row r="339" spans="1:6" x14ac:dyDescent="0.25">
      <c r="A339" s="24">
        <v>44188</v>
      </c>
      <c r="B339" s="25">
        <v>18511396</v>
      </c>
      <c r="C339" s="25">
        <v>326424</v>
      </c>
      <c r="D339" s="25">
        <f>#REF!-B338</f>
        <v>227763</v>
      </c>
      <c r="E339" s="25">
        <f>#REF!-C338</f>
        <v>3412</v>
      </c>
      <c r="F339" s="26" t="str">
        <f>TEXT(#REF!,"mmm-yyy")</f>
        <v>Dec-2020</v>
      </c>
    </row>
    <row r="340" spans="1:6" x14ac:dyDescent="0.25">
      <c r="A340" s="24">
        <v>44189</v>
      </c>
      <c r="B340" s="25">
        <v>18704907</v>
      </c>
      <c r="C340" s="25">
        <v>329248</v>
      </c>
      <c r="D340" s="25">
        <f>#REF!-B339</f>
        <v>193511</v>
      </c>
      <c r="E340" s="25">
        <f>#REF!-C339</f>
        <v>2824</v>
      </c>
      <c r="F340" s="26" t="str">
        <f>TEXT(#REF!,"mmm-yyy")</f>
        <v>Dec-2020</v>
      </c>
    </row>
    <row r="341" spans="1:6" x14ac:dyDescent="0.25">
      <c r="A341" s="24">
        <v>44190</v>
      </c>
      <c r="B341" s="25">
        <v>18805838</v>
      </c>
      <c r="C341" s="25">
        <v>330377</v>
      </c>
      <c r="D341" s="25">
        <f>#REF!-B340</f>
        <v>100931</v>
      </c>
      <c r="E341" s="25">
        <f>#REF!-C340</f>
        <v>1129</v>
      </c>
      <c r="F341" s="26" t="str">
        <f>TEXT(#REF!,"mmm-yyy")</f>
        <v>Dec-2020</v>
      </c>
    </row>
    <row r="342" spans="1:6" x14ac:dyDescent="0.25">
      <c r="A342" s="24">
        <v>44191</v>
      </c>
      <c r="B342" s="25">
        <v>19022699</v>
      </c>
      <c r="C342" s="25">
        <v>332023</v>
      </c>
      <c r="D342" s="25">
        <f>#REF!-B341</f>
        <v>216861</v>
      </c>
      <c r="E342" s="25">
        <f>#REF!-C341</f>
        <v>1646</v>
      </c>
      <c r="F342" s="26" t="str">
        <f>TEXT(#REF!,"mmm-yyy")</f>
        <v>Dec-2020</v>
      </c>
    </row>
    <row r="343" spans="1:6" x14ac:dyDescent="0.25">
      <c r="A343" s="24">
        <v>44192</v>
      </c>
      <c r="B343" s="25">
        <v>19174788</v>
      </c>
      <c r="C343" s="25">
        <v>333253</v>
      </c>
      <c r="D343" s="25">
        <f>#REF!-B342</f>
        <v>152089</v>
      </c>
      <c r="E343" s="25">
        <f>#REF!-C342</f>
        <v>1230</v>
      </c>
      <c r="F343" s="26" t="str">
        <f>TEXT(#REF!,"mmm-yyy")</f>
        <v>Dec-2020</v>
      </c>
    </row>
    <row r="344" spans="1:6" x14ac:dyDescent="0.25">
      <c r="A344" s="24">
        <v>44193</v>
      </c>
      <c r="B344" s="25">
        <v>19363798</v>
      </c>
      <c r="C344" s="25">
        <v>335152</v>
      </c>
      <c r="D344" s="25">
        <f>#REF!-B343</f>
        <v>189010</v>
      </c>
      <c r="E344" s="25">
        <f>#REF!-C343</f>
        <v>1899</v>
      </c>
      <c r="F344" s="26" t="str">
        <f>TEXT(#REF!,"mmm-yyy")</f>
        <v>Dec-2020</v>
      </c>
    </row>
    <row r="345" spans="1:6" x14ac:dyDescent="0.25">
      <c r="A345" s="24">
        <v>44194</v>
      </c>
      <c r="B345" s="25">
        <v>19564828</v>
      </c>
      <c r="C345" s="25">
        <v>338780</v>
      </c>
      <c r="D345" s="25">
        <f>#REF!-B344</f>
        <v>201030</v>
      </c>
      <c r="E345" s="25">
        <f>#REF!-C344</f>
        <v>3628</v>
      </c>
      <c r="F345" s="26" t="str">
        <f>TEXT(#REF!,"mmm-yyy")</f>
        <v>Dec-2020</v>
      </c>
    </row>
    <row r="346" spans="1:6" x14ac:dyDescent="0.25">
      <c r="A346" s="24">
        <v>44195</v>
      </c>
      <c r="B346" s="25">
        <v>19793777</v>
      </c>
      <c r="C346" s="25">
        <v>342588</v>
      </c>
      <c r="D346" s="25">
        <f>#REF!-B345</f>
        <v>228949</v>
      </c>
      <c r="E346" s="25">
        <f>#REF!-C345</f>
        <v>3808</v>
      </c>
      <c r="F346" s="26" t="str">
        <f>TEXT(#REF!,"mmm-yyy")</f>
        <v>Dec-2020</v>
      </c>
    </row>
    <row r="347" spans="1:6" x14ac:dyDescent="0.25">
      <c r="A347" s="24">
        <v>44196</v>
      </c>
      <c r="B347" s="25">
        <v>20024801</v>
      </c>
      <c r="C347" s="25">
        <v>346050</v>
      </c>
      <c r="D347" s="25">
        <f>#REF!-B346</f>
        <v>231024</v>
      </c>
      <c r="E347" s="25">
        <f>#REF!-C346</f>
        <v>3462</v>
      </c>
      <c r="F347" s="26" t="str">
        <f>TEXT(#REF!,"mmm-yyy")</f>
        <v>Dec-2020</v>
      </c>
    </row>
    <row r="348" spans="1:6" x14ac:dyDescent="0.25">
      <c r="A348" s="24">
        <v>44197</v>
      </c>
      <c r="B348" s="25">
        <v>20172049</v>
      </c>
      <c r="C348" s="25">
        <v>347970</v>
      </c>
      <c r="D348" s="25">
        <f>#REF!-B347</f>
        <v>147248</v>
      </c>
      <c r="E348" s="25">
        <f>#REF!-C347</f>
        <v>1920</v>
      </c>
      <c r="F348" s="26" t="str">
        <f>TEXT(#REF!,"mmm-yyy")</f>
        <v>Jan-2021</v>
      </c>
    </row>
    <row r="349" spans="1:6" x14ac:dyDescent="0.25">
      <c r="A349" s="24">
        <v>44198</v>
      </c>
      <c r="B349" s="25">
        <v>20463659</v>
      </c>
      <c r="C349" s="25">
        <v>350343</v>
      </c>
      <c r="D349" s="25">
        <f>#REF!-B348</f>
        <v>291610</v>
      </c>
      <c r="E349" s="25">
        <f>#REF!-C348</f>
        <v>2373</v>
      </c>
      <c r="F349" s="26" t="str">
        <f>TEXT(#REF!,"mmm-yyy")</f>
        <v>Jan-2021</v>
      </c>
    </row>
    <row r="350" spans="1:6" x14ac:dyDescent="0.25">
      <c r="A350" s="24">
        <v>44199</v>
      </c>
      <c r="B350" s="25">
        <v>20665439</v>
      </c>
      <c r="C350" s="25">
        <v>351694</v>
      </c>
      <c r="D350" s="25">
        <f>#REF!-B349</f>
        <v>201780</v>
      </c>
      <c r="E350" s="25">
        <f>#REF!-C349</f>
        <v>1351</v>
      </c>
      <c r="F350" s="26" t="str">
        <f>TEXT(#REF!,"mmm-yyy")</f>
        <v>Jan-2021</v>
      </c>
    </row>
    <row r="351" spans="1:6" x14ac:dyDescent="0.25">
      <c r="A351" s="24">
        <v>44200</v>
      </c>
      <c r="B351" s="25">
        <v>20917269</v>
      </c>
      <c r="C351" s="25">
        <v>353743</v>
      </c>
      <c r="D351" s="25">
        <f>#REF!-B350</f>
        <v>251830</v>
      </c>
      <c r="E351" s="25">
        <f>#REF!-C350</f>
        <v>2049</v>
      </c>
      <c r="F351" s="26" t="str">
        <f>TEXT(#REF!,"mmm-yyy")</f>
        <v>Jan-2021</v>
      </c>
    </row>
    <row r="352" spans="1:6" x14ac:dyDescent="0.25">
      <c r="A352" s="24">
        <v>44201</v>
      </c>
      <c r="B352" s="25">
        <v>21152285</v>
      </c>
      <c r="C352" s="25">
        <v>357432</v>
      </c>
      <c r="D352" s="25">
        <f>#REF!-B351</f>
        <v>235016</v>
      </c>
      <c r="E352" s="25">
        <f>#REF!-C351</f>
        <v>3689</v>
      </c>
      <c r="F352" s="26" t="str">
        <f>TEXT(#REF!,"mmm-yyy")</f>
        <v>Jan-2021</v>
      </c>
    </row>
    <row r="353" spans="1:6" x14ac:dyDescent="0.25">
      <c r="A353" s="24">
        <v>44202</v>
      </c>
      <c r="B353" s="25">
        <v>21408251</v>
      </c>
      <c r="C353" s="25">
        <v>361396</v>
      </c>
      <c r="D353" s="25">
        <f>#REF!-B352</f>
        <v>255966</v>
      </c>
      <c r="E353" s="25">
        <f>#REF!-C352</f>
        <v>3964</v>
      </c>
      <c r="F353" s="26" t="str">
        <f>TEXT(#REF!,"mmm-yyy")</f>
        <v>Jan-2021</v>
      </c>
    </row>
    <row r="354" spans="1:6" x14ac:dyDescent="0.25">
      <c r="A354" s="24">
        <v>44203</v>
      </c>
      <c r="B354" s="25">
        <v>21688585</v>
      </c>
      <c r="C354" s="25">
        <v>365509</v>
      </c>
      <c r="D354" s="25">
        <f>#REF!-B353</f>
        <v>280334</v>
      </c>
      <c r="E354" s="25">
        <f>#REF!-C353</f>
        <v>4113</v>
      </c>
      <c r="F354" s="26" t="str">
        <f>TEXT(#REF!,"mmm-yyy")</f>
        <v>Jan-2021</v>
      </c>
    </row>
    <row r="355" spans="1:6" x14ac:dyDescent="0.25">
      <c r="A355" s="24">
        <v>44204</v>
      </c>
      <c r="B355" s="25">
        <v>21989362</v>
      </c>
      <c r="C355" s="25">
        <v>369404</v>
      </c>
      <c r="D355" s="25">
        <f>#REF!-B354</f>
        <v>300777</v>
      </c>
      <c r="E355" s="25">
        <f>#REF!-C354</f>
        <v>3895</v>
      </c>
      <c r="F355" s="26" t="str">
        <f>TEXT(#REF!,"mmm-yyy")</f>
        <v>Jan-2021</v>
      </c>
    </row>
    <row r="356" spans="1:6" x14ac:dyDescent="0.25">
      <c r="A356" s="24">
        <v>44205</v>
      </c>
      <c r="B356" s="25">
        <v>22241281</v>
      </c>
      <c r="C356" s="25">
        <v>372663</v>
      </c>
      <c r="D356" s="25">
        <f>#REF!-B355</f>
        <v>251919</v>
      </c>
      <c r="E356" s="25">
        <f>#REF!-C355</f>
        <v>3259</v>
      </c>
      <c r="F356" s="26" t="str">
        <f>TEXT(#REF!,"mmm-yyy")</f>
        <v>Jan-2021</v>
      </c>
    </row>
    <row r="357" spans="1:6" x14ac:dyDescent="0.25">
      <c r="A357" s="24">
        <v>44206</v>
      </c>
      <c r="B357" s="25">
        <v>22449576</v>
      </c>
      <c r="C357" s="25">
        <v>374440</v>
      </c>
      <c r="D357" s="25">
        <f>#REF!-B356</f>
        <v>208295</v>
      </c>
      <c r="E357" s="25">
        <f>#REF!-C356</f>
        <v>1777</v>
      </c>
      <c r="F357" s="26" t="str">
        <f>TEXT(#REF!,"mmm-yyy")</f>
        <v>Jan-2021</v>
      </c>
    </row>
    <row r="358" spans="1:6" x14ac:dyDescent="0.25">
      <c r="A358" s="24">
        <v>44207</v>
      </c>
      <c r="B358" s="25">
        <v>22675892</v>
      </c>
      <c r="C358" s="25">
        <v>376488</v>
      </c>
      <c r="D358" s="25">
        <f>#REF!-B357</f>
        <v>226316</v>
      </c>
      <c r="E358" s="25">
        <f>#REF!-C357</f>
        <v>2048</v>
      </c>
      <c r="F358" s="26" t="str">
        <f>TEXT(#REF!,"mmm-yyy")</f>
        <v>Jan-2021</v>
      </c>
    </row>
    <row r="359" spans="1:6" x14ac:dyDescent="0.25">
      <c r="A359" s="24">
        <v>44208</v>
      </c>
      <c r="B359" s="25">
        <v>22905869</v>
      </c>
      <c r="C359" s="25">
        <v>380894</v>
      </c>
      <c r="D359" s="25">
        <f>#REF!-B358</f>
        <v>229977</v>
      </c>
      <c r="E359" s="25">
        <f>#REF!-C358</f>
        <v>4406</v>
      </c>
      <c r="F359" s="26" t="str">
        <f>TEXT(#REF!,"mmm-yyy")</f>
        <v>Jan-2021</v>
      </c>
    </row>
    <row r="360" spans="1:6" x14ac:dyDescent="0.25">
      <c r="A360" s="24">
        <v>44209</v>
      </c>
      <c r="B360" s="25">
        <v>23135194</v>
      </c>
      <c r="C360" s="25">
        <v>384824</v>
      </c>
      <c r="D360" s="25">
        <f>#REF!-B359</f>
        <v>229325</v>
      </c>
      <c r="E360" s="25">
        <f>#REF!-C359</f>
        <v>3930</v>
      </c>
      <c r="F360" s="26" t="str">
        <f>TEXT(#REF!,"mmm-yyy")</f>
        <v>Jan-2021</v>
      </c>
    </row>
    <row r="361" spans="1:6" x14ac:dyDescent="0.25">
      <c r="A361" s="24">
        <v>44210</v>
      </c>
      <c r="B361" s="25">
        <v>23374716</v>
      </c>
      <c r="C361" s="25">
        <v>388804</v>
      </c>
      <c r="D361" s="25">
        <f>#REF!-B360</f>
        <v>239522</v>
      </c>
      <c r="E361" s="25">
        <f>#REF!-C360</f>
        <v>3980</v>
      </c>
      <c r="F361" s="26" t="str">
        <f>TEXT(#REF!,"mmm-yyy")</f>
        <v>Jan-2021</v>
      </c>
    </row>
    <row r="362" spans="1:6" x14ac:dyDescent="0.25">
      <c r="A362" s="24">
        <v>44211</v>
      </c>
      <c r="B362" s="25">
        <v>23614569</v>
      </c>
      <c r="C362" s="25">
        <v>392553</v>
      </c>
      <c r="D362" s="25">
        <f>#REF!-B361</f>
        <v>239853</v>
      </c>
      <c r="E362" s="25">
        <f>#REF!-C361</f>
        <v>3749</v>
      </c>
      <c r="F362" s="26" t="str">
        <f>TEXT(#REF!,"mmm-yyy")</f>
        <v>Jan-2021</v>
      </c>
    </row>
    <row r="363" spans="1:6" x14ac:dyDescent="0.25">
      <c r="A363" s="24">
        <v>44212</v>
      </c>
      <c r="B363" s="25">
        <v>23816762</v>
      </c>
      <c r="C363" s="25">
        <v>395894</v>
      </c>
      <c r="D363" s="25">
        <f>#REF!-B362</f>
        <v>202193</v>
      </c>
      <c r="E363" s="25">
        <f>#REF!-C362</f>
        <v>3341</v>
      </c>
      <c r="F363" s="26" t="str">
        <f>TEXT(#REF!,"mmm-yyy")</f>
        <v>Jan-2021</v>
      </c>
    </row>
    <row r="364" spans="1:6" x14ac:dyDescent="0.25">
      <c r="A364" s="24">
        <v>44213</v>
      </c>
      <c r="B364" s="25">
        <v>23986856</v>
      </c>
      <c r="C364" s="25">
        <v>397624</v>
      </c>
      <c r="D364" s="25">
        <f>#REF!-B363</f>
        <v>170094</v>
      </c>
      <c r="E364" s="25">
        <f>#REF!-C363</f>
        <v>1730</v>
      </c>
      <c r="F364" s="26" t="str">
        <f>TEXT(#REF!,"mmm-yyy")</f>
        <v>Jan-2021</v>
      </c>
    </row>
    <row r="365" spans="1:6" x14ac:dyDescent="0.25">
      <c r="A365" s="24">
        <v>44214</v>
      </c>
      <c r="B365" s="25">
        <v>24127989</v>
      </c>
      <c r="C365" s="25">
        <v>399065</v>
      </c>
      <c r="D365" s="25">
        <f>#REF!-B364</f>
        <v>141133</v>
      </c>
      <c r="E365" s="25">
        <f>#REF!-C364</f>
        <v>1441</v>
      </c>
      <c r="F365" s="26" t="str">
        <f>TEXT(#REF!,"mmm-yyy")</f>
        <v>Jan-2021</v>
      </c>
    </row>
    <row r="366" spans="1:6" x14ac:dyDescent="0.25">
      <c r="A366" s="24">
        <v>44215</v>
      </c>
      <c r="B366" s="25">
        <v>24314933</v>
      </c>
      <c r="C366" s="25">
        <v>401836</v>
      </c>
      <c r="D366" s="25">
        <f>#REF!-B365</f>
        <v>186944</v>
      </c>
      <c r="E366" s="25">
        <f>#REF!-C365</f>
        <v>2771</v>
      </c>
      <c r="F366" s="26" t="str">
        <f>TEXT(#REF!,"mmm-yyy")</f>
        <v>Jan-2021</v>
      </c>
    </row>
    <row r="367" spans="1:6" x14ac:dyDescent="0.25">
      <c r="A367" s="24">
        <v>44216</v>
      </c>
      <c r="B367" s="25">
        <v>24500421</v>
      </c>
      <c r="C367" s="25">
        <v>406216</v>
      </c>
      <c r="D367" s="25">
        <f>#REF!-B366</f>
        <v>185488</v>
      </c>
      <c r="E367" s="25">
        <f>#REF!-C366</f>
        <v>4380</v>
      </c>
      <c r="F367" s="26" t="str">
        <f>TEXT(#REF!,"mmm-yyy")</f>
        <v>Jan-2021</v>
      </c>
    </row>
    <row r="368" spans="1:6" x14ac:dyDescent="0.25">
      <c r="A368" s="24">
        <v>44217</v>
      </c>
      <c r="B368" s="25">
        <v>24690903</v>
      </c>
      <c r="C368" s="25">
        <v>410351</v>
      </c>
      <c r="D368" s="25">
        <f>#REF!-B367</f>
        <v>190482</v>
      </c>
      <c r="E368" s="25">
        <f>#REF!-C367</f>
        <v>4135</v>
      </c>
      <c r="F368" s="26" t="str">
        <f>TEXT(#REF!,"mmm-yyy")</f>
        <v>Jan-2021</v>
      </c>
    </row>
    <row r="369" spans="1:6" x14ac:dyDescent="0.25">
      <c r="A369" s="24">
        <v>44218</v>
      </c>
      <c r="B369" s="25">
        <v>24882468</v>
      </c>
      <c r="C369" s="25">
        <v>414082</v>
      </c>
      <c r="D369" s="25">
        <f>#REF!-B368</f>
        <v>191565</v>
      </c>
      <c r="E369" s="25">
        <f>#REF!-C368</f>
        <v>3731</v>
      </c>
      <c r="F369" s="26" t="str">
        <f>TEXT(#REF!,"mmm-yyy")</f>
        <v>Jan-2021</v>
      </c>
    </row>
    <row r="370" spans="1:6" x14ac:dyDescent="0.25">
      <c r="A370" s="24">
        <v>44219</v>
      </c>
      <c r="B370" s="25">
        <v>25050385</v>
      </c>
      <c r="C370" s="25">
        <v>417404</v>
      </c>
      <c r="D370" s="25">
        <f>#REF!-B369</f>
        <v>167917</v>
      </c>
      <c r="E370" s="25">
        <f>#REF!-C369</f>
        <v>3322</v>
      </c>
      <c r="F370" s="26" t="str">
        <f>TEXT(#REF!,"mmm-yyy")</f>
        <v>Jan-2021</v>
      </c>
    </row>
    <row r="371" spans="1:6" x14ac:dyDescent="0.25">
      <c r="A371" s="24">
        <v>44220</v>
      </c>
      <c r="B371" s="25">
        <v>25180061</v>
      </c>
      <c r="C371" s="25">
        <v>419219</v>
      </c>
      <c r="D371" s="25">
        <f>#REF!-B370</f>
        <v>129676</v>
      </c>
      <c r="E371" s="25">
        <f>#REF!-C370</f>
        <v>1815</v>
      </c>
      <c r="F371" s="26" t="str">
        <f>TEXT(#REF!,"mmm-yyy")</f>
        <v>Jan-2021</v>
      </c>
    </row>
    <row r="372" spans="1:6" x14ac:dyDescent="0.25">
      <c r="A372" s="24">
        <v>44221</v>
      </c>
      <c r="B372" s="25">
        <v>25336637</v>
      </c>
      <c r="C372" s="25">
        <v>421126</v>
      </c>
      <c r="D372" s="25">
        <f>#REF!-B371</f>
        <v>156576</v>
      </c>
      <c r="E372" s="25">
        <f>#REF!-C371</f>
        <v>1907</v>
      </c>
      <c r="F372" s="26" t="str">
        <f>TEXT(#REF!,"mmm-yyy")</f>
        <v>Jan-2021</v>
      </c>
    </row>
    <row r="373" spans="1:6" x14ac:dyDescent="0.25">
      <c r="A373" s="24">
        <v>44222</v>
      </c>
      <c r="B373" s="25">
        <v>25487275</v>
      </c>
      <c r="C373" s="25">
        <v>425224</v>
      </c>
      <c r="D373" s="25">
        <f>#REF!-B372</f>
        <v>150638</v>
      </c>
      <c r="E373" s="25">
        <f>#REF!-C372</f>
        <v>4098</v>
      </c>
      <c r="F373" s="26" t="str">
        <f>TEXT(#REF!,"mmm-yyy")</f>
        <v>Jan-2021</v>
      </c>
    </row>
    <row r="374" spans="1:6" x14ac:dyDescent="0.25">
      <c r="A374" s="24">
        <v>44223</v>
      </c>
      <c r="B374" s="25">
        <v>25643045</v>
      </c>
      <c r="C374" s="25">
        <v>429326</v>
      </c>
      <c r="D374" s="25">
        <f>#REF!-B373</f>
        <v>155770</v>
      </c>
      <c r="E374" s="25">
        <f>#REF!-C373</f>
        <v>4102</v>
      </c>
      <c r="F374" s="26" t="str">
        <f>TEXT(#REF!,"mmm-yyy")</f>
        <v>Jan-2021</v>
      </c>
    </row>
    <row r="375" spans="1:6" x14ac:dyDescent="0.25">
      <c r="A375" s="24">
        <v>44224</v>
      </c>
      <c r="B375" s="25">
        <v>25809220</v>
      </c>
      <c r="C375" s="25">
        <v>433194</v>
      </c>
      <c r="D375" s="25">
        <f>#REF!-B374</f>
        <v>166175</v>
      </c>
      <c r="E375" s="25">
        <f>#REF!-C374</f>
        <v>3868</v>
      </c>
      <c r="F375" s="26" t="str">
        <f>TEXT(#REF!,"mmm-yyy")</f>
        <v>Jan-2021</v>
      </c>
    </row>
    <row r="376" spans="1:6" x14ac:dyDescent="0.25">
      <c r="A376" s="24">
        <v>44225</v>
      </c>
      <c r="B376" s="25">
        <v>25973835</v>
      </c>
      <c r="C376" s="25">
        <v>436794</v>
      </c>
      <c r="D376" s="25">
        <f>#REF!-B375</f>
        <v>164615</v>
      </c>
      <c r="E376" s="25">
        <f>#REF!-C375</f>
        <v>3600</v>
      </c>
      <c r="F376" s="26" t="str">
        <f>TEXT(#REF!,"mmm-yyy")</f>
        <v>Jan-2021</v>
      </c>
    </row>
    <row r="377" spans="1:6" x14ac:dyDescent="0.25">
      <c r="A377" s="24">
        <v>44226</v>
      </c>
      <c r="B377" s="25">
        <v>26107635</v>
      </c>
      <c r="C377" s="25">
        <v>439435</v>
      </c>
      <c r="D377" s="25">
        <f>#REF!-B376</f>
        <v>133800</v>
      </c>
      <c r="E377" s="25">
        <f>#REF!-C376</f>
        <v>2641</v>
      </c>
      <c r="F377" s="26" t="str">
        <f>TEXT(#REF!,"mmm-yyy")</f>
        <v>Jan-2021</v>
      </c>
    </row>
    <row r="378" spans="1:6" x14ac:dyDescent="0.25">
      <c r="A378" s="24">
        <v>44227</v>
      </c>
      <c r="B378" s="25">
        <v>26221430</v>
      </c>
      <c r="C378" s="25">
        <v>441299</v>
      </c>
      <c r="D378" s="25">
        <f>#REF!-B377</f>
        <v>113795</v>
      </c>
      <c r="E378" s="25">
        <f>#REF!-C377</f>
        <v>1864</v>
      </c>
      <c r="F378" s="26" t="str">
        <f>TEXT(#REF!,"mmm-yyy")</f>
        <v>Jan-2021</v>
      </c>
    </row>
    <row r="379" spans="1:6" x14ac:dyDescent="0.25">
      <c r="A379" s="24">
        <v>44228</v>
      </c>
      <c r="B379" s="25">
        <v>26363284</v>
      </c>
      <c r="C379" s="25">
        <v>443249</v>
      </c>
      <c r="D379" s="25">
        <f>#REF!-B378</f>
        <v>141854</v>
      </c>
      <c r="E379" s="25">
        <f>#REF!-C378</f>
        <v>1950</v>
      </c>
      <c r="F379" s="26" t="str">
        <f>TEXT(#REF!,"mmm-yyy")</f>
        <v>Feb-2021</v>
      </c>
    </row>
    <row r="380" spans="1:6" x14ac:dyDescent="0.25">
      <c r="A380" s="24">
        <v>44229</v>
      </c>
      <c r="B380" s="25">
        <v>26478540</v>
      </c>
      <c r="C380" s="25">
        <v>446860</v>
      </c>
      <c r="D380" s="25">
        <f>#REF!-B379</f>
        <v>115256</v>
      </c>
      <c r="E380" s="25">
        <f>#REF!-C379</f>
        <v>3611</v>
      </c>
      <c r="F380" s="26" t="str">
        <f>TEXT(#REF!,"mmm-yyy")</f>
        <v>Feb-2021</v>
      </c>
    </row>
    <row r="381" spans="1:6" x14ac:dyDescent="0.25">
      <c r="A381" s="24">
        <v>44230</v>
      </c>
      <c r="B381" s="25">
        <v>26598723</v>
      </c>
      <c r="C381" s="25">
        <v>450703</v>
      </c>
      <c r="D381" s="25">
        <f>#REF!-B380</f>
        <v>120183</v>
      </c>
      <c r="E381" s="25">
        <f>#REF!-C380</f>
        <v>3843</v>
      </c>
      <c r="F381" s="26" t="str">
        <f>TEXT(#REF!,"mmm-yyy")</f>
        <v>Feb-2021</v>
      </c>
    </row>
    <row r="382" spans="1:6" x14ac:dyDescent="0.25">
      <c r="A382" s="24">
        <v>44231</v>
      </c>
      <c r="B382" s="25">
        <v>26724359</v>
      </c>
      <c r="C382" s="25">
        <v>455820</v>
      </c>
      <c r="D382" s="25">
        <f>#REF!-B381</f>
        <v>125636</v>
      </c>
      <c r="E382" s="25">
        <f>#REF!-C381</f>
        <v>5117</v>
      </c>
      <c r="F382" s="26" t="str">
        <f>TEXT(#REF!,"mmm-yyy")</f>
        <v>Feb-2021</v>
      </c>
    </row>
    <row r="383" spans="1:6" x14ac:dyDescent="0.25">
      <c r="A383" s="24">
        <v>44232</v>
      </c>
      <c r="B383" s="25">
        <v>26853860</v>
      </c>
      <c r="C383" s="25">
        <v>459390</v>
      </c>
      <c r="D383" s="25">
        <f>#REF!-B382</f>
        <v>129501</v>
      </c>
      <c r="E383" s="25">
        <f>#REF!-C382</f>
        <v>3570</v>
      </c>
      <c r="F383" s="26" t="str">
        <f>TEXT(#REF!,"mmm-yyy")</f>
        <v>Feb-2021</v>
      </c>
    </row>
    <row r="384" spans="1:6" x14ac:dyDescent="0.25">
      <c r="A384" s="24">
        <v>44233</v>
      </c>
      <c r="B384" s="25">
        <v>26958807</v>
      </c>
      <c r="C384" s="25">
        <v>462052</v>
      </c>
      <c r="D384" s="25">
        <f>#REF!-B383</f>
        <v>104947</v>
      </c>
      <c r="E384" s="25">
        <f>#REF!-C383</f>
        <v>2662</v>
      </c>
      <c r="F384" s="26" t="str">
        <f>TEXT(#REF!,"mmm-yyy")</f>
        <v>Feb-2021</v>
      </c>
    </row>
    <row r="385" spans="1:6" x14ac:dyDescent="0.25">
      <c r="A385" s="24">
        <v>44234</v>
      </c>
      <c r="B385" s="25">
        <v>27046088</v>
      </c>
      <c r="C385" s="25">
        <v>463353</v>
      </c>
      <c r="D385" s="25">
        <f>#REF!-B384</f>
        <v>87281</v>
      </c>
      <c r="E385" s="25">
        <f>#REF!-C384</f>
        <v>1301</v>
      </c>
      <c r="F385" s="26" t="str">
        <f>TEXT(#REF!,"mmm-yyy")</f>
        <v>Feb-2021</v>
      </c>
    </row>
    <row r="386" spans="1:6" x14ac:dyDescent="0.25">
      <c r="A386" s="24">
        <v>44235</v>
      </c>
      <c r="B386" s="25">
        <v>27139070</v>
      </c>
      <c r="C386" s="25">
        <v>464936</v>
      </c>
      <c r="D386" s="25">
        <f>#REF!-B385</f>
        <v>92982</v>
      </c>
      <c r="E386" s="25">
        <f>#REF!-C385</f>
        <v>1583</v>
      </c>
      <c r="F386" s="26" t="str">
        <f>TEXT(#REF!,"mmm-yyy")</f>
        <v>Feb-2021</v>
      </c>
    </row>
    <row r="387" spans="1:6" x14ac:dyDescent="0.25">
      <c r="A387" s="24">
        <v>44236</v>
      </c>
      <c r="B387" s="25">
        <v>27235460</v>
      </c>
      <c r="C387" s="25">
        <v>468106</v>
      </c>
      <c r="D387" s="25">
        <f>#REF!-B386</f>
        <v>96390</v>
      </c>
      <c r="E387" s="25">
        <f>#REF!-C386</f>
        <v>3170</v>
      </c>
      <c r="F387" s="26" t="str">
        <f>TEXT(#REF!,"mmm-yyy")</f>
        <v>Feb-2021</v>
      </c>
    </row>
    <row r="388" spans="1:6" x14ac:dyDescent="0.25">
      <c r="A388" s="24">
        <v>44237</v>
      </c>
      <c r="B388" s="25">
        <v>27330435</v>
      </c>
      <c r="C388" s="25">
        <v>471360</v>
      </c>
      <c r="D388" s="25">
        <f>#REF!-B387</f>
        <v>94975</v>
      </c>
      <c r="E388" s="25">
        <f>#REF!-C387</f>
        <v>3254</v>
      </c>
      <c r="F388" s="26" t="str">
        <f>TEXT(#REF!,"mmm-yyy")</f>
        <v>Feb-2021</v>
      </c>
    </row>
    <row r="389" spans="1:6" x14ac:dyDescent="0.25">
      <c r="A389" s="24">
        <v>44238</v>
      </c>
      <c r="B389" s="25">
        <v>27436075</v>
      </c>
      <c r="C389" s="25">
        <v>475238</v>
      </c>
      <c r="D389" s="25">
        <f>#REF!-B388</f>
        <v>105640</v>
      </c>
      <c r="E389" s="25">
        <f>#REF!-C388</f>
        <v>3878</v>
      </c>
      <c r="F389" s="26" t="str">
        <f>TEXT(#REF!,"mmm-yyy")</f>
        <v>Feb-2021</v>
      </c>
    </row>
    <row r="390" spans="1:6" x14ac:dyDescent="0.25">
      <c r="A390" s="24">
        <v>44239</v>
      </c>
      <c r="B390" s="25">
        <v>27535702</v>
      </c>
      <c r="C390" s="25">
        <v>480701</v>
      </c>
      <c r="D390" s="25">
        <f>#REF!-B389</f>
        <v>99627</v>
      </c>
      <c r="E390" s="25">
        <f>#REF!-C389</f>
        <v>5463</v>
      </c>
      <c r="F390" s="26" t="str">
        <f>TEXT(#REF!,"mmm-yyy")</f>
        <v>Feb-2021</v>
      </c>
    </row>
    <row r="391" spans="1:6" x14ac:dyDescent="0.25">
      <c r="A391" s="24">
        <v>44240</v>
      </c>
      <c r="B391" s="25">
        <v>27620354</v>
      </c>
      <c r="C391" s="25">
        <v>484073</v>
      </c>
      <c r="D391" s="25">
        <f>#REF!-B390</f>
        <v>84652</v>
      </c>
      <c r="E391" s="25">
        <f>#REF!-C390</f>
        <v>3372</v>
      </c>
      <c r="F391" s="26" t="str">
        <f>TEXT(#REF!,"mmm-yyy")</f>
        <v>Feb-2021</v>
      </c>
    </row>
    <row r="392" spans="1:6" x14ac:dyDescent="0.25">
      <c r="A392" s="24">
        <v>44241</v>
      </c>
      <c r="B392" s="25">
        <v>27684134</v>
      </c>
      <c r="C392" s="25">
        <v>485154</v>
      </c>
      <c r="D392" s="25">
        <f>#REF!-B391</f>
        <v>63780</v>
      </c>
      <c r="E392" s="25">
        <f>#REF!-C391</f>
        <v>1081</v>
      </c>
      <c r="F392" s="26" t="str">
        <f>TEXT(#REF!,"mmm-yyy")</f>
        <v>Feb-2021</v>
      </c>
    </row>
    <row r="393" spans="1:6" x14ac:dyDescent="0.25">
      <c r="A393" s="24">
        <v>44242</v>
      </c>
      <c r="B393" s="25">
        <v>27739406</v>
      </c>
      <c r="C393" s="25">
        <v>486148</v>
      </c>
      <c r="D393" s="25">
        <f>#REF!-B392</f>
        <v>55272</v>
      </c>
      <c r="E393" s="25">
        <f>#REF!-C392</f>
        <v>994</v>
      </c>
      <c r="F393" s="26" t="str">
        <f>TEXT(#REF!,"mmm-yyy")</f>
        <v>Feb-2021</v>
      </c>
    </row>
    <row r="394" spans="1:6" x14ac:dyDescent="0.25">
      <c r="A394" s="24">
        <v>44243</v>
      </c>
      <c r="B394" s="25">
        <v>27803946</v>
      </c>
      <c r="C394" s="25">
        <v>487855</v>
      </c>
      <c r="D394" s="25">
        <f>#REF!-B393</f>
        <v>64540</v>
      </c>
      <c r="E394" s="25">
        <f>#REF!-C393</f>
        <v>1707</v>
      </c>
      <c r="F394" s="26" t="str">
        <f>TEXT(#REF!,"mmm-yyy")</f>
        <v>Feb-2021</v>
      </c>
    </row>
    <row r="395" spans="1:6" x14ac:dyDescent="0.25">
      <c r="A395" s="24">
        <v>44244</v>
      </c>
      <c r="B395" s="25">
        <v>27874107</v>
      </c>
      <c r="C395" s="25">
        <v>490326</v>
      </c>
      <c r="D395" s="25">
        <f>#REF!-B394</f>
        <v>70161</v>
      </c>
      <c r="E395" s="25">
        <f>#REF!-C394</f>
        <v>2471</v>
      </c>
      <c r="F395" s="26" t="str">
        <f>TEXT(#REF!,"mmm-yyy")</f>
        <v>Feb-2021</v>
      </c>
    </row>
    <row r="396" spans="1:6" x14ac:dyDescent="0.25">
      <c r="A396" s="24">
        <v>44245</v>
      </c>
      <c r="B396" s="25">
        <v>27945898</v>
      </c>
      <c r="C396" s="25">
        <v>492951</v>
      </c>
      <c r="D396" s="25">
        <f>#REF!-B395</f>
        <v>71791</v>
      </c>
      <c r="E396" s="25">
        <f>#REF!-C395</f>
        <v>2625</v>
      </c>
      <c r="F396" s="26" t="str">
        <f>TEXT(#REF!,"mmm-yyy")</f>
        <v>Feb-2021</v>
      </c>
    </row>
    <row r="397" spans="1:6" x14ac:dyDescent="0.25">
      <c r="A397" s="24">
        <v>44246</v>
      </c>
      <c r="B397" s="25">
        <v>28023910</v>
      </c>
      <c r="C397" s="25">
        <v>495572</v>
      </c>
      <c r="D397" s="25">
        <f>#REF!-B396</f>
        <v>78012</v>
      </c>
      <c r="E397" s="25">
        <f>#REF!-C396</f>
        <v>2621</v>
      </c>
      <c r="F397" s="26" t="str">
        <f>TEXT(#REF!,"mmm-yyy")</f>
        <v>Feb-2021</v>
      </c>
    </row>
    <row r="398" spans="1:6" x14ac:dyDescent="0.25">
      <c r="A398" s="24">
        <v>44247</v>
      </c>
      <c r="B398" s="25">
        <v>28093630</v>
      </c>
      <c r="C398" s="25">
        <v>497403</v>
      </c>
      <c r="D398" s="25">
        <f>#REF!-B397</f>
        <v>69720</v>
      </c>
      <c r="E398" s="25">
        <f>#REF!-C397</f>
        <v>1831</v>
      </c>
      <c r="F398" s="26" t="str">
        <f>TEXT(#REF!,"mmm-yyy")</f>
        <v>Feb-2021</v>
      </c>
    </row>
    <row r="399" spans="1:6" x14ac:dyDescent="0.25">
      <c r="A399" s="24">
        <v>44248</v>
      </c>
      <c r="B399" s="25">
        <v>28148810</v>
      </c>
      <c r="C399" s="25">
        <v>498650</v>
      </c>
      <c r="D399" s="25">
        <f>#REF!-B398</f>
        <v>55180</v>
      </c>
      <c r="E399" s="25">
        <f>#REF!-C398</f>
        <v>1247</v>
      </c>
      <c r="F399" s="26" t="str">
        <f>TEXT(#REF!,"mmm-yyy")</f>
        <v>Feb-2021</v>
      </c>
    </row>
    <row r="400" spans="1:6" x14ac:dyDescent="0.25">
      <c r="A400" s="24">
        <v>44249</v>
      </c>
      <c r="B400" s="25">
        <v>28208276</v>
      </c>
      <c r="C400" s="25">
        <v>500104</v>
      </c>
      <c r="D400" s="25">
        <f>#REF!-B399</f>
        <v>59466</v>
      </c>
      <c r="E400" s="25">
        <f>#REF!-C399</f>
        <v>1454</v>
      </c>
      <c r="F400" s="26" t="str">
        <f>TEXT(#REF!,"mmm-yyy")</f>
        <v>Feb-2021</v>
      </c>
    </row>
    <row r="401" spans="1:6" x14ac:dyDescent="0.25">
      <c r="A401" s="24">
        <v>44250</v>
      </c>
      <c r="B401" s="25">
        <v>28280189</v>
      </c>
      <c r="C401" s="25">
        <v>502432</v>
      </c>
      <c r="D401" s="25">
        <f>#REF!-B400</f>
        <v>71913</v>
      </c>
      <c r="E401" s="25">
        <f>#REF!-C400</f>
        <v>2328</v>
      </c>
      <c r="F401" s="26" t="str">
        <f>TEXT(#REF!,"mmm-yyy")</f>
        <v>Feb-2021</v>
      </c>
    </row>
    <row r="402" spans="1:6" x14ac:dyDescent="0.25">
      <c r="A402" s="24">
        <v>44251</v>
      </c>
      <c r="B402" s="25">
        <v>28354383</v>
      </c>
      <c r="C402" s="25">
        <v>505642</v>
      </c>
      <c r="D402" s="25">
        <f>#REF!-B401</f>
        <v>74194</v>
      </c>
      <c r="E402" s="25">
        <f>#REF!-C401</f>
        <v>3210</v>
      </c>
      <c r="F402" s="26" t="str">
        <f>TEXT(#REF!,"mmm-yyy")</f>
        <v>Feb-2021</v>
      </c>
    </row>
    <row r="403" spans="1:6" x14ac:dyDescent="0.25">
      <c r="A403" s="24">
        <v>44252</v>
      </c>
      <c r="B403" s="25">
        <v>28432264</v>
      </c>
      <c r="C403" s="25">
        <v>508107</v>
      </c>
      <c r="D403" s="25">
        <f>#REF!-B402</f>
        <v>77881</v>
      </c>
      <c r="E403" s="25">
        <f>#REF!-C402</f>
        <v>2465</v>
      </c>
      <c r="F403" s="26" t="str">
        <f>TEXT(#REF!,"mmm-yyy")</f>
        <v>Feb-2021</v>
      </c>
    </row>
    <row r="404" spans="1:6" x14ac:dyDescent="0.25">
      <c r="A404" s="24">
        <v>44253</v>
      </c>
      <c r="B404" s="25">
        <v>28510582</v>
      </c>
      <c r="C404" s="25">
        <v>510283</v>
      </c>
      <c r="D404" s="25">
        <f>#REF!-B403</f>
        <v>78318</v>
      </c>
      <c r="E404" s="25">
        <f>#REF!-C403</f>
        <v>2176</v>
      </c>
      <c r="F404" s="26" t="str">
        <f>TEXT(#REF!,"mmm-yyy")</f>
        <v>Feb-2021</v>
      </c>
    </row>
    <row r="405" spans="1:6" x14ac:dyDescent="0.25">
      <c r="A405" s="24">
        <v>44254</v>
      </c>
      <c r="B405" s="25">
        <v>28573256</v>
      </c>
      <c r="C405" s="25">
        <v>511850</v>
      </c>
      <c r="D405" s="25">
        <f>#REF!-B404</f>
        <v>62674</v>
      </c>
      <c r="E405" s="25">
        <f>#REF!-C404</f>
        <v>1567</v>
      </c>
      <c r="F405" s="26" t="str">
        <f>TEXT(#REF!,"mmm-yyy")</f>
        <v>Feb-2021</v>
      </c>
    </row>
    <row r="406" spans="1:6" x14ac:dyDescent="0.25">
      <c r="A406" s="24">
        <v>44255</v>
      </c>
      <c r="B406" s="25">
        <v>28624161</v>
      </c>
      <c r="C406" s="25">
        <v>512979</v>
      </c>
      <c r="D406" s="25">
        <f>#REF!-B405</f>
        <v>50905</v>
      </c>
      <c r="E406" s="25">
        <f>#REF!-C405</f>
        <v>1129</v>
      </c>
      <c r="F406" s="26" t="str">
        <f>TEXT(#REF!,"mmm-yyy")</f>
        <v>Feb-2021</v>
      </c>
    </row>
    <row r="407" spans="1:6" x14ac:dyDescent="0.25">
      <c r="A407" s="24">
        <v>44256</v>
      </c>
      <c r="B407" s="25">
        <v>28680857</v>
      </c>
      <c r="C407" s="25">
        <v>514404</v>
      </c>
      <c r="D407" s="25">
        <f>#REF!-B406</f>
        <v>56696</v>
      </c>
      <c r="E407" s="25">
        <f>#REF!-C406</f>
        <v>1425</v>
      </c>
      <c r="F407" s="26" t="str">
        <f>TEXT(#REF!,"mmm-yyy")</f>
        <v>Mar-2021</v>
      </c>
    </row>
    <row r="408" spans="1:6" x14ac:dyDescent="0.25">
      <c r="A408" s="24">
        <v>44257</v>
      </c>
      <c r="B408" s="25">
        <v>28738501</v>
      </c>
      <c r="C408" s="25">
        <v>515710</v>
      </c>
      <c r="D408" s="25">
        <f>#REF!-B407</f>
        <v>57644</v>
      </c>
      <c r="E408" s="25">
        <f>#REF!-C407</f>
        <v>1306</v>
      </c>
      <c r="F408" s="26" t="str">
        <f>TEXT(#REF!,"mmm-yyy")</f>
        <v>Mar-2021</v>
      </c>
    </row>
    <row r="409" spans="1:6" x14ac:dyDescent="0.25">
      <c r="A409" s="24">
        <v>44258</v>
      </c>
      <c r="B409" s="25">
        <v>28805113</v>
      </c>
      <c r="C409" s="25">
        <v>518079</v>
      </c>
      <c r="D409" s="25">
        <f>#REF!-B408</f>
        <v>66612</v>
      </c>
      <c r="E409" s="25">
        <f>#REF!-C408</f>
        <v>2369</v>
      </c>
      <c r="F409" s="26" t="str">
        <f>TEXT(#REF!,"mmm-yyy")</f>
        <v>Mar-2021</v>
      </c>
    </row>
    <row r="410" spans="1:6" x14ac:dyDescent="0.25">
      <c r="A410" s="24">
        <v>44259</v>
      </c>
      <c r="B410" s="25">
        <v>28872395</v>
      </c>
      <c r="C410" s="25">
        <v>520028</v>
      </c>
      <c r="D410" s="25">
        <f>#REF!-B409</f>
        <v>67282</v>
      </c>
      <c r="E410" s="25">
        <f>#REF!-C409</f>
        <v>1949</v>
      </c>
      <c r="F410" s="26" t="str">
        <f>TEXT(#REF!,"mmm-yyy")</f>
        <v>Mar-2021</v>
      </c>
    </row>
    <row r="411" spans="1:6" x14ac:dyDescent="0.25">
      <c r="A411" s="24">
        <v>44260</v>
      </c>
      <c r="B411" s="25">
        <v>28938090</v>
      </c>
      <c r="C411" s="25">
        <v>522511</v>
      </c>
      <c r="D411" s="25">
        <f>#REF!-B410</f>
        <v>65695</v>
      </c>
      <c r="E411" s="25">
        <f>#REF!-C410</f>
        <v>2483</v>
      </c>
      <c r="F411" s="26" t="str">
        <f>TEXT(#REF!,"mmm-yyy")</f>
        <v>Mar-2021</v>
      </c>
    </row>
    <row r="412" spans="1:6" x14ac:dyDescent="0.25">
      <c r="A412" s="24">
        <v>44261</v>
      </c>
      <c r="B412" s="25">
        <v>28994675</v>
      </c>
      <c r="C412" s="25">
        <v>523970</v>
      </c>
      <c r="D412" s="25">
        <f>#REF!-B411</f>
        <v>56585</v>
      </c>
      <c r="E412" s="25">
        <f>#REF!-C411</f>
        <v>1459</v>
      </c>
      <c r="F412" s="26" t="str">
        <f>TEXT(#REF!,"mmm-yyy")</f>
        <v>Mar-2021</v>
      </c>
    </row>
    <row r="413" spans="1:6" x14ac:dyDescent="0.25">
      <c r="A413" s="24">
        <v>44262</v>
      </c>
      <c r="B413" s="25">
        <v>29034739</v>
      </c>
      <c r="C413" s="25">
        <v>524646</v>
      </c>
      <c r="D413" s="25">
        <f>#REF!-B412</f>
        <v>40064</v>
      </c>
      <c r="E413" s="25">
        <f>#REF!-C412</f>
        <v>676</v>
      </c>
      <c r="F413" s="26" t="str">
        <f>TEXT(#REF!,"mmm-yyy")</f>
        <v>Mar-2021</v>
      </c>
    </row>
    <row r="414" spans="1:6" x14ac:dyDescent="0.25">
      <c r="A414" s="24">
        <v>44263</v>
      </c>
      <c r="B414" s="25">
        <v>29129252</v>
      </c>
      <c r="C414" s="25">
        <v>525466</v>
      </c>
      <c r="D414" s="25">
        <f>#REF!-B413</f>
        <v>94513</v>
      </c>
      <c r="E414" s="25">
        <f>#REF!-C413</f>
        <v>820</v>
      </c>
      <c r="F414" s="26" t="str">
        <f>TEXT(#REF!,"mmm-yyy")</f>
        <v>Mar-2021</v>
      </c>
    </row>
    <row r="415" spans="1:6" x14ac:dyDescent="0.25">
      <c r="A415" s="24">
        <v>44264</v>
      </c>
      <c r="B415" s="25">
        <v>29185151</v>
      </c>
      <c r="C415" s="25">
        <v>527351</v>
      </c>
      <c r="D415" s="25">
        <f>#REF!-B414</f>
        <v>55899</v>
      </c>
      <c r="E415" s="25">
        <f>#REF!-C414</f>
        <v>1885</v>
      </c>
      <c r="F415" s="26" t="str">
        <f>TEXT(#REF!,"mmm-yyy")</f>
        <v>Mar-2021</v>
      </c>
    </row>
    <row r="416" spans="1:6" x14ac:dyDescent="0.25">
      <c r="A416" s="24">
        <v>44265</v>
      </c>
      <c r="B416" s="25">
        <v>29243346</v>
      </c>
      <c r="C416" s="25">
        <v>528825</v>
      </c>
      <c r="D416" s="25">
        <f>#REF!-B415</f>
        <v>58195</v>
      </c>
      <c r="E416" s="25">
        <f>#REF!-C415</f>
        <v>1474</v>
      </c>
      <c r="F416" s="26" t="str">
        <f>TEXT(#REF!,"mmm-yyy")</f>
        <v>Mar-2021</v>
      </c>
    </row>
    <row r="417" spans="1:6" x14ac:dyDescent="0.25">
      <c r="A417" s="24">
        <v>44266</v>
      </c>
      <c r="B417" s="25">
        <v>29305733</v>
      </c>
      <c r="C417" s="25">
        <v>530349</v>
      </c>
      <c r="D417" s="25">
        <f>#REF!-B416</f>
        <v>62387</v>
      </c>
      <c r="E417" s="25">
        <f>#REF!-C416</f>
        <v>1524</v>
      </c>
      <c r="F417" s="26" t="str">
        <f>TEXT(#REF!,"mmm-yyy")</f>
        <v>Mar-2021</v>
      </c>
    </row>
    <row r="418" spans="1:6" x14ac:dyDescent="0.25">
      <c r="A418" s="24">
        <v>44267</v>
      </c>
      <c r="B418" s="25">
        <v>29369899</v>
      </c>
      <c r="C418" s="25">
        <v>532054</v>
      </c>
      <c r="D418" s="25">
        <f>#REF!-B417</f>
        <v>64166</v>
      </c>
      <c r="E418" s="25">
        <f>#REF!-C417</f>
        <v>1705</v>
      </c>
      <c r="F418" s="26" t="str">
        <f>TEXT(#REF!,"mmm-yyy")</f>
        <v>Mar-2021</v>
      </c>
    </row>
    <row r="419" spans="1:6" x14ac:dyDescent="0.25">
      <c r="A419" s="24">
        <v>44268</v>
      </c>
      <c r="B419" s="25">
        <v>29419456</v>
      </c>
      <c r="C419" s="25">
        <v>533928</v>
      </c>
      <c r="D419" s="25">
        <f>#REF!-B418</f>
        <v>49557</v>
      </c>
      <c r="E419" s="25">
        <f>#REF!-C418</f>
        <v>1874</v>
      </c>
      <c r="F419" s="26" t="str">
        <f>TEXT(#REF!,"mmm-yyy")</f>
        <v>Mar-2021</v>
      </c>
    </row>
    <row r="420" spans="1:6" x14ac:dyDescent="0.25">
      <c r="A420" s="24">
        <v>44269</v>
      </c>
      <c r="B420" s="25">
        <v>29457445</v>
      </c>
      <c r="C420" s="25">
        <v>534497</v>
      </c>
      <c r="D420" s="25">
        <f>#REF!-B419</f>
        <v>37989</v>
      </c>
      <c r="E420" s="25">
        <f>#REF!-C419</f>
        <v>569</v>
      </c>
      <c r="F420" s="26" t="str">
        <f>TEXT(#REF!,"mmm-yyy")</f>
        <v>Mar-2021</v>
      </c>
    </row>
    <row r="421" spans="1:6" x14ac:dyDescent="0.25">
      <c r="A421" s="24">
        <v>44270</v>
      </c>
      <c r="B421" s="25">
        <v>29514609</v>
      </c>
      <c r="C421" s="25">
        <v>535246</v>
      </c>
      <c r="D421" s="25">
        <f>#REF!-B420</f>
        <v>57164</v>
      </c>
      <c r="E421" s="25">
        <f>#REF!-C420</f>
        <v>749</v>
      </c>
      <c r="F421" s="26" t="str">
        <f>TEXT(#REF!,"mmm-yyy")</f>
        <v>Mar-2021</v>
      </c>
    </row>
    <row r="422" spans="1:6" x14ac:dyDescent="0.25">
      <c r="A422" s="24">
        <v>44271</v>
      </c>
      <c r="B422" s="25">
        <v>29569140</v>
      </c>
      <c r="C422" s="25">
        <v>536491</v>
      </c>
      <c r="D422" s="25">
        <f>#REF!-B421</f>
        <v>54531</v>
      </c>
      <c r="E422" s="25">
        <f>#REF!-C421</f>
        <v>1245</v>
      </c>
      <c r="F422" s="26" t="str">
        <f>TEXT(#REF!,"mmm-yyy")</f>
        <v>Mar-2021</v>
      </c>
    </row>
    <row r="423" spans="1:6" x14ac:dyDescent="0.25">
      <c r="A423" s="24">
        <v>44272</v>
      </c>
      <c r="B423" s="25">
        <v>29628071</v>
      </c>
      <c r="C423" s="25">
        <v>537668</v>
      </c>
      <c r="D423" s="25">
        <f>#REF!-B422</f>
        <v>58931</v>
      </c>
      <c r="E423" s="25">
        <f>#REF!-C422</f>
        <v>1177</v>
      </c>
      <c r="F423" s="26" t="str">
        <f>TEXT(#REF!,"mmm-yyy")</f>
        <v>Mar-2021</v>
      </c>
    </row>
    <row r="424" spans="1:6" x14ac:dyDescent="0.25">
      <c r="A424" s="24">
        <v>44273</v>
      </c>
      <c r="B424" s="25">
        <v>29688541</v>
      </c>
      <c r="C424" s="25">
        <v>539226</v>
      </c>
      <c r="D424" s="25">
        <f>#REF!-B423</f>
        <v>60470</v>
      </c>
      <c r="E424" s="25">
        <f>#REF!-C423</f>
        <v>1558</v>
      </c>
      <c r="F424" s="26" t="str">
        <f>TEXT(#REF!,"mmm-yyy")</f>
        <v>Mar-2021</v>
      </c>
    </row>
    <row r="425" spans="1:6" x14ac:dyDescent="0.25">
      <c r="A425" s="24">
        <v>44274</v>
      </c>
      <c r="B425" s="25">
        <v>29749164</v>
      </c>
      <c r="C425" s="25">
        <v>540740</v>
      </c>
      <c r="D425" s="25">
        <f>#REF!-B424</f>
        <v>60623</v>
      </c>
      <c r="E425" s="25">
        <f>#REF!-C424</f>
        <v>1514</v>
      </c>
      <c r="F425" s="26" t="str">
        <f>TEXT(#REF!,"mmm-yyy")</f>
        <v>Mar-2021</v>
      </c>
    </row>
    <row r="426" spans="1:6" x14ac:dyDescent="0.25">
      <c r="A426" s="24">
        <v>44275</v>
      </c>
      <c r="B426" s="25">
        <v>29803589</v>
      </c>
      <c r="C426" s="25">
        <v>541512</v>
      </c>
      <c r="D426" s="25">
        <f>#REF!-B425</f>
        <v>54425</v>
      </c>
      <c r="E426" s="25">
        <f>#REF!-C425</f>
        <v>772</v>
      </c>
      <c r="F426" s="26" t="str">
        <f>TEXT(#REF!,"mmm-yyy")</f>
        <v>Mar-2021</v>
      </c>
    </row>
    <row r="427" spans="1:6" x14ac:dyDescent="0.25">
      <c r="A427" s="24">
        <v>44276</v>
      </c>
      <c r="B427" s="25">
        <v>29837782</v>
      </c>
      <c r="C427" s="25">
        <v>541960</v>
      </c>
      <c r="D427" s="25">
        <f>#REF!-B426</f>
        <v>34193</v>
      </c>
      <c r="E427" s="25">
        <f>#REF!-C426</f>
        <v>448</v>
      </c>
      <c r="F427" s="26" t="str">
        <f>TEXT(#REF!,"mmm-yyy")</f>
        <v>Mar-2021</v>
      </c>
    </row>
    <row r="428" spans="1:6" x14ac:dyDescent="0.25">
      <c r="A428" s="24">
        <v>44277</v>
      </c>
      <c r="B428" s="25">
        <v>29892498</v>
      </c>
      <c r="C428" s="25">
        <v>542608</v>
      </c>
      <c r="D428" s="25">
        <f>#REF!-B427</f>
        <v>54716</v>
      </c>
      <c r="E428" s="25">
        <f>#REF!-C427</f>
        <v>648</v>
      </c>
      <c r="F428" s="26" t="str">
        <f>TEXT(#REF!,"mmm-yyy")</f>
        <v>Mar-2021</v>
      </c>
    </row>
    <row r="429" spans="1:6" x14ac:dyDescent="0.25">
      <c r="A429" s="24">
        <v>44278</v>
      </c>
      <c r="B429" s="25">
        <v>29949244</v>
      </c>
      <c r="C429" s="25">
        <v>543501</v>
      </c>
      <c r="D429" s="25">
        <f>#REF!-B428</f>
        <v>56746</v>
      </c>
      <c r="E429" s="25">
        <f>#REF!-C428</f>
        <v>893</v>
      </c>
      <c r="F429" s="26" t="str">
        <f>TEXT(#REF!,"mmm-yyy")</f>
        <v>Mar-2021</v>
      </c>
    </row>
    <row r="430" spans="1:6" x14ac:dyDescent="0.25">
      <c r="A430" s="24">
        <v>44279</v>
      </c>
      <c r="B430" s="25">
        <v>30029147</v>
      </c>
      <c r="C430" s="25">
        <v>545091</v>
      </c>
      <c r="D430" s="25">
        <f>#REF!-B429</f>
        <v>79903</v>
      </c>
      <c r="E430" s="25">
        <f>#REF!-C429</f>
        <v>1590</v>
      </c>
      <c r="F430" s="26" t="str">
        <f>TEXT(#REF!,"mmm-yyy")</f>
        <v>Mar-2021</v>
      </c>
    </row>
    <row r="431" spans="1:6" x14ac:dyDescent="0.25">
      <c r="A431" s="24">
        <v>44280</v>
      </c>
      <c r="B431" s="25">
        <v>30098263</v>
      </c>
      <c r="C431" s="25">
        <v>546361</v>
      </c>
      <c r="D431" s="25">
        <f>#REF!-B430</f>
        <v>69116</v>
      </c>
      <c r="E431" s="25">
        <f>#REF!-C430</f>
        <v>1270</v>
      </c>
      <c r="F431" s="26" t="str">
        <f>TEXT(#REF!,"mmm-yyy")</f>
        <v>Mar-2021</v>
      </c>
    </row>
    <row r="432" spans="1:6" x14ac:dyDescent="0.25">
      <c r="A432" s="24">
        <v>44281</v>
      </c>
      <c r="B432" s="25">
        <v>30172762</v>
      </c>
      <c r="C432" s="25">
        <v>547621</v>
      </c>
      <c r="D432" s="25">
        <f>#REF!-B431</f>
        <v>74499</v>
      </c>
      <c r="E432" s="25">
        <f>#REF!-C431</f>
        <v>1260</v>
      </c>
      <c r="F432" s="26" t="str">
        <f>TEXT(#REF!,"mmm-yyy")</f>
        <v>Mar-2021</v>
      </c>
    </row>
    <row r="433" spans="1:6" x14ac:dyDescent="0.25">
      <c r="A433" s="24">
        <v>44282</v>
      </c>
      <c r="B433" s="25">
        <v>30233462</v>
      </c>
      <c r="C433" s="25">
        <v>548401</v>
      </c>
      <c r="D433" s="25">
        <f>#REF!-B432</f>
        <v>60700</v>
      </c>
      <c r="E433" s="25">
        <f>#REF!-C432</f>
        <v>780</v>
      </c>
      <c r="F433" s="26" t="str">
        <f>TEXT(#REF!,"mmm-yyy")</f>
        <v>Mar-2021</v>
      </c>
    </row>
    <row r="434" spans="1:6" x14ac:dyDescent="0.25">
      <c r="A434" s="24">
        <v>44283</v>
      </c>
      <c r="B434" s="25">
        <v>30277977</v>
      </c>
      <c r="C434" s="25">
        <v>548891</v>
      </c>
      <c r="D434" s="25">
        <f>#REF!-B433</f>
        <v>44515</v>
      </c>
      <c r="E434" s="25">
        <f>#REF!-C433</f>
        <v>490</v>
      </c>
      <c r="F434" s="26" t="str">
        <f>TEXT(#REF!,"mmm-yyy")</f>
        <v>Mar-2021</v>
      </c>
    </row>
    <row r="435" spans="1:6" x14ac:dyDescent="0.25">
      <c r="A435" s="24">
        <v>44284</v>
      </c>
      <c r="B435" s="25">
        <v>30348716</v>
      </c>
      <c r="C435" s="25">
        <v>549576</v>
      </c>
      <c r="D435" s="25">
        <f>#REF!-B434</f>
        <v>70739</v>
      </c>
      <c r="E435" s="25">
        <f>#REF!-C434</f>
        <v>685</v>
      </c>
      <c r="F435" s="26" t="str">
        <f>TEXT(#REF!,"mmm-yyy")</f>
        <v>Mar-2021</v>
      </c>
    </row>
    <row r="436" spans="1:6" x14ac:dyDescent="0.25">
      <c r="A436" s="24">
        <v>44285</v>
      </c>
      <c r="B436" s="25">
        <v>30410950</v>
      </c>
      <c r="C436" s="25">
        <v>550523</v>
      </c>
      <c r="D436" s="25">
        <f>#REF!-B435</f>
        <v>62234</v>
      </c>
      <c r="E436" s="25">
        <f>#REF!-C435</f>
        <v>947</v>
      </c>
      <c r="F436" s="26" t="str">
        <f>TEXT(#REF!,"mmm-yyy")</f>
        <v>Mar-2021</v>
      </c>
    </row>
    <row r="437" spans="1:6" x14ac:dyDescent="0.25">
      <c r="A437" s="24">
        <v>44286</v>
      </c>
      <c r="B437" s="25">
        <v>30478886</v>
      </c>
      <c r="C437" s="25">
        <v>551658</v>
      </c>
      <c r="D437" s="25">
        <f>#REF!-B436</f>
        <v>67936</v>
      </c>
      <c r="E437" s="25">
        <f>#REF!-C436</f>
        <v>1135</v>
      </c>
      <c r="F437" s="26" t="str">
        <f>TEXT(#REF!,"mmm-yyy")</f>
        <v>Mar-2021</v>
      </c>
    </row>
    <row r="438" spans="1:6" x14ac:dyDescent="0.25">
      <c r="A438" s="24">
        <v>44287</v>
      </c>
      <c r="B438" s="25">
        <v>30556079</v>
      </c>
      <c r="C438" s="25">
        <v>552615</v>
      </c>
      <c r="D438" s="25">
        <f>#REF!-B437</f>
        <v>77193</v>
      </c>
      <c r="E438" s="25">
        <f>#REF!-C437</f>
        <v>957</v>
      </c>
      <c r="F438" s="26" t="str">
        <f>TEXT(#REF!,"mmm-yyy")</f>
        <v>Apr-2021</v>
      </c>
    </row>
    <row r="439" spans="1:6" x14ac:dyDescent="0.25">
      <c r="A439" s="24">
        <v>44288</v>
      </c>
      <c r="B439" s="25">
        <v>30624668</v>
      </c>
      <c r="C439" s="25">
        <v>553571</v>
      </c>
      <c r="D439" s="25">
        <f>#REF!-B438</f>
        <v>68589</v>
      </c>
      <c r="E439" s="25">
        <f>#REF!-C438</f>
        <v>956</v>
      </c>
      <c r="F439" s="26" t="str">
        <f>TEXT(#REF!,"mmm-yyy")</f>
        <v>Apr-2021</v>
      </c>
    </row>
    <row r="440" spans="1:6" x14ac:dyDescent="0.25">
      <c r="A440" s="24">
        <v>44289</v>
      </c>
      <c r="B440" s="25">
        <v>30688804</v>
      </c>
      <c r="C440" s="25">
        <v>554324</v>
      </c>
      <c r="D440" s="25">
        <f>#REF!-B439</f>
        <v>64136</v>
      </c>
      <c r="E440" s="25">
        <f>#REF!-C439</f>
        <v>753</v>
      </c>
      <c r="F440" s="26" t="str">
        <f>TEXT(#REF!,"mmm-yyy")</f>
        <v>Apr-2021</v>
      </c>
    </row>
    <row r="441" spans="1:6" x14ac:dyDescent="0.25">
      <c r="A441" s="24">
        <v>44290</v>
      </c>
      <c r="B441" s="25">
        <v>30725627</v>
      </c>
      <c r="C441" s="25">
        <v>554596</v>
      </c>
      <c r="D441" s="25">
        <f>#REF!-B440</f>
        <v>36823</v>
      </c>
      <c r="E441" s="25">
        <f>#REF!-C440</f>
        <v>272</v>
      </c>
      <c r="F441" s="26" t="str">
        <f>TEXT(#REF!,"mmm-yyy")</f>
        <v>Apr-2021</v>
      </c>
    </row>
    <row r="442" spans="1:6" x14ac:dyDescent="0.25">
      <c r="A442" s="24">
        <v>44291</v>
      </c>
      <c r="B442" s="25">
        <v>30802221</v>
      </c>
      <c r="C442" s="25">
        <v>555126</v>
      </c>
      <c r="D442" s="25">
        <f>#REF!-B441</f>
        <v>76594</v>
      </c>
      <c r="E442" s="25">
        <f>#REF!-C441</f>
        <v>530</v>
      </c>
      <c r="F442" s="26" t="str">
        <f>TEXT(#REF!,"mmm-yyy")</f>
        <v>Apr-2021</v>
      </c>
    </row>
    <row r="443" spans="1:6" x14ac:dyDescent="0.25">
      <c r="A443" s="24">
        <v>44292</v>
      </c>
      <c r="B443" s="25">
        <v>30864193</v>
      </c>
      <c r="C443" s="25">
        <v>556035</v>
      </c>
      <c r="D443" s="25">
        <f>#REF!-B442</f>
        <v>61972</v>
      </c>
      <c r="E443" s="25">
        <f>#REF!-C442</f>
        <v>909</v>
      </c>
      <c r="F443" s="26" t="str">
        <f>TEXT(#REF!,"mmm-yyy")</f>
        <v>Apr-2021</v>
      </c>
    </row>
    <row r="444" spans="1:6" x14ac:dyDescent="0.25">
      <c r="A444" s="24">
        <v>44293</v>
      </c>
      <c r="B444" s="25">
        <v>30937283</v>
      </c>
      <c r="C444" s="25">
        <v>558606</v>
      </c>
      <c r="D444" s="25">
        <f>#REF!-B443</f>
        <v>73090</v>
      </c>
      <c r="E444" s="25">
        <f>#REF!-C443</f>
        <v>2571</v>
      </c>
      <c r="F444" s="26" t="str">
        <f>TEXT(#REF!,"mmm-yyy")</f>
        <v>Apr-2021</v>
      </c>
    </row>
    <row r="445" spans="1:6" x14ac:dyDescent="0.25">
      <c r="A445" s="24">
        <v>44294</v>
      </c>
      <c r="B445" s="25">
        <v>31017741</v>
      </c>
      <c r="C445" s="25">
        <v>559608</v>
      </c>
      <c r="D445" s="25">
        <f>#REF!-B444</f>
        <v>80458</v>
      </c>
      <c r="E445" s="25">
        <f>#REF!-C444</f>
        <v>1002</v>
      </c>
      <c r="F445" s="26" t="str">
        <f>TEXT(#REF!,"mmm-yyy")</f>
        <v>Apr-2021</v>
      </c>
    </row>
    <row r="446" spans="1:6" x14ac:dyDescent="0.25">
      <c r="A446" s="24">
        <v>44295</v>
      </c>
      <c r="B446" s="25">
        <v>31099323</v>
      </c>
      <c r="C446" s="25">
        <v>560554</v>
      </c>
      <c r="D446" s="25">
        <f>#REF!-B445</f>
        <v>81582</v>
      </c>
      <c r="E446" s="25">
        <f>#REF!-C445</f>
        <v>946</v>
      </c>
      <c r="F446" s="26" t="str">
        <f>TEXT(#REF!,"mmm-yyy")</f>
        <v>Apr-2021</v>
      </c>
    </row>
    <row r="447" spans="1:6" x14ac:dyDescent="0.25">
      <c r="A447" s="24">
        <v>44296</v>
      </c>
      <c r="B447" s="25">
        <v>31164081</v>
      </c>
      <c r="C447" s="25">
        <v>561258</v>
      </c>
      <c r="D447" s="25">
        <f>#REF!-B446</f>
        <v>64758</v>
      </c>
      <c r="E447" s="25">
        <f>#REF!-C446</f>
        <v>704</v>
      </c>
      <c r="F447" s="26" t="str">
        <f>TEXT(#REF!,"mmm-yyy")</f>
        <v>Apr-2021</v>
      </c>
    </row>
    <row r="448" spans="1:6" x14ac:dyDescent="0.25">
      <c r="A448" s="24">
        <v>44297</v>
      </c>
      <c r="B448" s="25">
        <v>31212058</v>
      </c>
      <c r="C448" s="25">
        <v>561559</v>
      </c>
      <c r="D448" s="25">
        <f>#REF!-B447</f>
        <v>47977</v>
      </c>
      <c r="E448" s="25">
        <f>#REF!-C447</f>
        <v>301</v>
      </c>
      <c r="F448" s="26" t="str">
        <f>TEXT(#REF!,"mmm-yyy")</f>
        <v>Apr-2021</v>
      </c>
    </row>
    <row r="449" spans="1:6" x14ac:dyDescent="0.25">
      <c r="A449" s="24">
        <v>44298</v>
      </c>
      <c r="B449" s="25">
        <v>31283990</v>
      </c>
      <c r="C449" s="25">
        <v>562024</v>
      </c>
      <c r="D449" s="25">
        <f>#REF!-B448</f>
        <v>71932</v>
      </c>
      <c r="E449" s="25">
        <f>#REF!-C448</f>
        <v>465</v>
      </c>
      <c r="F449" s="26" t="str">
        <f>TEXT(#REF!,"mmm-yyy")</f>
        <v>Apr-2021</v>
      </c>
    </row>
    <row r="450" spans="1:6" x14ac:dyDescent="0.25">
      <c r="A450" s="24">
        <v>44299</v>
      </c>
      <c r="B450" s="25">
        <v>31361311</v>
      </c>
      <c r="C450" s="25">
        <v>563007</v>
      </c>
      <c r="D450" s="25">
        <f>#REF!-B449</f>
        <v>77321</v>
      </c>
      <c r="E450" s="25">
        <f>#REF!-C449</f>
        <v>983</v>
      </c>
      <c r="F450" s="26" t="str">
        <f>TEXT(#REF!,"mmm-yyy")</f>
        <v>Apr-2021</v>
      </c>
    </row>
    <row r="451" spans="1:6" x14ac:dyDescent="0.25">
      <c r="A451" s="24">
        <v>44300</v>
      </c>
      <c r="B451" s="25">
        <v>31437061</v>
      </c>
      <c r="C451" s="25">
        <v>563942</v>
      </c>
      <c r="D451" s="25">
        <f>#REF!-B450</f>
        <v>75750</v>
      </c>
      <c r="E451" s="25">
        <f>#REF!-C450</f>
        <v>935</v>
      </c>
      <c r="F451" s="26" t="str">
        <f>TEXT(#REF!,"mmm-yyy")</f>
        <v>Apr-2021</v>
      </c>
    </row>
    <row r="452" spans="1:6" x14ac:dyDescent="0.25">
      <c r="A452" s="24">
        <v>44301</v>
      </c>
      <c r="B452" s="25">
        <v>31510755</v>
      </c>
      <c r="C452" s="25">
        <v>564859</v>
      </c>
      <c r="D452" s="25">
        <f>#REF!-B451</f>
        <v>73694</v>
      </c>
      <c r="E452" s="25">
        <f>#REF!-C451</f>
        <v>917</v>
      </c>
      <c r="F452" s="26" t="str">
        <f>TEXT(#REF!,"mmm-yyy")</f>
        <v>Apr-2021</v>
      </c>
    </row>
    <row r="453" spans="1:6" x14ac:dyDescent="0.25">
      <c r="A453" s="24">
        <v>44302</v>
      </c>
      <c r="B453" s="25">
        <v>31589109</v>
      </c>
      <c r="C453" s="25">
        <v>565794</v>
      </c>
      <c r="D453" s="25">
        <f>#REF!-B452</f>
        <v>78354</v>
      </c>
      <c r="E453" s="25">
        <f>#REF!-C452</f>
        <v>935</v>
      </c>
      <c r="F453" s="26" t="str">
        <f>TEXT(#REF!,"mmm-yyy")</f>
        <v>Apr-2021</v>
      </c>
    </row>
    <row r="454" spans="1:6" x14ac:dyDescent="0.25">
      <c r="A454" s="24">
        <v>44303</v>
      </c>
      <c r="B454" s="25">
        <v>31642983</v>
      </c>
      <c r="C454" s="25">
        <v>566471</v>
      </c>
      <c r="D454" s="25">
        <f>#REF!-B453</f>
        <v>53874</v>
      </c>
      <c r="E454" s="25">
        <f>#REF!-C453</f>
        <v>677</v>
      </c>
      <c r="F454" s="26" t="str">
        <f>TEXT(#REF!,"mmm-yyy")</f>
        <v>Apr-2021</v>
      </c>
    </row>
    <row r="455" spans="1:6" x14ac:dyDescent="0.25">
      <c r="A455" s="24">
        <v>44304</v>
      </c>
      <c r="B455" s="25">
        <v>31684382</v>
      </c>
      <c r="C455" s="25">
        <v>566829</v>
      </c>
      <c r="D455" s="25">
        <f>#REF!-B454</f>
        <v>41399</v>
      </c>
      <c r="E455" s="25">
        <f>#REF!-C454</f>
        <v>358</v>
      </c>
      <c r="F455" s="26" t="str">
        <f>TEXT(#REF!,"mmm-yyy")</f>
        <v>Apr-2021</v>
      </c>
    </row>
    <row r="456" spans="1:6" x14ac:dyDescent="0.25">
      <c r="A456" s="24">
        <v>44305</v>
      </c>
      <c r="B456" s="25">
        <v>31754642</v>
      </c>
      <c r="C456" s="25">
        <v>567314</v>
      </c>
      <c r="D456" s="25">
        <f>#REF!-B455</f>
        <v>70260</v>
      </c>
      <c r="E456" s="25">
        <f>#REF!-C455</f>
        <v>485</v>
      </c>
      <c r="F456" s="26" t="str">
        <f>TEXT(#REF!,"mmm-yyy")</f>
        <v>Apr-2021</v>
      </c>
    </row>
    <row r="457" spans="1:6" x14ac:dyDescent="0.25">
      <c r="A457" s="24">
        <v>44306</v>
      </c>
      <c r="B457" s="25">
        <v>31815666</v>
      </c>
      <c r="C457" s="25">
        <v>568146</v>
      </c>
      <c r="D457" s="25">
        <f>#REF!-B456</f>
        <v>61024</v>
      </c>
      <c r="E457" s="25">
        <f>#REF!-C456</f>
        <v>832</v>
      </c>
      <c r="F457" s="26" t="str">
        <f>TEXT(#REF!,"mmm-yyy")</f>
        <v>Apr-2021</v>
      </c>
    </row>
    <row r="458" spans="1:6" x14ac:dyDescent="0.25">
      <c r="A458" s="24">
        <v>44307</v>
      </c>
      <c r="B458" s="25">
        <v>31878161</v>
      </c>
      <c r="C458" s="25">
        <v>568986</v>
      </c>
      <c r="D458" s="25">
        <f>#REF!-B457</f>
        <v>62495</v>
      </c>
      <c r="E458" s="25">
        <f>#REF!-C457</f>
        <v>840</v>
      </c>
      <c r="F458" s="26" t="str">
        <f>TEXT(#REF!,"mmm-yyy")</f>
        <v>Apr-2021</v>
      </c>
    </row>
    <row r="459" spans="1:6" x14ac:dyDescent="0.25">
      <c r="A459" s="24">
        <v>44308</v>
      </c>
      <c r="B459" s="25">
        <v>31944402</v>
      </c>
      <c r="C459" s="25">
        <v>569897</v>
      </c>
      <c r="D459" s="25">
        <f>#REF!-B458</f>
        <v>66241</v>
      </c>
      <c r="E459" s="25">
        <f>#REF!-C458</f>
        <v>911</v>
      </c>
      <c r="F459" s="26" t="str">
        <f>TEXT(#REF!,"mmm-yyy")</f>
        <v>Apr-2021</v>
      </c>
    </row>
    <row r="460" spans="1:6" x14ac:dyDescent="0.25">
      <c r="A460" s="24">
        <v>44309</v>
      </c>
      <c r="B460" s="25">
        <v>32008186</v>
      </c>
      <c r="C460" s="25">
        <v>570770</v>
      </c>
      <c r="D460" s="25">
        <f>#REF!-B459</f>
        <v>63784</v>
      </c>
      <c r="E460" s="25">
        <f>#REF!-C459</f>
        <v>873</v>
      </c>
      <c r="F460" s="26" t="str">
        <f>TEXT(#REF!,"mmm-yyy")</f>
        <v>Apr-2021</v>
      </c>
    </row>
    <row r="461" spans="1:6" x14ac:dyDescent="0.25">
      <c r="A461" s="24">
        <v>44310</v>
      </c>
      <c r="B461" s="25">
        <v>32058654</v>
      </c>
      <c r="C461" s="25">
        <v>571495</v>
      </c>
      <c r="D461" s="25">
        <f>#REF!-B460</f>
        <v>50468</v>
      </c>
      <c r="E461" s="25">
        <f>#REF!-C460</f>
        <v>725</v>
      </c>
      <c r="F461" s="26" t="str">
        <f>TEXT(#REF!,"mmm-yyy")</f>
        <v>Apr-2021</v>
      </c>
    </row>
    <row r="462" spans="1:6" x14ac:dyDescent="0.25">
      <c r="A462" s="24">
        <v>44311</v>
      </c>
      <c r="B462" s="25">
        <v>32092245</v>
      </c>
      <c r="C462" s="25">
        <v>571777</v>
      </c>
      <c r="D462" s="25">
        <f>#REF!-B461</f>
        <v>33591</v>
      </c>
      <c r="E462" s="25">
        <f>#REF!-C461</f>
        <v>282</v>
      </c>
      <c r="F462" s="26" t="str">
        <f>TEXT(#REF!,"mmm-yyy")</f>
        <v>Apr-2021</v>
      </c>
    </row>
    <row r="463" spans="1:6" x14ac:dyDescent="0.25">
      <c r="A463" s="24">
        <v>44312</v>
      </c>
      <c r="B463" s="25">
        <v>32139580</v>
      </c>
      <c r="C463" s="25">
        <v>572256</v>
      </c>
      <c r="D463" s="25">
        <f>#REF!-B462</f>
        <v>47335</v>
      </c>
      <c r="E463" s="25">
        <f>#REF!-C462</f>
        <v>479</v>
      </c>
      <c r="F463" s="26" t="str">
        <f>TEXT(#REF!,"mmm-yyy")</f>
        <v>Apr-2021</v>
      </c>
    </row>
    <row r="464" spans="1:6" x14ac:dyDescent="0.25">
      <c r="A464" s="24">
        <v>44313</v>
      </c>
      <c r="B464" s="25">
        <v>32191457</v>
      </c>
      <c r="C464" s="25">
        <v>572969</v>
      </c>
      <c r="D464" s="25">
        <f>#REF!-B463</f>
        <v>51877</v>
      </c>
      <c r="E464" s="25">
        <f>#REF!-C463</f>
        <v>713</v>
      </c>
      <c r="F464" s="26" t="str">
        <f>TEXT(#REF!,"mmm-yyy")</f>
        <v>Apr-2021</v>
      </c>
    </row>
    <row r="465" spans="1:6" x14ac:dyDescent="0.25">
      <c r="A465" s="24">
        <v>44314</v>
      </c>
      <c r="B465" s="25">
        <v>32246275</v>
      </c>
      <c r="C465" s="25">
        <v>573903</v>
      </c>
      <c r="D465" s="25">
        <f>#REF!-B464</f>
        <v>54818</v>
      </c>
      <c r="E465" s="25">
        <f>#REF!-C464</f>
        <v>934</v>
      </c>
      <c r="F465" s="26" t="str">
        <f>TEXT(#REF!,"mmm-yyy")</f>
        <v>Apr-2021</v>
      </c>
    </row>
    <row r="466" spans="1:6" x14ac:dyDescent="0.25">
      <c r="A466" s="24">
        <v>44315</v>
      </c>
      <c r="B466" s="25">
        <v>32303857</v>
      </c>
      <c r="C466" s="25">
        <v>574777</v>
      </c>
      <c r="D466" s="25">
        <f>#REF!-B465</f>
        <v>57582</v>
      </c>
      <c r="E466" s="25">
        <f>#REF!-C465</f>
        <v>874</v>
      </c>
      <c r="F466" s="26" t="str">
        <f>TEXT(#REF!,"mmm-yyy")</f>
        <v>Apr-2021</v>
      </c>
    </row>
    <row r="467" spans="1:6" x14ac:dyDescent="0.25">
      <c r="A467" s="24">
        <v>44316</v>
      </c>
      <c r="B467" s="25">
        <v>32362374</v>
      </c>
      <c r="C467" s="25">
        <v>575637</v>
      </c>
      <c r="D467" s="25">
        <f>#REF!-B466</f>
        <v>58517</v>
      </c>
      <c r="E467" s="25">
        <f>#REF!-C466</f>
        <v>860</v>
      </c>
      <c r="F467" s="26" t="str">
        <f>TEXT(#REF!,"mmm-yyy")</f>
        <v>Apr-2021</v>
      </c>
    </row>
    <row r="468" spans="1:6" x14ac:dyDescent="0.25">
      <c r="A468" s="24">
        <v>44317</v>
      </c>
      <c r="B468" s="25">
        <v>32407133</v>
      </c>
      <c r="C468" s="25">
        <v>576352</v>
      </c>
      <c r="D468" s="25">
        <f>#REF!-B467</f>
        <v>44759</v>
      </c>
      <c r="E468" s="25">
        <f>#REF!-C467</f>
        <v>715</v>
      </c>
      <c r="F468" s="26" t="str">
        <f>TEXT(#REF!,"mmm-yyy")</f>
        <v>May-2021</v>
      </c>
    </row>
    <row r="469" spans="1:6" x14ac:dyDescent="0.25">
      <c r="A469" s="24">
        <v>44318</v>
      </c>
      <c r="B469" s="25">
        <v>32436765</v>
      </c>
      <c r="C469" s="25">
        <v>576664</v>
      </c>
      <c r="D469" s="25">
        <f>#REF!-B468</f>
        <v>29632</v>
      </c>
      <c r="E469" s="25">
        <f>#REF!-C468</f>
        <v>312</v>
      </c>
      <c r="F469" s="26" t="str">
        <f>TEXT(#REF!,"mmm-yyy")</f>
        <v>May-2021</v>
      </c>
    </row>
    <row r="470" spans="1:6" x14ac:dyDescent="0.25">
      <c r="A470" s="24">
        <v>44319</v>
      </c>
      <c r="B470" s="25">
        <v>32486709</v>
      </c>
      <c r="C470" s="25">
        <v>577123</v>
      </c>
      <c r="D470" s="25">
        <f>#REF!-B469</f>
        <v>49944</v>
      </c>
      <c r="E470" s="25">
        <f>#REF!-C469</f>
        <v>459</v>
      </c>
      <c r="F470" s="26" t="str">
        <f>TEXT(#REF!,"mmm-yyy")</f>
        <v>May-2021</v>
      </c>
    </row>
    <row r="471" spans="1:6" x14ac:dyDescent="0.25">
      <c r="A471" s="24">
        <v>44320</v>
      </c>
      <c r="B471" s="25">
        <v>32527664</v>
      </c>
      <c r="C471" s="25">
        <v>578030</v>
      </c>
      <c r="D471" s="25">
        <f>#REF!-B470</f>
        <v>40955</v>
      </c>
      <c r="E471" s="25">
        <f>#REF!-C470</f>
        <v>907</v>
      </c>
      <c r="F471" s="26" t="str">
        <f>TEXT(#REF!,"mmm-yyy")</f>
        <v>May-2021</v>
      </c>
    </row>
    <row r="472" spans="1:6" x14ac:dyDescent="0.25">
      <c r="A472" s="24">
        <v>44321</v>
      </c>
      <c r="B472" s="25">
        <v>32572383</v>
      </c>
      <c r="C472" s="25">
        <v>578806</v>
      </c>
      <c r="D472" s="25">
        <f>#REF!-B471</f>
        <v>44719</v>
      </c>
      <c r="E472" s="25">
        <f>#REF!-C471</f>
        <v>776</v>
      </c>
      <c r="F472" s="26" t="str">
        <f>TEXT(#REF!,"mmm-yyy")</f>
        <v>May-2021</v>
      </c>
    </row>
    <row r="473" spans="1:6" x14ac:dyDescent="0.25">
      <c r="A473" s="24">
        <v>44322</v>
      </c>
      <c r="B473" s="25">
        <v>32620077</v>
      </c>
      <c r="C473" s="25">
        <v>579638</v>
      </c>
      <c r="D473" s="25">
        <f>#REF!-B472</f>
        <v>47694</v>
      </c>
      <c r="E473" s="25">
        <f>#REF!-C472</f>
        <v>832</v>
      </c>
      <c r="F473" s="26" t="str">
        <f>TEXT(#REF!,"mmm-yyy")</f>
        <v>May-2021</v>
      </c>
    </row>
    <row r="474" spans="1:6" x14ac:dyDescent="0.25">
      <c r="A474" s="24">
        <v>44323</v>
      </c>
      <c r="B474" s="25">
        <v>32667570</v>
      </c>
      <c r="C474" s="25">
        <v>580450</v>
      </c>
      <c r="D474" s="25">
        <f>#REF!-B473</f>
        <v>47493</v>
      </c>
      <c r="E474" s="25">
        <f>#REF!-C473</f>
        <v>812</v>
      </c>
      <c r="F474" s="26" t="str">
        <f>TEXT(#REF!,"mmm-yyy")</f>
        <v>May-2021</v>
      </c>
    </row>
    <row r="475" spans="1:6" x14ac:dyDescent="0.25">
      <c r="A475" s="24">
        <v>44324</v>
      </c>
      <c r="B475" s="25">
        <v>32701236</v>
      </c>
      <c r="C475" s="25">
        <v>581054</v>
      </c>
      <c r="D475" s="25">
        <f>#REF!-B474</f>
        <v>33666</v>
      </c>
      <c r="E475" s="25">
        <f>#REF!-C474</f>
        <v>604</v>
      </c>
      <c r="F475" s="26" t="str">
        <f>TEXT(#REF!,"mmm-yyy")</f>
        <v>May-2021</v>
      </c>
    </row>
    <row r="476" spans="1:6" x14ac:dyDescent="0.25">
      <c r="A476" s="24">
        <v>44325</v>
      </c>
      <c r="B476" s="25">
        <v>32723564</v>
      </c>
      <c r="C476" s="25">
        <v>581300</v>
      </c>
      <c r="D476" s="25">
        <f>#REF!-B475</f>
        <v>22328</v>
      </c>
      <c r="E476" s="25">
        <f>#REF!-C475</f>
        <v>246</v>
      </c>
      <c r="F476" s="26" t="str">
        <f>TEXT(#REF!,"mmm-yyy")</f>
        <v>May-2021</v>
      </c>
    </row>
    <row r="477" spans="1:6" x14ac:dyDescent="0.25">
      <c r="A477" s="24">
        <v>44326</v>
      </c>
      <c r="B477" s="25">
        <v>32760121</v>
      </c>
      <c r="C477" s="25">
        <v>581670</v>
      </c>
      <c r="D477" s="25">
        <f>#REF!-B476</f>
        <v>36557</v>
      </c>
      <c r="E477" s="25">
        <f>#REF!-C476</f>
        <v>370</v>
      </c>
      <c r="F477" s="26" t="str">
        <f>TEXT(#REF!,"mmm-yyy")</f>
        <v>May-2021</v>
      </c>
    </row>
    <row r="478" spans="1:6" x14ac:dyDescent="0.25">
      <c r="A478" s="24">
        <v>44327</v>
      </c>
      <c r="B478" s="25">
        <v>32794162</v>
      </c>
      <c r="C478" s="25">
        <v>582363</v>
      </c>
      <c r="D478" s="25">
        <f>#REF!-B477</f>
        <v>34041</v>
      </c>
      <c r="E478" s="25">
        <f>#REF!-C477</f>
        <v>693</v>
      </c>
      <c r="F478" s="26" t="str">
        <f>TEXT(#REF!,"mmm-yyy")</f>
        <v>May-2021</v>
      </c>
    </row>
    <row r="479" spans="1:6" x14ac:dyDescent="0.25">
      <c r="A479" s="24">
        <v>44328</v>
      </c>
      <c r="B479" s="25">
        <v>32829645</v>
      </c>
      <c r="C479" s="25">
        <v>583211</v>
      </c>
      <c r="D479" s="25">
        <f>#REF!-B478</f>
        <v>35483</v>
      </c>
      <c r="E479" s="25">
        <f>#REF!-C478</f>
        <v>848</v>
      </c>
      <c r="F479" s="26" t="str">
        <f>TEXT(#REF!,"mmm-yyy")</f>
        <v>May-2021</v>
      </c>
    </row>
    <row r="480" spans="1:6" x14ac:dyDescent="0.25">
      <c r="A480" s="24">
        <v>44329</v>
      </c>
      <c r="B480" s="25">
        <v>32868084</v>
      </c>
      <c r="C480" s="25">
        <v>583991</v>
      </c>
      <c r="D480" s="25">
        <f>#REF!-B479</f>
        <v>38439</v>
      </c>
      <c r="E480" s="25">
        <f>#REF!-C479</f>
        <v>780</v>
      </c>
      <c r="F480" s="26" t="str">
        <f>TEXT(#REF!,"mmm-yyy")</f>
        <v>May-2021</v>
      </c>
    </row>
    <row r="481" spans="1:6" x14ac:dyDescent="0.25">
      <c r="A481" s="24">
        <v>44330</v>
      </c>
      <c r="B481" s="25">
        <v>32909065</v>
      </c>
      <c r="C481" s="25">
        <v>584723</v>
      </c>
      <c r="D481" s="25">
        <f>#REF!-B480</f>
        <v>40981</v>
      </c>
      <c r="E481" s="25">
        <f>#REF!-C480</f>
        <v>732</v>
      </c>
      <c r="F481" s="26" t="str">
        <f>TEXT(#REF!,"mmm-yyy")</f>
        <v>May-2021</v>
      </c>
    </row>
    <row r="482" spans="1:6" x14ac:dyDescent="0.25">
      <c r="A482" s="24">
        <v>44331</v>
      </c>
      <c r="B482" s="25">
        <v>32938115</v>
      </c>
      <c r="C482" s="25">
        <v>585282</v>
      </c>
      <c r="D482" s="25">
        <f>#REF!-B481</f>
        <v>29050</v>
      </c>
      <c r="E482" s="25">
        <f>#REF!-C481</f>
        <v>559</v>
      </c>
      <c r="F482" s="26" t="str">
        <f>TEXT(#REF!,"mmm-yyy")</f>
        <v>May-2021</v>
      </c>
    </row>
    <row r="483" spans="1:6" x14ac:dyDescent="0.25">
      <c r="A483" s="24">
        <v>44332</v>
      </c>
      <c r="B483" s="25">
        <v>32954825</v>
      </c>
      <c r="C483" s="25">
        <v>585574</v>
      </c>
      <c r="D483" s="25">
        <f>#REF!-B482</f>
        <v>16710</v>
      </c>
      <c r="E483" s="25">
        <f>#REF!-C482</f>
        <v>292</v>
      </c>
      <c r="F483" s="26" t="str">
        <f>TEXT(#REF!,"mmm-yyy")</f>
        <v>May-2021</v>
      </c>
    </row>
    <row r="484" spans="1:6" x14ac:dyDescent="0.25">
      <c r="A484" s="24">
        <v>44333</v>
      </c>
      <c r="B484" s="25">
        <v>32984032</v>
      </c>
      <c r="C484" s="25">
        <v>585958</v>
      </c>
      <c r="D484" s="25">
        <f>#REF!-B483</f>
        <v>29207</v>
      </c>
      <c r="E484" s="25">
        <f>#REF!-C483</f>
        <v>384</v>
      </c>
      <c r="F484" s="26" t="str">
        <f>TEXT(#REF!,"mmm-yyy")</f>
        <v>May-2021</v>
      </c>
    </row>
    <row r="485" spans="1:6" x14ac:dyDescent="0.25">
      <c r="A485" s="24">
        <v>44334</v>
      </c>
      <c r="B485" s="25">
        <v>33011895</v>
      </c>
      <c r="C485" s="25">
        <v>586825</v>
      </c>
      <c r="D485" s="25">
        <f>#REF!-B484</f>
        <v>27863</v>
      </c>
      <c r="E485" s="25">
        <f>#REF!-C484</f>
        <v>867</v>
      </c>
      <c r="F485" s="26" t="str">
        <f>TEXT(#REF!,"mmm-yyy")</f>
        <v>May-2021</v>
      </c>
    </row>
    <row r="486" spans="1:6" x14ac:dyDescent="0.25">
      <c r="A486" s="24">
        <v>44335</v>
      </c>
      <c r="B486" s="25">
        <v>33040689</v>
      </c>
      <c r="C486" s="25">
        <v>587500</v>
      </c>
      <c r="D486" s="25">
        <f>#REF!-B485</f>
        <v>28794</v>
      </c>
      <c r="E486" s="25">
        <f>#REF!-C485</f>
        <v>675</v>
      </c>
      <c r="F486" s="26" t="str">
        <f>TEXT(#REF!,"mmm-yyy")</f>
        <v>May-2021</v>
      </c>
    </row>
    <row r="487" spans="1:6" x14ac:dyDescent="0.25">
      <c r="A487" s="24">
        <v>44336</v>
      </c>
      <c r="B487" s="25">
        <v>33070307</v>
      </c>
      <c r="C487" s="25">
        <v>588154</v>
      </c>
      <c r="D487" s="25">
        <f>#REF!-B486</f>
        <v>29618</v>
      </c>
      <c r="E487" s="25">
        <f>#REF!-C486</f>
        <v>654</v>
      </c>
      <c r="F487" s="26" t="str">
        <f>TEXT(#REF!,"mmm-yyy")</f>
        <v>May-2021</v>
      </c>
    </row>
    <row r="488" spans="1:6" x14ac:dyDescent="0.25">
      <c r="A488" s="24">
        <v>44337</v>
      </c>
      <c r="B488" s="25">
        <v>33099318</v>
      </c>
      <c r="C488" s="25">
        <v>588850</v>
      </c>
      <c r="D488" s="25">
        <f>#REF!-B487</f>
        <v>29011</v>
      </c>
      <c r="E488" s="25">
        <f>#REF!-C487</f>
        <v>696</v>
      </c>
      <c r="F488" s="26" t="str">
        <f>TEXT(#REF!,"mmm-yyy")</f>
        <v>May-2021</v>
      </c>
    </row>
    <row r="489" spans="1:6" x14ac:dyDescent="0.25">
      <c r="A489" s="24">
        <v>44338</v>
      </c>
      <c r="B489" s="25">
        <v>33117634</v>
      </c>
      <c r="C489" s="25">
        <v>589329</v>
      </c>
      <c r="D489" s="25">
        <f>#REF!-B488</f>
        <v>18316</v>
      </c>
      <c r="E489" s="25">
        <f>#REF!-C488</f>
        <v>479</v>
      </c>
      <c r="F489" s="26" t="str">
        <f>TEXT(#REF!,"mmm-yyy")</f>
        <v>May-2021</v>
      </c>
    </row>
    <row r="490" spans="1:6" x14ac:dyDescent="0.25">
      <c r="A490" s="24">
        <v>44339</v>
      </c>
      <c r="B490" s="25">
        <v>33131784</v>
      </c>
      <c r="C490" s="25">
        <v>589518</v>
      </c>
      <c r="D490" s="25">
        <f>#REF!-B489</f>
        <v>14150</v>
      </c>
      <c r="E490" s="25">
        <f>#REF!-C489</f>
        <v>189</v>
      </c>
      <c r="F490" s="26" t="str">
        <f>TEXT(#REF!,"mmm-yyy")</f>
        <v>May-2021</v>
      </c>
    </row>
    <row r="491" spans="1:6" x14ac:dyDescent="0.25">
      <c r="A491" s="24">
        <v>44340</v>
      </c>
      <c r="B491" s="25">
        <v>33157412</v>
      </c>
      <c r="C491" s="25">
        <v>589935</v>
      </c>
      <c r="D491" s="25">
        <f>#REF!-B490</f>
        <v>25628</v>
      </c>
      <c r="E491" s="25">
        <f>#REF!-C490</f>
        <v>417</v>
      </c>
      <c r="F491" s="26" t="str">
        <f>TEXT(#REF!,"mmm-yyy")</f>
        <v>May-2021</v>
      </c>
    </row>
    <row r="492" spans="1:6" x14ac:dyDescent="0.25">
      <c r="A492" s="24">
        <v>44341</v>
      </c>
      <c r="B492" s="25">
        <v>33180250</v>
      </c>
      <c r="C492" s="25">
        <v>590635</v>
      </c>
      <c r="D492" s="25">
        <f>#REF!-B491</f>
        <v>22838</v>
      </c>
      <c r="E492" s="25">
        <f>#REF!-C491</f>
        <v>700</v>
      </c>
      <c r="F492" s="26" t="str">
        <f>TEXT(#REF!,"mmm-yyy")</f>
        <v>May-2021</v>
      </c>
    </row>
    <row r="493" spans="1:6" x14ac:dyDescent="0.25">
      <c r="A493" s="24">
        <v>44342</v>
      </c>
      <c r="B493" s="25">
        <v>33203636</v>
      </c>
      <c r="C493" s="25">
        <v>591601</v>
      </c>
      <c r="D493" s="25">
        <f>#REF!-B492</f>
        <v>23386</v>
      </c>
      <c r="E493" s="25">
        <f>#REF!-C492</f>
        <v>966</v>
      </c>
      <c r="F493" s="26" t="str">
        <f>TEXT(#REF!,"mmm-yyy")</f>
        <v>May-2021</v>
      </c>
    </row>
    <row r="494" spans="1:6" x14ac:dyDescent="0.25">
      <c r="A494" s="24">
        <v>44343</v>
      </c>
      <c r="B494" s="25">
        <v>33231383</v>
      </c>
      <c r="C494" s="25">
        <v>592942</v>
      </c>
      <c r="D494" s="25">
        <f>#REF!-B493</f>
        <v>27747</v>
      </c>
      <c r="E494" s="25">
        <f>#REF!-C493</f>
        <v>1341</v>
      </c>
      <c r="F494" s="26" t="str">
        <f>TEXT(#REF!,"mmm-yyy")</f>
        <v>May-2021</v>
      </c>
    </row>
    <row r="495" spans="1:6" x14ac:dyDescent="0.25">
      <c r="A495" s="24">
        <v>44344</v>
      </c>
      <c r="B495" s="25">
        <v>33253407</v>
      </c>
      <c r="C495" s="25">
        <v>593701</v>
      </c>
      <c r="D495" s="25">
        <f>#REF!-B494</f>
        <v>22024</v>
      </c>
      <c r="E495" s="25">
        <f>#REF!-C494</f>
        <v>759</v>
      </c>
      <c r="F495" s="26" t="str">
        <f>TEXT(#REF!,"mmm-yyy")</f>
        <v>May-2021</v>
      </c>
    </row>
    <row r="496" spans="1:6" x14ac:dyDescent="0.25">
      <c r="A496" s="24">
        <v>44345</v>
      </c>
      <c r="B496" s="25">
        <v>33264967</v>
      </c>
      <c r="C496" s="25">
        <v>594040</v>
      </c>
      <c r="D496" s="25">
        <f>#REF!-B495</f>
        <v>11560</v>
      </c>
      <c r="E496" s="25">
        <f>#REF!-C495</f>
        <v>339</v>
      </c>
      <c r="F496" s="26" t="str">
        <f>TEXT(#REF!,"mmm-yyy")</f>
        <v>May-2021</v>
      </c>
    </row>
    <row r="497" spans="1:6" x14ac:dyDescent="0.25">
      <c r="A497" s="24">
        <v>44346</v>
      </c>
      <c r="B497" s="25">
        <v>33272409</v>
      </c>
      <c r="C497" s="25">
        <v>594171</v>
      </c>
      <c r="D497" s="25">
        <f>#REF!-B496</f>
        <v>7442</v>
      </c>
      <c r="E497" s="25">
        <f>#REF!-C496</f>
        <v>131</v>
      </c>
      <c r="F497" s="26" t="str">
        <f>TEXT(#REF!,"mmm-yyy")</f>
        <v>May-2021</v>
      </c>
    </row>
    <row r="498" spans="1:6" x14ac:dyDescent="0.25">
      <c r="A498" s="24">
        <v>44347</v>
      </c>
      <c r="B498" s="25">
        <v>33277912</v>
      </c>
      <c r="C498" s="25">
        <v>594321</v>
      </c>
      <c r="D498" s="25">
        <f>#REF!-B497</f>
        <v>5503</v>
      </c>
      <c r="E498" s="25">
        <f>#REF!-C497</f>
        <v>150</v>
      </c>
      <c r="F498" s="26" t="str">
        <f>TEXT(#REF!,"mmm-yyy")</f>
        <v>May-2021</v>
      </c>
    </row>
    <row r="499" spans="1:6" x14ac:dyDescent="0.25">
      <c r="A499" s="24">
        <v>44348</v>
      </c>
      <c r="B499" s="25">
        <v>33300482</v>
      </c>
      <c r="C499" s="25">
        <v>594827</v>
      </c>
      <c r="D499" s="25">
        <f>#REF!-B498</f>
        <v>22570</v>
      </c>
      <c r="E499" s="25">
        <f>#REF!-C498</f>
        <v>506</v>
      </c>
      <c r="F499" s="26" t="str">
        <f>TEXT(#REF!,"mmm-yyy")</f>
        <v>Jun-2021</v>
      </c>
    </row>
    <row r="500" spans="1:6" x14ac:dyDescent="0.25">
      <c r="A500" s="24">
        <v>44349</v>
      </c>
      <c r="B500" s="25">
        <v>33317340</v>
      </c>
      <c r="C500" s="25">
        <v>595421</v>
      </c>
      <c r="D500" s="25">
        <f>#REF!-B499</f>
        <v>16858</v>
      </c>
      <c r="E500" s="25">
        <f>#REF!-C499</f>
        <v>594</v>
      </c>
      <c r="F500" s="26" t="str">
        <f>TEXT(#REF!,"mmm-yyy")</f>
        <v>Jun-2021</v>
      </c>
    </row>
    <row r="501" spans="1:6" x14ac:dyDescent="0.25">
      <c r="A501" s="24">
        <v>44350</v>
      </c>
      <c r="B501" s="25">
        <v>33336811</v>
      </c>
      <c r="C501" s="25">
        <v>596037</v>
      </c>
      <c r="D501" s="25">
        <f>#REF!-B500</f>
        <v>19471</v>
      </c>
      <c r="E501" s="25">
        <f>#REF!-C500</f>
        <v>616</v>
      </c>
      <c r="F501" s="26" t="str">
        <f>TEXT(#REF!,"mmm-yyy")</f>
        <v>Jun-2021</v>
      </c>
    </row>
    <row r="502" spans="1:6" x14ac:dyDescent="0.25">
      <c r="A502" s="24">
        <v>44351</v>
      </c>
      <c r="B502" s="25">
        <v>33312812</v>
      </c>
      <c r="C502" s="25">
        <v>596176</v>
      </c>
      <c r="D502" s="25">
        <f>#REF!-B501</f>
        <v>-23999</v>
      </c>
      <c r="E502" s="25">
        <f>#REF!-C501</f>
        <v>139</v>
      </c>
      <c r="F502" s="26" t="str">
        <f>TEXT(#REF!,"mmm-yyy")</f>
        <v>Jun-2021</v>
      </c>
    </row>
    <row r="503" spans="1:6" x14ac:dyDescent="0.25">
      <c r="A503" s="24">
        <v>44352</v>
      </c>
      <c r="B503" s="25">
        <v>33323260</v>
      </c>
      <c r="C503" s="25">
        <v>596551</v>
      </c>
      <c r="D503" s="25">
        <f>#REF!-B502</f>
        <v>10448</v>
      </c>
      <c r="E503" s="25">
        <f>#REF!-C502</f>
        <v>375</v>
      </c>
      <c r="F503" s="26" t="str">
        <f>TEXT(#REF!,"mmm-yyy")</f>
        <v>Jun-2021</v>
      </c>
    </row>
    <row r="504" spans="1:6" x14ac:dyDescent="0.25">
      <c r="A504" s="24">
        <v>44353</v>
      </c>
      <c r="B504" s="25">
        <v>33329413</v>
      </c>
      <c r="C504" s="25">
        <v>596803</v>
      </c>
      <c r="D504" s="25">
        <f>#REF!-B503</f>
        <v>6153</v>
      </c>
      <c r="E504" s="25">
        <f>#REF!-C503</f>
        <v>252</v>
      </c>
      <c r="F504" s="26" t="str">
        <f>TEXT(#REF!,"mmm-yyy")</f>
        <v>Jun-2021</v>
      </c>
    </row>
    <row r="505" spans="1:6" x14ac:dyDescent="0.25">
      <c r="A505" s="24">
        <v>44354</v>
      </c>
      <c r="B505" s="25">
        <v>33348865</v>
      </c>
      <c r="C505" s="25">
        <v>597139</v>
      </c>
      <c r="D505" s="25">
        <f>#REF!-B504</f>
        <v>19452</v>
      </c>
      <c r="E505" s="25">
        <f>#REF!-C504</f>
        <v>336</v>
      </c>
      <c r="F505" s="26" t="str">
        <f>TEXT(#REF!,"mmm-yyy")</f>
        <v>Jun-2021</v>
      </c>
    </row>
    <row r="506" spans="1:6" x14ac:dyDescent="0.25">
      <c r="A506" s="24">
        <v>44355</v>
      </c>
      <c r="B506" s="25">
        <v>33363050</v>
      </c>
      <c r="C506" s="25">
        <v>597514</v>
      </c>
      <c r="D506" s="25">
        <f>#REF!-B505</f>
        <v>14185</v>
      </c>
      <c r="E506" s="25">
        <f>#REF!-C505</f>
        <v>375</v>
      </c>
      <c r="F506" s="26" t="str">
        <f>TEXT(#REF!,"mmm-yyy")</f>
        <v>Jun-2021</v>
      </c>
    </row>
    <row r="507" spans="1:6" x14ac:dyDescent="0.25">
      <c r="A507" s="24">
        <v>44356</v>
      </c>
      <c r="B507" s="25">
        <v>33383714</v>
      </c>
      <c r="C507" s="25">
        <v>598086</v>
      </c>
      <c r="D507" s="25">
        <f>#REF!-B506</f>
        <v>20664</v>
      </c>
      <c r="E507" s="25">
        <f>#REF!-C506</f>
        <v>572</v>
      </c>
      <c r="F507" s="26" t="str">
        <f>TEXT(#REF!,"mmm-yyy")</f>
        <v>Jun-2021</v>
      </c>
    </row>
    <row r="508" spans="1:6" x14ac:dyDescent="0.25">
      <c r="A508" s="24">
        <v>44357</v>
      </c>
      <c r="B508" s="25">
        <v>33399513</v>
      </c>
      <c r="C508" s="25">
        <v>598546</v>
      </c>
      <c r="D508" s="25">
        <f>#REF!-B507</f>
        <v>15799</v>
      </c>
      <c r="E508" s="25">
        <f>#REF!-C507</f>
        <v>460</v>
      </c>
      <c r="F508" s="26" t="str">
        <f>TEXT(#REF!,"mmm-yyy")</f>
        <v>Jun-2021</v>
      </c>
    </row>
    <row r="509" spans="1:6" x14ac:dyDescent="0.25">
      <c r="A509" s="24">
        <v>44358</v>
      </c>
      <c r="B509" s="25">
        <v>33416340</v>
      </c>
      <c r="C509" s="25">
        <v>599063</v>
      </c>
      <c r="D509" s="25">
        <f>#REF!-B508</f>
        <v>16827</v>
      </c>
      <c r="E509" s="25">
        <f>#REF!-C508</f>
        <v>517</v>
      </c>
      <c r="F509" s="26" t="str">
        <f>TEXT(#REF!,"mmm-yyy")</f>
        <v>Jun-2021</v>
      </c>
    </row>
    <row r="510" spans="1:6" x14ac:dyDescent="0.25">
      <c r="A510" s="24">
        <v>44359</v>
      </c>
      <c r="B510" s="25">
        <v>33424619</v>
      </c>
      <c r="C510" s="25">
        <v>599233</v>
      </c>
      <c r="D510" s="25">
        <f>#REF!-B509</f>
        <v>8279</v>
      </c>
      <c r="E510" s="25">
        <f>#REF!-C509</f>
        <v>170</v>
      </c>
      <c r="F510" s="26" t="str">
        <f>TEXT(#REF!,"mmm-yyy")</f>
        <v>Jun-2021</v>
      </c>
    </row>
    <row r="511" spans="1:6" x14ac:dyDescent="0.25">
      <c r="A511" s="24">
        <v>44360</v>
      </c>
      <c r="B511" s="25">
        <v>33431406</v>
      </c>
      <c r="C511" s="25">
        <v>599328</v>
      </c>
      <c r="D511" s="25">
        <f>#REF!-B510</f>
        <v>6787</v>
      </c>
      <c r="E511" s="25">
        <f>#REF!-C510</f>
        <v>95</v>
      </c>
      <c r="F511" s="26" t="str">
        <f>TEXT(#REF!,"mmm-yyy")</f>
        <v>Jun-2021</v>
      </c>
    </row>
    <row r="512" spans="1:6" x14ac:dyDescent="0.25">
      <c r="A512" s="24">
        <v>44361</v>
      </c>
      <c r="B512" s="25">
        <v>33446525</v>
      </c>
      <c r="C512" s="25">
        <v>599538</v>
      </c>
      <c r="D512" s="25">
        <f>#REF!-B511</f>
        <v>15119</v>
      </c>
      <c r="E512" s="25">
        <f>#REF!-C511</f>
        <v>210</v>
      </c>
      <c r="F512" s="26" t="str">
        <f>TEXT(#REF!,"mmm-yyy")</f>
        <v>Jun-2021</v>
      </c>
    </row>
    <row r="513" spans="1:6" x14ac:dyDescent="0.25">
      <c r="A513" s="24">
        <v>44362</v>
      </c>
      <c r="B513" s="25">
        <v>33458397</v>
      </c>
      <c r="C513" s="25">
        <v>599990</v>
      </c>
      <c r="D513" s="25">
        <f>#REF!-B512</f>
        <v>11872</v>
      </c>
      <c r="E513" s="25">
        <f>#REF!-C512</f>
        <v>452</v>
      </c>
      <c r="F513" s="26" t="str">
        <f>TEXT(#REF!,"mmm-yyy")</f>
        <v>Jun-2021</v>
      </c>
    </row>
    <row r="514" spans="1:6" x14ac:dyDescent="0.25">
      <c r="A514" s="24">
        <v>44363</v>
      </c>
      <c r="B514" s="25">
        <v>33472808</v>
      </c>
      <c r="C514" s="25">
        <v>600414</v>
      </c>
      <c r="D514" s="25">
        <f>#REF!-B513</f>
        <v>14411</v>
      </c>
      <c r="E514" s="25">
        <f>#REF!-C513</f>
        <v>424</v>
      </c>
      <c r="F514" s="26" t="str">
        <f>TEXT(#REF!,"mmm-yyy")</f>
        <v>Jun-2021</v>
      </c>
    </row>
    <row r="515" spans="1:6" x14ac:dyDescent="0.25">
      <c r="A515" s="24">
        <v>44364</v>
      </c>
      <c r="B515" s="25">
        <v>33484995</v>
      </c>
      <c r="C515" s="25">
        <v>600702</v>
      </c>
      <c r="D515" s="25">
        <f>#REF!-B514</f>
        <v>12187</v>
      </c>
      <c r="E515" s="25">
        <f>#REF!-C514</f>
        <v>288</v>
      </c>
      <c r="F515" s="26" t="str">
        <f>TEXT(#REF!,"mmm-yyy")</f>
        <v>Jun-2021</v>
      </c>
    </row>
    <row r="516" spans="1:6" x14ac:dyDescent="0.25">
      <c r="A516" s="24">
        <v>44365</v>
      </c>
      <c r="B516" s="25">
        <v>33497695</v>
      </c>
      <c r="C516" s="25">
        <v>601171</v>
      </c>
      <c r="D516" s="25">
        <f>#REF!-B515</f>
        <v>12700</v>
      </c>
      <c r="E516" s="25">
        <f>#REF!-C515</f>
        <v>469</v>
      </c>
      <c r="F516" s="26" t="str">
        <f>TEXT(#REF!,"mmm-yyy")</f>
        <v>Jun-2021</v>
      </c>
    </row>
    <row r="517" spans="1:6" x14ac:dyDescent="0.25">
      <c r="A517" s="24">
        <v>44366</v>
      </c>
      <c r="B517" s="25">
        <v>33505275</v>
      </c>
      <c r="C517" s="25">
        <v>601340</v>
      </c>
      <c r="D517" s="25">
        <f>#REF!-B516</f>
        <v>7580</v>
      </c>
      <c r="E517" s="25">
        <f>#REF!-C516</f>
        <v>169</v>
      </c>
      <c r="F517" s="26" t="str">
        <f>TEXT(#REF!,"mmm-yyy")</f>
        <v>Jun-2021</v>
      </c>
    </row>
    <row r="518" spans="1:6" x14ac:dyDescent="0.25">
      <c r="A518" s="24">
        <v>44367</v>
      </c>
      <c r="B518" s="25">
        <v>33509338</v>
      </c>
      <c r="C518" s="25">
        <v>601430</v>
      </c>
      <c r="D518" s="25">
        <f>#REF!-B517</f>
        <v>4063</v>
      </c>
      <c r="E518" s="25">
        <f>#REF!-C517</f>
        <v>90</v>
      </c>
      <c r="F518" s="26" t="str">
        <f>TEXT(#REF!,"mmm-yyy")</f>
        <v>Jun-2021</v>
      </c>
    </row>
    <row r="519" spans="1:6" x14ac:dyDescent="0.25">
      <c r="A519" s="24">
        <v>44368</v>
      </c>
      <c r="B519" s="25">
        <v>33525182</v>
      </c>
      <c r="C519" s="25">
        <v>601718</v>
      </c>
      <c r="D519" s="25">
        <f>#REF!-B518</f>
        <v>15844</v>
      </c>
      <c r="E519" s="25">
        <f>#REF!-C518</f>
        <v>288</v>
      </c>
      <c r="F519" s="26" t="str">
        <f>TEXT(#REF!,"mmm-yyy")</f>
        <v>Jun-2021</v>
      </c>
    </row>
    <row r="520" spans="1:6" x14ac:dyDescent="0.25">
      <c r="A520" s="24">
        <v>44369</v>
      </c>
      <c r="B520" s="25">
        <v>33537943</v>
      </c>
      <c r="C520" s="25">
        <v>602150</v>
      </c>
      <c r="D520" s="25">
        <f>#REF!-B519</f>
        <v>12761</v>
      </c>
      <c r="E520" s="25">
        <f>#REF!-C519</f>
        <v>432</v>
      </c>
      <c r="F520" s="26" t="str">
        <f>TEXT(#REF!,"mmm-yyy")</f>
        <v>Jun-2021</v>
      </c>
    </row>
    <row r="521" spans="1:6" x14ac:dyDescent="0.25">
      <c r="A521" s="24">
        <v>44370</v>
      </c>
      <c r="B521" s="25">
        <v>33551974</v>
      </c>
      <c r="C521" s="25">
        <v>602548</v>
      </c>
      <c r="D521" s="25">
        <f>#REF!-B520</f>
        <v>14031</v>
      </c>
      <c r="E521" s="25">
        <f>#REF!-C520</f>
        <v>398</v>
      </c>
      <c r="F521" s="26" t="str">
        <f>TEXT(#REF!,"mmm-yyy")</f>
        <v>Jun-2021</v>
      </c>
    </row>
    <row r="522" spans="1:6" x14ac:dyDescent="0.25">
      <c r="A522" s="24">
        <v>44371</v>
      </c>
      <c r="B522" s="25">
        <v>33566669</v>
      </c>
      <c r="C522" s="25">
        <v>602903</v>
      </c>
      <c r="D522" s="25">
        <f>#REF!-B521</f>
        <v>14695</v>
      </c>
      <c r="E522" s="25">
        <f>#REF!-C521</f>
        <v>355</v>
      </c>
      <c r="F522" s="26" t="str">
        <f>TEXT(#REF!,"mmm-yyy")</f>
        <v>Jun-2021</v>
      </c>
    </row>
    <row r="523" spans="1:6" x14ac:dyDescent="0.25">
      <c r="A523" s="24">
        <v>44372</v>
      </c>
      <c r="B523" s="25">
        <v>33581632</v>
      </c>
      <c r="C523" s="25">
        <v>603361</v>
      </c>
      <c r="D523" s="25">
        <f>#REF!-B522</f>
        <v>14963</v>
      </c>
      <c r="E523" s="25">
        <f>#REF!-C522</f>
        <v>458</v>
      </c>
      <c r="F523" s="26" t="str">
        <f>TEXT(#REF!,"mmm-yyy")</f>
        <v>Jun-2021</v>
      </c>
    </row>
    <row r="524" spans="1:6" x14ac:dyDescent="0.25">
      <c r="A524" s="24">
        <v>44373</v>
      </c>
      <c r="B524" s="25">
        <v>33588423</v>
      </c>
      <c r="C524" s="25">
        <v>603487</v>
      </c>
      <c r="D524" s="25">
        <f>#REF!-B523</f>
        <v>6791</v>
      </c>
      <c r="E524" s="25">
        <f>#REF!-C523</f>
        <v>126</v>
      </c>
      <c r="F524" s="26" t="str">
        <f>TEXT(#REF!,"mmm-yyy")</f>
        <v>Jun-2021</v>
      </c>
    </row>
    <row r="525" spans="1:6" x14ac:dyDescent="0.25">
      <c r="A525" s="24">
        <v>44374</v>
      </c>
      <c r="B525" s="25">
        <v>33592510</v>
      </c>
      <c r="C525" s="25">
        <v>603583</v>
      </c>
      <c r="D525" s="25">
        <f>#REF!-B524</f>
        <v>4087</v>
      </c>
      <c r="E525" s="25">
        <f>#REF!-C524</f>
        <v>96</v>
      </c>
      <c r="F525" s="26" t="str">
        <f>TEXT(#REF!,"mmm-yyy")</f>
        <v>Jun-2021</v>
      </c>
    </row>
    <row r="526" spans="1:6" x14ac:dyDescent="0.25">
      <c r="A526" s="24">
        <v>44375</v>
      </c>
      <c r="B526" s="25">
        <v>33608058</v>
      </c>
      <c r="C526" s="25">
        <v>603744</v>
      </c>
      <c r="D526" s="25">
        <f>#REF!-B525</f>
        <v>15548</v>
      </c>
      <c r="E526" s="25">
        <f>#REF!-C525</f>
        <v>161</v>
      </c>
      <c r="F526" s="26" t="str">
        <f>TEXT(#REF!,"mmm-yyy")</f>
        <v>Jun-2021</v>
      </c>
    </row>
    <row r="527" spans="1:6" x14ac:dyDescent="0.25">
      <c r="A527" s="24">
        <v>44376</v>
      </c>
      <c r="B527" s="25">
        <v>33623787</v>
      </c>
      <c r="C527" s="25">
        <v>604123</v>
      </c>
      <c r="D527" s="25">
        <f>#REF!-B526</f>
        <v>15729</v>
      </c>
      <c r="E527" s="25">
        <f>#REF!-C526</f>
        <v>379</v>
      </c>
      <c r="F527" s="26" t="str">
        <f>TEXT(#REF!,"mmm-yyy")</f>
        <v>Jun-2021</v>
      </c>
    </row>
    <row r="528" spans="1:6" x14ac:dyDescent="0.25">
      <c r="A528" s="24">
        <v>44377</v>
      </c>
      <c r="B528" s="25">
        <v>33639764</v>
      </c>
      <c r="C528" s="25">
        <v>604446</v>
      </c>
      <c r="D528" s="25">
        <f>#REF!-B527</f>
        <v>15977</v>
      </c>
      <c r="E528" s="25">
        <f>#REF!-C527</f>
        <v>323</v>
      </c>
      <c r="F528" s="26" t="str">
        <f>TEXT(#REF!,"mmm-yyy")</f>
        <v>Jun-2021</v>
      </c>
    </row>
    <row r="529" spans="1:6" x14ac:dyDescent="0.25">
      <c r="A529" s="24">
        <v>44378</v>
      </c>
      <c r="B529" s="25">
        <v>33704723</v>
      </c>
      <c r="C529" s="25">
        <v>604693</v>
      </c>
      <c r="D529" s="25">
        <f>#REF!-B528</f>
        <v>64959</v>
      </c>
      <c r="E529" s="25">
        <f>#REF!-C528</f>
        <v>247</v>
      </c>
      <c r="F529" s="26" t="str">
        <f>TEXT(#REF!,"mmm-yyy")</f>
        <v>Jul-2021</v>
      </c>
    </row>
    <row r="530" spans="1:6" x14ac:dyDescent="0.25">
      <c r="A530" s="24">
        <v>44379</v>
      </c>
      <c r="B530" s="25">
        <v>33725159</v>
      </c>
      <c r="C530" s="25">
        <v>604959</v>
      </c>
      <c r="D530" s="25">
        <f>#REF!-B529</f>
        <v>20436</v>
      </c>
      <c r="E530" s="25">
        <f>#REF!-C529</f>
        <v>266</v>
      </c>
      <c r="F530" s="26" t="str">
        <f>TEXT(#REF!,"mmm-yyy")</f>
        <v>Jul-2021</v>
      </c>
    </row>
    <row r="531" spans="1:6" x14ac:dyDescent="0.25">
      <c r="A531" s="24">
        <v>44380</v>
      </c>
      <c r="B531" s="25">
        <v>33729152</v>
      </c>
      <c r="C531" s="25">
        <v>605045</v>
      </c>
      <c r="D531" s="25">
        <f>#REF!-B530</f>
        <v>3993</v>
      </c>
      <c r="E531" s="25">
        <f>#REF!-C530</f>
        <v>86</v>
      </c>
      <c r="F531" s="26" t="str">
        <f>TEXT(#REF!,"mmm-yyy")</f>
        <v>Jul-2021</v>
      </c>
    </row>
    <row r="532" spans="1:6" x14ac:dyDescent="0.25">
      <c r="A532" s="24">
        <v>44381</v>
      </c>
      <c r="B532" s="25">
        <v>33732074</v>
      </c>
      <c r="C532" s="25">
        <v>605082</v>
      </c>
      <c r="D532" s="25">
        <f>#REF!-B531</f>
        <v>2922</v>
      </c>
      <c r="E532" s="25">
        <f>#REF!-C531</f>
        <v>37</v>
      </c>
      <c r="F532" s="26" t="str">
        <f>TEXT(#REF!,"mmm-yyy")</f>
        <v>Jul-2021</v>
      </c>
    </row>
    <row r="533" spans="1:6" x14ac:dyDescent="0.25">
      <c r="A533" s="24">
        <v>44382</v>
      </c>
      <c r="B533" s="25">
        <v>33736665</v>
      </c>
      <c r="C533" s="25">
        <v>605123</v>
      </c>
      <c r="D533" s="25">
        <f>#REF!-B532</f>
        <v>4591</v>
      </c>
      <c r="E533" s="25">
        <f>#REF!-C532</f>
        <v>41</v>
      </c>
      <c r="F533" s="26" t="str">
        <f>TEXT(#REF!,"mmm-yyy")</f>
        <v>Jul-2021</v>
      </c>
    </row>
    <row r="534" spans="1:6" x14ac:dyDescent="0.25">
      <c r="A534" s="24">
        <v>44383</v>
      </c>
      <c r="B534" s="25">
        <v>33763742</v>
      </c>
      <c r="C534" s="25">
        <v>605440</v>
      </c>
      <c r="D534" s="25">
        <f>#REF!-B533</f>
        <v>27077</v>
      </c>
      <c r="E534" s="25">
        <f>#REF!-C533</f>
        <v>317</v>
      </c>
      <c r="F534" s="26" t="str">
        <f>TEXT(#REF!,"mmm-yyy")</f>
        <v>Jul-2021</v>
      </c>
    </row>
    <row r="535" spans="1:6" x14ac:dyDescent="0.25">
      <c r="A535" s="24">
        <v>44384</v>
      </c>
      <c r="B535" s="25">
        <v>33793961</v>
      </c>
      <c r="C535" s="25">
        <v>605762</v>
      </c>
      <c r="D535" s="25">
        <f>#REF!-B534</f>
        <v>30219</v>
      </c>
      <c r="E535" s="25">
        <f>#REF!-C534</f>
        <v>322</v>
      </c>
      <c r="F535" s="26" t="str">
        <f>TEXT(#REF!,"mmm-yyy")</f>
        <v>Jul-2021</v>
      </c>
    </row>
    <row r="536" spans="1:6" x14ac:dyDescent="0.25">
      <c r="A536" s="24">
        <v>44385</v>
      </c>
      <c r="B536" s="25">
        <v>33843194</v>
      </c>
      <c r="C536" s="25">
        <v>606128</v>
      </c>
      <c r="D536" s="25">
        <f>#REF!-B535</f>
        <v>49233</v>
      </c>
      <c r="E536" s="25">
        <f>#REF!-C535</f>
        <v>366</v>
      </c>
      <c r="F536" s="26" t="str">
        <f>TEXT(#REF!,"mmm-yyy")</f>
        <v>Jul-2021</v>
      </c>
    </row>
    <row r="537" spans="1:6" x14ac:dyDescent="0.25">
      <c r="A537" s="24">
        <v>44386</v>
      </c>
      <c r="B537" s="25">
        <v>33878529</v>
      </c>
      <c r="C537" s="25">
        <v>606535</v>
      </c>
      <c r="D537" s="25">
        <f>#REF!-B536</f>
        <v>35335</v>
      </c>
      <c r="E537" s="25">
        <f>#REF!-C536</f>
        <v>407</v>
      </c>
      <c r="F537" s="26" t="str">
        <f>TEXT(#REF!,"mmm-yyy")</f>
        <v>Jul-2021</v>
      </c>
    </row>
    <row r="538" spans="1:6" x14ac:dyDescent="0.25">
      <c r="A538" s="24">
        <v>44387</v>
      </c>
      <c r="B538" s="25">
        <v>33886287</v>
      </c>
      <c r="C538" s="25">
        <v>606623</v>
      </c>
      <c r="D538" s="25">
        <f>#REF!-B537</f>
        <v>7758</v>
      </c>
      <c r="E538" s="25">
        <f>#REF!-C537</f>
        <v>88</v>
      </c>
      <c r="F538" s="26" t="str">
        <f>TEXT(#REF!,"mmm-yyy")</f>
        <v>Jul-2021</v>
      </c>
    </row>
    <row r="539" spans="1:6" x14ac:dyDescent="0.25">
      <c r="A539" s="24">
        <v>44388</v>
      </c>
      <c r="B539" s="25">
        <v>33891830</v>
      </c>
      <c r="C539" s="25">
        <v>606653</v>
      </c>
      <c r="D539" s="25">
        <f>#REF!-B538</f>
        <v>5543</v>
      </c>
      <c r="E539" s="25">
        <f>#REF!-C538</f>
        <v>30</v>
      </c>
      <c r="F539" s="26" t="str">
        <f>TEXT(#REF!,"mmm-yyy")</f>
        <v>Jul-2021</v>
      </c>
    </row>
    <row r="540" spans="1:6" x14ac:dyDescent="0.25">
      <c r="A540" s="24">
        <v>44389</v>
      </c>
      <c r="B540" s="25">
        <v>33927213</v>
      </c>
      <c r="C540" s="25">
        <v>606926</v>
      </c>
      <c r="D540" s="25">
        <f>#REF!-B539</f>
        <v>35383</v>
      </c>
      <c r="E540" s="25">
        <f>#REF!-C539</f>
        <v>273</v>
      </c>
      <c r="F540" s="26" t="str">
        <f>TEXT(#REF!,"mmm-yyy")</f>
        <v>Jul-2021</v>
      </c>
    </row>
    <row r="541" spans="1:6" x14ac:dyDescent="0.25">
      <c r="A541" s="24">
        <v>44390</v>
      </c>
      <c r="B541" s="25">
        <v>33970195</v>
      </c>
      <c r="C541" s="25">
        <v>607358</v>
      </c>
      <c r="D541" s="25">
        <f>#REF!-B540</f>
        <v>42982</v>
      </c>
      <c r="E541" s="25">
        <f>#REF!-C540</f>
        <v>432</v>
      </c>
      <c r="F541" s="26" t="str">
        <f>TEXT(#REF!,"mmm-yyy")</f>
        <v>Jul-2021</v>
      </c>
    </row>
    <row r="542" spans="1:6" x14ac:dyDescent="0.25">
      <c r="A542" s="24">
        <v>44391</v>
      </c>
      <c r="B542" s="25">
        <v>34008250</v>
      </c>
      <c r="C542" s="25">
        <v>607751</v>
      </c>
      <c r="D542" s="25">
        <f>#REF!-B541</f>
        <v>38055</v>
      </c>
      <c r="E542" s="25">
        <f>#REF!-C541</f>
        <v>393</v>
      </c>
      <c r="F542" s="26" t="str">
        <f>TEXT(#REF!,"mmm-yyy")</f>
        <v>Jul-2021</v>
      </c>
    </row>
    <row r="543" spans="1:6" x14ac:dyDescent="0.25">
      <c r="A543" s="24">
        <v>44392</v>
      </c>
      <c r="B543" s="25">
        <v>34044268</v>
      </c>
      <c r="C543" s="25">
        <v>608089</v>
      </c>
      <c r="D543" s="25">
        <f>#REF!-B542</f>
        <v>36018</v>
      </c>
      <c r="E543" s="25">
        <f>#REF!-C542</f>
        <v>338</v>
      </c>
      <c r="F543" s="26" t="str">
        <f>TEXT(#REF!,"mmm-yyy")</f>
        <v>Jul-2021</v>
      </c>
    </row>
    <row r="544" spans="1:6" x14ac:dyDescent="0.25">
      <c r="A544" s="24">
        <v>44393</v>
      </c>
      <c r="B544" s="25">
        <v>34096492</v>
      </c>
      <c r="C544" s="25">
        <v>608446</v>
      </c>
      <c r="D544" s="25">
        <f>#REF!-B543</f>
        <v>52224</v>
      </c>
      <c r="E544" s="25">
        <f>#REF!-C543</f>
        <v>357</v>
      </c>
      <c r="F544" s="26" t="str">
        <f>TEXT(#REF!,"mmm-yyy")</f>
        <v>Jul-2021</v>
      </c>
    </row>
    <row r="545" spans="1:6" x14ac:dyDescent="0.25">
      <c r="A545" s="24">
        <v>44394</v>
      </c>
      <c r="B545" s="25">
        <v>34108937</v>
      </c>
      <c r="C545" s="25">
        <v>608529</v>
      </c>
      <c r="D545" s="25">
        <f>#REF!-B544</f>
        <v>12445</v>
      </c>
      <c r="E545" s="25">
        <f>#REF!-C544</f>
        <v>83</v>
      </c>
      <c r="F545" s="26" t="str">
        <f>TEXT(#REF!,"mmm-yyy")</f>
        <v>Jul-2021</v>
      </c>
    </row>
    <row r="546" spans="1:6" x14ac:dyDescent="0.25">
      <c r="A546" s="24">
        <v>44395</v>
      </c>
      <c r="B546" s="25">
        <v>34117964</v>
      </c>
      <c r="C546" s="25">
        <v>608566</v>
      </c>
      <c r="D546" s="25">
        <f>#REF!-B545</f>
        <v>9027</v>
      </c>
      <c r="E546" s="25">
        <f>#REF!-C545</f>
        <v>37</v>
      </c>
      <c r="F546" s="26" t="str">
        <f>TEXT(#REF!,"mmm-yyy")</f>
        <v>Jul-2021</v>
      </c>
    </row>
    <row r="547" spans="1:6" x14ac:dyDescent="0.25">
      <c r="A547" s="24">
        <v>44396</v>
      </c>
      <c r="B547" s="25">
        <v>34177146</v>
      </c>
      <c r="C547" s="25">
        <v>608797</v>
      </c>
      <c r="D547" s="25">
        <f>#REF!-B546</f>
        <v>59182</v>
      </c>
      <c r="E547" s="25">
        <f>#REF!-C546</f>
        <v>231</v>
      </c>
      <c r="F547" s="26" t="str">
        <f>TEXT(#REF!,"mmm-yyy")</f>
        <v>Jul-2021</v>
      </c>
    </row>
    <row r="548" spans="1:6" x14ac:dyDescent="0.25">
      <c r="A548" s="24">
        <v>44397</v>
      </c>
      <c r="B548" s="25">
        <v>34239257</v>
      </c>
      <c r="C548" s="25">
        <v>609097</v>
      </c>
      <c r="D548" s="25">
        <f>#REF!-B547</f>
        <v>62111</v>
      </c>
      <c r="E548" s="25">
        <f>#REF!-C547</f>
        <v>300</v>
      </c>
      <c r="F548" s="26" t="str">
        <f>TEXT(#REF!,"mmm-yyy")</f>
        <v>Jul-2021</v>
      </c>
    </row>
    <row r="549" spans="1:6" x14ac:dyDescent="0.25">
      <c r="A549" s="24">
        <v>44398</v>
      </c>
      <c r="B549" s="25">
        <v>34299048</v>
      </c>
      <c r="C549" s="25">
        <v>609494</v>
      </c>
      <c r="D549" s="25">
        <f>#REF!-B548</f>
        <v>59791</v>
      </c>
      <c r="E549" s="25">
        <f>#REF!-C548</f>
        <v>397</v>
      </c>
      <c r="F549" s="26" t="str">
        <f>TEXT(#REF!,"mmm-yyy")</f>
        <v>Jul-2021</v>
      </c>
    </row>
    <row r="550" spans="1:6" x14ac:dyDescent="0.25">
      <c r="A550" s="24">
        <v>44399</v>
      </c>
      <c r="B550" s="25">
        <v>34364548</v>
      </c>
      <c r="C550" s="25">
        <v>609856</v>
      </c>
      <c r="D550" s="25">
        <f>#REF!-B549</f>
        <v>65500</v>
      </c>
      <c r="E550" s="25">
        <f>#REF!-C549</f>
        <v>362</v>
      </c>
      <c r="F550" s="26" t="str">
        <f>TEXT(#REF!,"mmm-yyy")</f>
        <v>Jul-2021</v>
      </c>
    </row>
    <row r="551" spans="1:6" x14ac:dyDescent="0.25">
      <c r="A551" s="24">
        <v>44400</v>
      </c>
      <c r="B551" s="25">
        <v>34447610</v>
      </c>
      <c r="C551" s="25">
        <v>610299</v>
      </c>
      <c r="D551" s="25">
        <f>#REF!-B550</f>
        <v>83062</v>
      </c>
      <c r="E551" s="25">
        <f>#REF!-C550</f>
        <v>443</v>
      </c>
      <c r="F551" s="26" t="str">
        <f>TEXT(#REF!,"mmm-yyy")</f>
        <v>Jul-2021</v>
      </c>
    </row>
    <row r="552" spans="1:6" x14ac:dyDescent="0.25">
      <c r="A552" s="24">
        <v>44401</v>
      </c>
      <c r="B552" s="25">
        <v>34469200</v>
      </c>
      <c r="C552" s="25">
        <v>610400</v>
      </c>
      <c r="D552" s="25">
        <f>#REF!-B551</f>
        <v>21590</v>
      </c>
      <c r="E552" s="25">
        <f>#REF!-C551</f>
        <v>101</v>
      </c>
      <c r="F552" s="26" t="str">
        <f>TEXT(#REF!,"mmm-yyy")</f>
        <v>Jul-2021</v>
      </c>
    </row>
    <row r="553" spans="1:6" x14ac:dyDescent="0.25">
      <c r="A553" s="24">
        <v>44402</v>
      </c>
      <c r="B553" s="25">
        <v>34483033</v>
      </c>
      <c r="C553" s="25">
        <v>610449</v>
      </c>
      <c r="D553" s="25">
        <f>#REF!-B552</f>
        <v>13833</v>
      </c>
      <c r="E553" s="25">
        <f>#REF!-C552</f>
        <v>49</v>
      </c>
      <c r="F553" s="26" t="str">
        <f>TEXT(#REF!,"mmm-yyy")</f>
        <v>Jul-2021</v>
      </c>
    </row>
    <row r="554" spans="1:6" x14ac:dyDescent="0.25">
      <c r="A554" s="24">
        <v>44403</v>
      </c>
      <c r="B554" s="25">
        <v>34576119</v>
      </c>
      <c r="C554" s="25">
        <v>610722</v>
      </c>
      <c r="D554" s="25">
        <f>#REF!-B553</f>
        <v>93086</v>
      </c>
      <c r="E554" s="25">
        <f>#REF!-C553</f>
        <v>273</v>
      </c>
      <c r="F554" s="26" t="str">
        <f>TEXT(#REF!,"mmm-yyy")</f>
        <v>Jul-2021</v>
      </c>
    </row>
    <row r="555" spans="1:6" x14ac:dyDescent="0.25">
      <c r="A555" s="24">
        <v>44404</v>
      </c>
      <c r="B555" s="25">
        <v>34682937</v>
      </c>
      <c r="C555" s="25">
        <v>611206</v>
      </c>
      <c r="D555" s="25">
        <f>#REF!-B554</f>
        <v>106818</v>
      </c>
      <c r="E555" s="25">
        <f>#REF!-C554</f>
        <v>484</v>
      </c>
      <c r="F555" s="26" t="str">
        <f>TEXT(#REF!,"mmm-yyy")</f>
        <v>Jul-2021</v>
      </c>
    </row>
    <row r="556" spans="1:6" x14ac:dyDescent="0.25">
      <c r="A556" s="24">
        <v>44405</v>
      </c>
      <c r="B556" s="25">
        <v>34767898</v>
      </c>
      <c r="C556" s="25">
        <v>611701</v>
      </c>
      <c r="D556" s="25">
        <f>#REF!-B555</f>
        <v>84961</v>
      </c>
      <c r="E556" s="25">
        <f>#REF!-C555</f>
        <v>495</v>
      </c>
      <c r="F556" s="26" t="str">
        <f>TEXT(#REF!,"mmm-yyy")</f>
        <v>Jul-2021</v>
      </c>
    </row>
    <row r="557" spans="1:6" x14ac:dyDescent="0.25">
      <c r="A557" s="24">
        <v>44406</v>
      </c>
      <c r="B557" s="25">
        <v>34866192</v>
      </c>
      <c r="C557" s="25">
        <v>612104</v>
      </c>
      <c r="D557" s="25">
        <f>#REF!-B556</f>
        <v>98294</v>
      </c>
      <c r="E557" s="25">
        <f>#REF!-C556</f>
        <v>403</v>
      </c>
      <c r="F557" s="26" t="str">
        <f>TEXT(#REF!,"mmm-yyy")</f>
        <v>Jul-2021</v>
      </c>
    </row>
    <row r="558" spans="1:6" x14ac:dyDescent="0.25">
      <c r="A558" s="24">
        <v>44407</v>
      </c>
      <c r="B558" s="25">
        <v>34988866</v>
      </c>
      <c r="C558" s="25">
        <v>612775</v>
      </c>
      <c r="D558" s="25">
        <f>#REF!-B557</f>
        <v>122674</v>
      </c>
      <c r="E558" s="25">
        <f>#REF!-C557</f>
        <v>671</v>
      </c>
      <c r="F558" s="26" t="str">
        <f>TEXT(#REF!,"mmm-yyy")</f>
        <v>Jul-2021</v>
      </c>
    </row>
    <row r="559" spans="1:6" x14ac:dyDescent="0.25">
      <c r="A559" s="24">
        <v>44408</v>
      </c>
      <c r="B559" s="25">
        <v>35018564</v>
      </c>
      <c r="C559" s="25">
        <v>612919</v>
      </c>
      <c r="D559" s="25">
        <f>#REF!-B558</f>
        <v>29698</v>
      </c>
      <c r="E559" s="25">
        <f>#REF!-C558</f>
        <v>144</v>
      </c>
      <c r="F559" s="26" t="str">
        <f>TEXT(#REF!,"mmm-yyy")</f>
        <v>Jul-2021</v>
      </c>
    </row>
    <row r="560" spans="1:6" x14ac:dyDescent="0.25">
      <c r="A560" s="24">
        <v>44409</v>
      </c>
      <c r="B560" s="25">
        <v>35041458</v>
      </c>
      <c r="C560" s="25">
        <v>612982</v>
      </c>
      <c r="D560" s="25">
        <f>#REF!-B559</f>
        <v>22894</v>
      </c>
      <c r="E560" s="25">
        <f>#REF!-C559</f>
        <v>63</v>
      </c>
      <c r="F560" s="26" t="str">
        <f>TEXT(#REF!,"mmm-yyy")</f>
        <v>Aug-2021</v>
      </c>
    </row>
    <row r="561" spans="1:6" x14ac:dyDescent="0.25">
      <c r="A561" s="24">
        <v>44410</v>
      </c>
      <c r="B561" s="25">
        <v>35177628</v>
      </c>
      <c r="C561" s="25">
        <v>613440</v>
      </c>
      <c r="D561" s="25">
        <f>#REF!-B560</f>
        <v>136170</v>
      </c>
      <c r="E561" s="25">
        <f>#REF!-C560</f>
        <v>458</v>
      </c>
      <c r="F561" s="26" t="str">
        <f>TEXT(#REF!,"mmm-yyy")</f>
        <v>Aug-2021</v>
      </c>
    </row>
    <row r="562" spans="1:6" x14ac:dyDescent="0.25">
      <c r="A562" s="24">
        <v>44411</v>
      </c>
      <c r="B562" s="25">
        <v>35327939</v>
      </c>
      <c r="C562" s="25">
        <v>614109</v>
      </c>
      <c r="D562" s="25">
        <f>#REF!-B561</f>
        <v>150311</v>
      </c>
      <c r="E562" s="25">
        <f>#REF!-C561</f>
        <v>669</v>
      </c>
      <c r="F562" s="26" t="str">
        <f>TEXT(#REF!,"mmm-yyy")</f>
        <v>Aug-2021</v>
      </c>
    </row>
    <row r="563" spans="1:6" x14ac:dyDescent="0.25">
      <c r="A563" s="24">
        <v>44412</v>
      </c>
      <c r="B563" s="25">
        <v>35440283</v>
      </c>
      <c r="C563" s="25">
        <v>614834</v>
      </c>
      <c r="D563" s="25">
        <f>#REF!-B562</f>
        <v>112344</v>
      </c>
      <c r="E563" s="25">
        <f>#REF!-C562</f>
        <v>725</v>
      </c>
      <c r="F563" s="26" t="str">
        <f>TEXT(#REF!,"mmm-yyy")</f>
        <v>Aug-2021</v>
      </c>
    </row>
    <row r="564" spans="1:6" x14ac:dyDescent="0.25">
      <c r="A564" s="24">
        <v>44413</v>
      </c>
      <c r="B564" s="25">
        <v>35567255</v>
      </c>
      <c r="C564" s="25">
        <v>615408</v>
      </c>
      <c r="D564" s="25">
        <f>#REF!-B563</f>
        <v>126972</v>
      </c>
      <c r="E564" s="25">
        <f>#REF!-C563</f>
        <v>574</v>
      </c>
      <c r="F564" s="26" t="str">
        <f>TEXT(#REF!,"mmm-yyy")</f>
        <v>Aug-2021</v>
      </c>
    </row>
    <row r="565" spans="1:6" x14ac:dyDescent="0.25">
      <c r="A565" s="24">
        <v>44414</v>
      </c>
      <c r="B565" s="25">
        <v>35735606</v>
      </c>
      <c r="C565" s="25">
        <v>616257</v>
      </c>
      <c r="D565" s="25">
        <f>#REF!-B564</f>
        <v>168351</v>
      </c>
      <c r="E565" s="25">
        <f>#REF!-C564</f>
        <v>849</v>
      </c>
      <c r="F565" s="26" t="str">
        <f>TEXT(#REF!,"mmm-yyy")</f>
        <v>Aug-2021</v>
      </c>
    </row>
    <row r="566" spans="1:6" x14ac:dyDescent="0.25">
      <c r="A566" s="24">
        <v>44415</v>
      </c>
      <c r="B566" s="25">
        <v>35777721</v>
      </c>
      <c r="C566" s="25">
        <v>616463</v>
      </c>
      <c r="D566" s="25">
        <f>#REF!-B565</f>
        <v>42115</v>
      </c>
      <c r="E566" s="25">
        <f>#REF!-C565</f>
        <v>206</v>
      </c>
      <c r="F566" s="26" t="str">
        <f>TEXT(#REF!,"mmm-yyy")</f>
        <v>Aug-2021</v>
      </c>
    </row>
    <row r="567" spans="1:6" x14ac:dyDescent="0.25">
      <c r="A567" s="24">
        <v>44416</v>
      </c>
      <c r="B567" s="25">
        <v>35813789</v>
      </c>
      <c r="C567" s="25">
        <v>616594</v>
      </c>
      <c r="D567" s="25">
        <f>#REF!-B566</f>
        <v>36068</v>
      </c>
      <c r="E567" s="25">
        <f>#REF!-C566</f>
        <v>131</v>
      </c>
      <c r="F567" s="26" t="str">
        <f>TEXT(#REF!,"mmm-yyy")</f>
        <v>Aug-2021</v>
      </c>
    </row>
    <row r="568" spans="1:6" x14ac:dyDescent="0.25">
      <c r="A568" s="24">
        <v>44417</v>
      </c>
      <c r="B568" s="25">
        <v>35992480</v>
      </c>
      <c r="C568" s="25">
        <v>617314</v>
      </c>
      <c r="D568" s="25">
        <f>#REF!-B567</f>
        <v>178691</v>
      </c>
      <c r="E568" s="25">
        <f>#REF!-C567</f>
        <v>720</v>
      </c>
      <c r="F568" s="26" t="str">
        <f>TEXT(#REF!,"mmm-yyy")</f>
        <v>Aug-2021</v>
      </c>
    </row>
    <row r="569" spans="1:6" x14ac:dyDescent="0.25">
      <c r="A569" s="24">
        <v>44418</v>
      </c>
      <c r="B569" s="25">
        <v>36154571</v>
      </c>
      <c r="C569" s="25">
        <v>618363</v>
      </c>
      <c r="D569" s="25">
        <f>#REF!-B568</f>
        <v>162091</v>
      </c>
      <c r="E569" s="25">
        <f>#REF!-C568</f>
        <v>1049</v>
      </c>
      <c r="F569" s="26" t="str">
        <f>TEXT(#REF!,"mmm-yyy")</f>
        <v>Aug-2021</v>
      </c>
    </row>
    <row r="570" spans="1:6" x14ac:dyDescent="0.25">
      <c r="A570" s="24">
        <v>44419</v>
      </c>
      <c r="B570" s="25">
        <v>36310148</v>
      </c>
      <c r="C570" s="25">
        <v>618701</v>
      </c>
      <c r="D570" s="25">
        <f>#REF!-B569</f>
        <v>155577</v>
      </c>
      <c r="E570" s="25">
        <f>#REF!-C569</f>
        <v>338</v>
      </c>
      <c r="F570" s="26" t="str">
        <f>TEXT(#REF!,"mmm-yyy")</f>
        <v>Aug-2021</v>
      </c>
    </row>
    <row r="571" spans="1:6" x14ac:dyDescent="0.25">
      <c r="A571" s="24">
        <v>44420</v>
      </c>
      <c r="B571" s="25">
        <v>36448857</v>
      </c>
      <c r="C571" s="25">
        <v>619723</v>
      </c>
      <c r="D571" s="25">
        <f>#REF!-B570</f>
        <v>138709</v>
      </c>
      <c r="E571" s="25">
        <f>#REF!-C570</f>
        <v>1022</v>
      </c>
      <c r="F571" s="26" t="str">
        <f>TEXT(#REF!,"mmm-yyy")</f>
        <v>Aug-2021</v>
      </c>
    </row>
    <row r="572" spans="1:6" x14ac:dyDescent="0.25">
      <c r="A572" s="24">
        <v>44421</v>
      </c>
      <c r="B572" s="25">
        <v>36636249</v>
      </c>
      <c r="C572" s="25">
        <v>620809</v>
      </c>
      <c r="D572" s="25">
        <f>#REF!-B571</f>
        <v>187392</v>
      </c>
      <c r="E572" s="25">
        <f>#REF!-C571</f>
        <v>1086</v>
      </c>
      <c r="F572" s="26" t="str">
        <f>TEXT(#REF!,"mmm-yyy")</f>
        <v>Aug-2021</v>
      </c>
    </row>
    <row r="573" spans="1:6" x14ac:dyDescent="0.25">
      <c r="A573" s="24">
        <v>44422</v>
      </c>
      <c r="B573" s="25">
        <v>36686066</v>
      </c>
      <c r="C573" s="25">
        <v>621051</v>
      </c>
      <c r="D573" s="25">
        <f>#REF!-B572</f>
        <v>49817</v>
      </c>
      <c r="E573" s="25">
        <f>#REF!-C572</f>
        <v>242</v>
      </c>
      <c r="F573" s="26" t="str">
        <f>TEXT(#REF!,"mmm-yyy")</f>
        <v>Aug-2021</v>
      </c>
    </row>
    <row r="574" spans="1:6" x14ac:dyDescent="0.25">
      <c r="A574" s="24">
        <v>44423</v>
      </c>
      <c r="B574" s="25">
        <v>36729884</v>
      </c>
      <c r="C574" s="25">
        <v>621228</v>
      </c>
      <c r="D574" s="25">
        <f>#REF!-B573</f>
        <v>43818</v>
      </c>
      <c r="E574" s="25">
        <f>#REF!-C573</f>
        <v>177</v>
      </c>
      <c r="F574" s="26" t="str">
        <f>TEXT(#REF!,"mmm-yyy")</f>
        <v>Aug-2021</v>
      </c>
    </row>
    <row r="575" spans="1:6" x14ac:dyDescent="0.25">
      <c r="A575" s="24">
        <v>44424</v>
      </c>
      <c r="B575" s="25">
        <v>36989377</v>
      </c>
      <c r="C575" s="25">
        <v>622244</v>
      </c>
      <c r="D575" s="25">
        <f>#REF!-B574</f>
        <v>259493</v>
      </c>
      <c r="E575" s="25">
        <f>#REF!-C574</f>
        <v>1016</v>
      </c>
      <c r="F575" s="26" t="str">
        <f>TEXT(#REF!,"mmm-yyy")</f>
        <v>Aug-2021</v>
      </c>
    </row>
    <row r="576" spans="1:6" x14ac:dyDescent="0.25">
      <c r="A576" s="24">
        <v>44425</v>
      </c>
      <c r="B576" s="25">
        <v>37133674</v>
      </c>
      <c r="C576" s="25">
        <v>623237</v>
      </c>
      <c r="D576" s="25">
        <f>#REF!-B575</f>
        <v>144297</v>
      </c>
      <c r="E576" s="25">
        <f>#REF!-C575</f>
        <v>993</v>
      </c>
      <c r="F576" s="26" t="str">
        <f>TEXT(#REF!,"mmm-yyy")</f>
        <v>Aug-2021</v>
      </c>
    </row>
    <row r="577" spans="1:6" x14ac:dyDescent="0.25">
      <c r="A577" s="24">
        <v>44426</v>
      </c>
      <c r="B577" s="25">
        <v>37298285</v>
      </c>
      <c r="C577" s="25">
        <v>624365</v>
      </c>
      <c r="D577" s="25">
        <f>#REF!-B576</f>
        <v>164611</v>
      </c>
      <c r="E577" s="25">
        <f>#REF!-C576</f>
        <v>1128</v>
      </c>
      <c r="F577" s="26" t="str">
        <f>TEXT(#REF!,"mmm-yyy")</f>
        <v>Aug-2021</v>
      </c>
    </row>
    <row r="578" spans="1:6" x14ac:dyDescent="0.25">
      <c r="A578" s="24">
        <v>44427</v>
      </c>
      <c r="B578" s="25">
        <v>37458037</v>
      </c>
      <c r="C578" s="25">
        <v>626099</v>
      </c>
      <c r="D578" s="25">
        <f>#REF!-B577</f>
        <v>159752</v>
      </c>
      <c r="E578" s="25">
        <f>#REF!-C577</f>
        <v>1734</v>
      </c>
      <c r="F578" s="26" t="str">
        <f>TEXT(#REF!,"mmm-yyy")</f>
        <v>Aug-2021</v>
      </c>
    </row>
    <row r="579" spans="1:6" x14ac:dyDescent="0.25">
      <c r="A579" s="24">
        <v>44428</v>
      </c>
      <c r="B579" s="25">
        <v>37657643</v>
      </c>
      <c r="C579" s="25">
        <v>627631</v>
      </c>
      <c r="D579" s="25">
        <f>#REF!-B578</f>
        <v>199606</v>
      </c>
      <c r="E579" s="25">
        <f>#REF!-C578</f>
        <v>1532</v>
      </c>
      <c r="F579" s="26" t="str">
        <f>TEXT(#REF!,"mmm-yyy")</f>
        <v>Aug-2021</v>
      </c>
    </row>
    <row r="580" spans="1:6" x14ac:dyDescent="0.25">
      <c r="A580" s="24">
        <v>44429</v>
      </c>
      <c r="B580" s="25">
        <v>37737034</v>
      </c>
      <c r="C580" s="25">
        <v>628100</v>
      </c>
      <c r="D580" s="25">
        <f>#REF!-B579</f>
        <v>79391</v>
      </c>
      <c r="E580" s="25">
        <f>#REF!-C579</f>
        <v>469</v>
      </c>
      <c r="F580" s="26" t="str">
        <f>TEXT(#REF!,"mmm-yyy")</f>
        <v>Aug-2021</v>
      </c>
    </row>
    <row r="581" spans="1:6" x14ac:dyDescent="0.25">
      <c r="A581" s="24">
        <v>44430</v>
      </c>
      <c r="B581" s="25">
        <v>37777607</v>
      </c>
      <c r="C581" s="25">
        <v>628285</v>
      </c>
      <c r="D581" s="25">
        <f>#REF!-B580</f>
        <v>40573</v>
      </c>
      <c r="E581" s="25">
        <f>#REF!-C580</f>
        <v>185</v>
      </c>
      <c r="F581" s="26" t="str">
        <f>TEXT(#REF!,"mmm-yyy")</f>
        <v>Aug-2021</v>
      </c>
    </row>
    <row r="582" spans="1:6" x14ac:dyDescent="0.25">
      <c r="A582" s="24">
        <v>44431</v>
      </c>
      <c r="B582" s="25">
        <v>38043754</v>
      </c>
      <c r="C582" s="25">
        <v>629644</v>
      </c>
      <c r="D582" s="25">
        <f>#REF!-B581</f>
        <v>266147</v>
      </c>
      <c r="E582" s="25">
        <f>#REF!-C581</f>
        <v>1359</v>
      </c>
      <c r="F582" s="26" t="str">
        <f>TEXT(#REF!,"mmm-yyy")</f>
        <v>Aug-2021</v>
      </c>
    </row>
    <row r="583" spans="1:6" x14ac:dyDescent="0.25">
      <c r="A583" s="24">
        <v>44432</v>
      </c>
      <c r="B583" s="25">
        <v>38193951</v>
      </c>
      <c r="C583" s="25">
        <v>631057</v>
      </c>
      <c r="D583" s="25">
        <f>#REF!-B582</f>
        <v>150197</v>
      </c>
      <c r="E583" s="25">
        <f>#REF!-C582</f>
        <v>1413</v>
      </c>
      <c r="F583" s="26" t="str">
        <f>TEXT(#REF!,"mmm-yyy")</f>
        <v>Aug-2021</v>
      </c>
    </row>
    <row r="584" spans="1:6" x14ac:dyDescent="0.25">
      <c r="A584" s="24">
        <v>44433</v>
      </c>
      <c r="B584" s="25">
        <v>38364887</v>
      </c>
      <c r="C584" s="25">
        <v>632522</v>
      </c>
      <c r="D584" s="25">
        <f>#REF!-B583</f>
        <v>170936</v>
      </c>
      <c r="E584" s="25">
        <f>#REF!-C583</f>
        <v>1465</v>
      </c>
      <c r="F584" s="26" t="str">
        <f>TEXT(#REF!,"mmm-yyy")</f>
        <v>Aug-2021</v>
      </c>
    </row>
    <row r="585" spans="1:6" x14ac:dyDescent="0.25">
      <c r="A585" s="24">
        <v>44434</v>
      </c>
      <c r="B585" s="25">
        <v>38552648</v>
      </c>
      <c r="C585" s="25">
        <v>634735</v>
      </c>
      <c r="D585" s="25">
        <f>#REF!-B584</f>
        <v>187761</v>
      </c>
      <c r="E585" s="25">
        <f>#REF!-C584</f>
        <v>2213</v>
      </c>
      <c r="F585" s="26" t="str">
        <f>TEXT(#REF!,"mmm-yyy")</f>
        <v>Aug-2021</v>
      </c>
    </row>
    <row r="586" spans="1:6" x14ac:dyDescent="0.25">
      <c r="A586" s="24">
        <v>44435</v>
      </c>
      <c r="B586" s="25">
        <v>38748559</v>
      </c>
      <c r="C586" s="25">
        <v>636509</v>
      </c>
      <c r="D586" s="25">
        <f>#REF!-B585</f>
        <v>195911</v>
      </c>
      <c r="E586" s="25">
        <f>#REF!-C585</f>
        <v>1774</v>
      </c>
      <c r="F586" s="26" t="str">
        <f>TEXT(#REF!,"mmm-yyy")</f>
        <v>Aug-2021</v>
      </c>
    </row>
    <row r="587" spans="1:6" x14ac:dyDescent="0.25">
      <c r="A587" s="24">
        <v>44436</v>
      </c>
      <c r="B587" s="25">
        <v>38833818</v>
      </c>
      <c r="C587" s="25">
        <v>637076</v>
      </c>
      <c r="D587" s="25">
        <f>#REF!-B586</f>
        <v>85259</v>
      </c>
      <c r="E587" s="25">
        <f>#REF!-C586</f>
        <v>567</v>
      </c>
      <c r="F587" s="26" t="str">
        <f>TEXT(#REF!,"mmm-yyy")</f>
        <v>Aug-2021</v>
      </c>
    </row>
    <row r="588" spans="1:6" x14ac:dyDescent="0.25">
      <c r="A588" s="24">
        <v>44437</v>
      </c>
      <c r="B588" s="25">
        <v>38875976</v>
      </c>
      <c r="C588" s="25">
        <v>637356</v>
      </c>
      <c r="D588" s="25">
        <f>#REF!-B587</f>
        <v>42158</v>
      </c>
      <c r="E588" s="25">
        <f>#REF!-C587</f>
        <v>280</v>
      </c>
      <c r="F588" s="26" t="str">
        <f>TEXT(#REF!,"mmm-yyy")</f>
        <v>Aug-2021</v>
      </c>
    </row>
    <row r="589" spans="1:6" x14ac:dyDescent="0.25">
      <c r="A589" s="24">
        <v>44438</v>
      </c>
      <c r="B589" s="25">
        <v>39156379</v>
      </c>
      <c r="C589" s="25">
        <v>639081</v>
      </c>
      <c r="D589" s="25">
        <f>#REF!-B588</f>
        <v>280403</v>
      </c>
      <c r="E589" s="25">
        <f>#REF!-C588</f>
        <v>1725</v>
      </c>
      <c r="F589" s="26" t="str">
        <f>TEXT(#REF!,"mmm-yyy")</f>
        <v>Aug-2021</v>
      </c>
    </row>
    <row r="590" spans="1:6" x14ac:dyDescent="0.25">
      <c r="A590" s="24">
        <v>44439</v>
      </c>
      <c r="B590" s="25">
        <v>39316629</v>
      </c>
      <c r="C590" s="25">
        <v>640519</v>
      </c>
      <c r="D590" s="25">
        <f>#REF!-B589</f>
        <v>160250</v>
      </c>
      <c r="E590" s="25">
        <f>#REF!-C589</f>
        <v>1438</v>
      </c>
      <c r="F590" s="26" t="str">
        <f>TEXT(#REF!,"mmm-yyy")</f>
        <v>Aug-2021</v>
      </c>
    </row>
    <row r="591" spans="1:6" x14ac:dyDescent="0.25">
      <c r="A591" s="24">
        <v>44440</v>
      </c>
      <c r="B591" s="25">
        <v>39527624</v>
      </c>
      <c r="C591" s="25">
        <v>642454</v>
      </c>
      <c r="D591" s="25">
        <f>#REF!-B590</f>
        <v>210995</v>
      </c>
      <c r="E591" s="25">
        <f>#REF!-C590</f>
        <v>1935</v>
      </c>
      <c r="F591" s="26" t="str">
        <f>TEXT(#REF!,"mmm-yyy")</f>
        <v>Sep-2021</v>
      </c>
    </row>
    <row r="592" spans="1:6" x14ac:dyDescent="0.25">
      <c r="A592" s="24">
        <v>44441</v>
      </c>
      <c r="B592" s="25">
        <v>39703320</v>
      </c>
      <c r="C592" s="25">
        <v>645391</v>
      </c>
      <c r="D592" s="25">
        <f>#REF!-B591</f>
        <v>175696</v>
      </c>
      <c r="E592" s="25">
        <f>#REF!-C591</f>
        <v>2937</v>
      </c>
      <c r="F592" s="26" t="str">
        <f>TEXT(#REF!,"mmm-yyy")</f>
        <v>Sep-2021</v>
      </c>
    </row>
    <row r="593" spans="1:6" x14ac:dyDescent="0.25">
      <c r="A593" s="24">
        <v>44442</v>
      </c>
      <c r="B593" s="25">
        <v>39894795</v>
      </c>
      <c r="C593" s="25">
        <v>647370</v>
      </c>
      <c r="D593" s="25">
        <f>#REF!-B592</f>
        <v>191475</v>
      </c>
      <c r="E593" s="25">
        <f>#REF!-C592</f>
        <v>1979</v>
      </c>
      <c r="F593" s="26" t="str">
        <f>TEXT(#REF!,"mmm-yyy")</f>
        <v>Sep-2021</v>
      </c>
    </row>
    <row r="594" spans="1:6" x14ac:dyDescent="0.25">
      <c r="A594" s="24">
        <v>44443</v>
      </c>
      <c r="B594" s="25">
        <v>39960849</v>
      </c>
      <c r="C594" s="25">
        <v>647896</v>
      </c>
      <c r="D594" s="25">
        <f>#REF!-B593</f>
        <v>66054</v>
      </c>
      <c r="E594" s="25">
        <f>#REF!-C593</f>
        <v>526</v>
      </c>
      <c r="F594" s="26" t="str">
        <f>TEXT(#REF!,"mmm-yyy")</f>
        <v>Sep-2021</v>
      </c>
    </row>
    <row r="595" spans="1:6" x14ac:dyDescent="0.25">
      <c r="A595" s="24">
        <v>44444</v>
      </c>
      <c r="B595" s="25">
        <v>40005266</v>
      </c>
      <c r="C595" s="25">
        <v>648273</v>
      </c>
      <c r="D595" s="25">
        <f>#REF!-B594</f>
        <v>44417</v>
      </c>
      <c r="E595" s="25">
        <f>#REF!-C594</f>
        <v>377</v>
      </c>
      <c r="F595" s="26" t="str">
        <f>TEXT(#REF!,"mmm-yyy")</f>
        <v>Sep-2021</v>
      </c>
    </row>
    <row r="596" spans="1:6" x14ac:dyDescent="0.25">
      <c r="A596" s="24">
        <v>44445</v>
      </c>
      <c r="B596" s="25">
        <v>40082242</v>
      </c>
      <c r="C596" s="25">
        <v>648788</v>
      </c>
      <c r="D596" s="25">
        <f>#REF!-B595</f>
        <v>76976</v>
      </c>
      <c r="E596" s="25">
        <f>#REF!-C595</f>
        <v>515</v>
      </c>
      <c r="F596" s="26" t="str">
        <f>TEXT(#REF!,"mmm-yyy")</f>
        <v>Sep-2021</v>
      </c>
    </row>
    <row r="597" spans="1:6" x14ac:dyDescent="0.25">
      <c r="A597" s="24">
        <v>44446</v>
      </c>
      <c r="B597" s="25">
        <v>40383380</v>
      </c>
      <c r="C597" s="25">
        <v>651014</v>
      </c>
      <c r="D597" s="25">
        <f>#REF!-B596</f>
        <v>301138</v>
      </c>
      <c r="E597" s="25">
        <f>#REF!-C596</f>
        <v>2226</v>
      </c>
      <c r="F597" s="26" t="str">
        <f>TEXT(#REF!,"mmm-yyy")</f>
        <v>Sep-2021</v>
      </c>
    </row>
    <row r="598" spans="1:6" x14ac:dyDescent="0.25">
      <c r="A598" s="24">
        <v>44447</v>
      </c>
      <c r="B598" s="25">
        <v>40567569</v>
      </c>
      <c r="C598" s="25">
        <v>653216</v>
      </c>
      <c r="D598" s="25">
        <f>#REF!-B597</f>
        <v>184189</v>
      </c>
      <c r="E598" s="25">
        <f>#REF!-C597</f>
        <v>2202</v>
      </c>
      <c r="F598" s="26" t="str">
        <f>TEXT(#REF!,"mmm-yyy")</f>
        <v>Sep-2021</v>
      </c>
    </row>
    <row r="599" spans="1:6" x14ac:dyDescent="0.25">
      <c r="A599" s="24">
        <v>44448</v>
      </c>
      <c r="B599" s="25">
        <v>40738140</v>
      </c>
      <c r="C599" s="25">
        <v>656448</v>
      </c>
      <c r="D599" s="25">
        <f>#REF!-B598</f>
        <v>170571</v>
      </c>
      <c r="E599" s="25">
        <f>#REF!-C598</f>
        <v>3232</v>
      </c>
      <c r="F599" s="26" t="str">
        <f>TEXT(#REF!,"mmm-yyy")</f>
        <v>Sep-2021</v>
      </c>
    </row>
    <row r="600" spans="1:6" x14ac:dyDescent="0.25">
      <c r="A600" s="24">
        <v>44449</v>
      </c>
      <c r="B600" s="25">
        <v>40914456</v>
      </c>
      <c r="C600" s="25">
        <v>658865</v>
      </c>
      <c r="D600" s="25">
        <f>#REF!-B599</f>
        <v>176316</v>
      </c>
      <c r="E600" s="25">
        <f>#REF!-C599</f>
        <v>2417</v>
      </c>
      <c r="F600" s="26" t="str">
        <f>TEXT(#REF!,"mmm-yyy")</f>
        <v>Sep-2021</v>
      </c>
    </row>
    <row r="601" spans="1:6" x14ac:dyDescent="0.25">
      <c r="A601" s="24">
        <v>44450</v>
      </c>
      <c r="B601" s="25">
        <v>40988382</v>
      </c>
      <c r="C601" s="25">
        <v>659556</v>
      </c>
      <c r="D601" s="25">
        <f>#REF!-B600</f>
        <v>73926</v>
      </c>
      <c r="E601" s="25">
        <f>#REF!-C600</f>
        <v>691</v>
      </c>
      <c r="F601" s="26" t="str">
        <f>TEXT(#REF!,"mmm-yyy")</f>
        <v>Sep-2021</v>
      </c>
    </row>
    <row r="602" spans="1:6" x14ac:dyDescent="0.25">
      <c r="A602" s="24">
        <v>44451</v>
      </c>
      <c r="B602" s="25">
        <v>41027940</v>
      </c>
      <c r="C602" s="25">
        <v>659854</v>
      </c>
      <c r="D602" s="25">
        <f>#REF!-B601</f>
        <v>39558</v>
      </c>
      <c r="E602" s="25">
        <f>#REF!-C601</f>
        <v>298</v>
      </c>
      <c r="F602" s="26" t="str">
        <f>TEXT(#REF!,"mmm-yyy")</f>
        <v>Sep-2021</v>
      </c>
    </row>
    <row r="603" spans="1:6" x14ac:dyDescent="0.25">
      <c r="A603" s="24">
        <v>44452</v>
      </c>
      <c r="B603" s="25">
        <v>41312998</v>
      </c>
      <c r="C603" s="25">
        <v>661579</v>
      </c>
      <c r="D603" s="25">
        <f>#REF!-B602</f>
        <v>285058</v>
      </c>
      <c r="E603" s="25">
        <f>#REF!-C602</f>
        <v>1725</v>
      </c>
      <c r="F603" s="26" t="str">
        <f>TEXT(#REF!,"mmm-yyy")</f>
        <v>Sep-2021</v>
      </c>
    </row>
    <row r="604" spans="1:6" x14ac:dyDescent="0.25">
      <c r="A604" s="24">
        <v>44453</v>
      </c>
      <c r="B604" s="25">
        <v>41465694</v>
      </c>
      <c r="C604" s="25">
        <v>664235</v>
      </c>
      <c r="D604" s="25">
        <f>#REF!-B603</f>
        <v>152696</v>
      </c>
      <c r="E604" s="25">
        <f>#REF!-C603</f>
        <v>2656</v>
      </c>
      <c r="F604" s="26" t="str">
        <f>TEXT(#REF!,"mmm-yyy")</f>
        <v>Sep-2021</v>
      </c>
    </row>
    <row r="605" spans="1:6" x14ac:dyDescent="0.25">
      <c r="A605" s="24">
        <v>44454</v>
      </c>
      <c r="B605" s="25">
        <v>41635889</v>
      </c>
      <c r="C605" s="25">
        <v>666816</v>
      </c>
      <c r="D605" s="25">
        <f>#REF!-B604</f>
        <v>170195</v>
      </c>
      <c r="E605" s="25">
        <f>#REF!-C604</f>
        <v>2581</v>
      </c>
      <c r="F605" s="26" t="str">
        <f>TEXT(#REF!,"mmm-yyy")</f>
        <v>Sep-2021</v>
      </c>
    </row>
    <row r="606" spans="1:6" x14ac:dyDescent="0.25">
      <c r="A606" s="24">
        <v>44455</v>
      </c>
      <c r="B606" s="25">
        <v>41790772</v>
      </c>
      <c r="C606" s="25">
        <v>670234</v>
      </c>
      <c r="D606" s="25">
        <f>#REF!-B605</f>
        <v>154883</v>
      </c>
      <c r="E606" s="25">
        <f>#REF!-C605</f>
        <v>3418</v>
      </c>
      <c r="F606" s="26" t="str">
        <f>TEXT(#REF!,"mmm-yyy")</f>
        <v>Sep-2021</v>
      </c>
    </row>
    <row r="607" spans="1:6" x14ac:dyDescent="0.25">
      <c r="A607" s="24">
        <v>44456</v>
      </c>
      <c r="B607" s="25">
        <v>41957710</v>
      </c>
      <c r="C607" s="25">
        <v>672813</v>
      </c>
      <c r="D607" s="25">
        <f>#REF!-B606</f>
        <v>166938</v>
      </c>
      <c r="E607" s="25">
        <f>#REF!-C606</f>
        <v>2579</v>
      </c>
      <c r="F607" s="26" t="str">
        <f>TEXT(#REF!,"mmm-yyy")</f>
        <v>Sep-2021</v>
      </c>
    </row>
    <row r="608" spans="1:6" x14ac:dyDescent="0.25">
      <c r="A608" s="24">
        <v>44457</v>
      </c>
      <c r="B608" s="25">
        <v>42025890</v>
      </c>
      <c r="C608" s="25">
        <v>673637</v>
      </c>
      <c r="D608" s="25">
        <f>#REF!-B607</f>
        <v>68180</v>
      </c>
      <c r="E608" s="25">
        <f>#REF!-C607</f>
        <v>824</v>
      </c>
      <c r="F608" s="26" t="str">
        <f>TEXT(#REF!,"mmm-yyy")</f>
        <v>Sep-2021</v>
      </c>
    </row>
    <row r="609" spans="1:6" x14ac:dyDescent="0.25">
      <c r="A609" s="24">
        <v>44458</v>
      </c>
      <c r="B609" s="25">
        <v>42065846</v>
      </c>
      <c r="C609" s="25">
        <v>673939</v>
      </c>
      <c r="D609" s="25">
        <f>#REF!-B608</f>
        <v>39956</v>
      </c>
      <c r="E609" s="25">
        <f>#REF!-C608</f>
        <v>302</v>
      </c>
      <c r="F609" s="26" t="str">
        <f>TEXT(#REF!,"mmm-yyy")</f>
        <v>Sep-2021</v>
      </c>
    </row>
    <row r="610" spans="1:6" x14ac:dyDescent="0.25">
      <c r="A610" s="24">
        <v>44459</v>
      </c>
      <c r="B610" s="25">
        <v>42274012</v>
      </c>
      <c r="C610" s="25">
        <v>676191</v>
      </c>
      <c r="D610" s="25">
        <f>#REF!-B609</f>
        <v>208166</v>
      </c>
      <c r="E610" s="25">
        <f>#REF!-C609</f>
        <v>2252</v>
      </c>
      <c r="F610" s="26" t="str">
        <f>TEXT(#REF!,"mmm-yyy")</f>
        <v>Sep-2021</v>
      </c>
    </row>
    <row r="611" spans="1:6" x14ac:dyDescent="0.25">
      <c r="A611" s="24">
        <v>44460</v>
      </c>
      <c r="B611" s="25">
        <v>42403987</v>
      </c>
      <c r="C611" s="25">
        <v>678556</v>
      </c>
      <c r="D611" s="25">
        <f>#REF!-B610</f>
        <v>129975</v>
      </c>
      <c r="E611" s="25">
        <f>#REF!-C610</f>
        <v>2365</v>
      </c>
      <c r="F611" s="26" t="str">
        <f>TEXT(#REF!,"mmm-yyy")</f>
        <v>Sep-2021</v>
      </c>
    </row>
    <row r="612" spans="1:6" x14ac:dyDescent="0.25">
      <c r="A612" s="24">
        <v>44461</v>
      </c>
      <c r="B612" s="25">
        <v>42551480</v>
      </c>
      <c r="C612" s="25">
        <v>681343</v>
      </c>
      <c r="D612" s="25">
        <f>#REF!-B611</f>
        <v>147493</v>
      </c>
      <c r="E612" s="25">
        <f>#REF!-C611</f>
        <v>2787</v>
      </c>
      <c r="F612" s="26" t="str">
        <f>TEXT(#REF!,"mmm-yyy")</f>
        <v>Sep-2021</v>
      </c>
    </row>
    <row r="613" spans="1:6" x14ac:dyDescent="0.25">
      <c r="A613" s="24">
        <v>44462</v>
      </c>
      <c r="B613" s="25">
        <v>42679344</v>
      </c>
      <c r="C613" s="25">
        <v>684498</v>
      </c>
      <c r="D613" s="25">
        <f>#REF!-B612</f>
        <v>127864</v>
      </c>
      <c r="E613" s="25">
        <f>#REF!-C612</f>
        <v>3155</v>
      </c>
      <c r="F613" s="26" t="str">
        <f>TEXT(#REF!,"mmm-yyy")</f>
        <v>Sep-2021</v>
      </c>
    </row>
    <row r="614" spans="1:6" x14ac:dyDescent="0.25">
      <c r="A614" s="24">
        <v>44463</v>
      </c>
      <c r="B614" s="25">
        <v>42819355</v>
      </c>
      <c r="C614" s="25">
        <v>687247</v>
      </c>
      <c r="D614" s="25">
        <f>#REF!-B613</f>
        <v>140011</v>
      </c>
      <c r="E614" s="25">
        <f>#REF!-C613</f>
        <v>2749</v>
      </c>
      <c r="F614" s="26" t="str">
        <f>TEXT(#REF!,"mmm-yyy")</f>
        <v>Sep-2021</v>
      </c>
    </row>
    <row r="615" spans="1:6" x14ac:dyDescent="0.25">
      <c r="A615" s="24">
        <v>44464</v>
      </c>
      <c r="B615" s="25">
        <v>42870947</v>
      </c>
      <c r="C615" s="25">
        <v>687876</v>
      </c>
      <c r="D615" s="25">
        <f>#REF!-B614</f>
        <v>51592</v>
      </c>
      <c r="E615" s="25">
        <f>#REF!-C614</f>
        <v>629</v>
      </c>
      <c r="F615" s="26" t="str">
        <f>TEXT(#REF!,"mmm-yyy")</f>
        <v>Sep-2021</v>
      </c>
    </row>
    <row r="616" spans="1:6" x14ac:dyDescent="0.25">
      <c r="A616" s="24">
        <v>44465</v>
      </c>
      <c r="B616" s="25">
        <v>42905182</v>
      </c>
      <c r="C616" s="25">
        <v>688178</v>
      </c>
      <c r="D616" s="25">
        <f>#REF!-B615</f>
        <v>34235</v>
      </c>
      <c r="E616" s="25">
        <f>#REF!-C615</f>
        <v>302</v>
      </c>
      <c r="F616" s="26" t="str">
        <f>TEXT(#REF!,"mmm-yyy")</f>
        <v>Sep-2021</v>
      </c>
    </row>
    <row r="617" spans="1:6" x14ac:dyDescent="0.25">
      <c r="A617" s="24">
        <v>44466</v>
      </c>
      <c r="B617" s="25">
        <v>43099971</v>
      </c>
      <c r="C617" s="25">
        <v>690559</v>
      </c>
      <c r="D617" s="25">
        <f>#REF!-B616</f>
        <v>194789</v>
      </c>
      <c r="E617" s="25">
        <f>#REF!-C616</f>
        <v>2381</v>
      </c>
      <c r="F617" s="26" t="str">
        <f>TEXT(#REF!,"mmm-yyy")</f>
        <v>Sep-2021</v>
      </c>
    </row>
    <row r="618" spans="1:6" x14ac:dyDescent="0.25">
      <c r="A618" s="24">
        <v>44467</v>
      </c>
      <c r="B618" s="25">
        <v>43213311</v>
      </c>
      <c r="C618" s="25">
        <v>692878</v>
      </c>
      <c r="D618" s="25">
        <f>#REF!-B617</f>
        <v>113340</v>
      </c>
      <c r="E618" s="25">
        <f>#REF!-C617</f>
        <v>2319</v>
      </c>
      <c r="F618" s="26" t="str">
        <f>TEXT(#REF!,"mmm-yyy")</f>
        <v>Sep-2021</v>
      </c>
    </row>
    <row r="619" spans="1:6" x14ac:dyDescent="0.25">
      <c r="A619" s="24">
        <v>44468</v>
      </c>
      <c r="B619" s="25">
        <v>43341823</v>
      </c>
      <c r="C619" s="25">
        <v>695393</v>
      </c>
      <c r="D619" s="25">
        <f>#REF!-B618</f>
        <v>128512</v>
      </c>
      <c r="E619" s="25">
        <f>#REF!-C618</f>
        <v>2515</v>
      </c>
      <c r="F619" s="26" t="str">
        <f>TEXT(#REF!,"mmm-yyy")</f>
        <v>Sep-2021</v>
      </c>
    </row>
    <row r="620" spans="1:6" x14ac:dyDescent="0.25">
      <c r="A620" s="24">
        <v>44469</v>
      </c>
      <c r="B620" s="25">
        <v>43458032</v>
      </c>
      <c r="C620" s="25">
        <v>698136</v>
      </c>
      <c r="D620" s="25">
        <f>#REF!-B619</f>
        <v>116209</v>
      </c>
      <c r="E620" s="25">
        <f>#REF!-C619</f>
        <v>2743</v>
      </c>
      <c r="F620" s="26" t="str">
        <f>TEXT(#REF!,"mmm-yyy")</f>
        <v>Sep-2021</v>
      </c>
    </row>
    <row r="621" spans="1:6" x14ac:dyDescent="0.25">
      <c r="A621" s="24">
        <v>44470</v>
      </c>
      <c r="B621" s="25">
        <v>43583808</v>
      </c>
      <c r="C621" s="25">
        <v>700583</v>
      </c>
      <c r="D621" s="25">
        <f>#REF!-B620</f>
        <v>125776</v>
      </c>
      <c r="E621" s="25">
        <f>#REF!-C620</f>
        <v>2447</v>
      </c>
      <c r="F621" s="26" t="str">
        <f>TEXT(#REF!,"mmm-yyy")</f>
        <v>Oct-2021</v>
      </c>
    </row>
    <row r="622" spans="1:6" x14ac:dyDescent="0.25">
      <c r="A622" s="24">
        <v>44471</v>
      </c>
      <c r="B622" s="25">
        <v>43628030</v>
      </c>
      <c r="C622" s="25">
        <v>701231</v>
      </c>
      <c r="D622" s="25">
        <f>#REF!-B621</f>
        <v>44222</v>
      </c>
      <c r="E622" s="25">
        <f>#REF!-C621</f>
        <v>648</v>
      </c>
      <c r="F622" s="26" t="str">
        <f>TEXT(#REF!,"mmm-yyy")</f>
        <v>Oct-2021</v>
      </c>
    </row>
    <row r="623" spans="1:6" x14ac:dyDescent="0.25">
      <c r="A623" s="24">
        <v>44472</v>
      </c>
      <c r="B623" s="25">
        <v>43653869</v>
      </c>
      <c r="C623" s="25">
        <v>701480</v>
      </c>
      <c r="D623" s="25">
        <f>#REF!-B622</f>
        <v>25839</v>
      </c>
      <c r="E623" s="25">
        <f>#REF!-C622</f>
        <v>249</v>
      </c>
      <c r="F623" s="26" t="str">
        <f>TEXT(#REF!,"mmm-yyy")</f>
        <v>Oct-2021</v>
      </c>
    </row>
    <row r="624" spans="1:6" x14ac:dyDescent="0.25">
      <c r="A624" s="24">
        <v>44473</v>
      </c>
      <c r="B624" s="25">
        <v>43826568</v>
      </c>
      <c r="C624" s="25">
        <v>703515</v>
      </c>
      <c r="D624" s="25">
        <f>#REF!-B623</f>
        <v>172699</v>
      </c>
      <c r="E624" s="25">
        <f>#REF!-C623</f>
        <v>2035</v>
      </c>
      <c r="F624" s="26" t="str">
        <f>TEXT(#REF!,"mmm-yyy")</f>
        <v>Oct-2021</v>
      </c>
    </row>
    <row r="625" spans="1:6" x14ac:dyDescent="0.25">
      <c r="A625" s="24">
        <v>44474</v>
      </c>
      <c r="B625" s="25">
        <v>43925170</v>
      </c>
      <c r="C625" s="25">
        <v>705543</v>
      </c>
      <c r="D625" s="25">
        <f>#REF!-B624</f>
        <v>98602</v>
      </c>
      <c r="E625" s="25">
        <f>#REF!-C624</f>
        <v>2028</v>
      </c>
      <c r="F625" s="26" t="str">
        <f>TEXT(#REF!,"mmm-yyy")</f>
        <v>Oct-2021</v>
      </c>
    </row>
    <row r="626" spans="1:6" x14ac:dyDescent="0.25">
      <c r="A626" s="24">
        <v>44475</v>
      </c>
      <c r="B626" s="25">
        <v>44051125</v>
      </c>
      <c r="C626" s="25">
        <v>708073</v>
      </c>
      <c r="D626" s="25">
        <f>#REF!-B625</f>
        <v>125955</v>
      </c>
      <c r="E626" s="25">
        <f>#REF!-C625</f>
        <v>2530</v>
      </c>
      <c r="F626" s="26" t="str">
        <f>TEXT(#REF!,"mmm-yyy")</f>
        <v>Oct-2021</v>
      </c>
    </row>
    <row r="627" spans="1:6" x14ac:dyDescent="0.25">
      <c r="A627" s="24">
        <v>44476</v>
      </c>
      <c r="B627" s="25">
        <v>44156527</v>
      </c>
      <c r="C627" s="25">
        <v>710522</v>
      </c>
      <c r="D627" s="25">
        <f>#REF!-B626</f>
        <v>105402</v>
      </c>
      <c r="E627" s="25">
        <f>#REF!-C626</f>
        <v>2449</v>
      </c>
      <c r="F627" s="26" t="str">
        <f>TEXT(#REF!,"mmm-yyy")</f>
        <v>Oct-2021</v>
      </c>
    </row>
    <row r="628" spans="1:6" x14ac:dyDescent="0.25">
      <c r="A628" s="24">
        <v>44477</v>
      </c>
      <c r="B628" s="25">
        <v>44269453</v>
      </c>
      <c r="C628" s="25">
        <v>712967</v>
      </c>
      <c r="D628" s="25">
        <f>#REF!-B627</f>
        <v>112926</v>
      </c>
      <c r="E628" s="25">
        <f>#REF!-C627</f>
        <v>2445</v>
      </c>
      <c r="F628" s="26" t="str">
        <f>TEXT(#REF!,"mmm-yyy")</f>
        <v>Oct-2021</v>
      </c>
    </row>
    <row r="629" spans="1:6" x14ac:dyDescent="0.25">
      <c r="A629" s="24">
        <v>44478</v>
      </c>
      <c r="B629" s="25">
        <v>44306787</v>
      </c>
      <c r="C629" s="25">
        <v>713480</v>
      </c>
      <c r="D629" s="25">
        <f>#REF!-B628</f>
        <v>37334</v>
      </c>
      <c r="E629" s="25">
        <f>#REF!-C628</f>
        <v>513</v>
      </c>
      <c r="F629" s="26" t="str">
        <f>TEXT(#REF!,"mmm-yyy")</f>
        <v>Oct-2021</v>
      </c>
    </row>
    <row r="630" spans="1:6" x14ac:dyDescent="0.25">
      <c r="A630" s="24">
        <v>44479</v>
      </c>
      <c r="B630" s="25">
        <v>44329826</v>
      </c>
      <c r="C630" s="25">
        <v>713961</v>
      </c>
      <c r="D630" s="25">
        <f>#REF!-B629</f>
        <v>23039</v>
      </c>
      <c r="E630" s="25">
        <f>#REF!-C629</f>
        <v>481</v>
      </c>
      <c r="F630" s="26" t="str">
        <f>TEXT(#REF!,"mmm-yyy")</f>
        <v>Oct-2021</v>
      </c>
    </row>
    <row r="631" spans="1:6" x14ac:dyDescent="0.25">
      <c r="A631" s="24">
        <v>44480</v>
      </c>
      <c r="B631" s="25">
        <v>44453506</v>
      </c>
      <c r="C631" s="25">
        <v>715123</v>
      </c>
      <c r="D631" s="25">
        <f>#REF!-B630</f>
        <v>123680</v>
      </c>
      <c r="E631" s="25">
        <f>#REF!-C630</f>
        <v>1162</v>
      </c>
      <c r="F631" s="26" t="str">
        <f>TEXT(#REF!,"mmm-yyy")</f>
        <v>Oct-2021</v>
      </c>
    </row>
    <row r="632" spans="1:6" x14ac:dyDescent="0.25">
      <c r="A632" s="24">
        <v>44481</v>
      </c>
      <c r="B632" s="25">
        <v>44565082</v>
      </c>
      <c r="C632" s="25">
        <v>717648</v>
      </c>
      <c r="D632" s="25">
        <f>#REF!-B631</f>
        <v>111576</v>
      </c>
      <c r="E632" s="25">
        <f>#REF!-C631</f>
        <v>2525</v>
      </c>
      <c r="F632" s="26" t="str">
        <f>TEXT(#REF!,"mmm-yyy")</f>
        <v>Oct-2021</v>
      </c>
    </row>
    <row r="633" spans="1:6" x14ac:dyDescent="0.25">
      <c r="A633" s="24">
        <v>44482</v>
      </c>
      <c r="B633" s="25">
        <v>44671639</v>
      </c>
      <c r="C633" s="25">
        <v>719887</v>
      </c>
      <c r="D633" s="25">
        <f>#REF!-B632</f>
        <v>106557</v>
      </c>
      <c r="E633" s="25">
        <f>#REF!-C632</f>
        <v>2239</v>
      </c>
      <c r="F633" s="26" t="str">
        <f>TEXT(#REF!,"mmm-yyy")</f>
        <v>Oct-2021</v>
      </c>
    </row>
    <row r="634" spans="1:6" x14ac:dyDescent="0.25">
      <c r="A634" s="24">
        <v>44483</v>
      </c>
      <c r="B634" s="25">
        <v>44760608</v>
      </c>
      <c r="C634" s="25">
        <v>721929</v>
      </c>
      <c r="D634" s="25">
        <f>#REF!-B633</f>
        <v>88969</v>
      </c>
      <c r="E634" s="25">
        <f>#REF!-C633</f>
        <v>2042</v>
      </c>
      <c r="F634" s="26" t="str">
        <f>TEXT(#REF!,"mmm-yyy")</f>
        <v>Oct-2021</v>
      </c>
    </row>
    <row r="635" spans="1:6" x14ac:dyDescent="0.25">
      <c r="A635" s="24">
        <v>44484</v>
      </c>
      <c r="B635" s="25">
        <v>44859168</v>
      </c>
      <c r="C635" s="25">
        <v>724104</v>
      </c>
      <c r="D635" s="25">
        <f>#REF!-B634</f>
        <v>98560</v>
      </c>
      <c r="E635" s="25">
        <f>#REF!-C634</f>
        <v>2175</v>
      </c>
      <c r="F635" s="26" t="str">
        <f>TEXT(#REF!,"mmm-yyy")</f>
        <v>Oct-2021</v>
      </c>
    </row>
    <row r="636" spans="1:6" x14ac:dyDescent="0.25">
      <c r="A636" s="24">
        <v>44485</v>
      </c>
      <c r="B636" s="25">
        <v>44892709</v>
      </c>
      <c r="C636" s="25">
        <v>724491</v>
      </c>
      <c r="D636" s="25">
        <f>#REF!-B635</f>
        <v>33541</v>
      </c>
      <c r="E636" s="25">
        <f>#REF!-C635</f>
        <v>387</v>
      </c>
      <c r="F636" s="26" t="str">
        <f>TEXT(#REF!,"mmm-yyy")</f>
        <v>Oct-2021</v>
      </c>
    </row>
    <row r="637" spans="1:6" x14ac:dyDescent="0.25">
      <c r="A637" s="24">
        <v>44486</v>
      </c>
      <c r="B637" s="25">
        <v>44914861</v>
      </c>
      <c r="C637" s="25">
        <v>724673</v>
      </c>
      <c r="D637" s="25">
        <f>#REF!-B636</f>
        <v>22152</v>
      </c>
      <c r="E637" s="25">
        <f>#REF!-C636</f>
        <v>182</v>
      </c>
      <c r="F637" s="26" t="str">
        <f>TEXT(#REF!,"mmm-yyy")</f>
        <v>Oct-2021</v>
      </c>
    </row>
    <row r="638" spans="1:6" x14ac:dyDescent="0.25">
      <c r="A638" s="24">
        <v>44487</v>
      </c>
      <c r="B638" s="25">
        <v>45036894</v>
      </c>
      <c r="C638" s="25">
        <v>726545</v>
      </c>
      <c r="D638" s="25">
        <f>#REF!-B637</f>
        <v>122033</v>
      </c>
      <c r="E638" s="25">
        <f>#REF!-C637</f>
        <v>1872</v>
      </c>
      <c r="F638" s="26" t="str">
        <f>TEXT(#REF!,"mmm-yyy")</f>
        <v>Oct-2021</v>
      </c>
    </row>
    <row r="639" spans="1:6" x14ac:dyDescent="0.25">
      <c r="A639" s="24">
        <v>44488</v>
      </c>
      <c r="B639" s="25">
        <v>45120577</v>
      </c>
      <c r="C639" s="25">
        <v>728682</v>
      </c>
      <c r="D639" s="25">
        <f>#REF!-B638</f>
        <v>83683</v>
      </c>
      <c r="E639" s="25">
        <f>#REF!-C638</f>
        <v>2137</v>
      </c>
      <c r="F639" s="26" t="str">
        <f>TEXT(#REF!,"mmm-yyy")</f>
        <v>Oct-2021</v>
      </c>
    </row>
    <row r="640" spans="1:6" x14ac:dyDescent="0.25">
      <c r="A640" s="24">
        <v>44489</v>
      </c>
      <c r="B640" s="25">
        <v>45207199</v>
      </c>
      <c r="C640" s="25">
        <v>731688</v>
      </c>
      <c r="D640" s="25">
        <f>#REF!-B639</f>
        <v>86622</v>
      </c>
      <c r="E640" s="25">
        <f>#REF!-C639</f>
        <v>3006</v>
      </c>
      <c r="F640" s="26" t="str">
        <f>TEXT(#REF!,"mmm-yyy")</f>
        <v>Oct-2021</v>
      </c>
    </row>
    <row r="641" spans="1:6" x14ac:dyDescent="0.25">
      <c r="A641" s="24">
        <v>44490</v>
      </c>
      <c r="B641" s="25">
        <v>45289145</v>
      </c>
      <c r="C641" s="25">
        <v>733564</v>
      </c>
      <c r="D641" s="25">
        <f>#REF!-B640</f>
        <v>81946</v>
      </c>
      <c r="E641" s="25">
        <f>#REF!-C640</f>
        <v>1876</v>
      </c>
      <c r="F641" s="26" t="str">
        <f>TEXT(#REF!,"mmm-yyy")</f>
        <v>Oct-2021</v>
      </c>
    </row>
    <row r="642" spans="1:6" x14ac:dyDescent="0.25">
      <c r="A642" s="24">
        <v>44491</v>
      </c>
      <c r="B642" s="25">
        <v>45376442</v>
      </c>
      <c r="C642" s="25">
        <v>735699</v>
      </c>
      <c r="D642" s="25">
        <f>#REF!-B641</f>
        <v>87297</v>
      </c>
      <c r="E642" s="25">
        <f>#REF!-C641</f>
        <v>2135</v>
      </c>
      <c r="F642" s="26" t="str">
        <f>TEXT(#REF!,"mmm-yyy")</f>
        <v>Oct-2021</v>
      </c>
    </row>
    <row r="643" spans="1:6" x14ac:dyDescent="0.25">
      <c r="A643" s="24">
        <v>44492</v>
      </c>
      <c r="B643" s="25">
        <v>45406266</v>
      </c>
      <c r="C643" s="25">
        <v>736148</v>
      </c>
      <c r="D643" s="25">
        <f>#REF!-B642</f>
        <v>29824</v>
      </c>
      <c r="E643" s="25">
        <f>#REF!-C642</f>
        <v>449</v>
      </c>
      <c r="F643" s="26" t="str">
        <f>TEXT(#REF!,"mmm-yyy")</f>
        <v>Oct-2021</v>
      </c>
    </row>
    <row r="644" spans="1:6" x14ac:dyDescent="0.25">
      <c r="A644" s="24">
        <v>44493</v>
      </c>
      <c r="B644" s="25">
        <v>45423368</v>
      </c>
      <c r="C644" s="25">
        <v>736296</v>
      </c>
      <c r="D644" s="25">
        <f>#REF!-B643</f>
        <v>17102</v>
      </c>
      <c r="E644" s="25">
        <f>#REF!-C643</f>
        <v>148</v>
      </c>
      <c r="F644" s="26" t="str">
        <f>TEXT(#REF!,"mmm-yyy")</f>
        <v>Oct-2021</v>
      </c>
    </row>
    <row r="645" spans="1:6" x14ac:dyDescent="0.25">
      <c r="A645" s="24">
        <v>44494</v>
      </c>
      <c r="B645" s="25">
        <v>45528929</v>
      </c>
      <c r="C645" s="25">
        <v>737709</v>
      </c>
      <c r="D645" s="25">
        <f>#REF!-B644</f>
        <v>105561</v>
      </c>
      <c r="E645" s="25">
        <f>#REF!-C644</f>
        <v>1413</v>
      </c>
      <c r="F645" s="26" t="str">
        <f>TEXT(#REF!,"mmm-yyy")</f>
        <v>Oct-2021</v>
      </c>
    </row>
    <row r="646" spans="1:6" x14ac:dyDescent="0.25">
      <c r="A646" s="24">
        <v>44495</v>
      </c>
      <c r="B646" s="25">
        <v>45616352</v>
      </c>
      <c r="C646" s="25">
        <v>739445</v>
      </c>
      <c r="D646" s="25">
        <f>#REF!-B645</f>
        <v>87423</v>
      </c>
      <c r="E646" s="25">
        <f>#REF!-C645</f>
        <v>1736</v>
      </c>
      <c r="F646" s="26" t="str">
        <f>TEXT(#REF!,"mmm-yyy")</f>
        <v>Oct-2021</v>
      </c>
    </row>
    <row r="647" spans="1:6" x14ac:dyDescent="0.25">
      <c r="A647" s="24">
        <v>44496</v>
      </c>
      <c r="B647" s="25">
        <v>45710896</v>
      </c>
      <c r="C647" s="25">
        <v>741460</v>
      </c>
      <c r="D647" s="25">
        <f>#REF!-B646</f>
        <v>94544</v>
      </c>
      <c r="E647" s="25">
        <f>#REF!-C646</f>
        <v>2015</v>
      </c>
      <c r="F647" s="26" t="str">
        <f>TEXT(#REF!,"mmm-yyy")</f>
        <v>Oct-2021</v>
      </c>
    </row>
    <row r="648" spans="1:6" x14ac:dyDescent="0.25">
      <c r="A648" s="24">
        <v>44497</v>
      </c>
      <c r="B648" s="25">
        <v>45797081</v>
      </c>
      <c r="C648" s="25">
        <v>743242</v>
      </c>
      <c r="D648" s="25">
        <f>#REF!-B647</f>
        <v>86185</v>
      </c>
      <c r="E648" s="25">
        <f>#REF!-C647</f>
        <v>1782</v>
      </c>
      <c r="F648" s="26" t="str">
        <f>TEXT(#REF!,"mmm-yyy")</f>
        <v>Oct-2021</v>
      </c>
    </row>
    <row r="649" spans="1:6" x14ac:dyDescent="0.25">
      <c r="A649" s="24">
        <v>44498</v>
      </c>
      <c r="B649" s="25">
        <v>45885804</v>
      </c>
      <c r="C649" s="25">
        <v>745262</v>
      </c>
      <c r="D649" s="25">
        <f>#REF!-B648</f>
        <v>88723</v>
      </c>
      <c r="E649" s="25">
        <f>#REF!-C648</f>
        <v>2020</v>
      </c>
      <c r="F649" s="26" t="str">
        <f>TEXT(#REF!,"mmm-yyy")</f>
        <v>Oct-2021</v>
      </c>
    </row>
    <row r="650" spans="1:6" x14ac:dyDescent="0.25">
      <c r="A650" s="24">
        <v>44499</v>
      </c>
      <c r="B650" s="25">
        <v>45915215</v>
      </c>
      <c r="C650" s="25">
        <v>745586</v>
      </c>
      <c r="D650" s="25">
        <f>#REF!-B649</f>
        <v>29411</v>
      </c>
      <c r="E650" s="25">
        <f>#REF!-C649</f>
        <v>324</v>
      </c>
      <c r="F650" s="26" t="str">
        <f>TEXT(#REF!,"mmm-yyy")</f>
        <v>Oct-2021</v>
      </c>
    </row>
    <row r="651" spans="1:6" x14ac:dyDescent="0.25">
      <c r="A651" s="24">
        <v>44500</v>
      </c>
      <c r="B651" s="25">
        <v>45934098</v>
      </c>
      <c r="C651" s="25">
        <v>745743</v>
      </c>
      <c r="D651" s="25">
        <f>#REF!-B650</f>
        <v>18883</v>
      </c>
      <c r="E651" s="25">
        <f>#REF!-C650</f>
        <v>157</v>
      </c>
      <c r="F651" s="26" t="str">
        <f>TEXT(#REF!,"mmm-yyy")</f>
        <v>Oct-2021</v>
      </c>
    </row>
    <row r="652" spans="1:6" x14ac:dyDescent="0.25">
      <c r="A652" s="24">
        <v>44501</v>
      </c>
      <c r="B652" s="25">
        <v>46058668</v>
      </c>
      <c r="C652" s="25">
        <v>746894</v>
      </c>
      <c r="D652" s="25">
        <f>#REF!-B651</f>
        <v>124570</v>
      </c>
      <c r="E652" s="25">
        <f>#REF!-C651</f>
        <v>1151</v>
      </c>
      <c r="F652" s="26" t="str">
        <f>TEXT(#REF!,"mmm-yyy")</f>
        <v>Nov-2021</v>
      </c>
    </row>
    <row r="653" spans="1:6" x14ac:dyDescent="0.25">
      <c r="A653" s="24">
        <v>44502</v>
      </c>
      <c r="B653" s="25">
        <v>46135611</v>
      </c>
      <c r="C653" s="25">
        <v>748410</v>
      </c>
      <c r="D653" s="25">
        <f>#REF!-B652</f>
        <v>76943</v>
      </c>
      <c r="E653" s="25">
        <f>#REF!-C652</f>
        <v>1516</v>
      </c>
      <c r="F653" s="26" t="str">
        <f>TEXT(#REF!,"mmm-yyy")</f>
        <v>Nov-2021</v>
      </c>
    </row>
    <row r="654" spans="1:6" x14ac:dyDescent="0.25">
      <c r="A654" s="24">
        <v>44503</v>
      </c>
      <c r="B654" s="25">
        <v>46220455</v>
      </c>
      <c r="C654" s="25">
        <v>750290</v>
      </c>
      <c r="D654" s="25">
        <f>#REF!-B653</f>
        <v>84844</v>
      </c>
      <c r="E654" s="25">
        <f>#REF!-C653</f>
        <v>1880</v>
      </c>
      <c r="F654" s="26" t="str">
        <f>TEXT(#REF!,"mmm-yyy")</f>
        <v>Nov-2021</v>
      </c>
    </row>
    <row r="655" spans="1:6" x14ac:dyDescent="0.25">
      <c r="A655" s="24">
        <v>44504</v>
      </c>
      <c r="B655" s="25">
        <v>46303542</v>
      </c>
      <c r="C655" s="25">
        <v>751413</v>
      </c>
      <c r="D655" s="25">
        <f>#REF!-B654</f>
        <v>83087</v>
      </c>
      <c r="E655" s="25">
        <f>#REF!-C654</f>
        <v>1123</v>
      </c>
      <c r="F655" s="26" t="str">
        <f>TEXT(#REF!,"mmm-yyy")</f>
        <v>Nov-2021</v>
      </c>
    </row>
    <row r="656" spans="1:6" x14ac:dyDescent="0.25">
      <c r="A656" s="24">
        <v>44505</v>
      </c>
      <c r="B656" s="25">
        <v>46395310</v>
      </c>
      <c r="C656" s="25">
        <v>753734</v>
      </c>
      <c r="D656" s="25">
        <f>#REF!-B655</f>
        <v>91768</v>
      </c>
      <c r="E656" s="25">
        <f>#REF!-C655</f>
        <v>2321</v>
      </c>
      <c r="F656" s="26" t="str">
        <f>TEXT(#REF!,"mmm-yyy")</f>
        <v>Nov-2021</v>
      </c>
    </row>
    <row r="657" spans="1:6" x14ac:dyDescent="0.25">
      <c r="A657" s="24">
        <v>44506</v>
      </c>
      <c r="B657" s="25">
        <v>46427249</v>
      </c>
      <c r="C657" s="25">
        <v>754136</v>
      </c>
      <c r="D657" s="25">
        <f>#REF!-B656</f>
        <v>31939</v>
      </c>
      <c r="E657" s="25">
        <f>#REF!-C656</f>
        <v>402</v>
      </c>
      <c r="F657" s="26" t="str">
        <f>TEXT(#REF!,"mmm-yyy")</f>
        <v>Nov-2021</v>
      </c>
    </row>
    <row r="658" spans="1:6" x14ac:dyDescent="0.25">
      <c r="A658" s="24">
        <v>44507</v>
      </c>
      <c r="B658" s="25">
        <v>46449334</v>
      </c>
      <c r="C658" s="25">
        <v>754268</v>
      </c>
      <c r="D658" s="25">
        <f>#REF!-B657</f>
        <v>22085</v>
      </c>
      <c r="E658" s="25">
        <f>#REF!-C657</f>
        <v>132</v>
      </c>
      <c r="F658" s="26" t="str">
        <f>TEXT(#REF!,"mmm-yyy")</f>
        <v>Nov-2021</v>
      </c>
    </row>
    <row r="659" spans="1:6" x14ac:dyDescent="0.25">
      <c r="A659" s="24">
        <v>44508</v>
      </c>
      <c r="B659" s="25">
        <v>46575795</v>
      </c>
      <c r="C659" s="25">
        <v>755489</v>
      </c>
      <c r="D659" s="25">
        <f>#REF!-B658</f>
        <v>126461</v>
      </c>
      <c r="E659" s="25">
        <f>#REF!-C658</f>
        <v>1221</v>
      </c>
      <c r="F659" s="26" t="str">
        <f>TEXT(#REF!,"mmm-yyy")</f>
        <v>Nov-2021</v>
      </c>
    </row>
    <row r="660" spans="1:6" x14ac:dyDescent="0.25">
      <c r="A660" s="24">
        <v>44509</v>
      </c>
      <c r="B660" s="25">
        <v>46658774</v>
      </c>
      <c r="C660" s="25">
        <v>757205</v>
      </c>
      <c r="D660" s="25">
        <f>#REF!-B659</f>
        <v>82979</v>
      </c>
      <c r="E660" s="25">
        <f>#REF!-C659</f>
        <v>1716</v>
      </c>
      <c r="F660" s="26" t="str">
        <f>TEXT(#REF!,"mmm-yyy")</f>
        <v>Nov-2021</v>
      </c>
    </row>
    <row r="661" spans="1:6" x14ac:dyDescent="0.25">
      <c r="A661" s="24">
        <v>44510</v>
      </c>
      <c r="B661" s="25">
        <v>46757836</v>
      </c>
      <c r="C661" s="25">
        <v>758841</v>
      </c>
      <c r="D661" s="25">
        <f>#REF!-B660</f>
        <v>99062</v>
      </c>
      <c r="E661" s="25">
        <f>#REF!-C660</f>
        <v>1636</v>
      </c>
      <c r="F661" s="26" t="str">
        <f>TEXT(#REF!,"mmm-yyy")</f>
        <v>Nov-2021</v>
      </c>
    </row>
    <row r="662" spans="1:6" x14ac:dyDescent="0.25">
      <c r="A662" s="24">
        <v>44511</v>
      </c>
      <c r="B662" s="25">
        <v>46822437</v>
      </c>
      <c r="C662" s="25">
        <v>759563</v>
      </c>
      <c r="D662" s="25">
        <f>#REF!-B661</f>
        <v>64601</v>
      </c>
      <c r="E662" s="25">
        <f>#REF!-C661</f>
        <v>722</v>
      </c>
      <c r="F662" s="26" t="str">
        <f>TEXT(#REF!,"mmm-yyy")</f>
        <v>Nov-2021</v>
      </c>
    </row>
    <row r="663" spans="1:6" x14ac:dyDescent="0.25">
      <c r="A663" s="24">
        <v>44512</v>
      </c>
      <c r="B663" s="25">
        <v>46951788</v>
      </c>
      <c r="C663" s="25">
        <v>761624</v>
      </c>
      <c r="D663" s="25">
        <f>#REF!-B662</f>
        <v>129351</v>
      </c>
      <c r="E663" s="25">
        <f>#REF!-C662</f>
        <v>2061</v>
      </c>
      <c r="F663" s="26" t="str">
        <f>TEXT(#REF!,"mmm-yyy")</f>
        <v>Nov-2021</v>
      </c>
    </row>
    <row r="664" spans="1:6" x14ac:dyDescent="0.25">
      <c r="A664" s="24">
        <v>44513</v>
      </c>
      <c r="B664" s="25">
        <v>47013185</v>
      </c>
      <c r="C664" s="25">
        <v>762092</v>
      </c>
      <c r="D664" s="25">
        <f>#REF!-B663</f>
        <v>61397</v>
      </c>
      <c r="E664" s="25">
        <f>#REF!-C663</f>
        <v>468</v>
      </c>
      <c r="F664" s="26" t="str">
        <f>TEXT(#REF!,"mmm-yyy")</f>
        <v>Nov-2021</v>
      </c>
    </row>
    <row r="665" spans="1:6" x14ac:dyDescent="0.25">
      <c r="A665" s="24">
        <v>44514</v>
      </c>
      <c r="B665" s="25">
        <v>47036794</v>
      </c>
      <c r="C665" s="25">
        <v>762234</v>
      </c>
      <c r="D665" s="25">
        <f>#REF!-B664</f>
        <v>23609</v>
      </c>
      <c r="E665" s="25">
        <f>#REF!-C664</f>
        <v>142</v>
      </c>
      <c r="F665" s="26" t="str">
        <f>TEXT(#REF!,"mmm-yyy")</f>
        <v>Nov-2021</v>
      </c>
    </row>
    <row r="666" spans="1:6" x14ac:dyDescent="0.25">
      <c r="A666" s="24">
        <v>44515</v>
      </c>
      <c r="B666" s="25">
        <v>47185418</v>
      </c>
      <c r="C666" s="25">
        <v>763425</v>
      </c>
      <c r="D666" s="25">
        <f>#REF!-B665</f>
        <v>148624</v>
      </c>
      <c r="E666" s="25">
        <f>#REF!-C665</f>
        <v>1191</v>
      </c>
      <c r="F666" s="26" t="str">
        <f>TEXT(#REF!,"mmm-yyy")</f>
        <v>Nov-2021</v>
      </c>
    </row>
    <row r="667" spans="1:6" x14ac:dyDescent="0.25">
      <c r="A667" s="24">
        <v>44516</v>
      </c>
      <c r="B667" s="25">
        <v>47275904</v>
      </c>
      <c r="C667" s="25">
        <v>764871</v>
      </c>
      <c r="D667" s="25">
        <f>#REF!-B666</f>
        <v>90486</v>
      </c>
      <c r="E667" s="25">
        <f>#REF!-C666</f>
        <v>1446</v>
      </c>
      <c r="F667" s="26" t="str">
        <f>TEXT(#REF!,"mmm-yyy")</f>
        <v>Nov-2021</v>
      </c>
    </row>
    <row r="668" spans="1:6" x14ac:dyDescent="0.25">
      <c r="A668" s="24">
        <v>44517</v>
      </c>
      <c r="B668" s="25">
        <v>47390261</v>
      </c>
      <c r="C668" s="25">
        <v>766489</v>
      </c>
      <c r="D668" s="25">
        <f>#REF!-B667</f>
        <v>114357</v>
      </c>
      <c r="E668" s="25">
        <f>#REF!-C667</f>
        <v>1618</v>
      </c>
      <c r="F668" s="26" t="str">
        <f>TEXT(#REF!,"mmm-yyy")</f>
        <v>Nov-2021</v>
      </c>
    </row>
    <row r="669" spans="1:6" x14ac:dyDescent="0.25">
      <c r="A669" s="24">
        <v>44518</v>
      </c>
      <c r="B669" s="25">
        <v>47500534</v>
      </c>
      <c r="C669" s="25">
        <v>769719</v>
      </c>
      <c r="D669" s="25">
        <f>#REF!-B668</f>
        <v>110273</v>
      </c>
      <c r="E669" s="25">
        <f>#REF!-C668</f>
        <v>3230</v>
      </c>
      <c r="F669" s="26" t="str">
        <f>TEXT(#REF!,"mmm-yyy")</f>
        <v>Nov-2021</v>
      </c>
    </row>
    <row r="670" spans="1:6" x14ac:dyDescent="0.25">
      <c r="A670" s="24">
        <v>44519</v>
      </c>
      <c r="B670" s="25">
        <v>47620182</v>
      </c>
      <c r="C670" s="25">
        <v>771721</v>
      </c>
      <c r="D670" s="25">
        <f>#REF!-B669</f>
        <v>119648</v>
      </c>
      <c r="E670" s="25">
        <f>#REF!-C669</f>
        <v>2002</v>
      </c>
      <c r="F670" s="26" t="str">
        <f>TEXT(#REF!,"mmm-yyy")</f>
        <v>Nov-2021</v>
      </c>
    </row>
    <row r="671" spans="1:6" x14ac:dyDescent="0.25">
      <c r="A671" s="24">
        <v>44520</v>
      </c>
      <c r="B671" s="25">
        <v>47661246</v>
      </c>
      <c r="C671" s="25">
        <v>772046</v>
      </c>
      <c r="D671" s="25">
        <f>#REF!-B670</f>
        <v>41064</v>
      </c>
      <c r="E671" s="25">
        <f>#REF!-C670</f>
        <v>325</v>
      </c>
      <c r="F671" s="26" t="str">
        <f>TEXT(#REF!,"mmm-yyy")</f>
        <v>Nov-2021</v>
      </c>
    </row>
    <row r="672" spans="1:6" x14ac:dyDescent="0.25">
      <c r="A672" s="24">
        <v>44521</v>
      </c>
      <c r="B672" s="25">
        <v>47692618</v>
      </c>
      <c r="C672" s="25">
        <v>772169</v>
      </c>
      <c r="D672" s="25">
        <f>#REF!-B671</f>
        <v>31372</v>
      </c>
      <c r="E672" s="25">
        <f>#REF!-C671</f>
        <v>123</v>
      </c>
      <c r="F672" s="26" t="str">
        <f>TEXT(#REF!,"mmm-yyy")</f>
        <v>Nov-2021</v>
      </c>
    </row>
    <row r="673" spans="1:6" x14ac:dyDescent="0.25">
      <c r="A673" s="24">
        <v>44522</v>
      </c>
      <c r="B673" s="25">
        <v>47851516</v>
      </c>
      <c r="C673" s="25">
        <v>773402</v>
      </c>
      <c r="D673" s="25">
        <f>#REF!-B672</f>
        <v>158898</v>
      </c>
      <c r="E673" s="25">
        <f>#REF!-C672</f>
        <v>1233</v>
      </c>
      <c r="F673" s="26" t="str">
        <f>TEXT(#REF!,"mmm-yyy")</f>
        <v>Nov-2021</v>
      </c>
    </row>
    <row r="674" spans="1:6" x14ac:dyDescent="0.25">
      <c r="A674" s="24">
        <v>44523</v>
      </c>
      <c r="B674" s="25">
        <v>47944287</v>
      </c>
      <c r="C674" s="25">
        <v>774880</v>
      </c>
      <c r="D674" s="25">
        <f>#REF!-B673</f>
        <v>92771</v>
      </c>
      <c r="E674" s="25">
        <f>#REF!-C673</f>
        <v>1478</v>
      </c>
      <c r="F674" s="26" t="str">
        <f>TEXT(#REF!,"mmm-yyy")</f>
        <v>Nov-2021</v>
      </c>
    </row>
    <row r="675" spans="1:6" x14ac:dyDescent="0.25">
      <c r="A675" s="24">
        <v>44524</v>
      </c>
      <c r="B675" s="25">
        <v>48064179</v>
      </c>
      <c r="C675" s="25">
        <v>776516</v>
      </c>
      <c r="D675" s="25">
        <f>#REF!-B674</f>
        <v>119892</v>
      </c>
      <c r="E675" s="25">
        <f>#REF!-C674</f>
        <v>1636</v>
      </c>
      <c r="F675" s="26" t="str">
        <f>TEXT(#REF!,"mmm-yyy")</f>
        <v>Nov-2021</v>
      </c>
    </row>
    <row r="676" spans="1:6" x14ac:dyDescent="0.25">
      <c r="A676" s="24">
        <v>44525</v>
      </c>
      <c r="B676" s="25">
        <v>48095032</v>
      </c>
      <c r="C676" s="25">
        <v>776893</v>
      </c>
      <c r="D676" s="25">
        <f>#REF!-B675</f>
        <v>30853</v>
      </c>
      <c r="E676" s="25">
        <f>#REF!-C675</f>
        <v>377</v>
      </c>
      <c r="F676" s="26" t="str">
        <f>TEXT(#REF!,"mmm-yyy")</f>
        <v>Nov-2021</v>
      </c>
    </row>
    <row r="677" spans="1:6" x14ac:dyDescent="0.25">
      <c r="A677" s="24">
        <v>44526</v>
      </c>
      <c r="B677" s="25">
        <v>48146557</v>
      </c>
      <c r="C677" s="25">
        <v>777437</v>
      </c>
      <c r="D677" s="25">
        <f>#REF!-B676</f>
        <v>51525</v>
      </c>
      <c r="E677" s="25">
        <f>#REF!-C676</f>
        <v>544</v>
      </c>
      <c r="F677" s="26" t="str">
        <f>TEXT(#REF!,"mmm-yyy")</f>
        <v>Nov-2021</v>
      </c>
    </row>
    <row r="678" spans="1:6" x14ac:dyDescent="0.25">
      <c r="A678" s="24">
        <v>44527</v>
      </c>
      <c r="B678" s="25">
        <v>48171236</v>
      </c>
      <c r="C678" s="25">
        <v>777629</v>
      </c>
      <c r="D678" s="25">
        <f>#REF!-B677</f>
        <v>24679</v>
      </c>
      <c r="E678" s="25">
        <f>#REF!-C677</f>
        <v>192</v>
      </c>
      <c r="F678" s="26" t="str">
        <f>TEXT(#REF!,"mmm-yyy")</f>
        <v>Nov-2021</v>
      </c>
    </row>
    <row r="679" spans="1:6" x14ac:dyDescent="0.25">
      <c r="A679" s="24">
        <v>44528</v>
      </c>
      <c r="B679" s="25">
        <v>48195186</v>
      </c>
      <c r="C679" s="25">
        <v>777750</v>
      </c>
      <c r="D679" s="25">
        <f>#REF!-B678</f>
        <v>23950</v>
      </c>
      <c r="E679" s="25">
        <f>#REF!-C678</f>
        <v>121</v>
      </c>
      <c r="F679" s="26" t="str">
        <f>TEXT(#REF!,"mmm-yyy")</f>
        <v>Nov-2021</v>
      </c>
    </row>
    <row r="680" spans="1:6" x14ac:dyDescent="0.25">
      <c r="A680" s="24">
        <v>44529</v>
      </c>
      <c r="B680" s="25">
        <v>48411498</v>
      </c>
      <c r="C680" s="25">
        <v>779624</v>
      </c>
      <c r="D680" s="25">
        <f>#REF!-B679</f>
        <v>216312</v>
      </c>
      <c r="E680" s="25">
        <f>#REF!-C679</f>
        <v>1874</v>
      </c>
      <c r="F680" s="26" t="str">
        <f>TEXT(#REF!,"mmm-yyy")</f>
        <v>Nov-2021</v>
      </c>
    </row>
    <row r="681" spans="1:6" x14ac:dyDescent="0.25">
      <c r="A681" s="24">
        <v>44530</v>
      </c>
      <c r="B681" s="25">
        <v>48520792</v>
      </c>
      <c r="C681" s="25">
        <v>781183</v>
      </c>
      <c r="D681" s="25">
        <f>#REF!-B680</f>
        <v>109294</v>
      </c>
      <c r="E681" s="25">
        <f>#REF!-C680</f>
        <v>1559</v>
      </c>
      <c r="F681" s="26" t="str">
        <f>TEXT(#REF!,"mmm-yyy")</f>
        <v>Nov-2021</v>
      </c>
    </row>
    <row r="682" spans="1:6" x14ac:dyDescent="0.25">
      <c r="A682" s="24">
        <v>44531</v>
      </c>
      <c r="B682" s="25">
        <v>48660112</v>
      </c>
      <c r="C682" s="25">
        <v>783149</v>
      </c>
      <c r="D682" s="25">
        <f>#REF!-B681</f>
        <v>139320</v>
      </c>
      <c r="E682" s="25">
        <f>#REF!-C681</f>
        <v>1966</v>
      </c>
      <c r="F682" s="26" t="str">
        <f>TEXT(#REF!,"mmm-yyy")</f>
        <v>Dec-2021</v>
      </c>
    </row>
    <row r="683" spans="1:6" x14ac:dyDescent="0.25">
      <c r="A683" s="24">
        <v>44532</v>
      </c>
      <c r="B683" s="25">
        <v>48798824</v>
      </c>
      <c r="C683" s="25">
        <v>784506</v>
      </c>
      <c r="D683" s="25">
        <f>#REF!-B682</f>
        <v>138712</v>
      </c>
      <c r="E683" s="25">
        <f>#REF!-C682</f>
        <v>1357</v>
      </c>
      <c r="F683" s="26" t="str">
        <f>TEXT(#REF!,"mmm-yyy")</f>
        <v>Dec-2021</v>
      </c>
    </row>
    <row r="684" spans="1:6" x14ac:dyDescent="0.25">
      <c r="A684" s="24">
        <v>44533</v>
      </c>
      <c r="B684" s="25">
        <v>48952069</v>
      </c>
      <c r="C684" s="25">
        <v>786667</v>
      </c>
      <c r="D684" s="25">
        <f>#REF!-B683</f>
        <v>153245</v>
      </c>
      <c r="E684" s="25">
        <f>#REF!-C683</f>
        <v>2161</v>
      </c>
      <c r="F684" s="26" t="str">
        <f>TEXT(#REF!,"mmm-yyy")</f>
        <v>Dec-2021</v>
      </c>
    </row>
    <row r="685" spans="1:6" x14ac:dyDescent="0.25">
      <c r="A685" s="24">
        <v>44534</v>
      </c>
      <c r="B685" s="25">
        <v>49010213</v>
      </c>
      <c r="C685" s="25">
        <v>787157</v>
      </c>
      <c r="D685" s="25">
        <f>#REF!-B684</f>
        <v>58144</v>
      </c>
      <c r="E685" s="25">
        <f>#REF!-C684</f>
        <v>490</v>
      </c>
      <c r="F685" s="26" t="str">
        <f>TEXT(#REF!,"mmm-yyy")</f>
        <v>Dec-2021</v>
      </c>
    </row>
    <row r="686" spans="1:6" x14ac:dyDescent="0.25">
      <c r="A686" s="24">
        <v>44535</v>
      </c>
      <c r="B686" s="25">
        <v>49044786</v>
      </c>
      <c r="C686" s="25">
        <v>787318</v>
      </c>
      <c r="D686" s="25">
        <f>#REF!-B685</f>
        <v>34573</v>
      </c>
      <c r="E686" s="25">
        <f>#REF!-C685</f>
        <v>161</v>
      </c>
      <c r="F686" s="26" t="str">
        <f>TEXT(#REF!,"mmm-yyy")</f>
        <v>Dec-2021</v>
      </c>
    </row>
    <row r="687" spans="1:6" x14ac:dyDescent="0.25">
      <c r="A687" s="24">
        <v>44536</v>
      </c>
      <c r="B687" s="25">
        <v>49242230</v>
      </c>
      <c r="C687" s="25">
        <v>788660</v>
      </c>
      <c r="D687" s="25">
        <f>#REF!-B686</f>
        <v>197444</v>
      </c>
      <c r="E687" s="25">
        <f>#REF!-C686</f>
        <v>1342</v>
      </c>
      <c r="F687" s="26" t="str">
        <f>TEXT(#REF!,"mmm-yyy")</f>
        <v>Dec-2021</v>
      </c>
    </row>
    <row r="688" spans="1:6" x14ac:dyDescent="0.25">
      <c r="A688" s="24">
        <v>44537</v>
      </c>
      <c r="B688" s="25">
        <v>49356227</v>
      </c>
      <c r="C688" s="25">
        <v>790434</v>
      </c>
      <c r="D688" s="25">
        <f>#REF!-B687</f>
        <v>113997</v>
      </c>
      <c r="E688" s="25">
        <f>#REF!-C687</f>
        <v>1774</v>
      </c>
      <c r="F688" s="26" t="str">
        <f>TEXT(#REF!,"mmm-yyy")</f>
        <v>Dec-2021</v>
      </c>
    </row>
    <row r="689" spans="1:6" x14ac:dyDescent="0.25">
      <c r="A689" s="24">
        <v>44538</v>
      </c>
      <c r="B689" s="25">
        <v>49505272</v>
      </c>
      <c r="C689" s="25">
        <v>792313</v>
      </c>
      <c r="D689" s="25">
        <f>#REF!-B688</f>
        <v>149045</v>
      </c>
      <c r="E689" s="25">
        <f>#REF!-C688</f>
        <v>1879</v>
      </c>
      <c r="F689" s="26" t="str">
        <f>TEXT(#REF!,"mmm-yyy")</f>
        <v>Dec-2021</v>
      </c>
    </row>
    <row r="690" spans="1:6" x14ac:dyDescent="0.25">
      <c r="A690" s="24">
        <v>44539</v>
      </c>
      <c r="B690" s="25">
        <v>49628777</v>
      </c>
      <c r="C690" s="25">
        <v>793608</v>
      </c>
      <c r="D690" s="25">
        <f>#REF!-B689</f>
        <v>123505</v>
      </c>
      <c r="E690" s="25">
        <f>#REF!-C689</f>
        <v>1295</v>
      </c>
      <c r="F690" s="26" t="str">
        <f>TEXT(#REF!,"mmm-yyy")</f>
        <v>Dec-2021</v>
      </c>
    </row>
    <row r="691" spans="1:6" x14ac:dyDescent="0.25">
      <c r="A691" s="24">
        <v>44540</v>
      </c>
      <c r="B691" s="25">
        <v>49793839</v>
      </c>
      <c r="C691" s="25">
        <v>795711</v>
      </c>
      <c r="D691" s="25">
        <f>#REF!-B690</f>
        <v>165062</v>
      </c>
      <c r="E691" s="25">
        <f>#REF!-C690</f>
        <v>2103</v>
      </c>
      <c r="F691" s="26" t="str">
        <f>TEXT(#REF!,"mmm-yyy")</f>
        <v>Dec-2021</v>
      </c>
    </row>
    <row r="692" spans="1:6" x14ac:dyDescent="0.25">
      <c r="A692" s="24">
        <v>44541</v>
      </c>
      <c r="B692" s="25">
        <v>49845184</v>
      </c>
      <c r="C692" s="25">
        <v>796127</v>
      </c>
      <c r="D692" s="25">
        <f>#REF!-B691</f>
        <v>51345</v>
      </c>
      <c r="E692" s="25">
        <f>#REF!-C691</f>
        <v>416</v>
      </c>
      <c r="F692" s="26" t="str">
        <f>TEXT(#REF!,"mmm-yyy")</f>
        <v>Dec-2021</v>
      </c>
    </row>
    <row r="693" spans="1:6" x14ac:dyDescent="0.25">
      <c r="A693" s="24">
        <v>44542</v>
      </c>
      <c r="B693" s="25">
        <v>49881540</v>
      </c>
      <c r="C693" s="25">
        <v>796322</v>
      </c>
      <c r="D693" s="25">
        <f>#REF!-B692</f>
        <v>36356</v>
      </c>
      <c r="E693" s="25">
        <f>#REF!-C692</f>
        <v>195</v>
      </c>
      <c r="F693" s="26" t="str">
        <f>TEXT(#REF!,"mmm-yyy")</f>
        <v>Dec-2021</v>
      </c>
    </row>
    <row r="694" spans="1:6" x14ac:dyDescent="0.25">
      <c r="A694" s="24">
        <v>44543</v>
      </c>
      <c r="B694" s="25">
        <v>50084423</v>
      </c>
      <c r="C694" s="25">
        <v>797611</v>
      </c>
      <c r="D694" s="25">
        <f>#REF!-B693</f>
        <v>202883</v>
      </c>
      <c r="E694" s="25">
        <f>#REF!-C693</f>
        <v>1289</v>
      </c>
      <c r="F694" s="26" t="str">
        <f>TEXT(#REF!,"mmm-yyy")</f>
        <v>Dec-2021</v>
      </c>
    </row>
    <row r="695" spans="1:6" x14ac:dyDescent="0.25">
      <c r="A695" s="24">
        <v>44544</v>
      </c>
      <c r="B695" s="25">
        <v>50201282</v>
      </c>
      <c r="C695" s="25">
        <v>799345</v>
      </c>
      <c r="D695" s="25">
        <f>#REF!-B694</f>
        <v>116859</v>
      </c>
      <c r="E695" s="25">
        <f>#REF!-C694</f>
        <v>1734</v>
      </c>
      <c r="F695" s="26" t="str">
        <f>TEXT(#REF!,"mmm-yyy")</f>
        <v>Dec-2021</v>
      </c>
    </row>
    <row r="696" spans="1:6" x14ac:dyDescent="0.25">
      <c r="A696" s="24">
        <v>44545</v>
      </c>
      <c r="B696" s="25">
        <v>50346558</v>
      </c>
      <c r="C696" s="25">
        <v>801438</v>
      </c>
      <c r="D696" s="25">
        <f>#REF!-B695</f>
        <v>145276</v>
      </c>
      <c r="E696" s="25">
        <f>#REF!-C695</f>
        <v>2093</v>
      </c>
      <c r="F696" s="26" t="str">
        <f>TEXT(#REF!,"mmm-yyy")</f>
        <v>Dec-2021</v>
      </c>
    </row>
    <row r="697" spans="1:6" x14ac:dyDescent="0.25">
      <c r="A697" s="24">
        <v>44546</v>
      </c>
      <c r="B697" s="25">
        <v>50492877</v>
      </c>
      <c r="C697" s="25">
        <v>802601</v>
      </c>
      <c r="D697" s="25">
        <f>#REF!-B696</f>
        <v>146319</v>
      </c>
      <c r="E697" s="25">
        <f>#REF!-C696</f>
        <v>1163</v>
      </c>
      <c r="F697" s="26" t="str">
        <f>TEXT(#REF!,"mmm-yyy")</f>
        <v>Dec-2021</v>
      </c>
    </row>
    <row r="698" spans="1:6" x14ac:dyDescent="0.25">
      <c r="A698" s="24">
        <v>44547</v>
      </c>
      <c r="B698" s="25">
        <v>50664022</v>
      </c>
      <c r="C698" s="25">
        <v>804697</v>
      </c>
      <c r="D698" s="25">
        <f>#REF!-B697</f>
        <v>171145</v>
      </c>
      <c r="E698" s="25">
        <f>#REF!-C697</f>
        <v>2096</v>
      </c>
      <c r="F698" s="26" t="str">
        <f>TEXT(#REF!,"mmm-yyy")</f>
        <v>Dec-2021</v>
      </c>
    </row>
    <row r="699" spans="1:6" x14ac:dyDescent="0.25">
      <c r="A699" s="24">
        <v>44548</v>
      </c>
      <c r="B699" s="25">
        <v>50738685</v>
      </c>
      <c r="C699" s="25">
        <v>805171</v>
      </c>
      <c r="D699" s="25">
        <f>#REF!-B698</f>
        <v>74663</v>
      </c>
      <c r="E699" s="25">
        <f>#REF!-C698</f>
        <v>474</v>
      </c>
      <c r="F699" s="26" t="str">
        <f>TEXT(#REF!,"mmm-yyy")</f>
        <v>Dec-2021</v>
      </c>
    </row>
    <row r="700" spans="1:6" x14ac:dyDescent="0.25">
      <c r="A700" s="24">
        <v>44549</v>
      </c>
      <c r="B700" s="25">
        <v>50811164</v>
      </c>
      <c r="C700" s="25">
        <v>805334</v>
      </c>
      <c r="D700" s="25">
        <f>#REF!-B699</f>
        <v>72479</v>
      </c>
      <c r="E700" s="25">
        <f>#REF!-C699</f>
        <v>163</v>
      </c>
      <c r="F700" s="26" t="str">
        <f>TEXT(#REF!,"mmm-yyy")</f>
        <v>Dec-2021</v>
      </c>
    </row>
    <row r="701" spans="1:6" x14ac:dyDescent="0.25">
      <c r="A701" s="24">
        <v>44550</v>
      </c>
      <c r="B701" s="25">
        <v>51114064</v>
      </c>
      <c r="C701" s="25">
        <v>806753</v>
      </c>
      <c r="D701" s="25">
        <f>#REF!-B700</f>
        <v>302900</v>
      </c>
      <c r="E701" s="25">
        <f>#REF!-C700</f>
        <v>1419</v>
      </c>
      <c r="F701" s="26" t="str">
        <f>TEXT(#REF!,"mmm-yyy")</f>
        <v>Dec-2021</v>
      </c>
    </row>
    <row r="702" spans="1:6" x14ac:dyDescent="0.25">
      <c r="A702" s="24">
        <v>44551</v>
      </c>
      <c r="B702" s="25">
        <v>51303535</v>
      </c>
      <c r="C702" s="25">
        <v>808841</v>
      </c>
      <c r="D702" s="25">
        <f>#REF!-B701</f>
        <v>189471</v>
      </c>
      <c r="E702" s="25">
        <f>#REF!-C701</f>
        <v>2088</v>
      </c>
      <c r="F702" s="26" t="str">
        <f>TEXT(#REF!,"mmm-yyy")</f>
        <v>Dec-2021</v>
      </c>
    </row>
    <row r="703" spans="1:6" x14ac:dyDescent="0.25">
      <c r="A703" s="24">
        <v>44552</v>
      </c>
      <c r="B703" s="25">
        <v>51547227</v>
      </c>
      <c r="C703" s="25">
        <v>810927</v>
      </c>
      <c r="D703" s="25">
        <f>#REF!-B702</f>
        <v>243692</v>
      </c>
      <c r="E703" s="25">
        <f>#REF!-C702</f>
        <v>2086</v>
      </c>
      <c r="F703" s="26" t="str">
        <f>TEXT(#REF!,"mmm-yyy")</f>
        <v>Dec-2021</v>
      </c>
    </row>
    <row r="704" spans="1:6" x14ac:dyDescent="0.25">
      <c r="A704" s="24">
        <v>44553</v>
      </c>
      <c r="B704" s="25">
        <v>51812442</v>
      </c>
      <c r="C704" s="25">
        <v>814211</v>
      </c>
      <c r="D704" s="25">
        <f>#REF!-B703</f>
        <v>265215</v>
      </c>
      <c r="E704" s="25">
        <f>#REF!-C703</f>
        <v>3284</v>
      </c>
      <c r="F704" s="26" t="str">
        <f>TEXT(#REF!,"mmm-yyy")</f>
        <v>Dec-2021</v>
      </c>
    </row>
    <row r="705" spans="1:6" x14ac:dyDescent="0.25">
      <c r="A705" s="24">
        <v>44554</v>
      </c>
      <c r="B705" s="25">
        <v>51996367</v>
      </c>
      <c r="C705" s="25">
        <v>815213</v>
      </c>
      <c r="D705" s="25">
        <f>#REF!-B704</f>
        <v>183925</v>
      </c>
      <c r="E705" s="25">
        <f>#REF!-C704</f>
        <v>1002</v>
      </c>
      <c r="F705" s="26" t="str">
        <f>TEXT(#REF!,"mmm-yyy")</f>
        <v>Dec-2021</v>
      </c>
    </row>
    <row r="706" spans="1:6" x14ac:dyDescent="0.25">
      <c r="A706" s="24">
        <v>44555</v>
      </c>
      <c r="B706" s="25">
        <v>52054715</v>
      </c>
      <c r="C706" s="25">
        <v>815312</v>
      </c>
      <c r="D706" s="25">
        <f>#REF!-B705</f>
        <v>58348</v>
      </c>
      <c r="E706" s="25">
        <f>#REF!-C705</f>
        <v>99</v>
      </c>
      <c r="F706" s="26" t="str">
        <f>TEXT(#REF!,"mmm-yyy")</f>
        <v>Dec-2021</v>
      </c>
    </row>
    <row r="707" spans="1:6" x14ac:dyDescent="0.25">
      <c r="A707" s="24">
        <v>44556</v>
      </c>
      <c r="B707" s="25">
        <v>52244429</v>
      </c>
      <c r="C707" s="25">
        <v>815391</v>
      </c>
      <c r="D707" s="25">
        <f>#REF!-B706</f>
        <v>189714</v>
      </c>
      <c r="E707" s="25">
        <f>#REF!-C706</f>
        <v>79</v>
      </c>
      <c r="F707" s="26" t="str">
        <f>TEXT(#REF!,"mmm-yyy")</f>
        <v>Dec-2021</v>
      </c>
    </row>
    <row r="708" spans="1:6" x14ac:dyDescent="0.25">
      <c r="A708" s="24">
        <v>44557</v>
      </c>
      <c r="B708" s="25">
        <v>52787969</v>
      </c>
      <c r="C708" s="25">
        <v>817134</v>
      </c>
      <c r="D708" s="25">
        <f>#REF!-B707</f>
        <v>543540</v>
      </c>
      <c r="E708" s="25">
        <f>#REF!-C707</f>
        <v>1743</v>
      </c>
      <c r="F708" s="26" t="str">
        <f>TEXT(#REF!,"mmm-yyy")</f>
        <v>Dec-2021</v>
      </c>
    </row>
    <row r="709" spans="1:6" x14ac:dyDescent="0.25">
      <c r="A709" s="24">
        <v>44558</v>
      </c>
      <c r="B709" s="25">
        <v>53168681</v>
      </c>
      <c r="C709" s="25">
        <v>819630</v>
      </c>
      <c r="D709" s="25">
        <f>#REF!-B708</f>
        <v>380712</v>
      </c>
      <c r="E709" s="25">
        <f>#REF!-C708</f>
        <v>2496</v>
      </c>
      <c r="F709" s="26" t="str">
        <f>TEXT(#REF!,"mmm-yyy")</f>
        <v>Dec-2021</v>
      </c>
    </row>
    <row r="710" spans="1:6" x14ac:dyDescent="0.25">
      <c r="A710" s="24">
        <v>44559</v>
      </c>
      <c r="B710" s="25">
        <v>53657745</v>
      </c>
      <c r="C710" s="25">
        <v>821731</v>
      </c>
      <c r="D710" s="25">
        <f>#REF!-B709</f>
        <v>489064</v>
      </c>
      <c r="E710" s="25">
        <f>#REF!-C709</f>
        <v>2101</v>
      </c>
      <c r="F710" s="26" t="str">
        <f>TEXT(#REF!,"mmm-yyy")</f>
        <v>Dec-2021</v>
      </c>
    </row>
    <row r="711" spans="1:6" x14ac:dyDescent="0.25">
      <c r="A711" s="24">
        <v>44560</v>
      </c>
      <c r="B711" s="25">
        <v>54242800</v>
      </c>
      <c r="C711" s="25">
        <v>823141</v>
      </c>
      <c r="D711" s="25">
        <f>#REF!-B710</f>
        <v>585055</v>
      </c>
      <c r="E711" s="25">
        <f>#REF!-C710</f>
        <v>1410</v>
      </c>
      <c r="F711" s="26" t="str">
        <f>TEXT(#REF!,"mmm-yyy")</f>
        <v>Dec-2021</v>
      </c>
    </row>
    <row r="712" spans="1:6" x14ac:dyDescent="0.25">
      <c r="A712" s="24">
        <v>44561</v>
      </c>
      <c r="B712" s="25">
        <v>54689367</v>
      </c>
      <c r="C712" s="25">
        <v>824336</v>
      </c>
      <c r="D712" s="25">
        <f>#REF!-B711</f>
        <v>446567</v>
      </c>
      <c r="E712" s="25">
        <f>#REF!-C711</f>
        <v>1195</v>
      </c>
      <c r="F712" s="26" t="str">
        <f>TEXT(#REF!,"mmm-yyy")</f>
        <v>Dec-2021</v>
      </c>
    </row>
    <row r="713" spans="1:6" x14ac:dyDescent="0.25">
      <c r="A713" s="24">
        <v>44562</v>
      </c>
      <c r="B713" s="25">
        <v>54850427</v>
      </c>
      <c r="C713" s="25">
        <v>824609</v>
      </c>
      <c r="D713" s="25">
        <f>#REF!-B712</f>
        <v>161060</v>
      </c>
      <c r="E713" s="25">
        <f>#REF!-C712</f>
        <v>273</v>
      </c>
      <c r="F713" s="26" t="str">
        <f>TEXT(#REF!,"mmm-yyy")</f>
        <v>Jan-2022</v>
      </c>
    </row>
    <row r="714" spans="1:6" x14ac:dyDescent="0.25">
      <c r="A714" s="24">
        <v>44563</v>
      </c>
      <c r="B714" s="25">
        <v>55137064</v>
      </c>
      <c r="C714" s="25">
        <v>824841</v>
      </c>
      <c r="D714" s="25">
        <f>#REF!-B713</f>
        <v>286637</v>
      </c>
      <c r="E714" s="25">
        <f>#REF!-C713</f>
        <v>232</v>
      </c>
      <c r="F714" s="26" t="str">
        <f>TEXT(#REF!,"mmm-yyy")</f>
        <v>Jan-2022</v>
      </c>
    </row>
    <row r="715" spans="1:6" x14ac:dyDescent="0.25">
      <c r="A715" s="24">
        <v>44564</v>
      </c>
      <c r="B715" s="25">
        <v>56155999</v>
      </c>
      <c r="C715" s="25">
        <v>826491</v>
      </c>
      <c r="D715" s="25">
        <f>#REF!-B714</f>
        <v>1018935</v>
      </c>
      <c r="E715" s="25">
        <f>#REF!-C714</f>
        <v>1650</v>
      </c>
      <c r="F715" s="26" t="str">
        <f>TEXT(#REF!,"mmm-yyy")</f>
        <v>Jan-2022</v>
      </c>
    </row>
    <row r="716" spans="1:6" x14ac:dyDescent="0.25">
      <c r="A716" s="24">
        <v>44565</v>
      </c>
      <c r="B716" s="25">
        <v>57041905</v>
      </c>
      <c r="C716" s="25">
        <v>828853</v>
      </c>
      <c r="D716" s="25">
        <f>#REF!-B715</f>
        <v>885906</v>
      </c>
      <c r="E716" s="25">
        <f>#REF!-C715</f>
        <v>2362</v>
      </c>
      <c r="F716" s="26" t="str">
        <f>TEXT(#REF!,"mmm-yyy")</f>
        <v>Jan-2022</v>
      </c>
    </row>
    <row r="717" spans="1:6" x14ac:dyDescent="0.25">
      <c r="A717" s="24">
        <v>44566</v>
      </c>
      <c r="B717" s="25">
        <v>57745969</v>
      </c>
      <c r="C717" s="25">
        <v>830981</v>
      </c>
      <c r="D717" s="25">
        <f>#REF!-B716</f>
        <v>704064</v>
      </c>
      <c r="E717" s="25">
        <f>#REF!-C716</f>
        <v>2128</v>
      </c>
      <c r="F717" s="26" t="str">
        <f>TEXT(#REF!,"mmm-yyy")</f>
        <v>Jan-2022</v>
      </c>
    </row>
    <row r="718" spans="1:6" x14ac:dyDescent="0.25">
      <c r="A718" s="24">
        <v>44567</v>
      </c>
      <c r="B718" s="25">
        <v>58505187</v>
      </c>
      <c r="C718" s="25">
        <v>832953</v>
      </c>
      <c r="D718" s="25">
        <f>#REF!-B717</f>
        <v>759218</v>
      </c>
      <c r="E718" s="25">
        <f>#REF!-C717</f>
        <v>1972</v>
      </c>
      <c r="F718" s="26" t="str">
        <f>TEXT(#REF!,"mmm-yyy")</f>
        <v>Jan-2022</v>
      </c>
    </row>
    <row r="719" spans="1:6" x14ac:dyDescent="0.25">
      <c r="A719" s="24">
        <v>44568</v>
      </c>
      <c r="B719" s="25">
        <v>59405357</v>
      </c>
      <c r="C719" s="25">
        <v>835637</v>
      </c>
      <c r="D719" s="25">
        <f>#REF!-B718</f>
        <v>900170</v>
      </c>
      <c r="E719" s="25">
        <f>#REF!-C718</f>
        <v>2684</v>
      </c>
      <c r="F719" s="26" t="str">
        <f>TEXT(#REF!,"mmm-yyy")</f>
        <v>Jan-2022</v>
      </c>
    </row>
    <row r="720" spans="1:6" x14ac:dyDescent="0.25">
      <c r="A720" s="24">
        <v>44569</v>
      </c>
      <c r="B720" s="25">
        <v>59851597</v>
      </c>
      <c r="C720" s="25">
        <v>836327</v>
      </c>
      <c r="D720" s="25">
        <f>#REF!-B719</f>
        <v>446240</v>
      </c>
      <c r="E720" s="25">
        <f>#REF!-C719</f>
        <v>690</v>
      </c>
      <c r="F720" s="26" t="str">
        <f>TEXT(#REF!,"mmm-yyy")</f>
        <v>Jan-2022</v>
      </c>
    </row>
    <row r="721" spans="1:6" x14ac:dyDescent="0.25">
      <c r="A721" s="24">
        <v>44570</v>
      </c>
      <c r="B721" s="25">
        <v>60166932</v>
      </c>
      <c r="C721" s="25">
        <v>836728</v>
      </c>
      <c r="D721" s="25">
        <f>#REF!-B720</f>
        <v>315335</v>
      </c>
      <c r="E721" s="25">
        <f>#REF!-C720</f>
        <v>401</v>
      </c>
      <c r="F721" s="26" t="str">
        <f>TEXT(#REF!,"mmm-yyy")</f>
        <v>Jan-2022</v>
      </c>
    </row>
    <row r="722" spans="1:6" x14ac:dyDescent="0.25">
      <c r="A722" s="24">
        <v>44571</v>
      </c>
      <c r="B722" s="25">
        <v>61600909</v>
      </c>
      <c r="C722" s="25">
        <v>838412</v>
      </c>
      <c r="D722" s="25">
        <f>#REF!-B721</f>
        <v>1433977</v>
      </c>
      <c r="E722" s="25">
        <f>#REF!-C721</f>
        <v>1684</v>
      </c>
      <c r="F722" s="26" t="str">
        <f>TEXT(#REF!,"mmm-yyy")</f>
        <v>Jan-2022</v>
      </c>
    </row>
    <row r="723" spans="1:6" x14ac:dyDescent="0.25">
      <c r="A723" s="24">
        <v>44572</v>
      </c>
      <c r="B723" s="25">
        <v>62370837</v>
      </c>
      <c r="C723" s="25">
        <v>841092</v>
      </c>
      <c r="D723" s="25">
        <f>#REF!-B722</f>
        <v>769928</v>
      </c>
      <c r="E723" s="25">
        <f>#REF!-C722</f>
        <v>2680</v>
      </c>
      <c r="F723" s="26" t="str">
        <f>TEXT(#REF!,"mmm-yyy")</f>
        <v>Jan-2022</v>
      </c>
    </row>
    <row r="724" spans="1:6" x14ac:dyDescent="0.25">
      <c r="A724" s="24">
        <v>44573</v>
      </c>
      <c r="B724" s="25">
        <v>63251111</v>
      </c>
      <c r="C724" s="25">
        <v>843823</v>
      </c>
      <c r="D724" s="25">
        <f>#REF!-B723</f>
        <v>880274</v>
      </c>
      <c r="E724" s="25">
        <f>#REF!-C723</f>
        <v>2731</v>
      </c>
      <c r="F724" s="26" t="str">
        <f>TEXT(#REF!,"mmm-yyy")</f>
        <v>Jan-2022</v>
      </c>
    </row>
    <row r="725" spans="1:6" x14ac:dyDescent="0.25">
      <c r="A725" s="24">
        <v>44574</v>
      </c>
      <c r="B725" s="25">
        <v>64120526</v>
      </c>
      <c r="C725" s="25">
        <v>846110</v>
      </c>
      <c r="D725" s="25">
        <f>#REF!-B724</f>
        <v>869415</v>
      </c>
      <c r="E725" s="25">
        <f>#REF!-C724</f>
        <v>2287</v>
      </c>
      <c r="F725" s="26" t="str">
        <f>TEXT(#REF!,"mmm-yyy")</f>
        <v>Jan-2022</v>
      </c>
    </row>
    <row r="726" spans="1:6" x14ac:dyDescent="0.25">
      <c r="A726" s="24">
        <v>44575</v>
      </c>
      <c r="B726" s="25">
        <v>65053852</v>
      </c>
      <c r="C726" s="25">
        <v>849101</v>
      </c>
      <c r="D726" s="25">
        <f>#REF!-B725</f>
        <v>933326</v>
      </c>
      <c r="E726" s="25">
        <f>#REF!-C725</f>
        <v>2991</v>
      </c>
      <c r="F726" s="26" t="str">
        <f>TEXT(#REF!,"mmm-yyy")</f>
        <v>Jan-2022</v>
      </c>
    </row>
    <row r="727" spans="1:6" x14ac:dyDescent="0.25">
      <c r="A727" s="24">
        <v>44576</v>
      </c>
      <c r="B727" s="25">
        <v>65477079</v>
      </c>
      <c r="C727" s="25">
        <v>850099</v>
      </c>
      <c r="D727" s="25">
        <f>#REF!-B726</f>
        <v>423227</v>
      </c>
      <c r="E727" s="25">
        <f>#REF!-C726</f>
        <v>998</v>
      </c>
      <c r="F727" s="26" t="str">
        <f>TEXT(#REF!,"mmm-yyy")</f>
        <v>Jan-2022</v>
      </c>
    </row>
    <row r="728" spans="1:6" x14ac:dyDescent="0.25">
      <c r="A728" s="24">
        <v>44577</v>
      </c>
      <c r="B728" s="25">
        <v>65814886</v>
      </c>
      <c r="C728" s="25">
        <v>850509</v>
      </c>
      <c r="D728" s="25">
        <f>#REF!-B727</f>
        <v>337807</v>
      </c>
      <c r="E728" s="25">
        <f>#REF!-C727</f>
        <v>410</v>
      </c>
      <c r="F728" s="26" t="str">
        <f>TEXT(#REF!,"mmm-yyy")</f>
        <v>Jan-2022</v>
      </c>
    </row>
    <row r="729" spans="1:6" x14ac:dyDescent="0.25">
      <c r="A729" s="24">
        <v>44578</v>
      </c>
      <c r="B729" s="25">
        <v>66526937</v>
      </c>
      <c r="C729" s="25">
        <v>851283</v>
      </c>
      <c r="D729" s="25">
        <f>#REF!-B728</f>
        <v>712051</v>
      </c>
      <c r="E729" s="25">
        <f>#REF!-C728</f>
        <v>774</v>
      </c>
      <c r="F729" s="26" t="str">
        <f>TEXT(#REF!,"mmm-yyy")</f>
        <v>Jan-2022</v>
      </c>
    </row>
    <row r="730" spans="1:6" x14ac:dyDescent="0.25">
      <c r="A730" s="24">
        <v>44579</v>
      </c>
      <c r="B730" s="25">
        <v>67705340</v>
      </c>
      <c r="C730" s="25">
        <v>854268</v>
      </c>
      <c r="D730" s="25">
        <f>#REF!-B729</f>
        <v>1178403</v>
      </c>
      <c r="E730" s="25">
        <f>#REF!-C729</f>
        <v>2985</v>
      </c>
      <c r="F730" s="26" t="str">
        <f>TEXT(#REF!,"mmm-yyy")</f>
        <v>Jan-2022</v>
      </c>
    </row>
    <row r="731" spans="1:6" x14ac:dyDescent="0.25">
      <c r="A731" s="24">
        <v>44580</v>
      </c>
      <c r="B731" s="25">
        <v>68557295</v>
      </c>
      <c r="C731" s="25">
        <v>857644</v>
      </c>
      <c r="D731" s="25">
        <f>#REF!-B730</f>
        <v>851955</v>
      </c>
      <c r="E731" s="25">
        <f>#REF!-C730</f>
        <v>3376</v>
      </c>
      <c r="F731" s="26" t="str">
        <f>TEXT(#REF!,"mmm-yyy")</f>
        <v>Jan-2022</v>
      </c>
    </row>
    <row r="732" spans="1:6" x14ac:dyDescent="0.25">
      <c r="A732" s="24">
        <v>44581</v>
      </c>
      <c r="B732" s="25">
        <v>69305615</v>
      </c>
      <c r="C732" s="25">
        <v>860316</v>
      </c>
      <c r="D732" s="25">
        <f>#REF!-B731</f>
        <v>748320</v>
      </c>
      <c r="E732" s="25">
        <f>#REF!-C731</f>
        <v>2672</v>
      </c>
      <c r="F732" s="26" t="str">
        <f>TEXT(#REF!,"mmm-yyy")</f>
        <v>Jan-2022</v>
      </c>
    </row>
    <row r="733" spans="1:6" x14ac:dyDescent="0.25">
      <c r="A733" s="24">
        <v>44582</v>
      </c>
      <c r="B733" s="25">
        <v>70130930</v>
      </c>
      <c r="C733" s="25">
        <v>864182</v>
      </c>
      <c r="D733" s="25">
        <f>#REF!-B732</f>
        <v>825315</v>
      </c>
      <c r="E733" s="25">
        <f>#REF!-C732</f>
        <v>3866</v>
      </c>
      <c r="F733" s="26" t="str">
        <f>TEXT(#REF!,"mmm-yyy")</f>
        <v>Jan-2022</v>
      </c>
    </row>
    <row r="734" spans="1:6" x14ac:dyDescent="0.25">
      <c r="A734" s="24">
        <v>44583</v>
      </c>
      <c r="B734" s="25">
        <v>70468314</v>
      </c>
      <c r="C734" s="25">
        <v>865116</v>
      </c>
      <c r="D734" s="25">
        <f>#REF!-B733</f>
        <v>337384</v>
      </c>
      <c r="E734" s="25">
        <f>#REF!-C733</f>
        <v>934</v>
      </c>
      <c r="F734" s="26" t="str">
        <f>TEXT(#REF!,"mmm-yyy")</f>
        <v>Jan-2022</v>
      </c>
    </row>
    <row r="735" spans="1:6" x14ac:dyDescent="0.25">
      <c r="A735" s="24">
        <v>44584</v>
      </c>
      <c r="B735" s="25">
        <v>70667795</v>
      </c>
      <c r="C735" s="25">
        <v>865687</v>
      </c>
      <c r="D735" s="25">
        <f>#REF!-B734</f>
        <v>199481</v>
      </c>
      <c r="E735" s="25">
        <f>#REF!-C734</f>
        <v>571</v>
      </c>
      <c r="F735" s="26" t="str">
        <f>TEXT(#REF!,"mmm-yyy")</f>
        <v>Jan-2022</v>
      </c>
    </row>
    <row r="736" spans="1:6" x14ac:dyDescent="0.25">
      <c r="A736" s="24">
        <v>44585</v>
      </c>
      <c r="B736" s="25">
        <v>71699954</v>
      </c>
      <c r="C736" s="25">
        <v>867866</v>
      </c>
      <c r="D736" s="25">
        <f>#REF!-B735</f>
        <v>1032159</v>
      </c>
      <c r="E736" s="25">
        <f>#REF!-C735</f>
        <v>2179</v>
      </c>
      <c r="F736" s="26" t="str">
        <f>TEXT(#REF!,"mmm-yyy")</f>
        <v>Jan-2022</v>
      </c>
    </row>
    <row r="737" spans="1:6" x14ac:dyDescent="0.25">
      <c r="A737" s="24">
        <v>44586</v>
      </c>
      <c r="B737" s="25">
        <v>72210867</v>
      </c>
      <c r="C737" s="25">
        <v>870838</v>
      </c>
      <c r="D737" s="25">
        <f>#REF!-B736</f>
        <v>510913</v>
      </c>
      <c r="E737" s="25">
        <f>#REF!-C736</f>
        <v>2972</v>
      </c>
      <c r="F737" s="26" t="str">
        <f>TEXT(#REF!,"mmm-yyy")</f>
        <v>Jan-2022</v>
      </c>
    </row>
    <row r="738" spans="1:6" x14ac:dyDescent="0.25">
      <c r="A738" s="24">
        <v>44587</v>
      </c>
      <c r="B738" s="25">
        <v>72895313</v>
      </c>
      <c r="C738" s="25">
        <v>874733</v>
      </c>
      <c r="D738" s="25">
        <f>#REF!-B737</f>
        <v>684446</v>
      </c>
      <c r="E738" s="25">
        <f>#REF!-C737</f>
        <v>3895</v>
      </c>
      <c r="F738" s="26" t="str">
        <f>TEXT(#REF!,"mmm-yyy")</f>
        <v>Jan-2022</v>
      </c>
    </row>
    <row r="739" spans="1:6" x14ac:dyDescent="0.25">
      <c r="A739" s="24">
        <v>44588</v>
      </c>
      <c r="B739" s="25">
        <v>73425577</v>
      </c>
      <c r="C739" s="25">
        <v>877824</v>
      </c>
      <c r="D739" s="25">
        <f>#REF!-B738</f>
        <v>530264</v>
      </c>
      <c r="E739" s="25">
        <f>#REF!-C738</f>
        <v>3091</v>
      </c>
      <c r="F739" s="26" t="str">
        <f>TEXT(#REF!,"mmm-yyy")</f>
        <v>Jan-2022</v>
      </c>
    </row>
    <row r="740" spans="1:6" x14ac:dyDescent="0.25">
      <c r="A740" s="24">
        <v>44589</v>
      </c>
      <c r="B740" s="25">
        <v>73981352</v>
      </c>
      <c r="C740" s="25">
        <v>881703</v>
      </c>
      <c r="D740" s="25">
        <f>#REF!-B739</f>
        <v>555775</v>
      </c>
      <c r="E740" s="25">
        <f>#REF!-C739</f>
        <v>3879</v>
      </c>
      <c r="F740" s="26" t="str">
        <f>TEXT(#REF!,"mmm-yyy")</f>
        <v>Jan-2022</v>
      </c>
    </row>
    <row r="741" spans="1:6" x14ac:dyDescent="0.25">
      <c r="A741" s="24">
        <v>44590</v>
      </c>
      <c r="B741" s="25">
        <v>74223465</v>
      </c>
      <c r="C741" s="25">
        <v>883009</v>
      </c>
      <c r="D741" s="25">
        <f>#REF!-B740</f>
        <v>242113</v>
      </c>
      <c r="E741" s="25">
        <f>#REF!-C740</f>
        <v>1306</v>
      </c>
      <c r="F741" s="26" t="str">
        <f>TEXT(#REF!,"mmm-yyy")</f>
        <v>Jan-2022</v>
      </c>
    </row>
    <row r="742" spans="1:6" x14ac:dyDescent="0.25">
      <c r="A742" s="24">
        <v>44591</v>
      </c>
      <c r="B742" s="25">
        <v>74327523</v>
      </c>
      <c r="C742" s="25">
        <v>883370</v>
      </c>
      <c r="D742" s="25">
        <f>#REF!-B741</f>
        <v>104058</v>
      </c>
      <c r="E742" s="25">
        <f>#REF!-C741</f>
        <v>361</v>
      </c>
      <c r="F742" s="26" t="str">
        <f>TEXT(#REF!,"mmm-yyy")</f>
        <v>Jan-2022</v>
      </c>
    </row>
    <row r="743" spans="1:6" x14ac:dyDescent="0.25">
      <c r="A743" s="24">
        <v>44592</v>
      </c>
      <c r="B743" s="25">
        <v>74989495</v>
      </c>
      <c r="C743" s="25">
        <v>885943</v>
      </c>
      <c r="D743" s="25">
        <f>#REF!-B742</f>
        <v>661972</v>
      </c>
      <c r="E743" s="25">
        <f>#REF!-C742</f>
        <v>2573</v>
      </c>
      <c r="F743" s="26" t="str">
        <f>TEXT(#REF!,"mmm-yyy")</f>
        <v>Jan-2022</v>
      </c>
    </row>
    <row r="744" spans="1:6" x14ac:dyDescent="0.25">
      <c r="A744" s="24">
        <v>44593</v>
      </c>
      <c r="B744" s="25">
        <v>75285900</v>
      </c>
      <c r="C744" s="25">
        <v>889525</v>
      </c>
      <c r="D744" s="25">
        <f>#REF!-B743</f>
        <v>296405</v>
      </c>
      <c r="E744" s="25">
        <f>#REF!-C743</f>
        <v>3582</v>
      </c>
      <c r="F744" s="26" t="str">
        <f>TEXT(#REF!,"mmm-yyy")</f>
        <v>Feb-2022</v>
      </c>
    </row>
    <row r="745" spans="1:6" x14ac:dyDescent="0.25">
      <c r="A745" s="24">
        <v>44594</v>
      </c>
      <c r="B745" s="25">
        <v>75610929</v>
      </c>
      <c r="C745" s="25">
        <v>893156</v>
      </c>
      <c r="D745" s="25">
        <f>#REF!-B744</f>
        <v>325029</v>
      </c>
      <c r="E745" s="25">
        <f>#REF!-C744</f>
        <v>3631</v>
      </c>
      <c r="F745" s="26" t="str">
        <f>TEXT(#REF!,"mmm-yyy")</f>
        <v>Feb-2022</v>
      </c>
    </row>
    <row r="746" spans="1:6" x14ac:dyDescent="0.25">
      <c r="A746" s="24">
        <v>44595</v>
      </c>
      <c r="B746" s="25">
        <v>75923171</v>
      </c>
      <c r="C746" s="25">
        <v>896178</v>
      </c>
      <c r="D746" s="25">
        <f>#REF!-B745</f>
        <v>312242</v>
      </c>
      <c r="E746" s="25">
        <f>#REF!-C745</f>
        <v>3022</v>
      </c>
      <c r="F746" s="26" t="str">
        <f>TEXT(#REF!,"mmm-yyy")</f>
        <v>Feb-2022</v>
      </c>
    </row>
    <row r="747" spans="1:6" x14ac:dyDescent="0.25">
      <c r="A747" s="24">
        <v>44596</v>
      </c>
      <c r="B747" s="25">
        <v>76236151</v>
      </c>
      <c r="C747" s="25">
        <v>900154</v>
      </c>
      <c r="D747" s="25">
        <f>#REF!-B746</f>
        <v>312980</v>
      </c>
      <c r="E747" s="25">
        <f>#REF!-C746</f>
        <v>3976</v>
      </c>
      <c r="F747" s="26" t="str">
        <f>TEXT(#REF!,"mmm-yyy")</f>
        <v>Feb-2022</v>
      </c>
    </row>
    <row r="748" spans="1:6" x14ac:dyDescent="0.25">
      <c r="A748" s="24">
        <v>44597</v>
      </c>
      <c r="B748" s="25">
        <v>76359918</v>
      </c>
      <c r="C748" s="25">
        <v>901022</v>
      </c>
      <c r="D748" s="25">
        <f>#REF!-B747</f>
        <v>123767</v>
      </c>
      <c r="E748" s="25">
        <f>#REF!-C747</f>
        <v>868</v>
      </c>
      <c r="F748" s="26" t="str">
        <f>TEXT(#REF!,"mmm-yyy")</f>
        <v>Feb-2022</v>
      </c>
    </row>
    <row r="749" spans="1:6" x14ac:dyDescent="0.25">
      <c r="A749" s="24">
        <v>44598</v>
      </c>
      <c r="B749" s="25">
        <v>76418395</v>
      </c>
      <c r="C749" s="25">
        <v>901400</v>
      </c>
      <c r="D749" s="25">
        <f>#REF!-B748</f>
        <v>58477</v>
      </c>
      <c r="E749" s="25">
        <f>#REF!-C748</f>
        <v>378</v>
      </c>
      <c r="F749" s="26" t="str">
        <f>TEXT(#REF!,"mmm-yyy")</f>
        <v>Feb-2022</v>
      </c>
    </row>
    <row r="750" spans="1:6" x14ac:dyDescent="0.25">
      <c r="A750" s="24">
        <v>44599</v>
      </c>
      <c r="B750" s="25">
        <v>76766514</v>
      </c>
      <c r="C750" s="25">
        <v>904139</v>
      </c>
      <c r="D750" s="25">
        <f>#REF!-B749</f>
        <v>348119</v>
      </c>
      <c r="E750" s="25">
        <f>#REF!-C749</f>
        <v>2739</v>
      </c>
      <c r="F750" s="26" t="str">
        <f>TEXT(#REF!,"mmm-yyy")</f>
        <v>Feb-2022</v>
      </c>
    </row>
    <row r="751" spans="1:6" x14ac:dyDescent="0.25">
      <c r="A751" s="24">
        <v>44600</v>
      </c>
      <c r="B751" s="25">
        <v>76961010</v>
      </c>
      <c r="C751" s="25">
        <v>907497</v>
      </c>
      <c r="D751" s="25">
        <f>#REF!-B750</f>
        <v>194496</v>
      </c>
      <c r="E751" s="25">
        <f>#REF!-C750</f>
        <v>3358</v>
      </c>
      <c r="F751" s="26" t="str">
        <f>TEXT(#REF!,"mmm-yyy")</f>
        <v>Feb-2022</v>
      </c>
    </row>
    <row r="752" spans="1:6" x14ac:dyDescent="0.25">
      <c r="A752" s="24">
        <v>44601</v>
      </c>
      <c r="B752" s="25">
        <v>77187359</v>
      </c>
      <c r="C752" s="25">
        <v>911067</v>
      </c>
      <c r="D752" s="25">
        <f>#REF!-B751</f>
        <v>226349</v>
      </c>
      <c r="E752" s="25">
        <f>#REF!-C751</f>
        <v>3570</v>
      </c>
      <c r="F752" s="26" t="str">
        <f>TEXT(#REF!,"mmm-yyy")</f>
        <v>Feb-2022</v>
      </c>
    </row>
    <row r="753" spans="1:6" x14ac:dyDescent="0.25">
      <c r="A753" s="24">
        <v>44602</v>
      </c>
      <c r="B753" s="25">
        <v>77360952</v>
      </c>
      <c r="C753" s="25">
        <v>914328</v>
      </c>
      <c r="D753" s="25">
        <f>#REF!-B752</f>
        <v>173593</v>
      </c>
      <c r="E753" s="25">
        <f>#REF!-C752</f>
        <v>3261</v>
      </c>
      <c r="F753" s="26" t="str">
        <f>TEXT(#REF!,"mmm-yyy")</f>
        <v>Feb-2022</v>
      </c>
    </row>
    <row r="754" spans="1:6" x14ac:dyDescent="0.25">
      <c r="A754" s="24">
        <v>44603</v>
      </c>
      <c r="B754" s="25">
        <v>77530775</v>
      </c>
      <c r="C754" s="25">
        <v>917135</v>
      </c>
      <c r="D754" s="25">
        <f>#REF!-B753</f>
        <v>169823</v>
      </c>
      <c r="E754" s="25">
        <f>#REF!-C753</f>
        <v>2807</v>
      </c>
      <c r="F754" s="26" t="str">
        <f>TEXT(#REF!,"mmm-yyy")</f>
        <v>Feb-2022</v>
      </c>
    </row>
    <row r="755" spans="1:6" x14ac:dyDescent="0.25">
      <c r="A755" s="24">
        <v>44604</v>
      </c>
      <c r="B755" s="25">
        <v>77594737</v>
      </c>
      <c r="C755" s="25">
        <v>917896</v>
      </c>
      <c r="D755" s="25">
        <f>#REF!-B754</f>
        <v>63962</v>
      </c>
      <c r="E755" s="25">
        <f>#REF!-C754</f>
        <v>761</v>
      </c>
      <c r="F755" s="26" t="str">
        <f>TEXT(#REF!,"mmm-yyy")</f>
        <v>Feb-2022</v>
      </c>
    </row>
    <row r="756" spans="1:6" x14ac:dyDescent="0.25">
      <c r="A756" s="24">
        <v>44605</v>
      </c>
      <c r="B756" s="25">
        <v>77629125</v>
      </c>
      <c r="C756" s="25">
        <v>918368</v>
      </c>
      <c r="D756" s="25">
        <f>#REF!-B755</f>
        <v>34388</v>
      </c>
      <c r="E756" s="25">
        <f>#REF!-C755</f>
        <v>472</v>
      </c>
      <c r="F756" s="26" t="str">
        <f>TEXT(#REF!,"mmm-yyy")</f>
        <v>Feb-2022</v>
      </c>
    </row>
    <row r="757" spans="1:6" x14ac:dyDescent="0.25">
      <c r="A757" s="24">
        <v>44606</v>
      </c>
      <c r="B757" s="25">
        <v>77835449</v>
      </c>
      <c r="C757" s="25">
        <v>920954</v>
      </c>
      <c r="D757" s="25">
        <f>#REF!-B756</f>
        <v>206324</v>
      </c>
      <c r="E757" s="25">
        <f>#REF!-C756</f>
        <v>2586</v>
      </c>
      <c r="F757" s="26" t="str">
        <f>TEXT(#REF!,"mmm-yyy")</f>
        <v>Feb-2022</v>
      </c>
    </row>
    <row r="758" spans="1:6" x14ac:dyDescent="0.25">
      <c r="A758" s="24">
        <v>44607</v>
      </c>
      <c r="B758" s="25">
        <v>77950961</v>
      </c>
      <c r="C758" s="25">
        <v>923804</v>
      </c>
      <c r="D758" s="25">
        <f>#REF!-B757</f>
        <v>115512</v>
      </c>
      <c r="E758" s="25">
        <f>#REF!-C757</f>
        <v>2850</v>
      </c>
      <c r="F758" s="26" t="str">
        <f>TEXT(#REF!,"mmm-yyy")</f>
        <v>Feb-2022</v>
      </c>
    </row>
    <row r="759" spans="1:6" x14ac:dyDescent="0.25">
      <c r="A759" s="24">
        <v>44608</v>
      </c>
      <c r="B759" s="25">
        <v>78092141</v>
      </c>
      <c r="C759" s="25">
        <v>927110</v>
      </c>
      <c r="D759" s="25">
        <f>#REF!-B758</f>
        <v>141180</v>
      </c>
      <c r="E759" s="25">
        <f>#REF!-C758</f>
        <v>3306</v>
      </c>
      <c r="F759" s="26" t="str">
        <f>TEXT(#REF!,"mmm-yyy")</f>
        <v>Feb-2022</v>
      </c>
    </row>
    <row r="760" spans="1:6" x14ac:dyDescent="0.25">
      <c r="A760" s="24">
        <v>44609</v>
      </c>
      <c r="B760" s="25">
        <v>78196006</v>
      </c>
      <c r="C760" s="25">
        <v>930297</v>
      </c>
      <c r="D760" s="25">
        <f>#REF!-B759</f>
        <v>103865</v>
      </c>
      <c r="E760" s="25">
        <f>#REF!-C759</f>
        <v>3187</v>
      </c>
      <c r="F760" s="26" t="str">
        <f>TEXT(#REF!,"mmm-yyy")</f>
        <v>Feb-2022</v>
      </c>
    </row>
    <row r="761" spans="1:6" x14ac:dyDescent="0.25">
      <c r="A761" s="24">
        <v>44610</v>
      </c>
      <c r="B761" s="25">
        <v>78305615</v>
      </c>
      <c r="C761" s="25">
        <v>932788</v>
      </c>
      <c r="D761" s="25">
        <f>#REF!-B760</f>
        <v>109609</v>
      </c>
      <c r="E761" s="25">
        <f>#REF!-C760</f>
        <v>2491</v>
      </c>
      <c r="F761" s="26" t="str">
        <f>TEXT(#REF!,"mmm-yyy")</f>
        <v>Feb-2022</v>
      </c>
    </row>
    <row r="762" spans="1:6" x14ac:dyDescent="0.25">
      <c r="A762" s="24">
        <v>44611</v>
      </c>
      <c r="B762" s="25">
        <v>78351826</v>
      </c>
      <c r="C762" s="25">
        <v>933480</v>
      </c>
      <c r="D762" s="25">
        <f>#REF!-B761</f>
        <v>46211</v>
      </c>
      <c r="E762" s="25">
        <f>#REF!-C761</f>
        <v>692</v>
      </c>
      <c r="F762" s="26" t="str">
        <f>TEXT(#REF!,"mmm-yyy")</f>
        <v>Feb-2022</v>
      </c>
    </row>
    <row r="763" spans="1:6" x14ac:dyDescent="0.25">
      <c r="A763" s="24">
        <v>44612</v>
      </c>
      <c r="B763" s="25">
        <v>78377993</v>
      </c>
      <c r="C763" s="25">
        <v>933894</v>
      </c>
      <c r="D763" s="25">
        <f>#REF!-B762</f>
        <v>26167</v>
      </c>
      <c r="E763" s="25">
        <f>#REF!-C762</f>
        <v>414</v>
      </c>
      <c r="F763" s="26" t="str">
        <f>TEXT(#REF!,"mmm-yyy")</f>
        <v>Feb-2022</v>
      </c>
    </row>
    <row r="764" spans="1:6" x14ac:dyDescent="0.25">
      <c r="A764" s="24">
        <v>44613</v>
      </c>
      <c r="B764" s="25">
        <v>78433652</v>
      </c>
      <c r="C764" s="25">
        <v>934654</v>
      </c>
      <c r="D764" s="25">
        <f>#REF!-B763</f>
        <v>55659</v>
      </c>
      <c r="E764" s="25">
        <f>#REF!-C763</f>
        <v>760</v>
      </c>
      <c r="F764" s="26" t="str">
        <f>TEXT(#REF!,"mmm-yyy")</f>
        <v>Feb-2022</v>
      </c>
    </row>
    <row r="765" spans="1:6" x14ac:dyDescent="0.25">
      <c r="A765" s="24">
        <v>44614</v>
      </c>
      <c r="B765" s="25">
        <v>78556769</v>
      </c>
      <c r="C765" s="25">
        <v>937380</v>
      </c>
      <c r="D765" s="25">
        <f>#REF!-B764</f>
        <v>123117</v>
      </c>
      <c r="E765" s="25">
        <f>#REF!-C764</f>
        <v>2726</v>
      </c>
      <c r="F765" s="26" t="str">
        <f>TEXT(#REF!,"mmm-yyy")</f>
        <v>Feb-2022</v>
      </c>
    </row>
    <row r="766" spans="1:6" x14ac:dyDescent="0.25">
      <c r="A766" s="24">
        <v>44615</v>
      </c>
      <c r="B766" s="25">
        <v>78641313</v>
      </c>
      <c r="C766" s="25">
        <v>940404</v>
      </c>
      <c r="D766" s="25">
        <f>#REF!-B765</f>
        <v>84544</v>
      </c>
      <c r="E766" s="25">
        <f>#REF!-C765</f>
        <v>3024</v>
      </c>
      <c r="F766" s="26" t="str">
        <f>TEXT(#REF!,"mmm-yyy")</f>
        <v>Feb-2022</v>
      </c>
    </row>
    <row r="767" spans="1:6" x14ac:dyDescent="0.25">
      <c r="A767" s="24">
        <v>44616</v>
      </c>
      <c r="B767" s="25">
        <v>78714719</v>
      </c>
      <c r="C767" s="25">
        <v>943312</v>
      </c>
      <c r="D767" s="25">
        <f>#REF!-B766</f>
        <v>73406</v>
      </c>
      <c r="E767" s="25">
        <f>#REF!-C766</f>
        <v>2908</v>
      </c>
      <c r="F767" s="26" t="str">
        <f>TEXT(#REF!,"mmm-yyy")</f>
        <v>Feb-2022</v>
      </c>
    </row>
    <row r="768" spans="1:6" x14ac:dyDescent="0.25">
      <c r="A768" s="24">
        <v>44617</v>
      </c>
      <c r="B768" s="25">
        <v>78800705</v>
      </c>
      <c r="C768" s="25">
        <v>946121</v>
      </c>
      <c r="D768" s="25">
        <f>#REF!-B767</f>
        <v>85986</v>
      </c>
      <c r="E768" s="25">
        <f>#REF!-C767</f>
        <v>2809</v>
      </c>
      <c r="F768" s="26" t="str">
        <f>TEXT(#REF!,"mmm-yyy")</f>
        <v>Feb-2022</v>
      </c>
    </row>
    <row r="769" spans="1:6" x14ac:dyDescent="0.25">
      <c r="A769" s="24">
        <v>44618</v>
      </c>
      <c r="B769" s="25">
        <v>78825927</v>
      </c>
      <c r="C769" s="25">
        <v>946686</v>
      </c>
      <c r="D769" s="25">
        <f>#REF!-B768</f>
        <v>25222</v>
      </c>
      <c r="E769" s="25">
        <f>#REF!-C768</f>
        <v>565</v>
      </c>
      <c r="F769" s="26" t="str">
        <f>TEXT(#REF!,"mmm-yyy")</f>
        <v>Feb-2022</v>
      </c>
    </row>
    <row r="770" spans="1:6" x14ac:dyDescent="0.25">
      <c r="A770" s="24">
        <v>44619</v>
      </c>
      <c r="B770" s="25">
        <v>78835013</v>
      </c>
      <c r="C770" s="25">
        <v>946883</v>
      </c>
      <c r="D770" s="25">
        <f>#REF!-B769</f>
        <v>9086</v>
      </c>
      <c r="E770" s="25">
        <f>#REF!-C769</f>
        <v>197</v>
      </c>
      <c r="F770" s="26" t="str">
        <f>TEXT(#REF!,"mmm-yyy")</f>
        <v>Feb-2022</v>
      </c>
    </row>
    <row r="771" spans="1:6" x14ac:dyDescent="0.25">
      <c r="A771" s="24">
        <v>44620</v>
      </c>
      <c r="B771" s="25">
        <v>78942813</v>
      </c>
      <c r="C771" s="25">
        <v>948855</v>
      </c>
      <c r="D771" s="25">
        <f>#REF!-B770</f>
        <v>107800</v>
      </c>
      <c r="E771" s="25">
        <f>#REF!-C770</f>
        <v>1972</v>
      </c>
      <c r="F771" s="26" t="str">
        <f>TEXT(#REF!,"mmm-yyy")</f>
        <v>Feb-2022</v>
      </c>
    </row>
    <row r="772" spans="1:6" x14ac:dyDescent="0.25">
      <c r="A772" s="24">
        <v>44621</v>
      </c>
      <c r="B772" s="25">
        <v>78986396</v>
      </c>
      <c r="C772" s="25">
        <v>950788</v>
      </c>
      <c r="D772" s="25">
        <f>#REF!-B771</f>
        <v>43583</v>
      </c>
      <c r="E772" s="25">
        <f>#REF!-C771</f>
        <v>1933</v>
      </c>
      <c r="F772" s="26" t="str">
        <f>TEXT(#REF!,"mmm-yyy")</f>
        <v>Mar-2022</v>
      </c>
    </row>
    <row r="773" spans="1:6" x14ac:dyDescent="0.25">
      <c r="A773" s="24">
        <v>44622</v>
      </c>
      <c r="B773" s="25">
        <v>79044542</v>
      </c>
      <c r="C773" s="25">
        <v>953136</v>
      </c>
      <c r="D773" s="25">
        <f>#REF!-B772</f>
        <v>58146</v>
      </c>
      <c r="E773" s="25">
        <f>#REF!-C772</f>
        <v>2348</v>
      </c>
      <c r="F773" s="26" t="str">
        <f>TEXT(#REF!,"mmm-yyy")</f>
        <v>Mar-2022</v>
      </c>
    </row>
    <row r="774" spans="1:6" x14ac:dyDescent="0.25">
      <c r="A774" s="24">
        <v>44623</v>
      </c>
      <c r="B774" s="25">
        <v>79096279</v>
      </c>
      <c r="C774" s="25">
        <v>955018</v>
      </c>
      <c r="D774" s="25">
        <f>#REF!-B773</f>
        <v>51737</v>
      </c>
      <c r="E774" s="25">
        <f>#REF!-C773</f>
        <v>1882</v>
      </c>
      <c r="F774" s="26" t="str">
        <f>TEXT(#REF!,"mmm-yyy")</f>
        <v>Mar-2022</v>
      </c>
    </row>
    <row r="775" spans="1:6" x14ac:dyDescent="0.25">
      <c r="A775" s="24">
        <v>44624</v>
      </c>
      <c r="B775" s="25">
        <v>79145866</v>
      </c>
      <c r="C775" s="25">
        <v>956910</v>
      </c>
      <c r="D775" s="25">
        <f>#REF!-B774</f>
        <v>49587</v>
      </c>
      <c r="E775" s="25">
        <f>#REF!-C774</f>
        <v>1892</v>
      </c>
      <c r="F775" s="26" t="str">
        <f>TEXT(#REF!,"mmm-yyy")</f>
        <v>Mar-2022</v>
      </c>
    </row>
    <row r="776" spans="1:6" x14ac:dyDescent="0.25">
      <c r="A776" s="24">
        <v>44625</v>
      </c>
      <c r="B776" s="25">
        <v>79162481</v>
      </c>
      <c r="C776" s="25">
        <v>957217</v>
      </c>
      <c r="D776" s="25">
        <f>#REF!-B775</f>
        <v>16615</v>
      </c>
      <c r="E776" s="25">
        <f>#REF!-C775</f>
        <v>307</v>
      </c>
      <c r="F776" s="26" t="str">
        <f>TEXT(#REF!,"mmm-yyy")</f>
        <v>Mar-2022</v>
      </c>
    </row>
    <row r="777" spans="1:6" x14ac:dyDescent="0.25">
      <c r="A777" s="24">
        <v>44626</v>
      </c>
      <c r="B777" s="25">
        <v>79169256</v>
      </c>
      <c r="C777" s="25">
        <v>957429</v>
      </c>
      <c r="D777" s="25">
        <f>#REF!-B776</f>
        <v>6775</v>
      </c>
      <c r="E777" s="25">
        <f>#REF!-C776</f>
        <v>212</v>
      </c>
      <c r="F777" s="26" t="str">
        <f>TEXT(#REF!,"mmm-yyy")</f>
        <v>Mar-2022</v>
      </c>
    </row>
    <row r="778" spans="1:6" x14ac:dyDescent="0.25">
      <c r="A778" s="24">
        <v>44627</v>
      </c>
      <c r="B778" s="25">
        <v>79232308</v>
      </c>
      <c r="C778" s="25">
        <v>959115</v>
      </c>
      <c r="D778" s="25">
        <f>#REF!-B777</f>
        <v>63052</v>
      </c>
      <c r="E778" s="25">
        <f>#REF!-C777</f>
        <v>1686</v>
      </c>
      <c r="F778" s="26" t="str">
        <f>TEXT(#REF!,"mmm-yyy")</f>
        <v>Mar-2022</v>
      </c>
    </row>
    <row r="779" spans="1:6" x14ac:dyDescent="0.25">
      <c r="A779" s="24">
        <v>44628</v>
      </c>
      <c r="B779" s="25">
        <v>79266324</v>
      </c>
      <c r="C779" s="25">
        <v>960690</v>
      </c>
      <c r="D779" s="25">
        <f>#REF!-B778</f>
        <v>34016</v>
      </c>
      <c r="E779" s="25">
        <f>#REF!-C778</f>
        <v>1575</v>
      </c>
      <c r="F779" s="26" t="str">
        <f>TEXT(#REF!,"mmm-yyy")</f>
        <v>Mar-2022</v>
      </c>
    </row>
    <row r="780" spans="1:6" x14ac:dyDescent="0.25">
      <c r="A780" s="24">
        <v>44629</v>
      </c>
      <c r="B780" s="25">
        <v>79314028</v>
      </c>
      <c r="C780" s="25">
        <v>962503</v>
      </c>
      <c r="D780" s="25">
        <f>#REF!-B779</f>
        <v>47704</v>
      </c>
      <c r="E780" s="25">
        <f>#REF!-C779</f>
        <v>1813</v>
      </c>
      <c r="F780" s="26" t="str">
        <f>TEXT(#REF!,"mmm-yyy")</f>
        <v>Mar-2022</v>
      </c>
    </row>
    <row r="781" spans="1:6" x14ac:dyDescent="0.25">
      <c r="A781" s="24">
        <v>44630</v>
      </c>
      <c r="B781" s="25">
        <v>79352221</v>
      </c>
      <c r="C781" s="25">
        <v>964062</v>
      </c>
      <c r="D781" s="25">
        <f>#REF!-B780</f>
        <v>38193</v>
      </c>
      <c r="E781" s="25">
        <f>#REF!-C780</f>
        <v>1559</v>
      </c>
      <c r="F781" s="26" t="str">
        <f>TEXT(#REF!,"mmm-yyy")</f>
        <v>Mar-2022</v>
      </c>
    </row>
    <row r="782" spans="1:6" x14ac:dyDescent="0.25">
      <c r="A782" s="24">
        <v>44631</v>
      </c>
      <c r="B782" s="25">
        <v>79396596</v>
      </c>
      <c r="C782" s="25">
        <v>965746</v>
      </c>
      <c r="D782" s="25">
        <f>#REF!-B781</f>
        <v>44375</v>
      </c>
      <c r="E782" s="25">
        <f>#REF!-C781</f>
        <v>1684</v>
      </c>
      <c r="F782" s="26" t="str">
        <f>TEXT(#REF!,"mmm-yyy")</f>
        <v>Mar-2022</v>
      </c>
    </row>
    <row r="783" spans="1:6" x14ac:dyDescent="0.25">
      <c r="A783" s="24">
        <v>44632</v>
      </c>
      <c r="B783" s="25">
        <v>79407518</v>
      </c>
      <c r="C783" s="25">
        <v>966218</v>
      </c>
      <c r="D783" s="25">
        <f>#REF!-B782</f>
        <v>10922</v>
      </c>
      <c r="E783" s="25">
        <f>#REF!-C782</f>
        <v>472</v>
      </c>
      <c r="F783" s="26" t="str">
        <f>TEXT(#REF!,"mmm-yyy")</f>
        <v>Mar-2022</v>
      </c>
    </row>
    <row r="784" spans="1:6" x14ac:dyDescent="0.25">
      <c r="A784" s="24">
        <v>44633</v>
      </c>
      <c r="B784" s="25">
        <v>79413908</v>
      </c>
      <c r="C784" s="25">
        <v>966361</v>
      </c>
      <c r="D784" s="25">
        <f>#REF!-B783</f>
        <v>6390</v>
      </c>
      <c r="E784" s="25">
        <f>#REF!-C783</f>
        <v>143</v>
      </c>
      <c r="F784" s="26" t="str">
        <f>TEXT(#REF!,"mmm-yyy")</f>
        <v>Mar-2022</v>
      </c>
    </row>
    <row r="785" spans="1:6" x14ac:dyDescent="0.25">
      <c r="A785" s="24">
        <v>44634</v>
      </c>
      <c r="B785" s="25">
        <v>79462956</v>
      </c>
      <c r="C785" s="25">
        <v>963926</v>
      </c>
      <c r="D785" s="25">
        <f>#REF!-B784</f>
        <v>49048</v>
      </c>
      <c r="E785" s="25">
        <f>#REF!-C784</f>
        <v>-2435</v>
      </c>
      <c r="F785" s="26" t="str">
        <f>TEXT(#REF!,"mmm-yyy")</f>
        <v>Mar-2022</v>
      </c>
    </row>
    <row r="786" spans="1:6" x14ac:dyDescent="0.25">
      <c r="A786" s="24">
        <v>44635</v>
      </c>
      <c r="B786" s="25">
        <v>79511352</v>
      </c>
      <c r="C786" s="25">
        <v>965449</v>
      </c>
      <c r="D786" s="25">
        <f>#REF!-B785</f>
        <v>48396</v>
      </c>
      <c r="E786" s="25">
        <f>#REF!-C785</f>
        <v>1523</v>
      </c>
      <c r="F786" s="26" t="str">
        <f>TEXT(#REF!,"mmm-yyy")</f>
        <v>Mar-2022</v>
      </c>
    </row>
    <row r="787" spans="1:6" x14ac:dyDescent="0.25">
      <c r="A787" s="24">
        <v>44636</v>
      </c>
      <c r="B787" s="25">
        <v>79550748</v>
      </c>
      <c r="C787" s="25">
        <v>967482</v>
      </c>
      <c r="D787" s="25">
        <f>#REF!-B786</f>
        <v>39396</v>
      </c>
      <c r="E787" s="25">
        <f>#REF!-C786</f>
        <v>2033</v>
      </c>
      <c r="F787" s="26" t="str">
        <f>TEXT(#REF!,"mmm-yyy")</f>
        <v>Mar-2022</v>
      </c>
    </row>
    <row r="788" spans="1:6" x14ac:dyDescent="0.25">
      <c r="A788" s="24">
        <v>44637</v>
      </c>
      <c r="B788" s="25">
        <v>79586734</v>
      </c>
      <c r="C788" s="25">
        <v>968690</v>
      </c>
      <c r="D788" s="25">
        <f>#REF!-B787</f>
        <v>35986</v>
      </c>
      <c r="E788" s="25">
        <f>#REF!-C787</f>
        <v>1208</v>
      </c>
      <c r="F788" s="26" t="str">
        <f>TEXT(#REF!,"mmm-yyy")</f>
        <v>Mar-2022</v>
      </c>
    </row>
    <row r="789" spans="1:6" x14ac:dyDescent="0.25">
      <c r="A789" s="24">
        <v>44638</v>
      </c>
      <c r="B789" s="25">
        <v>79623203</v>
      </c>
      <c r="C789" s="25">
        <v>969733</v>
      </c>
      <c r="D789" s="25">
        <f>#REF!-B788</f>
        <v>36469</v>
      </c>
      <c r="E789" s="25">
        <f>#REF!-C788</f>
        <v>1043</v>
      </c>
      <c r="F789" s="26" t="str">
        <f>TEXT(#REF!,"mmm-yyy")</f>
        <v>Mar-2022</v>
      </c>
    </row>
    <row r="790" spans="1:6" x14ac:dyDescent="0.25">
      <c r="A790" s="24">
        <v>44639</v>
      </c>
      <c r="B790" s="25">
        <v>79635322</v>
      </c>
      <c r="C790" s="25">
        <v>970065</v>
      </c>
      <c r="D790" s="25">
        <f>#REF!-B789</f>
        <v>12119</v>
      </c>
      <c r="E790" s="25">
        <f>#REF!-C789</f>
        <v>332</v>
      </c>
      <c r="F790" s="26" t="str">
        <f>TEXT(#REF!,"mmm-yyy")</f>
        <v>Mar-2022</v>
      </c>
    </row>
    <row r="791" spans="1:6" x14ac:dyDescent="0.25">
      <c r="A791" s="24">
        <v>44640</v>
      </c>
      <c r="B791" s="25">
        <v>79643175</v>
      </c>
      <c r="C791" s="25">
        <v>970148</v>
      </c>
      <c r="D791" s="25">
        <f>#REF!-B790</f>
        <v>7853</v>
      </c>
      <c r="E791" s="25">
        <f>#REF!-C790</f>
        <v>83</v>
      </c>
      <c r="F791" s="26" t="str">
        <f>TEXT(#REF!,"mmm-yyy")</f>
        <v>Mar-2022</v>
      </c>
    </row>
    <row r="792" spans="1:6" x14ac:dyDescent="0.25">
      <c r="A792" s="24">
        <v>44641</v>
      </c>
      <c r="B792" s="25">
        <v>79689310</v>
      </c>
      <c r="C792" s="25">
        <v>971074</v>
      </c>
      <c r="D792" s="25">
        <f>#REF!-B791</f>
        <v>46135</v>
      </c>
      <c r="E792" s="25">
        <f>#REF!-C791</f>
        <v>926</v>
      </c>
      <c r="F792" s="26" t="str">
        <f>TEXT(#REF!,"mmm-yyy")</f>
        <v>Mar-2022</v>
      </c>
    </row>
    <row r="793" spans="1:6" x14ac:dyDescent="0.25">
      <c r="A793" s="24">
        <v>44642</v>
      </c>
      <c r="B793" s="25">
        <v>79714979</v>
      </c>
      <c r="C793" s="25">
        <v>972104</v>
      </c>
      <c r="D793" s="25">
        <f>#REF!-B792</f>
        <v>25669</v>
      </c>
      <c r="E793" s="25">
        <f>#REF!-C792</f>
        <v>1030</v>
      </c>
      <c r="F793" s="26" t="str">
        <f>TEXT(#REF!,"mmm-yyy")</f>
        <v>Mar-2022</v>
      </c>
    </row>
    <row r="794" spans="1:6" x14ac:dyDescent="0.25">
      <c r="A794" s="24">
        <v>44643</v>
      </c>
      <c r="B794" s="25">
        <v>79762066</v>
      </c>
      <c r="C794" s="25">
        <v>973459</v>
      </c>
      <c r="D794" s="25">
        <f>#REF!-B793</f>
        <v>47087</v>
      </c>
      <c r="E794" s="25">
        <f>#REF!-C793</f>
        <v>1355</v>
      </c>
      <c r="F794" s="26" t="str">
        <f>TEXT(#REF!,"mmm-yyy")</f>
        <v>Mar-2022</v>
      </c>
    </row>
    <row r="795" spans="1:6" x14ac:dyDescent="0.25">
      <c r="A795" s="24">
        <v>44644</v>
      </c>
      <c r="B795" s="25">
        <v>79799812</v>
      </c>
      <c r="C795" s="25">
        <v>974441</v>
      </c>
      <c r="D795" s="25">
        <f>#REF!-B794</f>
        <v>37746</v>
      </c>
      <c r="E795" s="25">
        <f>#REF!-C794</f>
        <v>982</v>
      </c>
      <c r="F795" s="26" t="str">
        <f>TEXT(#REF!,"mmm-yyy")</f>
        <v>Mar-2022</v>
      </c>
    </row>
    <row r="796" spans="1:6" x14ac:dyDescent="0.25">
      <c r="A796" s="24">
        <v>44645</v>
      </c>
      <c r="B796" s="25">
        <v>79833549</v>
      </c>
      <c r="C796" s="25">
        <v>975273</v>
      </c>
      <c r="D796" s="25">
        <f>#REF!-B795</f>
        <v>33737</v>
      </c>
      <c r="E796" s="25">
        <f>#REF!-C795</f>
        <v>832</v>
      </c>
      <c r="F796" s="26" t="str">
        <f>TEXT(#REF!,"mmm-yyy")</f>
        <v>Mar-2022</v>
      </c>
    </row>
    <row r="797" spans="1:6" x14ac:dyDescent="0.25">
      <c r="A797" s="24">
        <v>44646</v>
      </c>
      <c r="B797" s="25">
        <v>79845604</v>
      </c>
      <c r="C797" s="25">
        <v>975436</v>
      </c>
      <c r="D797" s="25">
        <f>#REF!-B796</f>
        <v>12055</v>
      </c>
      <c r="E797" s="25">
        <f>#REF!-C796</f>
        <v>163</v>
      </c>
      <c r="F797" s="26" t="str">
        <f>TEXT(#REF!,"mmm-yyy")</f>
        <v>Mar-2022</v>
      </c>
    </row>
    <row r="798" spans="1:6" x14ac:dyDescent="0.25">
      <c r="A798" s="24">
        <v>44647</v>
      </c>
      <c r="B798" s="25">
        <v>79853102</v>
      </c>
      <c r="C798" s="25">
        <v>975486</v>
      </c>
      <c r="D798" s="25">
        <f>#REF!-B797</f>
        <v>7498</v>
      </c>
      <c r="E798" s="25">
        <f>#REF!-C797</f>
        <v>50</v>
      </c>
      <c r="F798" s="26" t="str">
        <f>TEXT(#REF!,"mmm-yyy")</f>
        <v>Mar-2022</v>
      </c>
    </row>
    <row r="799" spans="1:6" x14ac:dyDescent="0.25">
      <c r="A799" s="24">
        <v>44648</v>
      </c>
      <c r="B799" s="25">
        <v>79895338</v>
      </c>
      <c r="C799" s="25">
        <v>976396</v>
      </c>
      <c r="D799" s="25">
        <f>#REF!-B798</f>
        <v>42236</v>
      </c>
      <c r="E799" s="25">
        <f>#REF!-C798</f>
        <v>910</v>
      </c>
      <c r="F799" s="26" t="str">
        <f>TEXT(#REF!,"mmm-yyy")</f>
        <v>Mar-2022</v>
      </c>
    </row>
    <row r="800" spans="1:6" x14ac:dyDescent="0.25">
      <c r="A800" s="24">
        <v>44649</v>
      </c>
      <c r="B800" s="25">
        <v>79920966</v>
      </c>
      <c r="C800" s="25">
        <v>977153</v>
      </c>
      <c r="D800" s="25">
        <f>#REF!-B799</f>
        <v>25628</v>
      </c>
      <c r="E800" s="25">
        <f>#REF!-C799</f>
        <v>757</v>
      </c>
      <c r="F800" s="26" t="str">
        <f>TEXT(#REF!,"mmm-yyy")</f>
        <v>Mar-2022</v>
      </c>
    </row>
    <row r="801" spans="1:6" x14ac:dyDescent="0.25">
      <c r="A801" s="24">
        <v>44650</v>
      </c>
      <c r="B801" s="25">
        <v>79966408</v>
      </c>
      <c r="C801" s="25">
        <v>978361</v>
      </c>
      <c r="D801" s="25">
        <f>#REF!-B800</f>
        <v>45442</v>
      </c>
      <c r="E801" s="25">
        <f>#REF!-C800</f>
        <v>1208</v>
      </c>
      <c r="F801" s="26" t="str">
        <f>TEXT(#REF!,"mmm-yyy")</f>
        <v>Mar-2022</v>
      </c>
    </row>
    <row r="802" spans="1:6" x14ac:dyDescent="0.25">
      <c r="A802" s="24">
        <v>44651</v>
      </c>
      <c r="B802" s="25">
        <v>80004185</v>
      </c>
      <c r="C802" s="25">
        <v>979236</v>
      </c>
      <c r="D802" s="25">
        <f>#REF!-B801</f>
        <v>37777</v>
      </c>
      <c r="E802" s="25">
        <f>#REF!-C801</f>
        <v>875</v>
      </c>
      <c r="F802" s="26" t="str">
        <f>TEXT(#REF!,"mmm-yyy")</f>
        <v>Mar-2022</v>
      </c>
    </row>
    <row r="803" spans="1:6" x14ac:dyDescent="0.25">
      <c r="A803" s="24">
        <v>44652</v>
      </c>
      <c r="B803" s="25">
        <v>80036620</v>
      </c>
      <c r="C803" s="25">
        <v>979881</v>
      </c>
      <c r="D803" s="25">
        <f>#REF!-B802</f>
        <v>32435</v>
      </c>
      <c r="E803" s="25">
        <f>#REF!-C802</f>
        <v>645</v>
      </c>
      <c r="F803" s="26" t="str">
        <f>TEXT(#REF!,"mmm-yyy")</f>
        <v>Apr-2022</v>
      </c>
    </row>
    <row r="804" spans="1:6" x14ac:dyDescent="0.25">
      <c r="A804" s="24">
        <v>44653</v>
      </c>
      <c r="B804" s="25">
        <v>80048015</v>
      </c>
      <c r="C804" s="25">
        <v>980018</v>
      </c>
      <c r="D804" s="25">
        <f>#REF!-B803</f>
        <v>11395</v>
      </c>
      <c r="E804" s="25">
        <f>#REF!-C803</f>
        <v>137</v>
      </c>
      <c r="F804" s="26" t="str">
        <f>TEXT(#REF!,"mmm-yyy")</f>
        <v>Apr-2022</v>
      </c>
    </row>
    <row r="805" spans="1:6" x14ac:dyDescent="0.25">
      <c r="A805" s="24">
        <v>44654</v>
      </c>
      <c r="B805" s="25">
        <v>80052942</v>
      </c>
      <c r="C805" s="25">
        <v>980057</v>
      </c>
      <c r="D805" s="25">
        <f>#REF!-B804</f>
        <v>4927</v>
      </c>
      <c r="E805" s="25">
        <f>#REF!-C804</f>
        <v>39</v>
      </c>
      <c r="F805" s="26" t="str">
        <f>TEXT(#REF!,"mmm-yyy")</f>
        <v>Apr-2022</v>
      </c>
    </row>
    <row r="806" spans="1:6" x14ac:dyDescent="0.25">
      <c r="A806" s="24">
        <v>44655</v>
      </c>
      <c r="B806" s="25">
        <v>80093982</v>
      </c>
      <c r="C806" s="25">
        <v>980682</v>
      </c>
      <c r="D806" s="25">
        <f>#REF!-B805</f>
        <v>41040</v>
      </c>
      <c r="E806" s="25">
        <f>#REF!-C805</f>
        <v>625</v>
      </c>
      <c r="F806" s="26" t="str">
        <f>TEXT(#REF!,"mmm-yyy")</f>
        <v>Apr-2022</v>
      </c>
    </row>
    <row r="807" spans="1:6" x14ac:dyDescent="0.25">
      <c r="A807" s="24">
        <v>44656</v>
      </c>
      <c r="B807" s="25">
        <v>80124875</v>
      </c>
      <c r="C807" s="25">
        <v>981146</v>
      </c>
      <c r="D807" s="25">
        <f>#REF!-B806</f>
        <v>30893</v>
      </c>
      <c r="E807" s="25">
        <f>#REF!-C806</f>
        <v>464</v>
      </c>
      <c r="F807" s="26" t="str">
        <f>TEXT(#REF!,"mmm-yyy")</f>
        <v>Apr-2022</v>
      </c>
    </row>
    <row r="808" spans="1:6" x14ac:dyDescent="0.25">
      <c r="A808" s="24">
        <v>44657</v>
      </c>
      <c r="B808" s="25">
        <v>80174198</v>
      </c>
      <c r="C808" s="25">
        <v>982263</v>
      </c>
      <c r="D808" s="25">
        <f>#REF!-B807</f>
        <v>49323</v>
      </c>
      <c r="E808" s="25">
        <f>#REF!-C807</f>
        <v>1117</v>
      </c>
      <c r="F808" s="26" t="str">
        <f>TEXT(#REF!,"mmm-yyy")</f>
        <v>Apr-2022</v>
      </c>
    </row>
    <row r="809" spans="1:6" x14ac:dyDescent="0.25">
      <c r="A809" s="24">
        <v>44658</v>
      </c>
      <c r="B809" s="25">
        <v>80209904</v>
      </c>
      <c r="C809" s="25">
        <v>982971</v>
      </c>
      <c r="D809" s="25">
        <f>#REF!-B808</f>
        <v>35706</v>
      </c>
      <c r="E809" s="25">
        <f>#REF!-C808</f>
        <v>708</v>
      </c>
      <c r="F809" s="26" t="str">
        <f>TEXT(#REF!,"mmm-yyy")</f>
        <v>Apr-2022</v>
      </c>
    </row>
    <row r="810" spans="1:6" x14ac:dyDescent="0.25">
      <c r="A810" s="24">
        <v>44659</v>
      </c>
      <c r="B810" s="25">
        <v>80254009</v>
      </c>
      <c r="C810" s="25">
        <v>983514</v>
      </c>
      <c r="D810" s="25">
        <f>#REF!-B809</f>
        <v>44105</v>
      </c>
      <c r="E810" s="25">
        <f>#REF!-C809</f>
        <v>543</v>
      </c>
      <c r="F810" s="26" t="str">
        <f>TEXT(#REF!,"mmm-yyy")</f>
        <v>Apr-2022</v>
      </c>
    </row>
    <row r="811" spans="1:6" x14ac:dyDescent="0.25">
      <c r="A811" s="24">
        <v>44660</v>
      </c>
      <c r="B811" s="25">
        <v>80267530</v>
      </c>
      <c r="C811" s="25">
        <v>983786</v>
      </c>
      <c r="D811" s="25">
        <f>#REF!-B810</f>
        <v>13521</v>
      </c>
      <c r="E811" s="25">
        <f>#REF!-C810</f>
        <v>272</v>
      </c>
      <c r="F811" s="26" t="str">
        <f>TEXT(#REF!,"mmm-yyy")</f>
        <v>Apr-2022</v>
      </c>
    </row>
    <row r="812" spans="1:6" x14ac:dyDescent="0.25">
      <c r="A812" s="24">
        <v>44661</v>
      </c>
      <c r="B812" s="25">
        <v>80275715</v>
      </c>
      <c r="C812" s="25">
        <v>983813</v>
      </c>
      <c r="D812" s="25">
        <f>#REF!-B811</f>
        <v>8185</v>
      </c>
      <c r="E812" s="25">
        <f>#REF!-C811</f>
        <v>27</v>
      </c>
      <c r="F812" s="26" t="str">
        <f>TEXT(#REF!,"mmm-yyy")</f>
        <v>Apr-2022</v>
      </c>
    </row>
    <row r="813" spans="1:6" x14ac:dyDescent="0.25">
      <c r="A813" s="24">
        <v>44662</v>
      </c>
      <c r="B813" s="25">
        <v>80325700</v>
      </c>
      <c r="C813" s="25">
        <v>984247</v>
      </c>
      <c r="D813" s="25">
        <f>#REF!-B812</f>
        <v>49985</v>
      </c>
      <c r="E813" s="25">
        <f>#REF!-C812</f>
        <v>434</v>
      </c>
      <c r="F813" s="26" t="str">
        <f>TEXT(#REF!,"mmm-yyy")</f>
        <v>Apr-2022</v>
      </c>
    </row>
    <row r="814" spans="1:6" x14ac:dyDescent="0.25">
      <c r="A814" s="24">
        <v>44663</v>
      </c>
      <c r="B814" s="25">
        <v>80354734</v>
      </c>
      <c r="C814" s="25">
        <v>984838</v>
      </c>
      <c r="D814" s="25">
        <f>#REF!-B813</f>
        <v>29034</v>
      </c>
      <c r="E814" s="25">
        <f>#REF!-C813</f>
        <v>591</v>
      </c>
      <c r="F814" s="26" t="str">
        <f>TEXT(#REF!,"mmm-yyy")</f>
        <v>Apr-2022</v>
      </c>
    </row>
    <row r="815" spans="1:6" x14ac:dyDescent="0.25">
      <c r="A815" s="24">
        <v>44664</v>
      </c>
      <c r="B815" s="25">
        <v>80408643</v>
      </c>
      <c r="C815" s="25">
        <v>985832</v>
      </c>
      <c r="D815" s="25">
        <f>#REF!-B814</f>
        <v>53909</v>
      </c>
      <c r="E815" s="25">
        <f>#REF!-C814</f>
        <v>994</v>
      </c>
      <c r="F815" s="26" t="str">
        <f>TEXT(#REF!,"mmm-yyy")</f>
        <v>Apr-2022</v>
      </c>
    </row>
    <row r="816" spans="1:6" x14ac:dyDescent="0.25">
      <c r="A816" s="24">
        <v>44665</v>
      </c>
      <c r="B816" s="25">
        <v>80466106</v>
      </c>
      <c r="C816" s="25">
        <v>986448</v>
      </c>
      <c r="D816" s="25">
        <f>#REF!-B815</f>
        <v>57463</v>
      </c>
      <c r="E816" s="25">
        <f>#REF!-C815</f>
        <v>616</v>
      </c>
      <c r="F816" s="26" t="str">
        <f>TEXT(#REF!,"mmm-yyy")</f>
        <v>Apr-2022</v>
      </c>
    </row>
    <row r="817" spans="1:6" x14ac:dyDescent="0.25">
      <c r="A817" s="24">
        <v>44666</v>
      </c>
      <c r="B817" s="25">
        <v>80513724</v>
      </c>
      <c r="C817" s="25">
        <v>987171</v>
      </c>
      <c r="D817" s="25">
        <f>#REF!-B816</f>
        <v>47618</v>
      </c>
      <c r="E817" s="25">
        <f>#REF!-C816</f>
        <v>723</v>
      </c>
      <c r="F817" s="26" t="str">
        <f>TEXT(#REF!,"mmm-yyy")</f>
        <v>Apr-2022</v>
      </c>
    </row>
    <row r="818" spans="1:6" x14ac:dyDescent="0.25">
      <c r="A818" s="24">
        <v>44667</v>
      </c>
      <c r="B818" s="25">
        <v>80524627</v>
      </c>
      <c r="C818" s="25">
        <v>987211</v>
      </c>
      <c r="D818" s="25">
        <f>#REF!-B817</f>
        <v>10903</v>
      </c>
      <c r="E818" s="25">
        <f>#REF!-C817</f>
        <v>40</v>
      </c>
      <c r="F818" s="26" t="str">
        <f>TEXT(#REF!,"mmm-yyy")</f>
        <v>Apr-2022</v>
      </c>
    </row>
    <row r="819" spans="1:6" x14ac:dyDescent="0.25">
      <c r="A819" s="24">
        <v>44668</v>
      </c>
      <c r="B819" s="25">
        <v>80535906</v>
      </c>
      <c r="C819" s="25">
        <v>987228</v>
      </c>
      <c r="D819" s="25">
        <f>#REF!-B818</f>
        <v>11279</v>
      </c>
      <c r="E819" s="25">
        <f>#REF!-C818</f>
        <v>17</v>
      </c>
      <c r="F819" s="26" t="str">
        <f>TEXT(#REF!,"mmm-yyy")</f>
        <v>Apr-2022</v>
      </c>
    </row>
    <row r="820" spans="1:6" x14ac:dyDescent="0.25">
      <c r="A820" s="24">
        <v>44669</v>
      </c>
      <c r="B820" s="25">
        <v>80595982</v>
      </c>
      <c r="C820" s="25">
        <v>987545</v>
      </c>
      <c r="D820" s="25">
        <f>#REF!-B819</f>
        <v>60076</v>
      </c>
      <c r="E820" s="25">
        <f>#REF!-C819</f>
        <v>317</v>
      </c>
      <c r="F820" s="26" t="str">
        <f>TEXT(#REF!,"mmm-yyy")</f>
        <v>Apr-2022</v>
      </c>
    </row>
    <row r="821" spans="1:6" x14ac:dyDescent="0.25">
      <c r="A821" s="24">
        <v>44670</v>
      </c>
      <c r="B821" s="25">
        <v>80646004</v>
      </c>
      <c r="C821" s="25">
        <v>987999</v>
      </c>
      <c r="D821" s="25">
        <f>#REF!-B820</f>
        <v>50022</v>
      </c>
      <c r="E821" s="25">
        <f>#REF!-C820</f>
        <v>454</v>
      </c>
      <c r="F821" s="26" t="str">
        <f>TEXT(#REF!,"mmm-yyy")</f>
        <v>Apr-2022</v>
      </c>
    </row>
    <row r="822" spans="1:6" x14ac:dyDescent="0.25">
      <c r="A822" s="24">
        <v>44671</v>
      </c>
      <c r="B822" s="25">
        <v>80708901</v>
      </c>
      <c r="C822" s="25">
        <v>988610</v>
      </c>
      <c r="D822" s="25">
        <f>#REF!-B821</f>
        <v>62897</v>
      </c>
      <c r="E822" s="25">
        <f>#REF!-C821</f>
        <v>611</v>
      </c>
      <c r="F822" s="26" t="str">
        <f>TEXT(#REF!,"mmm-yyy")</f>
        <v>Apr-2022</v>
      </c>
    </row>
    <row r="823" spans="1:6" x14ac:dyDescent="0.25">
      <c r="A823" s="24">
        <v>44672</v>
      </c>
      <c r="B823" s="25">
        <v>80768167</v>
      </c>
      <c r="C823" s="25">
        <v>989094</v>
      </c>
      <c r="D823" s="25">
        <f>#REF!-B822</f>
        <v>59266</v>
      </c>
      <c r="E823" s="25">
        <f>#REF!-C822</f>
        <v>484</v>
      </c>
      <c r="F823" s="26" t="str">
        <f>TEXT(#REF!,"mmm-yyy")</f>
        <v>Apr-2022</v>
      </c>
    </row>
    <row r="824" spans="1:6" x14ac:dyDescent="0.25">
      <c r="A824" s="24">
        <v>44673</v>
      </c>
      <c r="B824" s="25">
        <v>80836264</v>
      </c>
      <c r="C824" s="25">
        <v>989584</v>
      </c>
      <c r="D824" s="25">
        <f>#REF!-B823</f>
        <v>68097</v>
      </c>
      <c r="E824" s="25">
        <f>#REF!-C823</f>
        <v>490</v>
      </c>
      <c r="F824" s="26" t="str">
        <f>TEXT(#REF!,"mmm-yyy")</f>
        <v>Apr-2022</v>
      </c>
    </row>
    <row r="825" spans="1:6" x14ac:dyDescent="0.25">
      <c r="A825" s="24">
        <v>44674</v>
      </c>
      <c r="B825" s="25">
        <v>80855181</v>
      </c>
      <c r="C825" s="25">
        <v>989681</v>
      </c>
      <c r="D825" s="25">
        <f>#REF!-B824</f>
        <v>18917</v>
      </c>
      <c r="E825" s="25">
        <f>#REF!-C824</f>
        <v>97</v>
      </c>
      <c r="F825" s="26" t="str">
        <f>TEXT(#REF!,"mmm-yyy")</f>
        <v>Apr-2022</v>
      </c>
    </row>
    <row r="826" spans="1:6" x14ac:dyDescent="0.25">
      <c r="A826" s="24">
        <v>44675</v>
      </c>
      <c r="B826" s="25">
        <v>80867572</v>
      </c>
      <c r="C826" s="25">
        <v>989709</v>
      </c>
      <c r="D826" s="25">
        <f>#REF!-B825</f>
        <v>12391</v>
      </c>
      <c r="E826" s="25">
        <f>#REF!-C825</f>
        <v>28</v>
      </c>
      <c r="F826" s="26" t="str">
        <f>TEXT(#REF!,"mmm-yyy")</f>
        <v>Apr-2022</v>
      </c>
    </row>
    <row r="827" spans="1:6" x14ac:dyDescent="0.25">
      <c r="A827" s="24">
        <v>44676</v>
      </c>
      <c r="B827" s="25">
        <v>80942184</v>
      </c>
      <c r="C827" s="25">
        <v>990062</v>
      </c>
      <c r="D827" s="25">
        <f>#REF!-B826</f>
        <v>74612</v>
      </c>
      <c r="E827" s="25">
        <f>#REF!-C826</f>
        <v>353</v>
      </c>
      <c r="F827" s="26" t="str">
        <f>TEXT(#REF!,"mmm-yyy")</f>
        <v>Apr-2022</v>
      </c>
    </row>
    <row r="828" spans="1:6" x14ac:dyDescent="0.25">
      <c r="A828" s="24">
        <v>44677</v>
      </c>
      <c r="B828" s="25">
        <v>80996837</v>
      </c>
      <c r="C828" s="25">
        <v>990368</v>
      </c>
      <c r="D828" s="25">
        <f>#REF!-B827</f>
        <v>54653</v>
      </c>
      <c r="E828" s="25">
        <f>#REF!-C827</f>
        <v>306</v>
      </c>
      <c r="F828" s="26" t="str">
        <f>TEXT(#REF!,"mmm-yyy")</f>
        <v>Apr-2022</v>
      </c>
    </row>
    <row r="829" spans="1:6" x14ac:dyDescent="0.25">
      <c r="A829" s="24">
        <v>44678</v>
      </c>
      <c r="B829" s="25">
        <v>81081307</v>
      </c>
      <c r="C829" s="25">
        <v>991039</v>
      </c>
      <c r="D829" s="25">
        <f>#REF!-B828</f>
        <v>84470</v>
      </c>
      <c r="E829" s="25">
        <f>#REF!-C828</f>
        <v>671</v>
      </c>
      <c r="F829" s="26" t="str">
        <f>TEXT(#REF!,"mmm-yyy")</f>
        <v>Apr-2022</v>
      </c>
    </row>
    <row r="830" spans="1:6" x14ac:dyDescent="0.25">
      <c r="A830" s="24">
        <v>44679</v>
      </c>
      <c r="B830" s="25">
        <v>81154876</v>
      </c>
      <c r="C830" s="25">
        <v>991502</v>
      </c>
      <c r="D830" s="25">
        <f>#REF!-B829</f>
        <v>73569</v>
      </c>
      <c r="E830" s="25">
        <f>#REF!-C829</f>
        <v>463</v>
      </c>
      <c r="F830" s="26" t="str">
        <f>TEXT(#REF!,"mmm-yyy")</f>
        <v>Apr-2022</v>
      </c>
    </row>
    <row r="831" spans="1:6" x14ac:dyDescent="0.25">
      <c r="A831" s="24">
        <v>44680</v>
      </c>
      <c r="B831" s="25">
        <v>81236707</v>
      </c>
      <c r="C831" s="25">
        <v>991921</v>
      </c>
      <c r="D831" s="25">
        <f>#REF!-B830</f>
        <v>81831</v>
      </c>
      <c r="E831" s="25">
        <f>#REF!-C830</f>
        <v>419</v>
      </c>
      <c r="F831" s="26" t="str">
        <f>TEXT(#REF!,"mmm-yyy")</f>
        <v>Apr-2022</v>
      </c>
    </row>
    <row r="832" spans="1:6" x14ac:dyDescent="0.25">
      <c r="A832" s="24">
        <v>44681</v>
      </c>
      <c r="B832" s="25">
        <v>81259033</v>
      </c>
      <c r="C832" s="25">
        <v>992010</v>
      </c>
      <c r="D832" s="25">
        <f>#REF!-B831</f>
        <v>22326</v>
      </c>
      <c r="E832" s="25">
        <f>#REF!-C831</f>
        <v>89</v>
      </c>
      <c r="F832" s="26" t="str">
        <f>TEXT(#REF!,"mmm-yyy")</f>
        <v>Apr-2022</v>
      </c>
    </row>
    <row r="833" spans="1:6" x14ac:dyDescent="0.25">
      <c r="A833" s="24">
        <v>44682</v>
      </c>
      <c r="B833" s="25">
        <v>81274401</v>
      </c>
      <c r="C833" s="25">
        <v>992033</v>
      </c>
      <c r="D833" s="25">
        <f>#REF!-B832</f>
        <v>15368</v>
      </c>
      <c r="E833" s="25">
        <f>#REF!-C832</f>
        <v>23</v>
      </c>
      <c r="F833" s="26" t="str">
        <f>TEXT(#REF!,"mmm-yyy")</f>
        <v>May-2022</v>
      </c>
    </row>
    <row r="834" spans="1:6" x14ac:dyDescent="0.25">
      <c r="A834" s="24">
        <v>44683</v>
      </c>
      <c r="B834" s="25">
        <v>81370245</v>
      </c>
      <c r="C834" s="25">
        <v>992424</v>
      </c>
      <c r="D834" s="25">
        <f>#REF!-B833</f>
        <v>95844</v>
      </c>
      <c r="E834" s="25">
        <f>#REF!-C833</f>
        <v>391</v>
      </c>
      <c r="F834" s="26" t="str">
        <f>TEXT(#REF!,"mmm-yyy")</f>
        <v>May-2022</v>
      </c>
    </row>
    <row r="835" spans="1:6" x14ac:dyDescent="0.25">
      <c r="A835" s="24">
        <v>44684</v>
      </c>
      <c r="B835" s="25">
        <v>81439579</v>
      </c>
      <c r="C835" s="25">
        <v>993088</v>
      </c>
      <c r="D835" s="25">
        <f>#REF!-B834</f>
        <v>69334</v>
      </c>
      <c r="E835" s="25">
        <f>#REF!-C834</f>
        <v>664</v>
      </c>
      <c r="F835" s="26" t="str">
        <f>TEXT(#REF!,"mmm-yyy")</f>
        <v>May-2022</v>
      </c>
    </row>
    <row r="836" spans="1:6" x14ac:dyDescent="0.25">
      <c r="A836" s="24">
        <v>44685</v>
      </c>
      <c r="B836" s="25">
        <v>81541529</v>
      </c>
      <c r="C836" s="25">
        <v>995021</v>
      </c>
      <c r="D836" s="25">
        <f>#REF!-B835</f>
        <v>101950</v>
      </c>
      <c r="E836" s="25">
        <f>#REF!-C835</f>
        <v>1933</v>
      </c>
      <c r="F836" s="26" t="str">
        <f>TEXT(#REF!,"mmm-yyy")</f>
        <v>May-2022</v>
      </c>
    </row>
    <row r="837" spans="1:6" x14ac:dyDescent="0.25">
      <c r="A837" s="24">
        <v>44686</v>
      </c>
      <c r="B837" s="25">
        <v>81634962</v>
      </c>
      <c r="C837" s="25">
        <v>995715</v>
      </c>
      <c r="D837" s="25">
        <f>#REF!-B836</f>
        <v>93433</v>
      </c>
      <c r="E837" s="25">
        <f>#REF!-C836</f>
        <v>694</v>
      </c>
      <c r="F837" s="26" t="str">
        <f>TEXT(#REF!,"mmm-yyy")</f>
        <v>May-2022</v>
      </c>
    </row>
    <row r="838" spans="1:6" x14ac:dyDescent="0.25">
      <c r="A838" s="24">
        <v>44687</v>
      </c>
      <c r="B838" s="25">
        <v>81730174</v>
      </c>
      <c r="C838" s="25">
        <v>996168</v>
      </c>
      <c r="D838" s="25">
        <f>#REF!-B837</f>
        <v>95212</v>
      </c>
      <c r="E838" s="25">
        <f>#REF!-C837</f>
        <v>453</v>
      </c>
      <c r="F838" s="26" t="str">
        <f>TEXT(#REF!,"mmm-yyy")</f>
        <v>May-2022</v>
      </c>
    </row>
    <row r="839" spans="1:6" x14ac:dyDescent="0.25">
      <c r="A839" s="24">
        <v>44688</v>
      </c>
      <c r="B839" s="25">
        <v>81760532</v>
      </c>
      <c r="C839" s="25">
        <v>996264</v>
      </c>
      <c r="D839" s="25">
        <f>#REF!-B838</f>
        <v>30358</v>
      </c>
      <c r="E839" s="25">
        <f>#REF!-C838</f>
        <v>96</v>
      </c>
      <c r="F839" s="26" t="str">
        <f>TEXT(#REF!,"mmm-yyy")</f>
        <v>May-2022</v>
      </c>
    </row>
    <row r="840" spans="1:6" x14ac:dyDescent="0.25">
      <c r="A840" s="24">
        <v>44689</v>
      </c>
      <c r="B840" s="25">
        <v>81772325</v>
      </c>
      <c r="C840" s="25">
        <v>996283</v>
      </c>
      <c r="D840" s="25">
        <f>#REF!-B839</f>
        <v>11793</v>
      </c>
      <c r="E840" s="25">
        <f>#REF!-C839</f>
        <v>19</v>
      </c>
      <c r="F840" s="26" t="str">
        <f>TEXT(#REF!,"mmm-yyy")</f>
        <v>May-2022</v>
      </c>
    </row>
    <row r="841" spans="1:6" x14ac:dyDescent="0.25">
      <c r="A841" s="24">
        <v>44690</v>
      </c>
      <c r="B841" s="25">
        <v>81884978</v>
      </c>
      <c r="C841" s="25">
        <v>996612</v>
      </c>
      <c r="D841" s="25">
        <f>#REF!-B840</f>
        <v>112653</v>
      </c>
      <c r="E841" s="25">
        <f>#REF!-C840</f>
        <v>329</v>
      </c>
      <c r="F841" s="26" t="str">
        <f>TEXT(#REF!,"mmm-yyy")</f>
        <v>May-2022</v>
      </c>
    </row>
    <row r="842" spans="1:6" x14ac:dyDescent="0.25">
      <c r="A842" s="24">
        <v>44691</v>
      </c>
      <c r="B842" s="25">
        <v>81978601</v>
      </c>
      <c r="C842" s="25">
        <v>996916</v>
      </c>
      <c r="D842" s="25">
        <f>#REF!-B841</f>
        <v>93623</v>
      </c>
      <c r="E842" s="25">
        <f>#REF!-C841</f>
        <v>304</v>
      </c>
      <c r="F842" s="26" t="str">
        <f>TEXT(#REF!,"mmm-yyy")</f>
        <v>May-2022</v>
      </c>
    </row>
    <row r="843" spans="1:6" x14ac:dyDescent="0.25">
      <c r="A843" s="24">
        <v>44692</v>
      </c>
      <c r="B843" s="25">
        <v>82140136</v>
      </c>
      <c r="C843" s="25">
        <v>997481</v>
      </c>
      <c r="D843" s="25">
        <f>#REF!-B842</f>
        <v>161535</v>
      </c>
      <c r="E843" s="25">
        <f>#REF!-C842</f>
        <v>565</v>
      </c>
      <c r="F843" s="26" t="str">
        <f>TEXT(#REF!,"mmm-yyy")</f>
        <v>May-2022</v>
      </c>
    </row>
    <row r="844" spans="1:6" x14ac:dyDescent="0.25">
      <c r="A844" s="24">
        <v>44693</v>
      </c>
      <c r="B844" s="25">
        <v>82255493</v>
      </c>
      <c r="C844" s="25">
        <v>997853</v>
      </c>
      <c r="D844" s="25">
        <f>#REF!-B843</f>
        <v>115357</v>
      </c>
      <c r="E844" s="25">
        <f>#REF!-C843</f>
        <v>372</v>
      </c>
      <c r="F844" s="26" t="str">
        <f>TEXT(#REF!,"mmm-yyy")</f>
        <v>May-2022</v>
      </c>
    </row>
    <row r="845" spans="1:6" x14ac:dyDescent="0.25">
      <c r="A845" s="24">
        <v>44694</v>
      </c>
      <c r="B845" s="25">
        <v>82369958</v>
      </c>
      <c r="C845" s="25">
        <v>998279</v>
      </c>
      <c r="D845" s="25">
        <f>#REF!-B844</f>
        <v>114465</v>
      </c>
      <c r="E845" s="25">
        <f>#REF!-C844</f>
        <v>426</v>
      </c>
      <c r="F845" s="26" t="str">
        <f>TEXT(#REF!,"mmm-yyy")</f>
        <v>May-2022</v>
      </c>
    </row>
    <row r="846" spans="1:6" x14ac:dyDescent="0.25">
      <c r="A846" s="24">
        <v>44695</v>
      </c>
      <c r="B846" s="25">
        <v>82395023</v>
      </c>
      <c r="C846" s="25">
        <v>998325</v>
      </c>
      <c r="D846" s="25">
        <f>#REF!-B845</f>
        <v>25065</v>
      </c>
      <c r="E846" s="25">
        <f>#REF!-C845</f>
        <v>46</v>
      </c>
      <c r="F846" s="26" t="str">
        <f>TEXT(#REF!,"mmm-yyy")</f>
        <v>May-2022</v>
      </c>
    </row>
    <row r="847" spans="1:6" x14ac:dyDescent="0.25">
      <c r="A847" s="24">
        <v>44696</v>
      </c>
      <c r="B847" s="25">
        <v>82414462</v>
      </c>
      <c r="C847" s="25">
        <v>998352</v>
      </c>
      <c r="D847" s="25">
        <f>#REF!-B846</f>
        <v>19439</v>
      </c>
      <c r="E847" s="25">
        <f>#REF!-C846</f>
        <v>27</v>
      </c>
      <c r="F847" s="26" t="str">
        <f>TEXT(#REF!,"mmm-yyy")</f>
        <v>May-2022</v>
      </c>
    </row>
    <row r="848" spans="1:6" x14ac:dyDescent="0.25">
      <c r="A848" s="24">
        <v>44697</v>
      </c>
      <c r="B848" s="25">
        <v>82564280</v>
      </c>
      <c r="C848" s="25">
        <v>998673</v>
      </c>
      <c r="D848" s="25">
        <f>#REF!-B847</f>
        <v>149818</v>
      </c>
      <c r="E848" s="25">
        <f>#REF!-C847</f>
        <v>321</v>
      </c>
      <c r="F848" s="26" t="str">
        <f>TEXT(#REF!,"mmm-yyy")</f>
        <v>May-2022</v>
      </c>
    </row>
    <row r="849" spans="1:6" x14ac:dyDescent="0.25">
      <c r="A849" s="24">
        <v>44698</v>
      </c>
      <c r="B849" s="25">
        <v>82698373</v>
      </c>
      <c r="C849" s="25">
        <v>999027</v>
      </c>
      <c r="D849" s="25">
        <f>#REF!-B848</f>
        <v>134093</v>
      </c>
      <c r="E849" s="25">
        <f>#REF!-C848</f>
        <v>354</v>
      </c>
      <c r="F849" s="26" t="str">
        <f>TEXT(#REF!,"mmm-yyy")</f>
        <v>May-2022</v>
      </c>
    </row>
    <row r="850" spans="1:6" x14ac:dyDescent="0.25">
      <c r="A850" s="24">
        <v>44699</v>
      </c>
      <c r="B850" s="25">
        <v>82867288</v>
      </c>
      <c r="C850" s="25">
        <v>999607</v>
      </c>
      <c r="D850" s="25">
        <f>#REF!-B849</f>
        <v>168915</v>
      </c>
      <c r="E850" s="25">
        <f>#REF!-C849</f>
        <v>580</v>
      </c>
      <c r="F850" s="26" t="str">
        <f>TEXT(#REF!,"mmm-yyy")</f>
        <v>May-2022</v>
      </c>
    </row>
    <row r="851" spans="1:6" x14ac:dyDescent="0.25">
      <c r="A851" s="24">
        <v>44700</v>
      </c>
      <c r="B851" s="25">
        <v>82988450</v>
      </c>
      <c r="C851" s="25">
        <v>1000013</v>
      </c>
      <c r="D851" s="25">
        <f>#REF!-B850</f>
        <v>121162</v>
      </c>
      <c r="E851" s="25">
        <f>#REF!-C850</f>
        <v>406</v>
      </c>
      <c r="F851" s="26" t="str">
        <f>TEXT(#REF!,"mmm-yyy")</f>
        <v>May-2022</v>
      </c>
    </row>
    <row r="852" spans="1:6" x14ac:dyDescent="0.25">
      <c r="A852" s="24">
        <v>44701</v>
      </c>
      <c r="B852" s="25">
        <v>83128466</v>
      </c>
      <c r="C852" s="25">
        <v>1000411</v>
      </c>
      <c r="D852" s="25">
        <f>#REF!-B851</f>
        <v>140016</v>
      </c>
      <c r="E852" s="25">
        <f>#REF!-C851</f>
        <v>398</v>
      </c>
      <c r="F852" s="26" t="str">
        <f>TEXT(#REF!,"mmm-yyy")</f>
        <v>May-2022</v>
      </c>
    </row>
    <row r="853" spans="1:6" x14ac:dyDescent="0.25">
      <c r="A853" s="24">
        <v>44702</v>
      </c>
      <c r="B853" s="25">
        <v>83165773</v>
      </c>
      <c r="C853" s="25">
        <v>1000526</v>
      </c>
      <c r="D853" s="25">
        <f>#REF!-B852</f>
        <v>37307</v>
      </c>
      <c r="E853" s="25">
        <f>#REF!-C852</f>
        <v>115</v>
      </c>
      <c r="F853" s="26" t="str">
        <f>TEXT(#REF!,"mmm-yyy")</f>
        <v>May-2022</v>
      </c>
    </row>
    <row r="854" spans="1:6" x14ac:dyDescent="0.25">
      <c r="A854" s="24">
        <v>44703</v>
      </c>
      <c r="B854" s="25">
        <v>83187760</v>
      </c>
      <c r="C854" s="25">
        <v>1000577</v>
      </c>
      <c r="D854" s="25">
        <f>#REF!-B853</f>
        <v>21987</v>
      </c>
      <c r="E854" s="25">
        <f>#REF!-C853</f>
        <v>51</v>
      </c>
      <c r="F854" s="26" t="str">
        <f>TEXT(#REF!,"mmm-yyy")</f>
        <v>May-2022</v>
      </c>
    </row>
    <row r="855" spans="1:6" x14ac:dyDescent="0.25">
      <c r="A855" s="24">
        <v>44704</v>
      </c>
      <c r="B855" s="25">
        <v>83320644</v>
      </c>
      <c r="C855" s="25">
        <v>1000826</v>
      </c>
      <c r="D855" s="25">
        <f>#REF!-B854</f>
        <v>132884</v>
      </c>
      <c r="E855" s="25">
        <f>#REF!-C854</f>
        <v>249</v>
      </c>
      <c r="F855" s="26" t="str">
        <f>TEXT(#REF!,"mmm-yyy")</f>
        <v>May-2022</v>
      </c>
    </row>
    <row r="856" spans="1:6" x14ac:dyDescent="0.25">
      <c r="A856" s="24">
        <v>44705</v>
      </c>
      <c r="B856" s="25">
        <v>83453009</v>
      </c>
      <c r="C856" s="25">
        <v>1001375</v>
      </c>
      <c r="D856" s="25">
        <f>#REF!-B855</f>
        <v>132365</v>
      </c>
      <c r="E856" s="25">
        <f>#REF!-C855</f>
        <v>549</v>
      </c>
      <c r="F856" s="26" t="str">
        <f>TEXT(#REF!,"mmm-yyy")</f>
        <v>May-2022</v>
      </c>
    </row>
    <row r="857" spans="1:6" x14ac:dyDescent="0.25">
      <c r="A857" s="24">
        <v>44706</v>
      </c>
      <c r="B857" s="25">
        <v>83640539</v>
      </c>
      <c r="C857" s="25">
        <v>1002179</v>
      </c>
      <c r="D857" s="25">
        <f>#REF!-B856</f>
        <v>187530</v>
      </c>
      <c r="E857" s="25">
        <f>#REF!-C856</f>
        <v>804</v>
      </c>
      <c r="F857" s="26" t="str">
        <f>TEXT(#REF!,"mmm-yyy")</f>
        <v>May-2022</v>
      </c>
    </row>
    <row r="858" spans="1:6" x14ac:dyDescent="0.25">
      <c r="A858" s="24">
        <v>44707</v>
      </c>
      <c r="B858" s="25">
        <v>83765123</v>
      </c>
      <c r="C858" s="25">
        <v>1002522</v>
      </c>
      <c r="D858" s="25">
        <f>#REF!-B857</f>
        <v>124584</v>
      </c>
      <c r="E858" s="25">
        <f>#REF!-C857</f>
        <v>343</v>
      </c>
      <c r="F858" s="26" t="str">
        <f>TEXT(#REF!,"mmm-yyy")</f>
        <v>May-2022</v>
      </c>
    </row>
    <row r="859" spans="1:6" x14ac:dyDescent="0.25">
      <c r="A859" s="24">
        <v>44708</v>
      </c>
      <c r="B859" s="25">
        <v>83904014</v>
      </c>
      <c r="C859" s="25">
        <v>1003124</v>
      </c>
      <c r="D859" s="25">
        <f>#REF!-B858</f>
        <v>138891</v>
      </c>
      <c r="E859" s="25">
        <f>#REF!-C858</f>
        <v>602</v>
      </c>
      <c r="F859" s="26" t="str">
        <f>TEXT(#REF!,"mmm-yyy")</f>
        <v>May-2022</v>
      </c>
    </row>
    <row r="860" spans="1:6" x14ac:dyDescent="0.25">
      <c r="A860" s="24">
        <v>44709</v>
      </c>
      <c r="B860" s="25">
        <v>83917776</v>
      </c>
      <c r="C860" s="25">
        <v>1003159</v>
      </c>
      <c r="D860" s="25">
        <f>#REF!-B859</f>
        <v>13762</v>
      </c>
      <c r="E860" s="25">
        <f>#REF!-C859</f>
        <v>35</v>
      </c>
      <c r="F860" s="26" t="str">
        <f>TEXT(#REF!,"mmm-yyy")</f>
        <v>May-2022</v>
      </c>
    </row>
    <row r="861" spans="1:6" x14ac:dyDescent="0.25">
      <c r="A861" s="24">
        <v>44710</v>
      </c>
      <c r="B861" s="25">
        <v>83926821</v>
      </c>
      <c r="C861" s="25">
        <v>1003167</v>
      </c>
      <c r="D861" s="25">
        <f>#REF!-B860</f>
        <v>9045</v>
      </c>
      <c r="E861" s="25">
        <f>#REF!-C860</f>
        <v>8</v>
      </c>
      <c r="F861" s="26" t="str">
        <f>TEXT(#REF!,"mmm-yyy")</f>
        <v>May-2022</v>
      </c>
    </row>
    <row r="862" spans="1:6" x14ac:dyDescent="0.25">
      <c r="A862" s="24">
        <v>44711</v>
      </c>
      <c r="B862" s="25">
        <v>83958973</v>
      </c>
      <c r="C862" s="25">
        <v>1003189</v>
      </c>
      <c r="D862" s="25">
        <f>#REF!-B861</f>
        <v>32152</v>
      </c>
      <c r="E862" s="25">
        <f>#REF!-C861</f>
        <v>22</v>
      </c>
      <c r="F862" s="26" t="str">
        <f>TEXT(#REF!,"mmm-yyy")</f>
        <v>May-2022</v>
      </c>
    </row>
    <row r="863" spans="1:6" x14ac:dyDescent="0.25">
      <c r="A863" s="24">
        <v>44712</v>
      </c>
      <c r="B863" s="25">
        <v>84141341</v>
      </c>
      <c r="C863" s="25">
        <v>1003571</v>
      </c>
      <c r="D863" s="25">
        <f>#REF!-B862</f>
        <v>182368</v>
      </c>
      <c r="E863" s="25">
        <f>#REF!-C862</f>
        <v>382</v>
      </c>
      <c r="F863" s="26" t="str">
        <f>TEXT(#REF!,"mmm-yyy")</f>
        <v>May-2022</v>
      </c>
    </row>
    <row r="864" spans="1:6" x14ac:dyDescent="0.25">
      <c r="A864" s="24">
        <v>44713</v>
      </c>
      <c r="B864" s="25">
        <v>84360608</v>
      </c>
      <c r="C864" s="25">
        <v>1004163</v>
      </c>
      <c r="D864" s="25">
        <f>#REF!-B863</f>
        <v>219267</v>
      </c>
      <c r="E864" s="25">
        <f>#REF!-C863</f>
        <v>592</v>
      </c>
      <c r="F864" s="26" t="str">
        <f>TEXT(#REF!,"mmm-yyy")</f>
        <v>Jun-2022</v>
      </c>
    </row>
    <row r="865" spans="1:6" x14ac:dyDescent="0.25">
      <c r="A865" s="24">
        <v>44714</v>
      </c>
      <c r="B865" s="25">
        <v>84471931</v>
      </c>
      <c r="C865" s="25">
        <v>1004534</v>
      </c>
      <c r="D865" s="25">
        <f>#REF!-B864</f>
        <v>111323</v>
      </c>
      <c r="E865" s="25">
        <f>#REF!-C864</f>
        <v>371</v>
      </c>
      <c r="F865" s="26" t="str">
        <f>TEXT(#REF!,"mmm-yyy")</f>
        <v>Jun-2022</v>
      </c>
    </row>
    <row r="866" spans="1:6" x14ac:dyDescent="0.25">
      <c r="A866" s="24">
        <v>44715</v>
      </c>
      <c r="B866" s="25">
        <v>84614143</v>
      </c>
      <c r="C866" s="25">
        <v>1004941</v>
      </c>
      <c r="D866" s="25">
        <f>#REF!-B865</f>
        <v>142212</v>
      </c>
      <c r="E866" s="25">
        <f>#REF!-C865</f>
        <v>407</v>
      </c>
      <c r="F866" s="26" t="str">
        <f>TEXT(#REF!,"mmm-yyy")</f>
        <v>Jun-2022</v>
      </c>
    </row>
    <row r="867" spans="1:6" x14ac:dyDescent="0.25">
      <c r="A867" s="24">
        <v>44716</v>
      </c>
      <c r="B867" s="25">
        <v>84657793</v>
      </c>
      <c r="C867" s="25">
        <v>1005134</v>
      </c>
      <c r="D867" s="25">
        <f>#REF!-B866</f>
        <v>43650</v>
      </c>
      <c r="E867" s="25">
        <f>#REF!-C866</f>
        <v>193</v>
      </c>
      <c r="F867" s="26" t="str">
        <f>TEXT(#REF!,"mmm-yyy")</f>
        <v>Jun-2022</v>
      </c>
    </row>
    <row r="868" spans="1:6" x14ac:dyDescent="0.25">
      <c r="A868" s="24">
        <v>44717</v>
      </c>
      <c r="B868" s="25">
        <v>84674272</v>
      </c>
      <c r="C868" s="25">
        <v>1005152</v>
      </c>
      <c r="D868" s="25">
        <f>#REF!-B867</f>
        <v>16479</v>
      </c>
      <c r="E868" s="25">
        <f>#REF!-C867</f>
        <v>18</v>
      </c>
      <c r="F868" s="26" t="str">
        <f>TEXT(#REF!,"mmm-yyy")</f>
        <v>Jun-2022</v>
      </c>
    </row>
    <row r="869" spans="1:6" x14ac:dyDescent="0.25">
      <c r="A869" s="24">
        <v>44718</v>
      </c>
      <c r="B869" s="25">
        <v>84811375</v>
      </c>
      <c r="C869" s="25">
        <v>1005473</v>
      </c>
      <c r="D869" s="25">
        <f>#REF!-B868</f>
        <v>137103</v>
      </c>
      <c r="E869" s="25">
        <f>#REF!-C868</f>
        <v>321</v>
      </c>
      <c r="F869" s="26" t="str">
        <f>TEXT(#REF!,"mmm-yyy")</f>
        <v>Jun-2022</v>
      </c>
    </row>
    <row r="870" spans="1:6" x14ac:dyDescent="0.25">
      <c r="A870" s="24">
        <v>44719</v>
      </c>
      <c r="B870" s="25">
        <v>84954204</v>
      </c>
      <c r="C870" s="25">
        <v>1005943</v>
      </c>
      <c r="D870" s="25">
        <f>#REF!-B869</f>
        <v>142829</v>
      </c>
      <c r="E870" s="25">
        <f>#REF!-C869</f>
        <v>470</v>
      </c>
      <c r="F870" s="26" t="str">
        <f>TEXT(#REF!,"mmm-yyy")</f>
        <v>Jun-2022</v>
      </c>
    </row>
    <row r="871" spans="1:6" x14ac:dyDescent="0.25">
      <c r="A871" s="24">
        <v>44720</v>
      </c>
      <c r="B871" s="25">
        <v>85133418</v>
      </c>
      <c r="C871" s="25">
        <v>1006988</v>
      </c>
      <c r="D871" s="25">
        <f>#REF!-B870</f>
        <v>179214</v>
      </c>
      <c r="E871" s="25">
        <f>#REF!-C870</f>
        <v>1045</v>
      </c>
      <c r="F871" s="26" t="str">
        <f>TEXT(#REF!,"mmm-yyy")</f>
        <v>Jun-2022</v>
      </c>
    </row>
    <row r="872" spans="1:6" x14ac:dyDescent="0.25">
      <c r="A872" s="24">
        <v>44721</v>
      </c>
      <c r="B872" s="25">
        <v>85251129</v>
      </c>
      <c r="C872" s="25">
        <v>1007331</v>
      </c>
      <c r="D872" s="25">
        <f>#REF!-B871</f>
        <v>117711</v>
      </c>
      <c r="E872" s="25">
        <f>#REF!-C871</f>
        <v>343</v>
      </c>
      <c r="F872" s="26" t="str">
        <f>TEXT(#REF!,"mmm-yyy")</f>
        <v>Jun-2022</v>
      </c>
    </row>
    <row r="873" spans="1:6" x14ac:dyDescent="0.25">
      <c r="A873" s="24">
        <v>44722</v>
      </c>
      <c r="B873" s="25">
        <v>85387170</v>
      </c>
      <c r="C873" s="25">
        <v>1007702</v>
      </c>
      <c r="D873" s="25">
        <f>#REF!-B872</f>
        <v>136041</v>
      </c>
      <c r="E873" s="25">
        <f>#REF!-C872</f>
        <v>371</v>
      </c>
      <c r="F873" s="26" t="str">
        <f>TEXT(#REF!,"mmm-yyy")</f>
        <v>Jun-2022</v>
      </c>
    </row>
    <row r="874" spans="1:6" x14ac:dyDescent="0.25">
      <c r="A874" s="24">
        <v>44723</v>
      </c>
      <c r="B874" s="25">
        <v>85422543</v>
      </c>
      <c r="C874" s="25">
        <v>1007826</v>
      </c>
      <c r="D874" s="25">
        <f>#REF!-B873</f>
        <v>35373</v>
      </c>
      <c r="E874" s="25">
        <f>#REF!-C873</f>
        <v>124</v>
      </c>
      <c r="F874" s="26" t="str">
        <f>TEXT(#REF!,"mmm-yyy")</f>
        <v>Jun-2022</v>
      </c>
    </row>
    <row r="875" spans="1:6" x14ac:dyDescent="0.25">
      <c r="A875" s="24">
        <v>44724</v>
      </c>
      <c r="B875" s="25">
        <v>85440936</v>
      </c>
      <c r="C875" s="25">
        <v>1007845</v>
      </c>
      <c r="D875" s="25">
        <f>#REF!-B874</f>
        <v>18393</v>
      </c>
      <c r="E875" s="25">
        <f>#REF!-C874</f>
        <v>19</v>
      </c>
      <c r="F875" s="26" t="str">
        <f>TEXT(#REF!,"mmm-yyy")</f>
        <v>Jun-2022</v>
      </c>
    </row>
    <row r="876" spans="1:6" x14ac:dyDescent="0.25">
      <c r="A876" s="24">
        <v>44725</v>
      </c>
      <c r="B876" s="25">
        <v>85566339</v>
      </c>
      <c r="C876" s="25">
        <v>1008116</v>
      </c>
      <c r="D876" s="25">
        <f>#REF!-B875</f>
        <v>125403</v>
      </c>
      <c r="E876" s="25">
        <f>#REF!-C875</f>
        <v>271</v>
      </c>
      <c r="F876" s="26" t="str">
        <f>TEXT(#REF!,"mmm-yyy")</f>
        <v>Jun-2022</v>
      </c>
    </row>
    <row r="877" spans="1:6" x14ac:dyDescent="0.25">
      <c r="A877" s="24">
        <v>44726</v>
      </c>
      <c r="B877" s="25">
        <v>85701754</v>
      </c>
      <c r="C877" s="25">
        <v>1008554</v>
      </c>
      <c r="D877" s="25">
        <f>#REF!-B876</f>
        <v>135415</v>
      </c>
      <c r="E877" s="25">
        <f>#REF!-C876</f>
        <v>438</v>
      </c>
      <c r="F877" s="26" t="str">
        <f>TEXT(#REF!,"mmm-yyy")</f>
        <v>Jun-2022</v>
      </c>
    </row>
    <row r="878" spans="1:6" x14ac:dyDescent="0.25">
      <c r="A878" s="24">
        <v>44727</v>
      </c>
      <c r="B878" s="25">
        <v>85873751</v>
      </c>
      <c r="C878" s="25">
        <v>1009208</v>
      </c>
      <c r="D878" s="25">
        <f>#REF!-B877</f>
        <v>171997</v>
      </c>
      <c r="E878" s="25">
        <f>#REF!-C877</f>
        <v>654</v>
      </c>
      <c r="F878" s="26" t="str">
        <f>TEXT(#REF!,"mmm-yyy")</f>
        <v>Jun-2022</v>
      </c>
    </row>
    <row r="879" spans="1:6" x14ac:dyDescent="0.25">
      <c r="A879" s="24">
        <v>44728</v>
      </c>
      <c r="B879" s="25">
        <v>85977948</v>
      </c>
      <c r="C879" s="25">
        <v>1009543</v>
      </c>
      <c r="D879" s="25">
        <f>#REF!-B878</f>
        <v>104197</v>
      </c>
      <c r="E879" s="25">
        <f>#REF!-C878</f>
        <v>335</v>
      </c>
      <c r="F879" s="26" t="str">
        <f>TEXT(#REF!,"mmm-yyy")</f>
        <v>Jun-2022</v>
      </c>
    </row>
    <row r="880" spans="1:6" x14ac:dyDescent="0.25">
      <c r="A880" s="24">
        <v>44729</v>
      </c>
      <c r="B880" s="25">
        <v>86094433</v>
      </c>
      <c r="C880" s="25">
        <v>1009847</v>
      </c>
      <c r="D880" s="25">
        <f>#REF!-B879</f>
        <v>116485</v>
      </c>
      <c r="E880" s="25">
        <f>#REF!-C879</f>
        <v>304</v>
      </c>
      <c r="F880" s="26" t="str">
        <f>TEXT(#REF!,"mmm-yyy")</f>
        <v>Jun-2022</v>
      </c>
    </row>
    <row r="881" spans="1:6" x14ac:dyDescent="0.25">
      <c r="A881" s="24">
        <v>44730</v>
      </c>
      <c r="B881" s="25">
        <v>86109198</v>
      </c>
      <c r="C881" s="25">
        <v>1009871</v>
      </c>
      <c r="D881" s="25">
        <f>#REF!-B880</f>
        <v>14765</v>
      </c>
      <c r="E881" s="25">
        <f>#REF!-C880</f>
        <v>24</v>
      </c>
      <c r="F881" s="26" t="str">
        <f>TEXT(#REF!,"mmm-yyy")</f>
        <v>Jun-2022</v>
      </c>
    </row>
    <row r="882" spans="1:6" x14ac:dyDescent="0.25">
      <c r="A882" s="24">
        <v>44731</v>
      </c>
      <c r="B882" s="25">
        <v>86123805</v>
      </c>
      <c r="C882" s="25">
        <v>1009893</v>
      </c>
      <c r="D882" s="25">
        <f>#REF!-B881</f>
        <v>14607</v>
      </c>
      <c r="E882" s="25">
        <f>#REF!-C881</f>
        <v>22</v>
      </c>
      <c r="F882" s="26" t="str">
        <f>TEXT(#REF!,"mmm-yyy")</f>
        <v>Jun-2022</v>
      </c>
    </row>
    <row r="883" spans="1:6" x14ac:dyDescent="0.25">
      <c r="A883" s="24">
        <v>44732</v>
      </c>
      <c r="B883" s="25">
        <v>86178001</v>
      </c>
      <c r="C883" s="25">
        <v>1009982</v>
      </c>
      <c r="D883" s="25">
        <f>#REF!-B882</f>
        <v>54196</v>
      </c>
      <c r="E883" s="25">
        <f>#REF!-C882</f>
        <v>89</v>
      </c>
      <c r="F883" s="26" t="str">
        <f>TEXT(#REF!,"mmm-yyy")</f>
        <v>Jun-2022</v>
      </c>
    </row>
    <row r="884" spans="1:6" x14ac:dyDescent="0.25">
      <c r="A884" s="24">
        <v>44733</v>
      </c>
      <c r="B884" s="25">
        <v>86387739</v>
      </c>
      <c r="C884" s="25">
        <v>1010552</v>
      </c>
      <c r="D884" s="25">
        <f>#REF!-B883</f>
        <v>209738</v>
      </c>
      <c r="E884" s="25">
        <f>#REF!-C883</f>
        <v>570</v>
      </c>
      <c r="F884" s="26" t="str">
        <f>TEXT(#REF!,"mmm-yyy")</f>
        <v>Jun-2022</v>
      </c>
    </row>
    <row r="885" spans="1:6" x14ac:dyDescent="0.25">
      <c r="A885" s="24">
        <v>44734</v>
      </c>
      <c r="B885" s="25">
        <v>86558621</v>
      </c>
      <c r="C885" s="25">
        <v>1011326</v>
      </c>
      <c r="D885" s="25">
        <f>#REF!-B884</f>
        <v>170882</v>
      </c>
      <c r="E885" s="25">
        <f>#REF!-C884</f>
        <v>774</v>
      </c>
      <c r="F885" s="26" t="str">
        <f>TEXT(#REF!,"mmm-yyy")</f>
        <v>Jun-2022</v>
      </c>
    </row>
    <row r="886" spans="1:6" x14ac:dyDescent="0.25">
      <c r="A886" s="24">
        <v>44735</v>
      </c>
      <c r="B886" s="25">
        <v>86675114</v>
      </c>
      <c r="C886" s="25">
        <v>1011825</v>
      </c>
      <c r="D886" s="25">
        <f>#REF!-B885</f>
        <v>116493</v>
      </c>
      <c r="E886" s="25">
        <f>#REF!-C885</f>
        <v>499</v>
      </c>
      <c r="F886" s="26" t="str">
        <f>TEXT(#REF!,"mmm-yyy")</f>
        <v>Jun-2022</v>
      </c>
    </row>
    <row r="887" spans="1:6" x14ac:dyDescent="0.25">
      <c r="A887" s="24">
        <v>44736</v>
      </c>
      <c r="B887" s="25">
        <v>86830601</v>
      </c>
      <c r="C887" s="25">
        <v>1012317</v>
      </c>
      <c r="D887" s="25">
        <f>#REF!-B886</f>
        <v>155487</v>
      </c>
      <c r="E887" s="25">
        <f>#REF!-C886</f>
        <v>492</v>
      </c>
      <c r="F887" s="26" t="str">
        <f>TEXT(#REF!,"mmm-yyy")</f>
        <v>Jun-2022</v>
      </c>
    </row>
    <row r="888" spans="1:6" x14ac:dyDescent="0.25">
      <c r="A888" s="24">
        <v>44737</v>
      </c>
      <c r="B888" s="25">
        <v>86878270</v>
      </c>
      <c r="C888" s="25">
        <v>1012480</v>
      </c>
      <c r="D888" s="25">
        <f>#REF!-B887</f>
        <v>47669</v>
      </c>
      <c r="E888" s="25">
        <f>#REF!-C887</f>
        <v>163</v>
      </c>
      <c r="F888" s="26" t="str">
        <f>TEXT(#REF!,"mmm-yyy")</f>
        <v>Jun-2022</v>
      </c>
    </row>
    <row r="889" spans="1:6" x14ac:dyDescent="0.25">
      <c r="A889" s="24">
        <v>44738</v>
      </c>
      <c r="B889" s="25">
        <v>86896508</v>
      </c>
      <c r="C889" s="25">
        <v>1012486</v>
      </c>
      <c r="D889" s="25">
        <f>#REF!-B888</f>
        <v>18238</v>
      </c>
      <c r="E889" s="25">
        <f>#REF!-C888</f>
        <v>6</v>
      </c>
      <c r="F889" s="26" t="str">
        <f>TEXT(#REF!,"mmm-yyy")</f>
        <v>Jun-2022</v>
      </c>
    </row>
    <row r="890" spans="1:6" x14ac:dyDescent="0.25">
      <c r="A890" s="24">
        <v>44739</v>
      </c>
      <c r="B890" s="25">
        <v>87028747</v>
      </c>
      <c r="C890" s="25">
        <v>1012765</v>
      </c>
      <c r="D890" s="25">
        <f>#REF!-B889</f>
        <v>132239</v>
      </c>
      <c r="E890" s="25">
        <f>#REF!-C889</f>
        <v>279</v>
      </c>
      <c r="F890" s="26" t="str">
        <f>TEXT(#REF!,"mmm-yyy")</f>
        <v>Jun-2022</v>
      </c>
    </row>
    <row r="891" spans="1:6" x14ac:dyDescent="0.25">
      <c r="A891" s="24">
        <v>44740</v>
      </c>
      <c r="B891" s="25">
        <v>87151319</v>
      </c>
      <c r="C891" s="25">
        <v>1013306</v>
      </c>
      <c r="D891" s="25">
        <f>#REF!-B890</f>
        <v>122572</v>
      </c>
      <c r="E891" s="25">
        <f>#REF!-C890</f>
        <v>541</v>
      </c>
      <c r="F891" s="26" t="str">
        <f>TEXT(#REF!,"mmm-yyy")</f>
        <v>Jun-2022</v>
      </c>
    </row>
    <row r="892" spans="1:6" x14ac:dyDescent="0.25">
      <c r="A892" s="24">
        <v>44741</v>
      </c>
      <c r="B892" s="25">
        <v>87347682</v>
      </c>
      <c r="C892" s="25">
        <v>1013999</v>
      </c>
      <c r="D892" s="25">
        <f>#REF!-B891</f>
        <v>196363</v>
      </c>
      <c r="E892" s="25">
        <f>#REF!-C891</f>
        <v>693</v>
      </c>
      <c r="F892" s="26" t="str">
        <f>TEXT(#REF!,"mmm-yyy")</f>
        <v>Jun-2022</v>
      </c>
    </row>
    <row r="893" spans="1:6" x14ac:dyDescent="0.25">
      <c r="A893" s="24">
        <v>44742</v>
      </c>
      <c r="B893" s="25">
        <v>87471400</v>
      </c>
      <c r="C893" s="25">
        <v>1014452</v>
      </c>
      <c r="D893" s="25">
        <f>#REF!-B892</f>
        <v>123718</v>
      </c>
      <c r="E893" s="25">
        <f>#REF!-C892</f>
        <v>453</v>
      </c>
      <c r="F893" s="26" t="str">
        <f>TEXT(#REF!,"mmm-yyy")</f>
        <v>Jun-2022</v>
      </c>
    </row>
    <row r="894" spans="1:6" x14ac:dyDescent="0.25">
      <c r="A894" s="24">
        <v>44743</v>
      </c>
      <c r="B894" s="25">
        <v>87623570</v>
      </c>
      <c r="C894" s="25">
        <v>1014974</v>
      </c>
      <c r="D894" s="25">
        <f>#REF!-B893</f>
        <v>152170</v>
      </c>
      <c r="E894" s="25">
        <f>#REF!-C893</f>
        <v>522</v>
      </c>
      <c r="F894" s="26" t="str">
        <f>TEXT(#REF!,"mmm-yyy")</f>
        <v>Jul-2022</v>
      </c>
    </row>
    <row r="895" spans="1:6" x14ac:dyDescent="0.25">
      <c r="A895" s="24">
        <v>44744</v>
      </c>
      <c r="B895" s="25">
        <v>87635890</v>
      </c>
      <c r="C895" s="25">
        <v>1014995</v>
      </c>
      <c r="D895" s="25">
        <f>#REF!-B894</f>
        <v>12320</v>
      </c>
      <c r="E895" s="25">
        <f>#REF!-C894</f>
        <v>21</v>
      </c>
      <c r="F895" s="26" t="str">
        <f>TEXT(#REF!,"mmm-yyy")</f>
        <v>Jul-2022</v>
      </c>
    </row>
    <row r="896" spans="1:6" x14ac:dyDescent="0.25">
      <c r="A896" s="24">
        <v>44745</v>
      </c>
      <c r="B896" s="25">
        <v>87642751</v>
      </c>
      <c r="C896" s="25">
        <v>1014998</v>
      </c>
      <c r="D896" s="25">
        <f>#REF!-B895</f>
        <v>6861</v>
      </c>
      <c r="E896" s="25">
        <f>#REF!-C895</f>
        <v>3</v>
      </c>
      <c r="F896" s="26" t="str">
        <f>TEXT(#REF!,"mmm-yyy")</f>
        <v>Jul-2022</v>
      </c>
    </row>
    <row r="897" spans="1:6" x14ac:dyDescent="0.25">
      <c r="A897" s="24">
        <v>44746</v>
      </c>
      <c r="B897" s="25">
        <v>87678413</v>
      </c>
      <c r="C897" s="25">
        <v>1015062</v>
      </c>
      <c r="D897" s="25">
        <f>#REF!-B896</f>
        <v>35662</v>
      </c>
      <c r="E897" s="25">
        <f>#REF!-C896</f>
        <v>64</v>
      </c>
      <c r="F897" s="26" t="str">
        <f>TEXT(#REF!,"mmm-yyy")</f>
        <v>Jul-2022</v>
      </c>
    </row>
    <row r="898" spans="1:6" x14ac:dyDescent="0.25">
      <c r="A898" s="24">
        <v>44747</v>
      </c>
      <c r="B898" s="25">
        <v>87859299</v>
      </c>
      <c r="C898" s="25">
        <v>1015488</v>
      </c>
      <c r="D898" s="25">
        <f>#REF!-B897</f>
        <v>180886</v>
      </c>
      <c r="E898" s="25">
        <f>#REF!-C897</f>
        <v>426</v>
      </c>
      <c r="F898" s="26" t="str">
        <f>TEXT(#REF!,"mmm-yyy")</f>
        <v>Jul-2022</v>
      </c>
    </row>
    <row r="899" spans="1:6" x14ac:dyDescent="0.25">
      <c r="A899" s="24">
        <v>44748</v>
      </c>
      <c r="B899" s="25">
        <v>88100004</v>
      </c>
      <c r="C899" s="25">
        <v>1016205</v>
      </c>
      <c r="D899" s="25">
        <f>#REF!-B898</f>
        <v>240705</v>
      </c>
      <c r="E899" s="25">
        <f>#REF!-C898</f>
        <v>717</v>
      </c>
      <c r="F899" s="26" t="str">
        <f>TEXT(#REF!,"mmm-yyy")</f>
        <v>Jul-2022</v>
      </c>
    </row>
    <row r="900" spans="1:6" x14ac:dyDescent="0.25">
      <c r="A900" s="24">
        <v>44749</v>
      </c>
      <c r="B900" s="25">
        <v>88224616</v>
      </c>
      <c r="C900" s="25">
        <v>1016680</v>
      </c>
      <c r="D900" s="25">
        <f>#REF!-B899</f>
        <v>124612</v>
      </c>
      <c r="E900" s="25">
        <f>#REF!-C899</f>
        <v>475</v>
      </c>
      <c r="F900" s="26" t="str">
        <f>TEXT(#REF!,"mmm-yyy")</f>
        <v>Jul-2022</v>
      </c>
    </row>
    <row r="901" spans="1:6" x14ac:dyDescent="0.25">
      <c r="A901" s="24">
        <v>44750</v>
      </c>
      <c r="B901" s="25">
        <v>88392675</v>
      </c>
      <c r="C901" s="25">
        <v>1017242</v>
      </c>
      <c r="D901" s="25">
        <f>#REF!-B900</f>
        <v>168059</v>
      </c>
      <c r="E901" s="25">
        <f>#REF!-C900</f>
        <v>562</v>
      </c>
      <c r="F901" s="26" t="str">
        <f>TEXT(#REF!,"mmm-yyy")</f>
        <v>Jul-2022</v>
      </c>
    </row>
    <row r="902" spans="1:6" x14ac:dyDescent="0.25">
      <c r="A902" s="24">
        <v>44751</v>
      </c>
      <c r="B902" s="25">
        <v>88416261</v>
      </c>
      <c r="C902" s="25">
        <v>1017278</v>
      </c>
      <c r="D902" s="25">
        <f>#REF!-B901</f>
        <v>23586</v>
      </c>
      <c r="E902" s="25">
        <f>#REF!-C901</f>
        <v>36</v>
      </c>
      <c r="F902" s="26" t="str">
        <f>TEXT(#REF!,"mmm-yyy")</f>
        <v>Jul-2022</v>
      </c>
    </row>
    <row r="903" spans="1:6" x14ac:dyDescent="0.25">
      <c r="A903" s="24">
        <v>44752</v>
      </c>
      <c r="B903" s="25">
        <v>88438830</v>
      </c>
      <c r="C903" s="25">
        <v>1017286</v>
      </c>
      <c r="D903" s="25">
        <f>#REF!-B902</f>
        <v>22569</v>
      </c>
      <c r="E903" s="25">
        <f>#REF!-C902</f>
        <v>8</v>
      </c>
      <c r="F903" s="26" t="str">
        <f>TEXT(#REF!,"mmm-yyy")</f>
        <v>Jul-2022</v>
      </c>
    </row>
    <row r="904" spans="1:6" x14ac:dyDescent="0.25">
      <c r="A904" s="24">
        <v>44753</v>
      </c>
      <c r="B904" s="25">
        <v>88614159</v>
      </c>
      <c r="C904" s="25">
        <v>1017837</v>
      </c>
      <c r="D904" s="25">
        <f>#REF!-B903</f>
        <v>175329</v>
      </c>
      <c r="E904" s="25">
        <f>#REF!-C903</f>
        <v>551</v>
      </c>
      <c r="F904" s="26" t="str">
        <f>TEXT(#REF!,"mmm-yyy")</f>
        <v>Jul-2022</v>
      </c>
    </row>
    <row r="905" spans="1:6" x14ac:dyDescent="0.25">
      <c r="A905" s="24">
        <v>44754</v>
      </c>
      <c r="B905" s="25">
        <v>88798428</v>
      </c>
      <c r="C905" s="25">
        <v>1018359</v>
      </c>
      <c r="D905" s="25">
        <f>#REF!-B904</f>
        <v>184269</v>
      </c>
      <c r="E905" s="25">
        <f>#REF!-C904</f>
        <v>522</v>
      </c>
      <c r="F905" s="26" t="str">
        <f>TEXT(#REF!,"mmm-yyy")</f>
        <v>Jul-2022</v>
      </c>
    </row>
    <row r="906" spans="1:6" x14ac:dyDescent="0.25">
      <c r="A906" s="24">
        <v>44755</v>
      </c>
      <c r="B906" s="25">
        <v>88990045</v>
      </c>
      <c r="C906" s="25">
        <v>1019239</v>
      </c>
      <c r="D906" s="25">
        <f>#REF!-B905</f>
        <v>191617</v>
      </c>
      <c r="E906" s="25">
        <f>#REF!-C905</f>
        <v>880</v>
      </c>
      <c r="F906" s="26" t="str">
        <f>TEXT(#REF!,"mmm-yyy")</f>
        <v>Jul-2022</v>
      </c>
    </row>
    <row r="907" spans="1:6" x14ac:dyDescent="0.25">
      <c r="A907" s="24">
        <v>44756</v>
      </c>
      <c r="B907" s="25">
        <v>89134228</v>
      </c>
      <c r="C907" s="25">
        <v>1019697</v>
      </c>
      <c r="D907" s="25">
        <f>#REF!-B906</f>
        <v>144183</v>
      </c>
      <c r="E907" s="25">
        <f>#REF!-C906</f>
        <v>458</v>
      </c>
      <c r="F907" s="26" t="str">
        <f>TEXT(#REF!,"mmm-yyy")</f>
        <v>Jul-2022</v>
      </c>
    </row>
    <row r="908" spans="1:6" x14ac:dyDescent="0.25">
      <c r="A908" s="24">
        <v>44757</v>
      </c>
      <c r="B908" s="25">
        <v>89304110</v>
      </c>
      <c r="C908" s="25">
        <v>1020230</v>
      </c>
      <c r="D908" s="25">
        <f>#REF!-B907</f>
        <v>169882</v>
      </c>
      <c r="E908" s="25">
        <f>#REF!-C907</f>
        <v>533</v>
      </c>
      <c r="F908" s="26" t="str">
        <f>TEXT(#REF!,"mmm-yyy")</f>
        <v>Jul-2022</v>
      </c>
    </row>
    <row r="909" spans="1:6" x14ac:dyDescent="0.25">
      <c r="A909" s="24">
        <v>44758</v>
      </c>
      <c r="B909" s="25">
        <v>89325152</v>
      </c>
      <c r="C909" s="25">
        <v>1020272</v>
      </c>
      <c r="D909" s="25">
        <f>#REF!-B908</f>
        <v>21042</v>
      </c>
      <c r="E909" s="25">
        <f>#REF!-C908</f>
        <v>42</v>
      </c>
      <c r="F909" s="26" t="str">
        <f>TEXT(#REF!,"mmm-yyy")</f>
        <v>Jul-2022</v>
      </c>
    </row>
    <row r="910" spans="1:6" x14ac:dyDescent="0.25">
      <c r="A910" s="24">
        <v>44759</v>
      </c>
      <c r="B910" s="25">
        <v>89347123</v>
      </c>
      <c r="C910" s="25">
        <v>1020283</v>
      </c>
      <c r="D910" s="25">
        <f>#REF!-B909</f>
        <v>21971</v>
      </c>
      <c r="E910" s="25">
        <f>#REF!-C909</f>
        <v>11</v>
      </c>
      <c r="F910" s="26" t="str">
        <f>TEXT(#REF!,"mmm-yyy")</f>
        <v>Jul-2022</v>
      </c>
    </row>
    <row r="911" spans="1:6" x14ac:dyDescent="0.25">
      <c r="A911" s="24">
        <v>44760</v>
      </c>
      <c r="B911" s="25">
        <v>89516932</v>
      </c>
      <c r="C911" s="25">
        <v>1020802</v>
      </c>
      <c r="D911" s="25">
        <f>#REF!-B910</f>
        <v>169809</v>
      </c>
      <c r="E911" s="25">
        <f>#REF!-C910</f>
        <v>519</v>
      </c>
      <c r="F911" s="26" t="str">
        <f>TEXT(#REF!,"mmm-yyy")</f>
        <v>Jul-2022</v>
      </c>
    </row>
    <row r="912" spans="1:6" x14ac:dyDescent="0.25">
      <c r="A912" s="24">
        <v>44761</v>
      </c>
      <c r="B912" s="25">
        <v>89677803</v>
      </c>
      <c r="C912" s="25">
        <v>1021349</v>
      </c>
      <c r="D912" s="25">
        <f>#REF!-B911</f>
        <v>160871</v>
      </c>
      <c r="E912" s="25">
        <f>#REF!-C911</f>
        <v>547</v>
      </c>
      <c r="F912" s="26" t="str">
        <f>TEXT(#REF!,"mmm-yyy")</f>
        <v>Jul-2022</v>
      </c>
    </row>
    <row r="913" spans="1:6" x14ac:dyDescent="0.25">
      <c r="A913" s="24">
        <v>44762</v>
      </c>
      <c r="B913" s="25">
        <v>89882577</v>
      </c>
      <c r="C913" s="25">
        <v>1022140</v>
      </c>
      <c r="D913" s="25">
        <f>#REF!-B912</f>
        <v>204774</v>
      </c>
      <c r="E913" s="25">
        <f>#REF!-C912</f>
        <v>791</v>
      </c>
      <c r="F913" s="26" t="str">
        <f>TEXT(#REF!,"mmm-yyy")</f>
        <v>Jul-2022</v>
      </c>
    </row>
    <row r="914" spans="1:6" x14ac:dyDescent="0.25">
      <c r="A914" s="24">
        <v>44763</v>
      </c>
      <c r="B914" s="25">
        <v>90036653</v>
      </c>
      <c r="C914" s="25">
        <v>1022691</v>
      </c>
      <c r="D914" s="25">
        <f>#REF!-B913</f>
        <v>154076</v>
      </c>
      <c r="E914" s="25">
        <f>#REF!-C913</f>
        <v>551</v>
      </c>
      <c r="F914" s="26" t="str">
        <f>TEXT(#REF!,"mmm-yyy")</f>
        <v>Jul-2022</v>
      </c>
    </row>
    <row r="915" spans="1:6" x14ac:dyDescent="0.25">
      <c r="A915" s="24">
        <v>44764</v>
      </c>
      <c r="B915" s="25">
        <v>90202342</v>
      </c>
      <c r="C915" s="25">
        <v>1023271</v>
      </c>
      <c r="D915" s="25">
        <f>#REF!-B914</f>
        <v>165689</v>
      </c>
      <c r="E915" s="25">
        <f>#REF!-C914</f>
        <v>580</v>
      </c>
      <c r="F915" s="26" t="str">
        <f>TEXT(#REF!,"mmm-yyy")</f>
        <v>Jul-2022</v>
      </c>
    </row>
    <row r="916" spans="1:6" x14ac:dyDescent="0.25">
      <c r="A916" s="24">
        <v>44765</v>
      </c>
      <c r="B916" s="25">
        <v>90226593</v>
      </c>
      <c r="C916" s="25">
        <v>1023327</v>
      </c>
      <c r="D916" s="25">
        <f>#REF!-B915</f>
        <v>24251</v>
      </c>
      <c r="E916" s="25">
        <f>#REF!-C915</f>
        <v>56</v>
      </c>
      <c r="F916" s="26" t="str">
        <f>TEXT(#REF!,"mmm-yyy")</f>
        <v>Jul-2022</v>
      </c>
    </row>
    <row r="917" spans="1:6" x14ac:dyDescent="0.25">
      <c r="A917" s="1"/>
      <c r="B917" s="4"/>
      <c r="C917" s="4"/>
      <c r="D917" s="4"/>
      <c r="E917" s="4"/>
      <c r="F917" s="4"/>
    </row>
    <row r="918" spans="1:6" x14ac:dyDescent="0.25">
      <c r="A918" s="1"/>
      <c r="B918" s="4"/>
      <c r="C918" s="4"/>
      <c r="D918" s="4"/>
      <c r="E918" s="4"/>
      <c r="F918" s="4"/>
    </row>
    <row r="919" spans="1:6" x14ac:dyDescent="0.25">
      <c r="A919" s="1"/>
      <c r="B919" s="4"/>
      <c r="C919" s="4"/>
      <c r="D919" s="4"/>
      <c r="E919" s="4"/>
      <c r="F919" s="4"/>
    </row>
    <row r="920" spans="1:6" x14ac:dyDescent="0.25">
      <c r="A920" s="1"/>
      <c r="B920" s="4"/>
      <c r="C920" s="4"/>
      <c r="D920" s="4"/>
      <c r="E920" s="4"/>
      <c r="F920" s="4"/>
    </row>
    <row r="921" spans="1:6" x14ac:dyDescent="0.25">
      <c r="A921" s="1"/>
      <c r="B921" s="4"/>
      <c r="C921" s="4"/>
      <c r="D921" s="4"/>
      <c r="E921" s="4"/>
      <c r="F921" s="4"/>
    </row>
    <row r="922" spans="1:6" x14ac:dyDescent="0.25">
      <c r="A922" s="1"/>
      <c r="B922" s="4"/>
      <c r="C922" s="4"/>
      <c r="D922" s="4"/>
      <c r="E922" s="4"/>
      <c r="F922" s="4"/>
    </row>
    <row r="923" spans="1:6" x14ac:dyDescent="0.25">
      <c r="A923" s="1"/>
      <c r="B923" s="4"/>
      <c r="C923" s="4"/>
      <c r="D923" s="4"/>
      <c r="E923" s="4"/>
      <c r="F923" s="4"/>
    </row>
    <row r="924" spans="1:6" x14ac:dyDescent="0.25">
      <c r="A924" s="1"/>
      <c r="B924" s="4"/>
      <c r="C924" s="4"/>
      <c r="D924" s="4"/>
      <c r="E924" s="4"/>
      <c r="F924" s="4"/>
    </row>
    <row r="925" spans="1:6" x14ac:dyDescent="0.25">
      <c r="A925" s="1"/>
      <c r="B925" s="4"/>
      <c r="C925" s="4"/>
      <c r="D925" s="4"/>
      <c r="E925" s="4"/>
      <c r="F925" s="4"/>
    </row>
    <row r="926" spans="1:6" x14ac:dyDescent="0.25">
      <c r="A926" s="1"/>
      <c r="B926" s="4"/>
      <c r="C926" s="4"/>
      <c r="D926" s="4"/>
      <c r="E926" s="4"/>
      <c r="F926" s="4"/>
    </row>
    <row r="927" spans="1:6" x14ac:dyDescent="0.25">
      <c r="A927" s="1"/>
      <c r="B927" s="4"/>
      <c r="C927" s="4"/>
      <c r="D927" s="4"/>
      <c r="E927" s="4"/>
      <c r="F927" s="4"/>
    </row>
    <row r="928" spans="1:6" x14ac:dyDescent="0.25">
      <c r="A928" s="1"/>
      <c r="B928" s="4"/>
      <c r="C928" s="4"/>
      <c r="D928" s="4"/>
      <c r="E928" s="4"/>
      <c r="F928" s="4"/>
    </row>
    <row r="929" spans="1:6" x14ac:dyDescent="0.25">
      <c r="A929" s="1"/>
      <c r="B929" s="4"/>
      <c r="C929" s="4"/>
      <c r="D929" s="4"/>
      <c r="E929" s="4"/>
      <c r="F929" s="4"/>
    </row>
    <row r="930" spans="1:6" x14ac:dyDescent="0.25">
      <c r="A930" s="1"/>
      <c r="B930" s="4"/>
      <c r="C930" s="4"/>
      <c r="D930" s="4"/>
      <c r="E930" s="4"/>
      <c r="F930" s="4"/>
    </row>
    <row r="931" spans="1:6" x14ac:dyDescent="0.25">
      <c r="A931" s="1"/>
      <c r="B931" s="4"/>
      <c r="C931" s="4"/>
      <c r="D931" s="4"/>
      <c r="E931" s="4"/>
      <c r="F931" s="4"/>
    </row>
    <row r="932" spans="1:6" x14ac:dyDescent="0.25">
      <c r="A932" s="1"/>
      <c r="B932" s="4"/>
      <c r="C932" s="4"/>
      <c r="D932" s="4"/>
      <c r="E932" s="4"/>
      <c r="F932" s="4"/>
    </row>
    <row r="933" spans="1:6" x14ac:dyDescent="0.25">
      <c r="A933" s="1"/>
      <c r="B933" s="4"/>
      <c r="C933" s="4"/>
      <c r="D933" s="4"/>
      <c r="E933" s="4"/>
      <c r="F933" s="4"/>
    </row>
    <row r="934" spans="1:6" x14ac:dyDescent="0.25">
      <c r="A934" s="1"/>
      <c r="B934" s="4"/>
      <c r="C934" s="4"/>
      <c r="D934" s="4"/>
      <c r="E934" s="4"/>
      <c r="F934" s="4"/>
    </row>
    <row r="935" spans="1:6" x14ac:dyDescent="0.25">
      <c r="A935" s="1"/>
      <c r="B935" s="4"/>
      <c r="C935" s="4"/>
      <c r="D935" s="4"/>
      <c r="E935" s="4"/>
      <c r="F935" s="4"/>
    </row>
    <row r="936" spans="1:6" x14ac:dyDescent="0.25">
      <c r="A936" s="1"/>
      <c r="B936" s="4"/>
      <c r="C936" s="4"/>
      <c r="D936" s="4"/>
      <c r="E936" s="4"/>
      <c r="F936" s="4"/>
    </row>
    <row r="937" spans="1:6" x14ac:dyDescent="0.25">
      <c r="A937" s="1"/>
      <c r="B937" s="4"/>
      <c r="C937" s="4"/>
      <c r="D937" s="4"/>
      <c r="E937" s="4"/>
      <c r="F937" s="4"/>
    </row>
    <row r="938" spans="1:6" x14ac:dyDescent="0.25">
      <c r="A938" s="1"/>
      <c r="B938" s="4"/>
      <c r="C938" s="4"/>
      <c r="D938" s="4"/>
      <c r="E938" s="4"/>
      <c r="F938" s="4"/>
    </row>
    <row r="939" spans="1:6" x14ac:dyDescent="0.25">
      <c r="A939" s="1"/>
      <c r="B939" s="4"/>
      <c r="C939" s="4"/>
      <c r="D939" s="4"/>
      <c r="E939" s="4"/>
      <c r="F939" s="4"/>
    </row>
    <row r="940" spans="1:6" x14ac:dyDescent="0.25">
      <c r="A940" s="1"/>
      <c r="B940" s="4"/>
      <c r="C940" s="4"/>
      <c r="D940" s="4"/>
      <c r="E940" s="4"/>
      <c r="F940" s="4"/>
    </row>
    <row r="941" spans="1:6" x14ac:dyDescent="0.25">
      <c r="A941" s="1"/>
      <c r="B941" s="4"/>
      <c r="C941" s="4"/>
      <c r="D941" s="4"/>
      <c r="E941" s="4"/>
      <c r="F941" s="4"/>
    </row>
    <row r="942" spans="1:6" x14ac:dyDescent="0.25">
      <c r="A942" s="1"/>
      <c r="B942" s="4"/>
      <c r="C942" s="4"/>
      <c r="D942" s="4"/>
      <c r="E942" s="4"/>
      <c r="F942" s="4"/>
    </row>
    <row r="943" spans="1:6" x14ac:dyDescent="0.25">
      <c r="A943" s="1"/>
      <c r="B943" s="4"/>
      <c r="C943" s="4"/>
      <c r="D943" s="4"/>
      <c r="E943" s="4"/>
      <c r="F943" s="4"/>
    </row>
    <row r="944" spans="1:6" x14ac:dyDescent="0.25">
      <c r="A944" s="1"/>
      <c r="B944" s="4"/>
      <c r="C944" s="4"/>
      <c r="D944" s="4"/>
      <c r="E944" s="4"/>
      <c r="F944" s="4"/>
    </row>
    <row r="945" spans="1:6" x14ac:dyDescent="0.25">
      <c r="A945" s="1"/>
      <c r="B945" s="4"/>
      <c r="C945" s="4"/>
      <c r="D945" s="4"/>
      <c r="E945" s="4"/>
      <c r="F945" s="4"/>
    </row>
    <row r="946" spans="1:6" x14ac:dyDescent="0.25">
      <c r="A946" s="1"/>
      <c r="B946" s="4"/>
      <c r="C946" s="4"/>
      <c r="D946" s="4"/>
      <c r="E946" s="4"/>
      <c r="F946" s="4"/>
    </row>
    <row r="947" spans="1:6" x14ac:dyDescent="0.25">
      <c r="A947" s="1"/>
      <c r="B947" s="4"/>
      <c r="C947" s="4"/>
      <c r="D947" s="4"/>
      <c r="E947" s="4"/>
      <c r="F947" s="4"/>
    </row>
    <row r="948" spans="1:6" x14ac:dyDescent="0.25">
      <c r="A948" s="1"/>
      <c r="B948" s="4"/>
      <c r="C948" s="4"/>
      <c r="D948" s="4"/>
      <c r="E948" s="4"/>
      <c r="F948" s="4"/>
    </row>
    <row r="949" spans="1:6" x14ac:dyDescent="0.25">
      <c r="A949" s="1"/>
      <c r="B949" s="4"/>
      <c r="C949" s="4"/>
      <c r="D949" s="4"/>
      <c r="E949" s="4"/>
      <c r="F949" s="4"/>
    </row>
    <row r="950" spans="1:6" x14ac:dyDescent="0.25">
      <c r="A950" s="1"/>
      <c r="B950" s="4"/>
      <c r="C950" s="4"/>
      <c r="D950" s="4"/>
      <c r="E950" s="4"/>
      <c r="F950" s="4"/>
    </row>
    <row r="951" spans="1:6" x14ac:dyDescent="0.25">
      <c r="A951" s="1"/>
      <c r="B951" s="4"/>
      <c r="C951" s="4"/>
      <c r="D951" s="4"/>
      <c r="E951" s="4"/>
      <c r="F951" s="4"/>
    </row>
    <row r="952" spans="1:6" x14ac:dyDescent="0.25">
      <c r="A952" s="1"/>
      <c r="B952" s="4"/>
      <c r="C952" s="4"/>
      <c r="D952" s="4"/>
      <c r="E952" s="4"/>
      <c r="F952" s="4"/>
    </row>
    <row r="953" spans="1:6" x14ac:dyDescent="0.25">
      <c r="A953" s="1"/>
      <c r="B953" s="4"/>
      <c r="C953" s="4"/>
      <c r="D953" s="4"/>
      <c r="E953" s="4"/>
      <c r="F953" s="4"/>
    </row>
    <row r="954" spans="1:6" x14ac:dyDescent="0.25">
      <c r="A954" s="1"/>
      <c r="B954" s="4"/>
      <c r="C954" s="4"/>
      <c r="D954" s="4"/>
      <c r="E954" s="4"/>
      <c r="F954" s="4"/>
    </row>
    <row r="955" spans="1:6" x14ac:dyDescent="0.25">
      <c r="A955" s="1"/>
      <c r="B955" s="4"/>
      <c r="C955" s="4"/>
      <c r="D955" s="4"/>
      <c r="E955" s="4"/>
      <c r="F955" s="4"/>
    </row>
    <row r="956" spans="1:6" x14ac:dyDescent="0.25">
      <c r="A956" s="1"/>
      <c r="B956" s="4"/>
      <c r="C956" s="4"/>
      <c r="D956" s="4"/>
      <c r="E956" s="4"/>
      <c r="F956" s="4"/>
    </row>
    <row r="957" spans="1:6" x14ac:dyDescent="0.25">
      <c r="A957" s="1"/>
      <c r="B957" s="4"/>
      <c r="C957" s="4"/>
      <c r="D957" s="4"/>
      <c r="E957" s="4"/>
      <c r="F957" s="4"/>
    </row>
    <row r="958" spans="1:6" x14ac:dyDescent="0.25">
      <c r="A958" s="1"/>
      <c r="B958" s="4"/>
      <c r="C958" s="4"/>
      <c r="D958" s="4"/>
      <c r="E958" s="4"/>
      <c r="F958" s="4"/>
    </row>
    <row r="959" spans="1:6" x14ac:dyDescent="0.25">
      <c r="A959" s="1"/>
      <c r="B959" s="4"/>
      <c r="C959" s="4"/>
      <c r="D959" s="4"/>
      <c r="E959" s="4"/>
      <c r="F959" s="4"/>
    </row>
    <row r="960" spans="1:6" x14ac:dyDescent="0.25">
      <c r="A960" s="1"/>
      <c r="B960" s="4"/>
      <c r="C960" s="4"/>
      <c r="D960" s="4"/>
      <c r="E960" s="4"/>
      <c r="F960" s="4"/>
    </row>
    <row r="961" spans="1:6" x14ac:dyDescent="0.25">
      <c r="A961" s="1"/>
      <c r="B961" s="4"/>
      <c r="C961" s="4"/>
      <c r="D961" s="4"/>
      <c r="E961" s="4"/>
      <c r="F961" s="4"/>
    </row>
    <row r="962" spans="1:6" x14ac:dyDescent="0.25">
      <c r="A962" s="1"/>
      <c r="B962" s="4"/>
      <c r="C962" s="4"/>
      <c r="D962" s="4"/>
      <c r="E962" s="4"/>
      <c r="F962" s="4"/>
    </row>
    <row r="963" spans="1:6" x14ac:dyDescent="0.25">
      <c r="A963" s="1"/>
      <c r="B963" s="4"/>
      <c r="C963" s="4"/>
      <c r="D963" s="4"/>
      <c r="E963" s="4"/>
      <c r="F963" s="4"/>
    </row>
    <row r="964" spans="1:6" x14ac:dyDescent="0.25">
      <c r="A964" s="1"/>
      <c r="B964" s="4"/>
      <c r="C964" s="4"/>
      <c r="D964" s="4"/>
      <c r="E964" s="4"/>
      <c r="F964" s="4"/>
    </row>
    <row r="965" spans="1:6" x14ac:dyDescent="0.25">
      <c r="A965" s="1"/>
      <c r="B965" s="4"/>
      <c r="C965" s="4"/>
      <c r="D965" s="4"/>
      <c r="E965" s="4"/>
      <c r="F965" s="4"/>
    </row>
    <row r="966" spans="1:6" x14ac:dyDescent="0.25">
      <c r="A966" s="1"/>
      <c r="B966" s="4"/>
      <c r="C966" s="4"/>
      <c r="D966" s="4"/>
      <c r="E966" s="4"/>
      <c r="F966" s="4"/>
    </row>
    <row r="967" spans="1:6" x14ac:dyDescent="0.25">
      <c r="A967" s="1"/>
      <c r="B967" s="4"/>
      <c r="C967" s="4"/>
      <c r="D967" s="4"/>
      <c r="E967" s="4"/>
      <c r="F967" s="4"/>
    </row>
    <row r="968" spans="1:6" x14ac:dyDescent="0.25">
      <c r="A968" s="1"/>
      <c r="B968" s="4"/>
      <c r="C968" s="4"/>
      <c r="D968" s="4"/>
      <c r="E968" s="4"/>
      <c r="F968" s="4"/>
    </row>
    <row r="969" spans="1:6" x14ac:dyDescent="0.25">
      <c r="A969" s="1"/>
      <c r="B969" s="4"/>
      <c r="C969" s="4"/>
      <c r="D969" s="4"/>
      <c r="E969" s="4"/>
      <c r="F969" s="4"/>
    </row>
    <row r="970" spans="1:6" x14ac:dyDescent="0.25">
      <c r="A970" s="1"/>
      <c r="B970" s="4"/>
      <c r="C970" s="4"/>
      <c r="D970" s="4"/>
      <c r="E970" s="4"/>
      <c r="F970" s="4"/>
    </row>
    <row r="971" spans="1:6" x14ac:dyDescent="0.25">
      <c r="A971" s="1"/>
      <c r="B971" s="4"/>
      <c r="C971" s="4"/>
      <c r="D971" s="4"/>
      <c r="E971" s="4"/>
      <c r="F971" s="4"/>
    </row>
    <row r="972" spans="1:6" x14ac:dyDescent="0.25">
      <c r="A972" s="1"/>
      <c r="B972" s="4"/>
      <c r="C972" s="4"/>
      <c r="D972" s="4"/>
      <c r="E972" s="4"/>
      <c r="F972" s="4"/>
    </row>
    <row r="973" spans="1:6" x14ac:dyDescent="0.25">
      <c r="A973" s="1"/>
      <c r="B973" s="4"/>
      <c r="C973" s="4"/>
      <c r="D973" s="4"/>
      <c r="E973" s="4"/>
      <c r="F973" s="4"/>
    </row>
    <row r="974" spans="1:6" x14ac:dyDescent="0.25">
      <c r="A974" s="1"/>
      <c r="B974" s="4"/>
      <c r="C974" s="4"/>
      <c r="D974" s="4"/>
      <c r="E974" s="4"/>
      <c r="F974" s="4"/>
    </row>
    <row r="975" spans="1:6" x14ac:dyDescent="0.25">
      <c r="A975" s="1"/>
      <c r="B975" s="4"/>
      <c r="C975" s="4"/>
      <c r="D975" s="4"/>
      <c r="E975" s="4"/>
      <c r="F975" s="4"/>
    </row>
    <row r="976" spans="1:6" x14ac:dyDescent="0.25">
      <c r="A976" s="1"/>
      <c r="B976" s="4"/>
      <c r="C976" s="4"/>
      <c r="D976" s="4"/>
      <c r="E976" s="4"/>
      <c r="F976" s="4"/>
    </row>
    <row r="977" spans="1:6" x14ac:dyDescent="0.25">
      <c r="A977" s="1"/>
      <c r="B977" s="4"/>
      <c r="C977" s="4"/>
      <c r="D977" s="4"/>
      <c r="E977" s="4"/>
      <c r="F977" s="4"/>
    </row>
    <row r="978" spans="1:6" x14ac:dyDescent="0.25">
      <c r="A978" s="1"/>
      <c r="B978" s="4"/>
      <c r="C978" s="4"/>
      <c r="D978" s="4"/>
      <c r="E978" s="4"/>
      <c r="F978" s="4"/>
    </row>
    <row r="979" spans="1:6" x14ac:dyDescent="0.25">
      <c r="A979" s="1"/>
      <c r="B979" s="4"/>
      <c r="C979" s="4"/>
      <c r="D979" s="4"/>
      <c r="E979" s="4"/>
      <c r="F979" s="4"/>
    </row>
    <row r="980" spans="1:6" x14ac:dyDescent="0.25">
      <c r="A980" s="1"/>
      <c r="B980" s="4"/>
      <c r="C980" s="4"/>
      <c r="D980" s="4"/>
      <c r="E980" s="4"/>
      <c r="F980" s="4"/>
    </row>
    <row r="981" spans="1:6" x14ac:dyDescent="0.25">
      <c r="A981" s="1"/>
      <c r="B981" s="4"/>
      <c r="C981" s="4"/>
      <c r="D981" s="4"/>
      <c r="E981" s="4"/>
      <c r="F981" s="4"/>
    </row>
    <row r="982" spans="1:6" x14ac:dyDescent="0.25">
      <c r="A982" s="1"/>
      <c r="B982" s="4"/>
      <c r="C982" s="4"/>
      <c r="D982" s="4"/>
      <c r="E982" s="4"/>
      <c r="F982" s="4"/>
    </row>
    <row r="983" spans="1:6" x14ac:dyDescent="0.25">
      <c r="A983" s="1"/>
      <c r="B983" s="4"/>
      <c r="C983" s="4"/>
      <c r="D983" s="4"/>
      <c r="E983" s="4"/>
      <c r="F983" s="4"/>
    </row>
    <row r="984" spans="1:6" x14ac:dyDescent="0.25">
      <c r="A984" s="1"/>
      <c r="B984" s="4"/>
      <c r="C984" s="4"/>
      <c r="D984" s="4"/>
      <c r="E984" s="4"/>
      <c r="F984" s="4"/>
    </row>
    <row r="985" spans="1:6" x14ac:dyDescent="0.25">
      <c r="A985" s="1"/>
      <c r="B985" s="4"/>
      <c r="C985" s="4"/>
      <c r="D985" s="4"/>
      <c r="E985" s="4"/>
      <c r="F985" s="4"/>
    </row>
    <row r="986" spans="1:6" x14ac:dyDescent="0.25">
      <c r="A986" s="1"/>
      <c r="B986" s="4"/>
      <c r="C986" s="4"/>
      <c r="D986" s="4"/>
      <c r="E986" s="4"/>
      <c r="F986" s="4"/>
    </row>
    <row r="987" spans="1:6" x14ac:dyDescent="0.25">
      <c r="A987" s="1"/>
      <c r="B987" s="4"/>
      <c r="C987" s="4"/>
      <c r="D987" s="4"/>
      <c r="E987" s="4"/>
      <c r="F987" s="4"/>
    </row>
    <row r="988" spans="1:6" x14ac:dyDescent="0.25">
      <c r="A988" s="1"/>
      <c r="B988" s="4"/>
      <c r="C988" s="4"/>
      <c r="D988" s="4"/>
      <c r="E988" s="4"/>
      <c r="F988" s="4"/>
    </row>
    <row r="989" spans="1:6" x14ac:dyDescent="0.25">
      <c r="A989" s="1"/>
      <c r="B989" s="4"/>
      <c r="C989" s="4"/>
      <c r="D989" s="4"/>
      <c r="E989" s="4"/>
      <c r="F989" s="4"/>
    </row>
    <row r="990" spans="1:6" x14ac:dyDescent="0.25">
      <c r="A990" s="1"/>
      <c r="B990" s="4"/>
      <c r="C990" s="4"/>
      <c r="D990" s="4"/>
      <c r="E990" s="4"/>
      <c r="F990" s="4"/>
    </row>
    <row r="991" spans="1:6" x14ac:dyDescent="0.25">
      <c r="A991" s="1"/>
      <c r="B991" s="4"/>
      <c r="C991" s="4"/>
      <c r="D991" s="4"/>
      <c r="E991" s="4"/>
      <c r="F991" s="4"/>
    </row>
    <row r="992" spans="1:6" x14ac:dyDescent="0.25">
      <c r="A992" s="1"/>
      <c r="B992" s="4"/>
      <c r="C992" s="4"/>
      <c r="D992" s="4"/>
      <c r="E992" s="4"/>
      <c r="F992" s="4"/>
    </row>
    <row r="993" spans="1:6" x14ac:dyDescent="0.25">
      <c r="A993" s="1"/>
      <c r="B993" s="4"/>
      <c r="C993" s="4"/>
      <c r="D993" s="4"/>
      <c r="E993" s="4"/>
      <c r="F993" s="4"/>
    </row>
    <row r="994" spans="1:6" x14ac:dyDescent="0.25">
      <c r="A994" s="1"/>
      <c r="B994" s="4"/>
      <c r="C994" s="4"/>
      <c r="D994" s="4"/>
      <c r="E994" s="4"/>
      <c r="F994" s="4"/>
    </row>
    <row r="995" spans="1:6" x14ac:dyDescent="0.25">
      <c r="A995" s="1"/>
      <c r="B995" s="4"/>
      <c r="C995" s="4"/>
      <c r="D995" s="4"/>
      <c r="E995" s="4"/>
      <c r="F995" s="4"/>
    </row>
    <row r="996" spans="1:6" x14ac:dyDescent="0.25">
      <c r="A996" s="1"/>
      <c r="B996" s="4"/>
      <c r="C996" s="4"/>
      <c r="D996" s="4"/>
      <c r="E996" s="4"/>
      <c r="F996" s="4"/>
    </row>
    <row r="997" spans="1:6" x14ac:dyDescent="0.25">
      <c r="A997" s="1"/>
      <c r="B997" s="4"/>
      <c r="C997" s="4"/>
      <c r="D997" s="4"/>
      <c r="E997" s="4"/>
      <c r="F997" s="4"/>
    </row>
    <row r="998" spans="1:6" x14ac:dyDescent="0.25">
      <c r="A998" s="1"/>
      <c r="B998" s="4"/>
      <c r="C998" s="4"/>
      <c r="D998" s="4"/>
      <c r="E998" s="4"/>
      <c r="F998" s="4"/>
    </row>
    <row r="999" spans="1:6" x14ac:dyDescent="0.25">
      <c r="A999" s="1"/>
      <c r="B999" s="4"/>
      <c r="C999" s="4"/>
      <c r="D999" s="4"/>
      <c r="E999" s="4"/>
      <c r="F999" s="4"/>
    </row>
    <row r="1000" spans="1:6" x14ac:dyDescent="0.25">
      <c r="A1000" s="1"/>
      <c r="B1000" s="4"/>
      <c r="C1000" s="4"/>
      <c r="D1000" s="4"/>
      <c r="E1000" s="4"/>
      <c r="F1000" s="4"/>
    </row>
    <row r="1001" spans="1:6" x14ac:dyDescent="0.25">
      <c r="A1001" s="1"/>
      <c r="B1001" s="4"/>
      <c r="C1001" s="4"/>
      <c r="D1001" s="4"/>
      <c r="E1001" s="4"/>
      <c r="F1001" s="4"/>
    </row>
    <row r="1002" spans="1:6" x14ac:dyDescent="0.25">
      <c r="A1002" s="1"/>
      <c r="B1002" s="4"/>
      <c r="C1002" s="4"/>
      <c r="D1002" s="4"/>
      <c r="E1002" s="4"/>
      <c r="F1002" s="4"/>
    </row>
    <row r="1003" spans="1:6" x14ac:dyDescent="0.25">
      <c r="A1003" s="1"/>
      <c r="B1003" s="4"/>
      <c r="C1003" s="4"/>
      <c r="D1003" s="4"/>
      <c r="E1003" s="4"/>
      <c r="F1003" s="4"/>
    </row>
    <row r="1004" spans="1:6" x14ac:dyDescent="0.25">
      <c r="A1004" s="1"/>
      <c r="B1004" s="4"/>
      <c r="C1004" s="4"/>
      <c r="D1004" s="4"/>
      <c r="E1004" s="4"/>
      <c r="F1004" s="4"/>
    </row>
    <row r="1005" spans="1:6" x14ac:dyDescent="0.25">
      <c r="A1005" s="1"/>
      <c r="B1005" s="4"/>
      <c r="C1005" s="4"/>
      <c r="D1005" s="4"/>
      <c r="E1005" s="4"/>
      <c r="F1005" s="4"/>
    </row>
    <row r="1006" spans="1:6" x14ac:dyDescent="0.25">
      <c r="A1006" s="1"/>
      <c r="B1006" s="4"/>
      <c r="C1006" s="4"/>
      <c r="D1006" s="4"/>
      <c r="E1006" s="4"/>
      <c r="F1006" s="4"/>
    </row>
    <row r="1007" spans="1:6" x14ac:dyDescent="0.25">
      <c r="A1007" s="1"/>
      <c r="B1007" s="4"/>
      <c r="C1007" s="4"/>
      <c r="D1007" s="4"/>
      <c r="E1007" s="4"/>
      <c r="F1007" s="4"/>
    </row>
    <row r="1008" spans="1:6" x14ac:dyDescent="0.25">
      <c r="A1008" s="1"/>
      <c r="B1008" s="4"/>
      <c r="C1008" s="4"/>
      <c r="D1008" s="4"/>
      <c r="E1008" s="4"/>
      <c r="F1008" s="4"/>
    </row>
    <row r="1009" spans="1:6" x14ac:dyDescent="0.25">
      <c r="A1009" s="1"/>
      <c r="B1009" s="4"/>
      <c r="C1009" s="4"/>
      <c r="D1009" s="4"/>
      <c r="E1009" s="4"/>
      <c r="F1009" s="4"/>
    </row>
    <row r="1010" spans="1:6" x14ac:dyDescent="0.25">
      <c r="A1010" s="1"/>
      <c r="B1010" s="4"/>
      <c r="C1010" s="4"/>
      <c r="D1010" s="4"/>
      <c r="E1010" s="4"/>
      <c r="F1010" s="4"/>
    </row>
    <row r="1011" spans="1:6" x14ac:dyDescent="0.25">
      <c r="A1011" s="1"/>
      <c r="B1011" s="4"/>
      <c r="C1011" s="4"/>
      <c r="D1011" s="4"/>
      <c r="E1011" s="4"/>
      <c r="F1011" s="4"/>
    </row>
    <row r="1012" spans="1:6" x14ac:dyDescent="0.25">
      <c r="A1012" s="1"/>
      <c r="B1012" s="4"/>
      <c r="C1012" s="4"/>
      <c r="D1012" s="4"/>
      <c r="E1012" s="4"/>
      <c r="F1012" s="4"/>
    </row>
    <row r="1013" spans="1:6" x14ac:dyDescent="0.25">
      <c r="A1013" s="1"/>
      <c r="B1013" s="4"/>
      <c r="C1013" s="4"/>
      <c r="D1013" s="4"/>
      <c r="E1013" s="4"/>
      <c r="F1013" s="4"/>
    </row>
    <row r="1014" spans="1:6" x14ac:dyDescent="0.25">
      <c r="A1014" s="1"/>
      <c r="B1014" s="4"/>
      <c r="C1014" s="4"/>
      <c r="D1014" s="4"/>
      <c r="E1014" s="4"/>
      <c r="F1014" s="4"/>
    </row>
    <row r="1015" spans="1:6" x14ac:dyDescent="0.25">
      <c r="A1015" s="1"/>
      <c r="B1015" s="4"/>
      <c r="C1015" s="4"/>
      <c r="D1015" s="4"/>
      <c r="E1015" s="4"/>
      <c r="F1015" s="4"/>
    </row>
    <row r="1016" spans="1:6" x14ac:dyDescent="0.25">
      <c r="A1016" s="1"/>
      <c r="B1016" s="4"/>
      <c r="C1016" s="4"/>
      <c r="D1016" s="4"/>
      <c r="E1016" s="4"/>
      <c r="F1016" s="4"/>
    </row>
    <row r="1017" spans="1:6" x14ac:dyDescent="0.25">
      <c r="A1017" s="1"/>
      <c r="B1017" s="4"/>
      <c r="C1017" s="4"/>
      <c r="D1017" s="4"/>
      <c r="E1017" s="4"/>
      <c r="F1017" s="4"/>
    </row>
    <row r="1018" spans="1:6" x14ac:dyDescent="0.25">
      <c r="A1018" s="1"/>
      <c r="B1018" s="4"/>
      <c r="C1018" s="4"/>
      <c r="D1018" s="4"/>
      <c r="E1018" s="4"/>
      <c r="F1018" s="4"/>
    </row>
    <row r="1019" spans="1:6" x14ac:dyDescent="0.25">
      <c r="A1019" s="1"/>
      <c r="B1019" s="4"/>
      <c r="C1019" s="4"/>
      <c r="D1019" s="4"/>
      <c r="E1019" s="4"/>
      <c r="F1019" s="4"/>
    </row>
    <row r="1020" spans="1:6" x14ac:dyDescent="0.25">
      <c r="A1020" s="1"/>
      <c r="B1020" s="4"/>
      <c r="C1020" s="4"/>
      <c r="D1020" s="4"/>
      <c r="E1020" s="4"/>
      <c r="F1020" s="4"/>
    </row>
    <row r="1021" spans="1:6" x14ac:dyDescent="0.25">
      <c r="A1021" s="1"/>
      <c r="B1021" s="4"/>
      <c r="C1021" s="4"/>
      <c r="D1021" s="4"/>
      <c r="E1021" s="4"/>
      <c r="F1021" s="4"/>
    </row>
    <row r="1022" spans="1:6" x14ac:dyDescent="0.25">
      <c r="A1022" s="1"/>
      <c r="B1022" s="4"/>
      <c r="C1022" s="4"/>
      <c r="D1022" s="4"/>
      <c r="E1022" s="4"/>
      <c r="F1022" s="4"/>
    </row>
    <row r="1023" spans="1:6" x14ac:dyDescent="0.25">
      <c r="A1023" s="1"/>
      <c r="B1023" s="4"/>
      <c r="C1023" s="4"/>
      <c r="D1023" s="4"/>
      <c r="E1023" s="4"/>
      <c r="F1023" s="4"/>
    </row>
    <row r="1024" spans="1:6" x14ac:dyDescent="0.25">
      <c r="A1024" s="1"/>
      <c r="B1024" s="4"/>
      <c r="C1024" s="4"/>
      <c r="D1024" s="4"/>
      <c r="E1024" s="4"/>
      <c r="F1024" s="4"/>
    </row>
    <row r="1025" spans="1:6" x14ac:dyDescent="0.25">
      <c r="A1025" s="1"/>
      <c r="B1025" s="4"/>
      <c r="C1025" s="4"/>
      <c r="D1025" s="4"/>
      <c r="E1025" s="4"/>
      <c r="F1025" s="4"/>
    </row>
    <row r="1026" spans="1:6" x14ac:dyDescent="0.25">
      <c r="A1026" s="1"/>
      <c r="B1026" s="4"/>
      <c r="C1026" s="4"/>
      <c r="D1026" s="4"/>
      <c r="E1026" s="4"/>
      <c r="F1026" s="4"/>
    </row>
    <row r="1027" spans="1:6" x14ac:dyDescent="0.25">
      <c r="A1027" s="1"/>
      <c r="B1027" s="4"/>
      <c r="C1027" s="4"/>
      <c r="D1027" s="4"/>
      <c r="E1027" s="4"/>
      <c r="F1027" s="4"/>
    </row>
    <row r="1028" spans="1:6" x14ac:dyDescent="0.25">
      <c r="A1028" s="1"/>
      <c r="B1028" s="4"/>
      <c r="C1028" s="4"/>
      <c r="D1028" s="4"/>
      <c r="E1028" s="4"/>
      <c r="F1028" s="4"/>
    </row>
    <row r="1029" spans="1:6" x14ac:dyDescent="0.25">
      <c r="A1029" s="1"/>
      <c r="B1029" s="4"/>
      <c r="C1029" s="4"/>
      <c r="D1029" s="4"/>
      <c r="E1029" s="4"/>
      <c r="F1029" s="4"/>
    </row>
    <row r="1030" spans="1:6" x14ac:dyDescent="0.25">
      <c r="A1030" s="1"/>
      <c r="B1030" s="4"/>
      <c r="C1030" s="4"/>
      <c r="D1030" s="4"/>
      <c r="E1030" s="4"/>
      <c r="F1030" s="4"/>
    </row>
    <row r="1031" spans="1:6" x14ac:dyDescent="0.25">
      <c r="A1031" s="1"/>
      <c r="B1031" s="4"/>
      <c r="C1031" s="4"/>
      <c r="D1031" s="4"/>
      <c r="E1031" s="4"/>
      <c r="F1031" s="4"/>
    </row>
    <row r="1032" spans="1:6" x14ac:dyDescent="0.25">
      <c r="A1032" s="1"/>
      <c r="B1032" s="4"/>
      <c r="C1032" s="4"/>
      <c r="D1032" s="4"/>
      <c r="E1032" s="4"/>
      <c r="F1032" s="4"/>
    </row>
    <row r="1033" spans="1:6" x14ac:dyDescent="0.25">
      <c r="A1033" s="1"/>
      <c r="B1033" s="4"/>
      <c r="C1033" s="4"/>
      <c r="D1033" s="4"/>
      <c r="E1033" s="4"/>
      <c r="F1033" s="4"/>
    </row>
    <row r="1034" spans="1:6" x14ac:dyDescent="0.25">
      <c r="A1034" s="1"/>
      <c r="B1034" s="4"/>
      <c r="C1034" s="4"/>
      <c r="D1034" s="4"/>
      <c r="E1034" s="4"/>
      <c r="F1034" s="4"/>
    </row>
    <row r="1035" spans="1:6" x14ac:dyDescent="0.25">
      <c r="A1035" s="1"/>
      <c r="B1035" s="4"/>
      <c r="C1035" s="4"/>
      <c r="D1035" s="4"/>
      <c r="E1035" s="4"/>
      <c r="F1035" s="4"/>
    </row>
    <row r="1036" spans="1:6" x14ac:dyDescent="0.25">
      <c r="A1036" s="1"/>
      <c r="B1036" s="4"/>
      <c r="C1036" s="4"/>
      <c r="D1036" s="4"/>
      <c r="E1036" s="4"/>
      <c r="F1036" s="4"/>
    </row>
    <row r="1037" spans="1:6" x14ac:dyDescent="0.25">
      <c r="A1037" s="1"/>
      <c r="B1037" s="4"/>
      <c r="C1037" s="4"/>
      <c r="D1037" s="4"/>
      <c r="E1037" s="4"/>
      <c r="F1037" s="4"/>
    </row>
    <row r="1038" spans="1:6" x14ac:dyDescent="0.25">
      <c r="A1038" s="1"/>
      <c r="B1038" s="4"/>
      <c r="C1038" s="4"/>
      <c r="D1038" s="4"/>
      <c r="E1038" s="4"/>
      <c r="F1038" s="4"/>
    </row>
    <row r="1039" spans="1:6" x14ac:dyDescent="0.25">
      <c r="A1039" s="1"/>
      <c r="B1039" s="4"/>
      <c r="C1039" s="4"/>
      <c r="D1039" s="4"/>
      <c r="E1039" s="4"/>
      <c r="F1039" s="4"/>
    </row>
    <row r="1040" spans="1:6" x14ac:dyDescent="0.25">
      <c r="B1040" s="4"/>
      <c r="C1040" s="4"/>
      <c r="D1040" s="4"/>
      <c r="E1040" s="4"/>
      <c r="F1040" s="4"/>
    </row>
    <row r="1041" spans="2:6" x14ac:dyDescent="0.25">
      <c r="B1041" s="4"/>
      <c r="C1041" s="4"/>
      <c r="D1041" s="4"/>
      <c r="E1041" s="4"/>
      <c r="F1041" s="4"/>
    </row>
    <row r="1042" spans="2:6" x14ac:dyDescent="0.25">
      <c r="B1042" s="4"/>
      <c r="C1042" s="4"/>
      <c r="D1042" s="4"/>
      <c r="E1042" s="4"/>
      <c r="F1042" s="4"/>
    </row>
    <row r="1043" spans="2:6" x14ac:dyDescent="0.25">
      <c r="B1043" s="4"/>
      <c r="C1043" s="4"/>
      <c r="D1043" s="4"/>
      <c r="E1043" s="4"/>
      <c r="F1043" s="4"/>
    </row>
    <row r="1044" spans="2:6" x14ac:dyDescent="0.25">
      <c r="B1044" s="4"/>
      <c r="C1044" s="4"/>
      <c r="D1044" s="4"/>
      <c r="E1044" s="4"/>
      <c r="F1044" s="4"/>
    </row>
    <row r="1045" spans="2:6" x14ac:dyDescent="0.25">
      <c r="B1045" s="4"/>
      <c r="C1045" s="4"/>
      <c r="D1045" s="4"/>
      <c r="E1045" s="4"/>
      <c r="F1045" s="4"/>
    </row>
    <row r="1046" spans="2:6" x14ac:dyDescent="0.25">
      <c r="B1046" s="4"/>
      <c r="C1046" s="4"/>
      <c r="D1046" s="4"/>
      <c r="E1046" s="4"/>
      <c r="F1046" s="4"/>
    </row>
    <row r="1047" spans="2:6" x14ac:dyDescent="0.25">
      <c r="B1047" s="4"/>
      <c r="C1047" s="4"/>
      <c r="D1047" s="4"/>
      <c r="E1047" s="4"/>
      <c r="F1047" s="4"/>
    </row>
    <row r="1048" spans="2:6" x14ac:dyDescent="0.25">
      <c r="B1048" s="4"/>
      <c r="C1048" s="4"/>
      <c r="D1048" s="4"/>
      <c r="E1048" s="4"/>
      <c r="F1048" s="4"/>
    </row>
    <row r="1049" spans="2:6" x14ac:dyDescent="0.25">
      <c r="B1049" s="4"/>
      <c r="C1049" s="4"/>
      <c r="D1049" s="4"/>
      <c r="E1049" s="4"/>
      <c r="F1049" s="4"/>
    </row>
    <row r="1050" spans="2:6" x14ac:dyDescent="0.25">
      <c r="B1050" s="4"/>
      <c r="C1050" s="4"/>
      <c r="D1050" s="4"/>
      <c r="E1050" s="4"/>
      <c r="F1050" s="4"/>
    </row>
    <row r="1051" spans="2:6" x14ac:dyDescent="0.25">
      <c r="B1051" s="4"/>
      <c r="C1051" s="4"/>
      <c r="D1051" s="4"/>
      <c r="E1051" s="4"/>
      <c r="F1051" s="4"/>
    </row>
  </sheetData>
  <conditionalFormatting sqref="N4:O1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{2DAC1913-6757-4EC5-9CB6-C70560DF124D}</x14:id>
        </ext>
      </extLst>
    </cfRule>
  </conditionalFormatting>
  <conditionalFormatting sqref="H4:J16 L29:L35 H17:I35 K17:K28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{B0A7FEB5-A0B6-4F3E-B094-B62049EBFF48}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AC1913-6757-4EC5-9CB6-C70560DF1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N4:O16</xm:sqref>
        </x14:conditionalFormatting>
        <x14:conditionalFormatting xmlns:xm="http://schemas.microsoft.com/office/excel/2006/main">
          <x14:cfRule type="dataBar" id="{B0A7FEB5-A0B6-4F3E-B094-B62049EBF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H4:J16 L29:L35 H17:I35 K17:K28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1"/>
  <sheetViews>
    <sheetView tabSelected="1" defaultGridColor="0" topLeftCell="H1" colorId="9" workbookViewId="0">
      <selection activeCell="O21" sqref="O21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9.28515625" bestFit="1" customWidth="1"/>
    <col min="4" max="4" width="18.140625" bestFit="1" customWidth="1"/>
    <col min="5" max="5" width="19.28515625" bestFit="1" customWidth="1"/>
    <col min="6" max="6" width="10.7109375" bestFit="1" customWidth="1"/>
    <col min="10" max="10" width="24.7109375" bestFit="1" customWidth="1"/>
    <col min="11" max="11" width="17.5703125" customWidth="1"/>
  </cols>
  <sheetData>
    <row r="1" spans="1:15" x14ac:dyDescent="0.25">
      <c r="A1" s="3" t="s">
        <v>0</v>
      </c>
      <c r="B1" s="2" t="s">
        <v>1</v>
      </c>
      <c r="C1" s="2" t="s">
        <v>2</v>
      </c>
      <c r="D1" s="2" t="s">
        <v>21</v>
      </c>
      <c r="E1" s="2" t="s">
        <v>27</v>
      </c>
      <c r="F1" t="s">
        <v>3</v>
      </c>
    </row>
    <row r="2" spans="1:15" ht="18.75" x14ac:dyDescent="0.3">
      <c r="A2" s="3">
        <v>43851</v>
      </c>
      <c r="B2" s="2">
        <v>1</v>
      </c>
      <c r="C2" s="2">
        <v>0</v>
      </c>
      <c r="D2" s="2">
        <v>1</v>
      </c>
      <c r="E2" s="2">
        <v>0</v>
      </c>
      <c r="F2" t="str">
        <f>TEXT(#REF!,"mmm-yyy")</f>
        <v>Jan-2020</v>
      </c>
      <c r="H2" s="30" t="s">
        <v>26</v>
      </c>
      <c r="I2" s="30"/>
      <c r="J2" s="29"/>
      <c r="K2" s="29"/>
      <c r="L2" s="29"/>
    </row>
    <row r="3" spans="1:15" x14ac:dyDescent="0.25">
      <c r="A3" s="3">
        <v>43852</v>
      </c>
      <c r="B3" s="2">
        <v>1</v>
      </c>
      <c r="C3" s="2">
        <v>0</v>
      </c>
      <c r="D3" s="2">
        <f>#REF!-B2</f>
        <v>0</v>
      </c>
      <c r="E3" s="2">
        <f>#REF!-C2</f>
        <v>0</v>
      </c>
      <c r="F3" t="str">
        <f>TEXT(#REF!,"mmm-yyy")</f>
        <v>Jan-2020</v>
      </c>
      <c r="M3" s="6"/>
      <c r="N3" s="6"/>
    </row>
    <row r="4" spans="1:15" x14ac:dyDescent="0.25">
      <c r="A4" s="3">
        <v>43853</v>
      </c>
      <c r="B4" s="2">
        <v>1</v>
      </c>
      <c r="C4" s="2">
        <v>0</v>
      </c>
      <c r="D4" s="2">
        <f>#REF!-B3</f>
        <v>0</v>
      </c>
      <c r="E4" s="2">
        <f>#REF!-C3</f>
        <v>0</v>
      </c>
      <c r="F4" t="str">
        <f>TEXT(#REF!,"mmm-yyy")</f>
        <v>Jan-2020</v>
      </c>
      <c r="H4" s="7"/>
      <c r="I4" s="8" t="s">
        <v>3</v>
      </c>
      <c r="J4" s="34">
        <v>2020</v>
      </c>
      <c r="K4" s="28">
        <v>2021</v>
      </c>
      <c r="L4" s="28">
        <v>2022</v>
      </c>
      <c r="M4" s="5"/>
      <c r="N4" s="5"/>
    </row>
    <row r="5" spans="1:15" x14ac:dyDescent="0.25">
      <c r="A5" s="3">
        <v>43854</v>
      </c>
      <c r="B5" s="2">
        <v>2</v>
      </c>
      <c r="C5" s="2">
        <v>0</v>
      </c>
      <c r="D5" s="2">
        <f>#REF!-B4</f>
        <v>1</v>
      </c>
      <c r="E5" s="2">
        <f>#REF!-C4</f>
        <v>0</v>
      </c>
      <c r="F5" t="str">
        <f>TEXT(#REF!,"mmm-yyy")</f>
        <v>Jan-2020</v>
      </c>
      <c r="H5" s="5">
        <v>2020</v>
      </c>
      <c r="I5" t="s">
        <v>4</v>
      </c>
      <c r="J5">
        <f>SUMIF(F2:F916,"Jan-2020",E2:E916)</f>
        <v>0</v>
      </c>
      <c r="M5" s="5"/>
      <c r="N5" s="5"/>
    </row>
    <row r="6" spans="1:15" x14ac:dyDescent="0.25">
      <c r="A6" s="3">
        <v>43855</v>
      </c>
      <c r="B6" s="2">
        <v>3</v>
      </c>
      <c r="C6" s="2">
        <v>0</v>
      </c>
      <c r="D6" s="2">
        <f>#REF!-B5</f>
        <v>1</v>
      </c>
      <c r="E6" s="2">
        <f>#REF!-C5</f>
        <v>0</v>
      </c>
      <c r="F6" t="str">
        <f>TEXT(#REF!,"mmm-yyy")</f>
        <v>Jan-2020</v>
      </c>
      <c r="H6" s="5"/>
      <c r="I6" t="s">
        <v>5</v>
      </c>
      <c r="J6">
        <f>SUMIF(F3:F917,"Feb-2020",E3:E917)</f>
        <v>1</v>
      </c>
      <c r="M6" s="5"/>
      <c r="N6" s="5"/>
    </row>
    <row r="7" spans="1:15" x14ac:dyDescent="0.25">
      <c r="A7" s="3">
        <v>43856</v>
      </c>
      <c r="B7" s="2">
        <v>5</v>
      </c>
      <c r="C7" s="2">
        <v>0</v>
      </c>
      <c r="D7" s="2">
        <f>#REF!-B6</f>
        <v>2</v>
      </c>
      <c r="E7" s="2">
        <f>#REF!-C6</f>
        <v>0</v>
      </c>
      <c r="F7" t="str">
        <f>TEXT(#REF!,"mmm-yyy")</f>
        <v>Jan-2020</v>
      </c>
      <c r="H7" s="5"/>
      <c r="I7" t="s">
        <v>6</v>
      </c>
      <c r="J7">
        <f>SUMIF(F4:F918,"Mar-2020",E4:E918)</f>
        <v>4303</v>
      </c>
      <c r="M7" s="5"/>
      <c r="N7" s="5"/>
      <c r="O7" s="5"/>
    </row>
    <row r="8" spans="1:15" x14ac:dyDescent="0.25">
      <c r="A8" s="3">
        <v>43857</v>
      </c>
      <c r="B8" s="2">
        <v>5</v>
      </c>
      <c r="C8" s="2">
        <v>0</v>
      </c>
      <c r="D8" s="2">
        <f>#REF!-B7</f>
        <v>0</v>
      </c>
      <c r="E8" s="2">
        <f>#REF!-C7</f>
        <v>0</v>
      </c>
      <c r="F8" t="str">
        <f>TEXT(#REF!,"mmm-yyy")</f>
        <v>Jan-2020</v>
      </c>
      <c r="H8" s="5"/>
      <c r="I8" t="s">
        <v>7</v>
      </c>
      <c r="J8">
        <f>SUMIF(F5:F919,"Apr-2020",E5:E919)</f>
        <v>58836</v>
      </c>
    </row>
    <row r="9" spans="1:15" x14ac:dyDescent="0.25">
      <c r="A9" s="3">
        <v>43858</v>
      </c>
      <c r="B9" s="2">
        <v>5</v>
      </c>
      <c r="C9" s="2">
        <v>0</v>
      </c>
      <c r="D9" s="2">
        <f>#REF!-B8</f>
        <v>0</v>
      </c>
      <c r="E9" s="2">
        <f>#REF!-C8</f>
        <v>0</v>
      </c>
      <c r="F9" t="str">
        <f>TEXT(#REF!,"mmm-yyy")</f>
        <v>Jan-2020</v>
      </c>
      <c r="H9" s="5"/>
      <c r="I9" t="s">
        <v>8</v>
      </c>
      <c r="J9">
        <f>SUMIF(F6:F920,"May-2020",E6:E920)</f>
        <v>41239</v>
      </c>
    </row>
    <row r="10" spans="1:15" x14ac:dyDescent="0.25">
      <c r="A10" s="3">
        <v>43859</v>
      </c>
      <c r="B10" s="2">
        <v>5</v>
      </c>
      <c r="C10" s="2">
        <v>0</v>
      </c>
      <c r="D10" s="2">
        <f>#REF!-B9</f>
        <v>0</v>
      </c>
      <c r="E10" s="2">
        <f>#REF!-C9</f>
        <v>0</v>
      </c>
      <c r="F10" t="str">
        <f>TEXT(#REF!,"mmm-yyy")</f>
        <v>Jan-2020</v>
      </c>
      <c r="H10" s="5"/>
      <c r="I10" t="s">
        <v>9</v>
      </c>
      <c r="J10">
        <f>SUMIF(F7:F921,"Jun-2020",E7:E921)</f>
        <v>23083</v>
      </c>
    </row>
    <row r="11" spans="1:15" x14ac:dyDescent="0.25">
      <c r="A11" s="3">
        <v>43860</v>
      </c>
      <c r="B11" s="2">
        <v>6</v>
      </c>
      <c r="C11" s="2">
        <v>0</v>
      </c>
      <c r="D11" s="2">
        <f>#REF!-B10</f>
        <v>1</v>
      </c>
      <c r="E11" s="2">
        <f>#REF!-C10</f>
        <v>0</v>
      </c>
      <c r="F11" t="str">
        <f>TEXT(#REF!,"mmm-yyy")</f>
        <v>Jan-2020</v>
      </c>
      <c r="H11" s="5"/>
      <c r="I11" t="s">
        <v>10</v>
      </c>
      <c r="J11">
        <f>SUMIF(F8:F922,"Jul-2020",E8:E922)</f>
        <v>26400</v>
      </c>
    </row>
    <row r="12" spans="1:15" x14ac:dyDescent="0.25">
      <c r="A12" s="3">
        <v>43861</v>
      </c>
      <c r="B12" s="2">
        <v>7</v>
      </c>
      <c r="C12" s="2">
        <v>0</v>
      </c>
      <c r="D12" s="2">
        <f>#REF!-B11</f>
        <v>1</v>
      </c>
      <c r="E12" s="2">
        <f>#REF!-C11</f>
        <v>0</v>
      </c>
      <c r="F12" t="str">
        <f>TEXT(#REF!,"mmm-yyy")</f>
        <v>Jan-2020</v>
      </c>
      <c r="H12" s="5"/>
      <c r="I12" t="s">
        <v>11</v>
      </c>
      <c r="J12">
        <f>SUMIF(F9:F923,"Aug-2020",E9:E923)</f>
        <v>29610</v>
      </c>
    </row>
    <row r="13" spans="1:15" x14ac:dyDescent="0.25">
      <c r="A13" s="3">
        <v>43862</v>
      </c>
      <c r="B13" s="2">
        <v>8</v>
      </c>
      <c r="C13" s="2">
        <v>0</v>
      </c>
      <c r="D13" s="2">
        <f>#REF!-B12</f>
        <v>1</v>
      </c>
      <c r="E13" s="2">
        <f>#REF!-C12</f>
        <v>0</v>
      </c>
      <c r="F13" t="str">
        <f>TEXT(#REF!,"mmm-yyy")</f>
        <v>Feb-2020</v>
      </c>
      <c r="H13" s="5"/>
      <c r="I13" t="s">
        <v>12</v>
      </c>
      <c r="J13">
        <f>SUMIF(F10:F924,"Sep-2020",E10:E924)</f>
        <v>23380</v>
      </c>
    </row>
    <row r="14" spans="1:15" x14ac:dyDescent="0.25">
      <c r="A14" s="3">
        <v>43863</v>
      </c>
      <c r="B14" s="2">
        <v>11</v>
      </c>
      <c r="C14" s="2">
        <v>0</v>
      </c>
      <c r="D14" s="2">
        <f>#REF!-B13</f>
        <v>3</v>
      </c>
      <c r="E14" s="2">
        <f>#REF!-C13</f>
        <v>0</v>
      </c>
      <c r="F14" t="str">
        <f>TEXT(#REF!,"mmm-yyy")</f>
        <v>Feb-2020</v>
      </c>
      <c r="H14" s="5"/>
      <c r="I14" t="s">
        <v>13</v>
      </c>
      <c r="J14">
        <f>SUMIF(F11:F925,"Oct-2020",E11:E925)</f>
        <v>23660</v>
      </c>
    </row>
    <row r="15" spans="1:15" x14ac:dyDescent="0.25">
      <c r="A15" s="3">
        <v>43864</v>
      </c>
      <c r="B15" s="2">
        <v>11</v>
      </c>
      <c r="C15" s="2">
        <v>0</v>
      </c>
      <c r="D15" s="2">
        <f>#REF!-B14</f>
        <v>0</v>
      </c>
      <c r="E15" s="2">
        <f>#REF!-C14</f>
        <v>0</v>
      </c>
      <c r="F15" t="str">
        <f>TEXT(#REF!,"mmm-yyy")</f>
        <v>Feb-2020</v>
      </c>
      <c r="H15" s="5"/>
      <c r="I15" t="s">
        <v>14</v>
      </c>
      <c r="J15">
        <f>SUMIF(F12:F926,"Nov-2020",E12:E926)</f>
        <v>37519</v>
      </c>
    </row>
    <row r="16" spans="1:15" x14ac:dyDescent="0.25">
      <c r="A16" s="3">
        <v>43865</v>
      </c>
      <c r="B16" s="2">
        <v>11</v>
      </c>
      <c r="C16" s="2">
        <v>0</v>
      </c>
      <c r="D16" s="2">
        <f>#REF!-B15</f>
        <v>0</v>
      </c>
      <c r="E16" s="2">
        <f>#REF!-C15</f>
        <v>0</v>
      </c>
      <c r="F16" t="str">
        <f>TEXT(#REF!,"mmm-yyy")</f>
        <v>Feb-2020</v>
      </c>
      <c r="H16" s="5"/>
      <c r="I16" t="s">
        <v>15</v>
      </c>
      <c r="J16">
        <f>SUMIF(F13:F927,"Dec-2020",E13:E927)</f>
        <v>78019</v>
      </c>
    </row>
    <row r="17" spans="1:12" x14ac:dyDescent="0.25">
      <c r="A17" s="3">
        <v>43866</v>
      </c>
      <c r="B17" s="2">
        <v>12</v>
      </c>
      <c r="C17" s="2">
        <v>0</v>
      </c>
      <c r="D17" s="2">
        <f>#REF!-B16</f>
        <v>1</v>
      </c>
      <c r="E17" s="2">
        <f>#REF!-C16</f>
        <v>0</v>
      </c>
      <c r="F17" t="str">
        <f>TEXT(#REF!,"mmm-yyy")</f>
        <v>Feb-2020</v>
      </c>
      <c r="H17" s="5">
        <v>2021</v>
      </c>
      <c r="I17" t="s">
        <v>4</v>
      </c>
      <c r="K17">
        <f>SUMIF(F13:F927,"Jan-2021",E13:E927)</f>
        <v>95249</v>
      </c>
    </row>
    <row r="18" spans="1:12" x14ac:dyDescent="0.25">
      <c r="A18" s="3">
        <v>43867</v>
      </c>
      <c r="B18" s="2">
        <v>12</v>
      </c>
      <c r="C18" s="2">
        <v>0</v>
      </c>
      <c r="D18" s="2">
        <f>#REF!-B17</f>
        <v>0</v>
      </c>
      <c r="E18" s="2">
        <f>#REF!-C17</f>
        <v>0</v>
      </c>
      <c r="F18" t="str">
        <f>TEXT(#REF!,"mmm-yyy")</f>
        <v>Feb-2020</v>
      </c>
      <c r="H18" s="5"/>
      <c r="I18" t="s">
        <v>5</v>
      </c>
      <c r="K18">
        <f>SUMIF(F14:F928,"Feb-2021",E14:E928)</f>
        <v>71680</v>
      </c>
    </row>
    <row r="19" spans="1:12" x14ac:dyDescent="0.25">
      <c r="A19" s="3">
        <v>43868</v>
      </c>
      <c r="B19" s="2">
        <v>12</v>
      </c>
      <c r="C19" s="2">
        <v>0</v>
      </c>
      <c r="D19" s="2">
        <f>#REF!-B18</f>
        <v>0</v>
      </c>
      <c r="E19" s="2">
        <f>#REF!-C18</f>
        <v>0</v>
      </c>
      <c r="F19" t="str">
        <f>TEXT(#REF!,"mmm-yyy")</f>
        <v>Feb-2020</v>
      </c>
      <c r="H19" s="5"/>
      <c r="I19" t="s">
        <v>6</v>
      </c>
      <c r="K19">
        <f>SUMIF(F15:F929,"Mar-2021",E15:E929)</f>
        <v>38679</v>
      </c>
    </row>
    <row r="20" spans="1:12" x14ac:dyDescent="0.25">
      <c r="A20" s="3">
        <v>43869</v>
      </c>
      <c r="B20" s="2">
        <v>12</v>
      </c>
      <c r="C20" s="2">
        <v>0</v>
      </c>
      <c r="D20" s="2">
        <f>#REF!-B19</f>
        <v>0</v>
      </c>
      <c r="E20" s="2">
        <f>#REF!-C19</f>
        <v>0</v>
      </c>
      <c r="F20" t="str">
        <f>TEXT(#REF!,"mmm-yyy")</f>
        <v>Feb-2020</v>
      </c>
      <c r="H20" s="5"/>
      <c r="I20" t="s">
        <v>7</v>
      </c>
      <c r="K20">
        <f>SUMIF(F16:F930,"Apr-2021",E16:E930)</f>
        <v>23979</v>
      </c>
    </row>
    <row r="21" spans="1:12" x14ac:dyDescent="0.25">
      <c r="A21" s="3">
        <v>43870</v>
      </c>
      <c r="B21" s="2">
        <v>12</v>
      </c>
      <c r="C21" s="2">
        <v>0</v>
      </c>
      <c r="D21" s="2">
        <f>#REF!-B20</f>
        <v>0</v>
      </c>
      <c r="E21" s="2">
        <f>#REF!-C20</f>
        <v>0</v>
      </c>
      <c r="F21" t="str">
        <f>TEXT(#REF!,"mmm-yyy")</f>
        <v>Feb-2020</v>
      </c>
      <c r="H21" s="5"/>
      <c r="I21" t="s">
        <v>8</v>
      </c>
      <c r="K21">
        <f>SUMIF(F17:F931,"May-2021",E17:E931)</f>
        <v>18684</v>
      </c>
    </row>
    <row r="22" spans="1:12" x14ac:dyDescent="0.25">
      <c r="A22" s="3">
        <v>43871</v>
      </c>
      <c r="B22" s="2">
        <v>13</v>
      </c>
      <c r="C22" s="2">
        <v>0</v>
      </c>
      <c r="D22" s="2">
        <f>#REF!-B21</f>
        <v>1</v>
      </c>
      <c r="E22" s="2">
        <f>#REF!-C21</f>
        <v>0</v>
      </c>
      <c r="F22" t="str">
        <f>TEXT(#REF!,"mmm-yyy")</f>
        <v>Feb-2020</v>
      </c>
      <c r="H22" s="5"/>
      <c r="I22" t="s">
        <v>9</v>
      </c>
      <c r="K22">
        <f>SUMIF(F18:F932,"Jun-2021",E18:E932)</f>
        <v>10125</v>
      </c>
    </row>
    <row r="23" spans="1:12" x14ac:dyDescent="0.25">
      <c r="A23" s="3">
        <v>43872</v>
      </c>
      <c r="B23" s="2">
        <v>13</v>
      </c>
      <c r="C23" s="2">
        <v>0</v>
      </c>
      <c r="D23" s="2">
        <f>#REF!-B22</f>
        <v>0</v>
      </c>
      <c r="E23" s="2">
        <f>#REF!-C22</f>
        <v>0</v>
      </c>
      <c r="F23" t="str">
        <f>TEXT(#REF!,"mmm-yyy")</f>
        <v>Feb-2020</v>
      </c>
      <c r="H23" s="5"/>
      <c r="I23" t="s">
        <v>10</v>
      </c>
      <c r="K23">
        <f>SUMIF(F19:F933,"Jul-2021",E19:E933)</f>
        <v>8473</v>
      </c>
    </row>
    <row r="24" spans="1:12" x14ac:dyDescent="0.25">
      <c r="A24" s="3">
        <v>43873</v>
      </c>
      <c r="B24" s="2">
        <v>14</v>
      </c>
      <c r="C24" s="2">
        <v>0</v>
      </c>
      <c r="D24" s="2">
        <f>#REF!-B23</f>
        <v>1</v>
      </c>
      <c r="E24" s="2">
        <f>#REF!-C23</f>
        <v>0</v>
      </c>
      <c r="F24" t="str">
        <f>TEXT(#REF!,"mmm-yyy")</f>
        <v>Feb-2020</v>
      </c>
      <c r="H24" s="5"/>
      <c r="I24" t="s">
        <v>11</v>
      </c>
      <c r="K24">
        <f>SUMIF(F20:F934,"Aug-2021",E20:E934)</f>
        <v>27600</v>
      </c>
    </row>
    <row r="25" spans="1:12" x14ac:dyDescent="0.25">
      <c r="A25" s="3">
        <v>43874</v>
      </c>
      <c r="B25" s="2">
        <v>15</v>
      </c>
      <c r="C25" s="2">
        <v>0</v>
      </c>
      <c r="D25" s="2">
        <f>#REF!-B24</f>
        <v>1</v>
      </c>
      <c r="E25" s="2">
        <f>#REF!-C24</f>
        <v>0</v>
      </c>
      <c r="F25" t="str">
        <f>TEXT(#REF!,"mmm-yyy")</f>
        <v>Feb-2020</v>
      </c>
      <c r="H25" s="5"/>
      <c r="I25" t="s">
        <v>12</v>
      </c>
      <c r="K25">
        <f>SUMIF(F21:F935,"Sep-2021",E21:E935)</f>
        <v>57617</v>
      </c>
    </row>
    <row r="26" spans="1:12" x14ac:dyDescent="0.25">
      <c r="A26" s="3">
        <v>43875</v>
      </c>
      <c r="B26" s="2">
        <v>15</v>
      </c>
      <c r="C26" s="2">
        <v>0</v>
      </c>
      <c r="D26" s="2">
        <f>#REF!-B25</f>
        <v>0</v>
      </c>
      <c r="E26" s="2">
        <f>#REF!-C25</f>
        <v>0</v>
      </c>
      <c r="F26" t="str">
        <f>TEXT(#REF!,"mmm-yyy")</f>
        <v>Feb-2020</v>
      </c>
      <c r="H26" s="5"/>
      <c r="I26" t="s">
        <v>13</v>
      </c>
      <c r="K26">
        <f>SUMIF(F22:F936,"Oct-2021",E22:E936)</f>
        <v>47607</v>
      </c>
    </row>
    <row r="27" spans="1:12" x14ac:dyDescent="0.25">
      <c r="A27" s="3">
        <v>43876</v>
      </c>
      <c r="B27" s="2">
        <v>15</v>
      </c>
      <c r="C27" s="2">
        <v>0</v>
      </c>
      <c r="D27" s="2">
        <f>#REF!-B26</f>
        <v>0</v>
      </c>
      <c r="E27" s="2">
        <f>#REF!-C26</f>
        <v>0</v>
      </c>
      <c r="F27" t="str">
        <f>TEXT(#REF!,"mmm-yyy")</f>
        <v>Feb-2020</v>
      </c>
      <c r="H27" s="5"/>
      <c r="I27" t="s">
        <v>14</v>
      </c>
      <c r="K27">
        <f>SUMIF(F23:F937,"Nov-2021",E23:E937)</f>
        <v>35440</v>
      </c>
    </row>
    <row r="28" spans="1:12" x14ac:dyDescent="0.25">
      <c r="A28" s="3">
        <v>43877</v>
      </c>
      <c r="B28" s="2">
        <v>15</v>
      </c>
      <c r="C28" s="2">
        <v>0</v>
      </c>
      <c r="D28" s="2">
        <f>#REF!-B27</f>
        <v>0</v>
      </c>
      <c r="E28" s="2">
        <f>#REF!-C27</f>
        <v>0</v>
      </c>
      <c r="F28" t="str">
        <f>TEXT(#REF!,"mmm-yyy")</f>
        <v>Feb-2020</v>
      </c>
      <c r="H28" s="5"/>
      <c r="I28" t="s">
        <v>15</v>
      </c>
      <c r="K28">
        <f>SUMIF(F24:F938,"Dec-2021",E24:E938)</f>
        <v>43153</v>
      </c>
    </row>
    <row r="29" spans="1:12" x14ac:dyDescent="0.25">
      <c r="A29" s="3">
        <v>43878</v>
      </c>
      <c r="B29" s="2">
        <v>25</v>
      </c>
      <c r="C29" s="2">
        <v>0</v>
      </c>
      <c r="D29" s="2">
        <f>#REF!-B28</f>
        <v>10</v>
      </c>
      <c r="E29" s="2">
        <f>#REF!-C28</f>
        <v>0</v>
      </c>
      <c r="F29" t="str">
        <f>TEXT(#REF!,"mmm-yyy")</f>
        <v>Feb-2020</v>
      </c>
      <c r="H29" s="5">
        <v>2022</v>
      </c>
      <c r="I29" t="s">
        <v>4</v>
      </c>
      <c r="L29">
        <f>SUMIF(F24:F938,"Jan-2022",E24:E938)</f>
        <v>61607</v>
      </c>
    </row>
    <row r="30" spans="1:12" x14ac:dyDescent="0.25">
      <c r="A30" s="3">
        <v>43879</v>
      </c>
      <c r="B30" s="2">
        <v>25</v>
      </c>
      <c r="C30" s="2">
        <v>0</v>
      </c>
      <c r="D30" s="2">
        <f>#REF!-B29</f>
        <v>0</v>
      </c>
      <c r="E30" s="2">
        <f>#REF!-C29</f>
        <v>0</v>
      </c>
      <c r="F30" t="str">
        <f>TEXT(#REF!,"mmm-yyy")</f>
        <v>Feb-2020</v>
      </c>
      <c r="H30" s="5"/>
      <c r="I30" t="s">
        <v>5</v>
      </c>
      <c r="L30">
        <f>SUMIF(F25:F939,"Feb-2022",E25:E939)</f>
        <v>62912</v>
      </c>
    </row>
    <row r="31" spans="1:12" x14ac:dyDescent="0.25">
      <c r="A31" s="3">
        <v>43880</v>
      </c>
      <c r="B31" s="2">
        <v>25</v>
      </c>
      <c r="C31" s="2">
        <v>0</v>
      </c>
      <c r="D31" s="2">
        <f>#REF!-B30</f>
        <v>0</v>
      </c>
      <c r="E31" s="2">
        <f>#REF!-C30</f>
        <v>0</v>
      </c>
      <c r="F31" t="str">
        <f>TEXT(#REF!,"mmm-yyy")</f>
        <v>Feb-2020</v>
      </c>
      <c r="H31" s="5"/>
      <c r="I31" t="s">
        <v>6</v>
      </c>
      <c r="L31">
        <f>SUMIF(F26:F940,"Mar-2022",E26:E940)</f>
        <v>30381</v>
      </c>
    </row>
    <row r="32" spans="1:12" x14ac:dyDescent="0.25">
      <c r="A32" s="3">
        <v>43881</v>
      </c>
      <c r="B32" s="2">
        <v>27</v>
      </c>
      <c r="C32" s="2">
        <v>0</v>
      </c>
      <c r="D32" s="2">
        <f>#REF!-B31</f>
        <v>2</v>
      </c>
      <c r="E32" s="2">
        <f>#REF!-C31</f>
        <v>0</v>
      </c>
      <c r="F32" t="str">
        <f>TEXT(#REF!,"mmm-yyy")</f>
        <v>Feb-2020</v>
      </c>
      <c r="H32" s="5"/>
      <c r="I32" t="s">
        <v>7</v>
      </c>
      <c r="L32">
        <f>SUMIF(F27:F941,"Apr-2022",E27:E941)</f>
        <v>12774</v>
      </c>
    </row>
    <row r="33" spans="1:12" x14ac:dyDescent="0.25">
      <c r="A33" s="3">
        <v>43882</v>
      </c>
      <c r="B33" s="2">
        <v>30</v>
      </c>
      <c r="C33" s="2">
        <v>0</v>
      </c>
      <c r="D33" s="2">
        <f>#REF!-B32</f>
        <v>3</v>
      </c>
      <c r="E33" s="2">
        <f>#REF!-C32</f>
        <v>0</v>
      </c>
      <c r="F33" t="str">
        <f>TEXT(#REF!,"mmm-yyy")</f>
        <v>Feb-2020</v>
      </c>
      <c r="H33" s="5"/>
      <c r="I33" t="s">
        <v>8</v>
      </c>
      <c r="L33">
        <f>SUMIF(F28:F942,"May-2022",E28:E942)</f>
        <v>11561</v>
      </c>
    </row>
    <row r="34" spans="1:12" x14ac:dyDescent="0.25">
      <c r="A34" s="3">
        <v>43883</v>
      </c>
      <c r="B34" s="2">
        <v>30</v>
      </c>
      <c r="C34" s="2">
        <v>0</v>
      </c>
      <c r="D34" s="2">
        <f>#REF!-B33</f>
        <v>0</v>
      </c>
      <c r="E34" s="2">
        <f>#REF!-C33</f>
        <v>0</v>
      </c>
      <c r="F34" t="str">
        <f>TEXT(#REF!,"mmm-yyy")</f>
        <v>Feb-2020</v>
      </c>
      <c r="H34" s="5"/>
      <c r="I34" t="s">
        <v>9</v>
      </c>
      <c r="L34">
        <f>SUMIF(F29:F943,"Jun-2022",E29:E943)</f>
        <v>10881</v>
      </c>
    </row>
    <row r="35" spans="1:12" x14ac:dyDescent="0.25">
      <c r="A35" s="3">
        <v>43884</v>
      </c>
      <c r="B35" s="2">
        <v>30</v>
      </c>
      <c r="C35" s="2">
        <v>0</v>
      </c>
      <c r="D35" s="2">
        <f>#REF!-B34</f>
        <v>0</v>
      </c>
      <c r="E35" s="2">
        <f>#REF!-C34</f>
        <v>0</v>
      </c>
      <c r="F35" t="str">
        <f>TEXT(#REF!,"mmm-yyy")</f>
        <v>Feb-2020</v>
      </c>
      <c r="H35" s="5"/>
      <c r="I35" t="s">
        <v>10</v>
      </c>
      <c r="L35">
        <f>SUMIF(F30:F944,"Jul-2022",E30:E944)</f>
        <v>8875</v>
      </c>
    </row>
    <row r="36" spans="1:12" x14ac:dyDescent="0.25">
      <c r="A36" s="3">
        <v>43885</v>
      </c>
      <c r="B36" s="2">
        <v>43</v>
      </c>
      <c r="C36" s="2">
        <v>0</v>
      </c>
      <c r="D36" s="2">
        <f>#REF!-B35</f>
        <v>13</v>
      </c>
      <c r="E36" s="2">
        <f>#REF!-C35</f>
        <v>0</v>
      </c>
      <c r="F36" t="str">
        <f>TEXT(#REF!,"mmm-yyy")</f>
        <v>Feb-2020</v>
      </c>
    </row>
    <row r="37" spans="1:12" x14ac:dyDescent="0.25">
      <c r="A37" s="3">
        <v>43886</v>
      </c>
      <c r="B37" s="2">
        <v>45</v>
      </c>
      <c r="C37" s="2">
        <v>0</v>
      </c>
      <c r="D37" s="2">
        <f>#REF!-B36</f>
        <v>2</v>
      </c>
      <c r="E37" s="2">
        <f>#REF!-C36</f>
        <v>0</v>
      </c>
      <c r="F37" t="str">
        <f>TEXT(#REF!,"mmm-yyy")</f>
        <v>Feb-2020</v>
      </c>
    </row>
    <row r="38" spans="1:12" x14ac:dyDescent="0.25">
      <c r="A38" s="3">
        <v>43887</v>
      </c>
      <c r="B38" s="2">
        <v>60</v>
      </c>
      <c r="C38" s="2">
        <v>0</v>
      </c>
      <c r="D38" s="2">
        <f>#REF!-B37</f>
        <v>15</v>
      </c>
      <c r="E38" s="2">
        <f>#REF!-C37</f>
        <v>0</v>
      </c>
      <c r="F38" t="str">
        <f>TEXT(#REF!,"mmm-yyy")</f>
        <v>Feb-2020</v>
      </c>
    </row>
    <row r="39" spans="1:12" x14ac:dyDescent="0.25">
      <c r="A39" s="3">
        <v>43888</v>
      </c>
      <c r="B39" s="2">
        <v>60</v>
      </c>
      <c r="C39" s="2">
        <v>0</v>
      </c>
      <c r="D39" s="2">
        <f>#REF!-B38</f>
        <v>0</v>
      </c>
      <c r="E39" s="2">
        <f>#REF!-C38</f>
        <v>0</v>
      </c>
      <c r="F39" t="str">
        <f>TEXT(#REF!,"mmm-yyy")</f>
        <v>Feb-2020</v>
      </c>
    </row>
    <row r="40" spans="1:12" x14ac:dyDescent="0.25">
      <c r="A40" s="3">
        <v>43889</v>
      </c>
      <c r="B40" s="2">
        <v>65</v>
      </c>
      <c r="C40" s="2">
        <v>0</v>
      </c>
      <c r="D40" s="2">
        <f>#REF!-B39</f>
        <v>5</v>
      </c>
      <c r="E40" s="2">
        <f>#REF!-C39</f>
        <v>0</v>
      </c>
      <c r="F40" t="str">
        <f>TEXT(#REF!,"mmm-yyy")</f>
        <v>Feb-2020</v>
      </c>
    </row>
    <row r="41" spans="1:12" x14ac:dyDescent="0.25">
      <c r="A41" s="3">
        <v>43890</v>
      </c>
      <c r="B41" s="2">
        <v>70</v>
      </c>
      <c r="C41" s="2">
        <v>1</v>
      </c>
      <c r="D41" s="2">
        <f>#REF!-B40</f>
        <v>5</v>
      </c>
      <c r="E41" s="2">
        <f>#REF!-C40</f>
        <v>1</v>
      </c>
      <c r="F41" t="str">
        <f>TEXT(#REF!,"mmm-yyy")</f>
        <v>Feb-2020</v>
      </c>
    </row>
    <row r="42" spans="1:12" x14ac:dyDescent="0.25">
      <c r="A42" s="3">
        <v>43891</v>
      </c>
      <c r="B42" s="2">
        <v>88</v>
      </c>
      <c r="C42" s="2">
        <v>3</v>
      </c>
      <c r="D42" s="2">
        <f>#REF!-B41</f>
        <v>18</v>
      </c>
      <c r="E42" s="2">
        <f>#REF!-C41</f>
        <v>2</v>
      </c>
      <c r="F42" t="str">
        <f>TEXT(#REF!,"mmm-yyy")</f>
        <v>Mar-2020</v>
      </c>
    </row>
    <row r="43" spans="1:12" x14ac:dyDescent="0.25">
      <c r="A43" s="3">
        <v>43892</v>
      </c>
      <c r="B43" s="2">
        <v>104</v>
      </c>
      <c r="C43" s="2">
        <v>6</v>
      </c>
      <c r="D43" s="2">
        <f>#REF!-B42</f>
        <v>16</v>
      </c>
      <c r="E43" s="2">
        <f>#REF!-C42</f>
        <v>3</v>
      </c>
      <c r="F43" t="str">
        <f>TEXT(#REF!,"mmm-yyy")</f>
        <v>Mar-2020</v>
      </c>
    </row>
    <row r="44" spans="1:12" x14ac:dyDescent="0.25">
      <c r="A44" s="3">
        <v>43893</v>
      </c>
      <c r="B44" s="2">
        <v>125</v>
      </c>
      <c r="C44" s="2">
        <v>10</v>
      </c>
      <c r="D44" s="2">
        <f>#REF!-B43</f>
        <v>21</v>
      </c>
      <c r="E44" s="2">
        <f>#REF!-C43</f>
        <v>4</v>
      </c>
      <c r="F44" t="str">
        <f>TEXT(#REF!,"mmm-yyy")</f>
        <v>Mar-2020</v>
      </c>
    </row>
    <row r="45" spans="1:12" x14ac:dyDescent="0.25">
      <c r="A45" s="3">
        <v>43894</v>
      </c>
      <c r="B45" s="2">
        <v>161</v>
      </c>
      <c r="C45" s="2">
        <v>12</v>
      </c>
      <c r="D45" s="2">
        <f>#REF!-B44</f>
        <v>36</v>
      </c>
      <c r="E45" s="2">
        <f>#REF!-C44</f>
        <v>2</v>
      </c>
      <c r="F45" t="str">
        <f>TEXT(#REF!,"mmm-yyy")</f>
        <v>Mar-2020</v>
      </c>
    </row>
    <row r="46" spans="1:12" x14ac:dyDescent="0.25">
      <c r="A46" s="3">
        <v>43895</v>
      </c>
      <c r="B46" s="2">
        <v>228</v>
      </c>
      <c r="C46" s="2">
        <v>12</v>
      </c>
      <c r="D46" s="2">
        <f>#REF!-B45</f>
        <v>67</v>
      </c>
      <c r="E46" s="2">
        <f>#REF!-C45</f>
        <v>0</v>
      </c>
      <c r="F46" t="str">
        <f>TEXT(#REF!,"mmm-yyy")</f>
        <v>Mar-2020</v>
      </c>
    </row>
    <row r="47" spans="1:12" x14ac:dyDescent="0.25">
      <c r="A47" s="3">
        <v>43896</v>
      </c>
      <c r="B47" s="2">
        <v>311</v>
      </c>
      <c r="C47" s="2">
        <v>15</v>
      </c>
      <c r="D47" s="2">
        <f>#REF!-B46</f>
        <v>83</v>
      </c>
      <c r="E47" s="2">
        <f>#REF!-C46</f>
        <v>3</v>
      </c>
      <c r="F47" t="str">
        <f>TEXT(#REF!,"mmm-yyy")</f>
        <v>Mar-2020</v>
      </c>
    </row>
    <row r="48" spans="1:12" x14ac:dyDescent="0.25">
      <c r="A48" s="3">
        <v>43897</v>
      </c>
      <c r="B48" s="2">
        <v>428</v>
      </c>
      <c r="C48" s="2">
        <v>19</v>
      </c>
      <c r="D48" s="2">
        <f>#REF!-B47</f>
        <v>117</v>
      </c>
      <c r="E48" s="2">
        <f>#REF!-C47</f>
        <v>4</v>
      </c>
      <c r="F48" t="str">
        <f>TEXT(#REF!,"mmm-yyy")</f>
        <v>Mar-2020</v>
      </c>
    </row>
    <row r="49" spans="1:6" x14ac:dyDescent="0.25">
      <c r="A49" s="3">
        <v>43898</v>
      </c>
      <c r="B49" s="2">
        <v>547</v>
      </c>
      <c r="C49" s="2">
        <v>22</v>
      </c>
      <c r="D49" s="2">
        <f>#REF!-B48</f>
        <v>119</v>
      </c>
      <c r="E49" s="2">
        <f>#REF!-C48</f>
        <v>3</v>
      </c>
      <c r="F49" t="str">
        <f>TEXT(#REF!,"mmm-yyy")</f>
        <v>Mar-2020</v>
      </c>
    </row>
    <row r="50" spans="1:6" x14ac:dyDescent="0.25">
      <c r="A50" s="3">
        <v>43899</v>
      </c>
      <c r="B50" s="2">
        <v>748</v>
      </c>
      <c r="C50" s="2">
        <v>26</v>
      </c>
      <c r="D50" s="2">
        <f>#REF!-B49</f>
        <v>201</v>
      </c>
      <c r="E50" s="2">
        <f>#REF!-C49</f>
        <v>4</v>
      </c>
      <c r="F50" t="str">
        <f>TEXT(#REF!,"mmm-yyy")</f>
        <v>Mar-2020</v>
      </c>
    </row>
    <row r="51" spans="1:6" x14ac:dyDescent="0.25">
      <c r="A51" s="3">
        <v>43900</v>
      </c>
      <c r="B51" s="2">
        <v>1018</v>
      </c>
      <c r="C51" s="2">
        <v>31</v>
      </c>
      <c r="D51" s="2">
        <f>#REF!-B50</f>
        <v>270</v>
      </c>
      <c r="E51" s="2">
        <f>#REF!-C50</f>
        <v>5</v>
      </c>
      <c r="F51" t="str">
        <f>TEXT(#REF!,"mmm-yyy")</f>
        <v>Mar-2020</v>
      </c>
    </row>
    <row r="52" spans="1:6" x14ac:dyDescent="0.25">
      <c r="A52" s="3">
        <v>43901</v>
      </c>
      <c r="B52" s="2">
        <v>1263</v>
      </c>
      <c r="C52" s="2">
        <v>37</v>
      </c>
      <c r="D52" s="2">
        <f>#REF!-B51</f>
        <v>245</v>
      </c>
      <c r="E52" s="2">
        <f>#REF!-C51</f>
        <v>6</v>
      </c>
      <c r="F52" t="str">
        <f>TEXT(#REF!,"mmm-yyy")</f>
        <v>Mar-2020</v>
      </c>
    </row>
    <row r="53" spans="1:6" x14ac:dyDescent="0.25">
      <c r="A53" s="3">
        <v>43902</v>
      </c>
      <c r="B53" s="2">
        <v>1668</v>
      </c>
      <c r="C53" s="2">
        <v>43</v>
      </c>
      <c r="D53" s="2">
        <f>#REF!-B52</f>
        <v>405</v>
      </c>
      <c r="E53" s="2">
        <f>#REF!-C52</f>
        <v>6</v>
      </c>
      <c r="F53" t="str">
        <f>TEXT(#REF!,"mmm-yyy")</f>
        <v>Mar-2020</v>
      </c>
    </row>
    <row r="54" spans="1:6" x14ac:dyDescent="0.25">
      <c r="A54" s="3">
        <v>43903</v>
      </c>
      <c r="B54" s="2">
        <v>2224</v>
      </c>
      <c r="C54" s="2">
        <v>50</v>
      </c>
      <c r="D54" s="2">
        <f>#REF!-B53</f>
        <v>556</v>
      </c>
      <c r="E54" s="2">
        <f>#REF!-C53</f>
        <v>7</v>
      </c>
      <c r="F54" t="str">
        <f>TEXT(#REF!,"mmm-yyy")</f>
        <v>Mar-2020</v>
      </c>
    </row>
    <row r="55" spans="1:6" x14ac:dyDescent="0.25">
      <c r="A55" s="3">
        <v>43904</v>
      </c>
      <c r="B55" s="2">
        <v>2898</v>
      </c>
      <c r="C55" s="2">
        <v>60</v>
      </c>
      <c r="D55" s="2">
        <f>#REF!-B54</f>
        <v>674</v>
      </c>
      <c r="E55" s="2">
        <f>#REF!-C54</f>
        <v>10</v>
      </c>
      <c r="F55" t="str">
        <f>TEXT(#REF!,"mmm-yyy")</f>
        <v>Mar-2020</v>
      </c>
    </row>
    <row r="56" spans="1:6" x14ac:dyDescent="0.25">
      <c r="A56" s="3">
        <v>43905</v>
      </c>
      <c r="B56" s="2">
        <v>3600</v>
      </c>
      <c r="C56" s="2">
        <v>68</v>
      </c>
      <c r="D56" s="2">
        <f>#REF!-B55</f>
        <v>702</v>
      </c>
      <c r="E56" s="2">
        <f>#REF!-C55</f>
        <v>8</v>
      </c>
      <c r="F56" t="str">
        <f>TEXT(#REF!,"mmm-yyy")</f>
        <v>Mar-2020</v>
      </c>
    </row>
    <row r="57" spans="1:6" x14ac:dyDescent="0.25">
      <c r="A57" s="3">
        <v>43906</v>
      </c>
      <c r="B57" s="2">
        <v>4507</v>
      </c>
      <c r="C57" s="2">
        <v>91</v>
      </c>
      <c r="D57" s="2">
        <f>#REF!-B56</f>
        <v>907</v>
      </c>
      <c r="E57" s="2">
        <f>#REF!-C56</f>
        <v>23</v>
      </c>
      <c r="F57" t="str">
        <f>TEXT(#REF!,"mmm-yyy")</f>
        <v>Mar-2020</v>
      </c>
    </row>
    <row r="58" spans="1:6" x14ac:dyDescent="0.25">
      <c r="A58" s="3">
        <v>43907</v>
      </c>
      <c r="B58" s="2">
        <v>5906</v>
      </c>
      <c r="C58" s="2">
        <v>117</v>
      </c>
      <c r="D58" s="2">
        <f>#REF!-B57</f>
        <v>1399</v>
      </c>
      <c r="E58" s="2">
        <f>#REF!-C57</f>
        <v>26</v>
      </c>
      <c r="F58" t="str">
        <f>TEXT(#REF!,"mmm-yyy")</f>
        <v>Mar-2020</v>
      </c>
    </row>
    <row r="59" spans="1:6" x14ac:dyDescent="0.25">
      <c r="A59" s="3">
        <v>43908</v>
      </c>
      <c r="B59" s="2">
        <v>8350</v>
      </c>
      <c r="C59" s="2">
        <v>162</v>
      </c>
      <c r="D59" s="2">
        <f>#REF!-B58</f>
        <v>2444</v>
      </c>
      <c r="E59" s="2">
        <f>#REF!-C58</f>
        <v>45</v>
      </c>
      <c r="F59" t="str">
        <f>TEXT(#REF!,"mmm-yyy")</f>
        <v>Mar-2020</v>
      </c>
    </row>
    <row r="60" spans="1:6" x14ac:dyDescent="0.25">
      <c r="A60" s="3">
        <v>43909</v>
      </c>
      <c r="B60" s="2">
        <v>12393</v>
      </c>
      <c r="C60" s="2">
        <v>212</v>
      </c>
      <c r="D60" s="2">
        <f>#REF!-B59</f>
        <v>4043</v>
      </c>
      <c r="E60" s="2">
        <f>#REF!-C59</f>
        <v>50</v>
      </c>
      <c r="F60" t="str">
        <f>TEXT(#REF!,"mmm-yyy")</f>
        <v>Mar-2020</v>
      </c>
    </row>
    <row r="61" spans="1:6" x14ac:dyDescent="0.25">
      <c r="A61" s="3">
        <v>43910</v>
      </c>
      <c r="B61" s="2">
        <v>18012</v>
      </c>
      <c r="C61" s="2">
        <v>277</v>
      </c>
      <c r="D61" s="2">
        <f>#REF!-B60</f>
        <v>5619</v>
      </c>
      <c r="E61" s="2">
        <f>#REF!-C60</f>
        <v>65</v>
      </c>
      <c r="F61" t="str">
        <f>TEXT(#REF!,"mmm-yyy")</f>
        <v>Mar-2020</v>
      </c>
    </row>
    <row r="62" spans="1:6" x14ac:dyDescent="0.25">
      <c r="A62" s="3">
        <v>43911</v>
      </c>
      <c r="B62" s="2">
        <v>24528</v>
      </c>
      <c r="C62" s="2">
        <v>360</v>
      </c>
      <c r="D62" s="2">
        <f>#REF!-B61</f>
        <v>6516</v>
      </c>
      <c r="E62" s="2">
        <f>#REF!-C61</f>
        <v>83</v>
      </c>
      <c r="F62" t="str">
        <f>TEXT(#REF!,"mmm-yyy")</f>
        <v>Mar-2020</v>
      </c>
    </row>
    <row r="63" spans="1:6" x14ac:dyDescent="0.25">
      <c r="A63" s="3">
        <v>43912</v>
      </c>
      <c r="B63" s="2">
        <v>33073</v>
      </c>
      <c r="C63" s="2">
        <v>458</v>
      </c>
      <c r="D63" s="2">
        <f>#REF!-B62</f>
        <v>8545</v>
      </c>
      <c r="E63" s="2">
        <f>#REF!-C62</f>
        <v>98</v>
      </c>
      <c r="F63" t="str">
        <f>TEXT(#REF!,"mmm-yyy")</f>
        <v>Mar-2020</v>
      </c>
    </row>
    <row r="64" spans="1:6" x14ac:dyDescent="0.25">
      <c r="A64" s="3">
        <v>43913</v>
      </c>
      <c r="B64" s="2">
        <v>43505</v>
      </c>
      <c r="C64" s="2">
        <v>579</v>
      </c>
      <c r="D64" s="2">
        <f>#REF!-B63</f>
        <v>10432</v>
      </c>
      <c r="E64" s="2">
        <f>#REF!-C63</f>
        <v>121</v>
      </c>
      <c r="F64" t="str">
        <f>TEXT(#REF!,"mmm-yyy")</f>
        <v>Mar-2020</v>
      </c>
    </row>
    <row r="65" spans="1:6" x14ac:dyDescent="0.25">
      <c r="A65" s="3">
        <v>43914</v>
      </c>
      <c r="B65" s="2">
        <v>53938</v>
      </c>
      <c r="C65" s="2">
        <v>785</v>
      </c>
      <c r="D65" s="2">
        <f>#REF!-B64</f>
        <v>10433</v>
      </c>
      <c r="E65" s="2">
        <f>#REF!-C64</f>
        <v>206</v>
      </c>
      <c r="F65" t="str">
        <f>TEXT(#REF!,"mmm-yyy")</f>
        <v>Mar-2020</v>
      </c>
    </row>
    <row r="66" spans="1:6" x14ac:dyDescent="0.25">
      <c r="A66" s="3">
        <v>43915</v>
      </c>
      <c r="B66" s="2">
        <v>68572</v>
      </c>
      <c r="C66" s="2">
        <v>1054</v>
      </c>
      <c r="D66" s="2">
        <f>#REF!-B65</f>
        <v>14634</v>
      </c>
      <c r="E66" s="2">
        <f>#REF!-C65</f>
        <v>269</v>
      </c>
      <c r="F66" t="str">
        <f>TEXT(#REF!,"mmm-yyy")</f>
        <v>Mar-2020</v>
      </c>
    </row>
    <row r="67" spans="1:6" x14ac:dyDescent="0.25">
      <c r="A67" s="3">
        <v>43916</v>
      </c>
      <c r="B67" s="2">
        <v>85570</v>
      </c>
      <c r="C67" s="2">
        <v>1353</v>
      </c>
      <c r="D67" s="2">
        <f>#REF!-B66</f>
        <v>16998</v>
      </c>
      <c r="E67" s="2">
        <f>#REF!-C66</f>
        <v>299</v>
      </c>
      <c r="F67" t="str">
        <f>TEXT(#REF!,"mmm-yyy")</f>
        <v>Mar-2020</v>
      </c>
    </row>
    <row r="68" spans="1:6" x14ac:dyDescent="0.25">
      <c r="A68" s="3">
        <v>43917</v>
      </c>
      <c r="B68" s="2">
        <v>102900</v>
      </c>
      <c r="C68" s="2">
        <v>1770</v>
      </c>
      <c r="D68" s="2">
        <f>#REF!-B67</f>
        <v>17330</v>
      </c>
      <c r="E68" s="2">
        <f>#REF!-C67</f>
        <v>417</v>
      </c>
      <c r="F68" t="str">
        <f>TEXT(#REF!,"mmm-yyy")</f>
        <v>Mar-2020</v>
      </c>
    </row>
    <row r="69" spans="1:6" x14ac:dyDescent="0.25">
      <c r="A69" s="3">
        <v>43918</v>
      </c>
      <c r="B69" s="2">
        <v>123966</v>
      </c>
      <c r="C69" s="2">
        <v>2300</v>
      </c>
      <c r="D69" s="2">
        <f>#REF!-B68</f>
        <v>21066</v>
      </c>
      <c r="E69" s="2">
        <f>#REF!-C68</f>
        <v>530</v>
      </c>
      <c r="F69" t="str">
        <f>TEXT(#REF!,"mmm-yyy")</f>
        <v>Mar-2020</v>
      </c>
    </row>
    <row r="70" spans="1:6" x14ac:dyDescent="0.25">
      <c r="A70" s="3">
        <v>43919</v>
      </c>
      <c r="B70" s="2">
        <v>142486</v>
      </c>
      <c r="C70" s="2">
        <v>2718</v>
      </c>
      <c r="D70" s="2">
        <f>#REF!-B69</f>
        <v>18520</v>
      </c>
      <c r="E70" s="2">
        <f>#REF!-C69</f>
        <v>418</v>
      </c>
      <c r="F70" t="str">
        <f>TEXT(#REF!,"mmm-yyy")</f>
        <v>Mar-2020</v>
      </c>
    </row>
    <row r="71" spans="1:6" x14ac:dyDescent="0.25">
      <c r="A71" s="3">
        <v>43920</v>
      </c>
      <c r="B71" s="2">
        <v>163955</v>
      </c>
      <c r="C71" s="2">
        <v>3368</v>
      </c>
      <c r="D71" s="2">
        <f>#REF!-B70</f>
        <v>21469</v>
      </c>
      <c r="E71" s="2">
        <f>#REF!-C70</f>
        <v>650</v>
      </c>
      <c r="F71" t="str">
        <f>TEXT(#REF!,"mmm-yyy")</f>
        <v>Mar-2020</v>
      </c>
    </row>
    <row r="72" spans="1:6" x14ac:dyDescent="0.25">
      <c r="A72" s="3">
        <v>43921</v>
      </c>
      <c r="B72" s="2">
        <v>188461</v>
      </c>
      <c r="C72" s="2">
        <v>4304</v>
      </c>
      <c r="D72" s="2">
        <f>#REF!-B71</f>
        <v>24506</v>
      </c>
      <c r="E72" s="2">
        <f>#REF!-C71</f>
        <v>936</v>
      </c>
      <c r="F72" t="str">
        <f>TEXT(#REF!,"mmm-yyy")</f>
        <v>Mar-2020</v>
      </c>
    </row>
    <row r="73" spans="1:6" x14ac:dyDescent="0.25">
      <c r="A73" s="3">
        <v>43922</v>
      </c>
      <c r="B73" s="2">
        <v>215391</v>
      </c>
      <c r="C73" s="2">
        <v>5325</v>
      </c>
      <c r="D73" s="2">
        <f>#REF!-B72</f>
        <v>26930</v>
      </c>
      <c r="E73" s="2">
        <f>#REF!-C72</f>
        <v>1021</v>
      </c>
      <c r="F73" t="str">
        <f>TEXT(#REF!,"mmm-yyy")</f>
        <v>Apr-2020</v>
      </c>
    </row>
    <row r="74" spans="1:6" x14ac:dyDescent="0.25">
      <c r="A74" s="3">
        <v>43923</v>
      </c>
      <c r="B74" s="2">
        <v>245108</v>
      </c>
      <c r="C74" s="2">
        <v>6541</v>
      </c>
      <c r="D74" s="2">
        <f>#REF!-B73</f>
        <v>29717</v>
      </c>
      <c r="E74" s="2">
        <f>#REF!-C73</f>
        <v>1216</v>
      </c>
      <c r="F74" t="str">
        <f>TEXT(#REF!,"mmm-yyy")</f>
        <v>Apr-2020</v>
      </c>
    </row>
    <row r="75" spans="1:6" x14ac:dyDescent="0.25">
      <c r="A75" s="3">
        <v>43924</v>
      </c>
      <c r="B75" s="2">
        <v>277426</v>
      </c>
      <c r="C75" s="2">
        <v>7932</v>
      </c>
      <c r="D75" s="2">
        <f>#REF!-B74</f>
        <v>32318</v>
      </c>
      <c r="E75" s="2">
        <f>#REF!-C74</f>
        <v>1391</v>
      </c>
      <c r="F75" t="str">
        <f>TEXT(#REF!,"mmm-yyy")</f>
        <v>Apr-2020</v>
      </c>
    </row>
    <row r="76" spans="1:6" x14ac:dyDescent="0.25">
      <c r="A76" s="3">
        <v>43925</v>
      </c>
      <c r="B76" s="2">
        <v>312525</v>
      </c>
      <c r="C76" s="2">
        <v>9488</v>
      </c>
      <c r="D76" s="2">
        <f>#REF!-B75</f>
        <v>35099</v>
      </c>
      <c r="E76" s="2">
        <f>#REF!-C75</f>
        <v>1556</v>
      </c>
      <c r="F76" t="str">
        <f>TEXT(#REF!,"mmm-yyy")</f>
        <v>Apr-2020</v>
      </c>
    </row>
    <row r="77" spans="1:6" x14ac:dyDescent="0.25">
      <c r="A77" s="3">
        <v>43926</v>
      </c>
      <c r="B77" s="2">
        <v>338141</v>
      </c>
      <c r="C77" s="2">
        <v>10856</v>
      </c>
      <c r="D77" s="2">
        <f>#REF!-B76</f>
        <v>25616</v>
      </c>
      <c r="E77" s="2">
        <f>#REF!-C76</f>
        <v>1368</v>
      </c>
      <c r="F77" t="str">
        <f>TEXT(#REF!,"mmm-yyy")</f>
        <v>Apr-2020</v>
      </c>
    </row>
    <row r="78" spans="1:6" x14ac:dyDescent="0.25">
      <c r="A78" s="3">
        <v>43927</v>
      </c>
      <c r="B78" s="2">
        <v>369057</v>
      </c>
      <c r="C78" s="2">
        <v>12382</v>
      </c>
      <c r="D78" s="2">
        <f>#REF!-B77</f>
        <v>30916</v>
      </c>
      <c r="E78" s="2">
        <f>#REF!-C77</f>
        <v>1526</v>
      </c>
      <c r="F78" t="str">
        <f>TEXT(#REF!,"mmm-yyy")</f>
        <v>Apr-2020</v>
      </c>
    </row>
    <row r="79" spans="1:6" x14ac:dyDescent="0.25">
      <c r="A79" s="3">
        <v>43928</v>
      </c>
      <c r="B79" s="2">
        <v>399394</v>
      </c>
      <c r="C79" s="2">
        <v>14616</v>
      </c>
      <c r="D79" s="2">
        <f>#REF!-B78</f>
        <v>30337</v>
      </c>
      <c r="E79" s="2">
        <f>#REF!-C78</f>
        <v>2234</v>
      </c>
      <c r="F79" t="str">
        <f>TEXT(#REF!,"mmm-yyy")</f>
        <v>Apr-2020</v>
      </c>
    </row>
    <row r="80" spans="1:6" x14ac:dyDescent="0.25">
      <c r="A80" s="3">
        <v>43929</v>
      </c>
      <c r="B80" s="2">
        <v>431214</v>
      </c>
      <c r="C80" s="2">
        <v>16701</v>
      </c>
      <c r="D80" s="2">
        <f>#REF!-B79</f>
        <v>31820</v>
      </c>
      <c r="E80" s="2">
        <f>#REF!-C79</f>
        <v>2085</v>
      </c>
      <c r="F80" t="str">
        <f>TEXT(#REF!,"mmm-yyy")</f>
        <v>Apr-2020</v>
      </c>
    </row>
    <row r="81" spans="1:6" x14ac:dyDescent="0.25">
      <c r="A81" s="3">
        <v>43930</v>
      </c>
      <c r="B81" s="2">
        <v>465913</v>
      </c>
      <c r="C81" s="2">
        <v>18821</v>
      </c>
      <c r="D81" s="2">
        <f>#REF!-B80</f>
        <v>34699</v>
      </c>
      <c r="E81" s="2">
        <f>#REF!-C80</f>
        <v>2120</v>
      </c>
      <c r="F81" t="str">
        <f>TEXT(#REF!,"mmm-yyy")</f>
        <v>Apr-2020</v>
      </c>
    </row>
    <row r="82" spans="1:6" x14ac:dyDescent="0.25">
      <c r="A82" s="3">
        <v>43931</v>
      </c>
      <c r="B82" s="2">
        <v>499386</v>
      </c>
      <c r="C82" s="2">
        <v>21084</v>
      </c>
      <c r="D82" s="2">
        <f>#REF!-B81</f>
        <v>33473</v>
      </c>
      <c r="E82" s="2">
        <f>#REF!-C81</f>
        <v>2263</v>
      </c>
      <c r="F82" t="str">
        <f>TEXT(#REF!,"mmm-yyy")</f>
        <v>Apr-2020</v>
      </c>
    </row>
    <row r="83" spans="1:6" x14ac:dyDescent="0.25">
      <c r="A83" s="3">
        <v>43932</v>
      </c>
      <c r="B83" s="2">
        <v>531106</v>
      </c>
      <c r="C83" s="2">
        <v>23168</v>
      </c>
      <c r="D83" s="2">
        <f>#REF!-B82</f>
        <v>31720</v>
      </c>
      <c r="E83" s="2">
        <f>#REF!-C82</f>
        <v>2084</v>
      </c>
      <c r="F83" t="str">
        <f>TEXT(#REF!,"mmm-yyy")</f>
        <v>Apr-2020</v>
      </c>
    </row>
    <row r="84" spans="1:6" x14ac:dyDescent="0.25">
      <c r="A84" s="3">
        <v>43933</v>
      </c>
      <c r="B84" s="2">
        <v>558249</v>
      </c>
      <c r="C84" s="2">
        <v>24849</v>
      </c>
      <c r="D84" s="2">
        <f>#REF!-B83</f>
        <v>27143</v>
      </c>
      <c r="E84" s="2">
        <f>#REF!-C83</f>
        <v>1681</v>
      </c>
      <c r="F84" t="str">
        <f>TEXT(#REF!,"mmm-yyy")</f>
        <v>Apr-2020</v>
      </c>
    </row>
    <row r="85" spans="1:6" x14ac:dyDescent="0.25">
      <c r="A85" s="3">
        <v>43934</v>
      </c>
      <c r="B85" s="2">
        <v>584018</v>
      </c>
      <c r="C85" s="2">
        <v>26613</v>
      </c>
      <c r="D85" s="2">
        <f>#REF!-B84</f>
        <v>25769</v>
      </c>
      <c r="E85" s="2">
        <f>#REF!-C84</f>
        <v>1764</v>
      </c>
      <c r="F85" t="str">
        <f>TEXT(#REF!,"mmm-yyy")</f>
        <v>Apr-2020</v>
      </c>
    </row>
    <row r="86" spans="1:6" x14ac:dyDescent="0.25">
      <c r="A86" s="3">
        <v>43935</v>
      </c>
      <c r="B86" s="2">
        <v>610709</v>
      </c>
      <c r="C86" s="2">
        <v>29318</v>
      </c>
      <c r="D86" s="2">
        <f>#REF!-B85</f>
        <v>26691</v>
      </c>
      <c r="E86" s="2">
        <f>#REF!-C85</f>
        <v>2705</v>
      </c>
      <c r="F86" t="str">
        <f>TEXT(#REF!,"mmm-yyy")</f>
        <v>Apr-2020</v>
      </c>
    </row>
    <row r="87" spans="1:6" x14ac:dyDescent="0.25">
      <c r="A87" s="3">
        <v>43936</v>
      </c>
      <c r="B87" s="2">
        <v>640742</v>
      </c>
      <c r="C87" s="2">
        <v>32070</v>
      </c>
      <c r="D87" s="2">
        <f>#REF!-B86</f>
        <v>30033</v>
      </c>
      <c r="E87" s="2">
        <f>#REF!-C86</f>
        <v>2752</v>
      </c>
      <c r="F87" t="str">
        <f>TEXT(#REF!,"mmm-yyy")</f>
        <v>Apr-2020</v>
      </c>
    </row>
    <row r="88" spans="1:6" x14ac:dyDescent="0.25">
      <c r="A88" s="3">
        <v>43937</v>
      </c>
      <c r="B88" s="2">
        <v>672355</v>
      </c>
      <c r="C88" s="2">
        <v>34419</v>
      </c>
      <c r="D88" s="2">
        <f>#REF!-B87</f>
        <v>31613</v>
      </c>
      <c r="E88" s="2">
        <f>#REF!-C87</f>
        <v>2349</v>
      </c>
      <c r="F88" t="str">
        <f>TEXT(#REF!,"mmm-yyy")</f>
        <v>Apr-2020</v>
      </c>
    </row>
    <row r="89" spans="1:6" x14ac:dyDescent="0.25">
      <c r="A89" s="3">
        <v>43938</v>
      </c>
      <c r="B89" s="2">
        <v>703864</v>
      </c>
      <c r="C89" s="2">
        <v>36708</v>
      </c>
      <c r="D89" s="2">
        <f>#REF!-B88</f>
        <v>31509</v>
      </c>
      <c r="E89" s="2">
        <f>#REF!-C88</f>
        <v>2289</v>
      </c>
      <c r="F89" t="str">
        <f>TEXT(#REF!,"mmm-yyy")</f>
        <v>Apr-2020</v>
      </c>
    </row>
    <row r="90" spans="1:6" x14ac:dyDescent="0.25">
      <c r="A90" s="3">
        <v>43939</v>
      </c>
      <c r="B90" s="2">
        <v>732262</v>
      </c>
      <c r="C90" s="2">
        <v>38659</v>
      </c>
      <c r="D90" s="2">
        <f>#REF!-B89</f>
        <v>28398</v>
      </c>
      <c r="E90" s="2">
        <f>#REF!-C89</f>
        <v>1951</v>
      </c>
      <c r="F90" t="str">
        <f>TEXT(#REF!,"mmm-yyy")</f>
        <v>Apr-2020</v>
      </c>
    </row>
    <row r="91" spans="1:6" x14ac:dyDescent="0.25">
      <c r="A91" s="3">
        <v>43940</v>
      </c>
      <c r="B91" s="2">
        <v>757596</v>
      </c>
      <c r="C91" s="2">
        <v>40179</v>
      </c>
      <c r="D91" s="2">
        <f>#REF!-B90</f>
        <v>25334</v>
      </c>
      <c r="E91" s="2">
        <f>#REF!-C90</f>
        <v>1520</v>
      </c>
      <c r="F91" t="str">
        <f>TEXT(#REF!,"mmm-yyy")</f>
        <v>Apr-2020</v>
      </c>
    </row>
    <row r="92" spans="1:6" x14ac:dyDescent="0.25">
      <c r="A92" s="3">
        <v>43941</v>
      </c>
      <c r="B92" s="2">
        <v>784991</v>
      </c>
      <c r="C92" s="2">
        <v>42016</v>
      </c>
      <c r="D92" s="2">
        <f>#REF!-B91</f>
        <v>27395</v>
      </c>
      <c r="E92" s="2">
        <f>#REF!-C91</f>
        <v>1837</v>
      </c>
      <c r="F92" t="str">
        <f>TEXT(#REF!,"mmm-yyy")</f>
        <v>Apr-2020</v>
      </c>
    </row>
    <row r="93" spans="1:6" x14ac:dyDescent="0.25">
      <c r="A93" s="3">
        <v>43942</v>
      </c>
      <c r="B93" s="2">
        <v>810505</v>
      </c>
      <c r="C93" s="2">
        <v>44688</v>
      </c>
      <c r="D93" s="2">
        <f>#REF!-B92</f>
        <v>25514</v>
      </c>
      <c r="E93" s="2">
        <f>#REF!-C92</f>
        <v>2672</v>
      </c>
      <c r="F93" t="str">
        <f>TEXT(#REF!,"mmm-yyy")</f>
        <v>Apr-2020</v>
      </c>
    </row>
    <row r="94" spans="1:6" x14ac:dyDescent="0.25">
      <c r="A94" s="3">
        <v>43943</v>
      </c>
      <c r="B94" s="2">
        <v>839336</v>
      </c>
      <c r="C94" s="2">
        <v>47059</v>
      </c>
      <c r="D94" s="2">
        <f>#REF!-B93</f>
        <v>28831</v>
      </c>
      <c r="E94" s="2">
        <f>#REF!-C93</f>
        <v>2371</v>
      </c>
      <c r="F94" t="str">
        <f>TEXT(#REF!,"mmm-yyy")</f>
        <v>Apr-2020</v>
      </c>
    </row>
    <row r="95" spans="1:6" x14ac:dyDescent="0.25">
      <c r="A95" s="3">
        <v>43944</v>
      </c>
      <c r="B95" s="2">
        <v>873112</v>
      </c>
      <c r="C95" s="2">
        <v>49228</v>
      </c>
      <c r="D95" s="2">
        <f>#REF!-B94</f>
        <v>33776</v>
      </c>
      <c r="E95" s="2">
        <f>#REF!-C94</f>
        <v>2169</v>
      </c>
      <c r="F95" t="str">
        <f>TEXT(#REF!,"mmm-yyy")</f>
        <v>Apr-2020</v>
      </c>
    </row>
    <row r="96" spans="1:6" x14ac:dyDescent="0.25">
      <c r="A96" s="3">
        <v>43945</v>
      </c>
      <c r="B96" s="2">
        <v>909853</v>
      </c>
      <c r="C96" s="2">
        <v>51360</v>
      </c>
      <c r="D96" s="2">
        <f>#REF!-B95</f>
        <v>36741</v>
      </c>
      <c r="E96" s="2">
        <f>#REF!-C95</f>
        <v>2132</v>
      </c>
      <c r="F96" t="str">
        <f>TEXT(#REF!,"mmm-yyy")</f>
        <v>Apr-2020</v>
      </c>
    </row>
    <row r="97" spans="1:6" x14ac:dyDescent="0.25">
      <c r="A97" s="3">
        <v>43946</v>
      </c>
      <c r="B97" s="2">
        <v>944261</v>
      </c>
      <c r="C97" s="2">
        <v>53327</v>
      </c>
      <c r="D97" s="2">
        <f>#REF!-B96</f>
        <v>34408</v>
      </c>
      <c r="E97" s="2">
        <f>#REF!-C96</f>
        <v>1967</v>
      </c>
      <c r="F97" t="str">
        <f>TEXT(#REF!,"mmm-yyy")</f>
        <v>Apr-2020</v>
      </c>
    </row>
    <row r="98" spans="1:6" x14ac:dyDescent="0.25">
      <c r="A98" s="3">
        <v>43947</v>
      </c>
      <c r="B98" s="2">
        <v>970996</v>
      </c>
      <c r="C98" s="2">
        <v>54580</v>
      </c>
      <c r="D98" s="2">
        <f>#REF!-B97</f>
        <v>26735</v>
      </c>
      <c r="E98" s="2">
        <f>#REF!-C97</f>
        <v>1253</v>
      </c>
      <c r="F98" t="str">
        <f>TEXT(#REF!,"mmm-yyy")</f>
        <v>Apr-2020</v>
      </c>
    </row>
    <row r="99" spans="1:6" x14ac:dyDescent="0.25">
      <c r="A99" s="3">
        <v>43948</v>
      </c>
      <c r="B99" s="2">
        <v>994193</v>
      </c>
      <c r="C99" s="2">
        <v>56022</v>
      </c>
      <c r="D99" s="2">
        <f>#REF!-B98</f>
        <v>23197</v>
      </c>
      <c r="E99" s="2">
        <f>#REF!-C98</f>
        <v>1442</v>
      </c>
      <c r="F99" t="str">
        <f>TEXT(#REF!,"mmm-yyy")</f>
        <v>Apr-2020</v>
      </c>
    </row>
    <row r="100" spans="1:6" x14ac:dyDescent="0.25">
      <c r="A100" s="3">
        <v>43949</v>
      </c>
      <c r="B100" s="2">
        <v>1018844</v>
      </c>
      <c r="C100" s="2">
        <v>58416</v>
      </c>
      <c r="D100" s="2">
        <f>#REF!-B99</f>
        <v>24651</v>
      </c>
      <c r="E100" s="2">
        <f>#REF!-C99</f>
        <v>2394</v>
      </c>
      <c r="F100" t="str">
        <f>TEXT(#REF!,"mmm-yyy")</f>
        <v>Apr-2020</v>
      </c>
    </row>
    <row r="101" spans="1:6" x14ac:dyDescent="0.25">
      <c r="A101" s="3">
        <v>43950</v>
      </c>
      <c r="B101" s="2">
        <v>1045399</v>
      </c>
      <c r="C101" s="2">
        <v>60930</v>
      </c>
      <c r="D101" s="2">
        <f>#REF!-B100</f>
        <v>26555</v>
      </c>
      <c r="E101" s="2">
        <f>#REF!-C100</f>
        <v>2514</v>
      </c>
      <c r="F101" t="str">
        <f>TEXT(#REF!,"mmm-yyy")</f>
        <v>Apr-2020</v>
      </c>
    </row>
    <row r="102" spans="1:6" x14ac:dyDescent="0.25">
      <c r="A102" s="3">
        <v>43951</v>
      </c>
      <c r="B102" s="2">
        <v>1075756</v>
      </c>
      <c r="C102" s="2">
        <v>63140</v>
      </c>
      <c r="D102" s="2">
        <f>#REF!-B101</f>
        <v>30357</v>
      </c>
      <c r="E102" s="2">
        <f>#REF!-C101</f>
        <v>2210</v>
      </c>
      <c r="F102" t="str">
        <f>TEXT(#REF!,"mmm-yyy")</f>
        <v>Apr-2020</v>
      </c>
    </row>
    <row r="103" spans="1:6" x14ac:dyDescent="0.25">
      <c r="A103" s="3">
        <v>43952</v>
      </c>
      <c r="B103" s="2">
        <v>1109726</v>
      </c>
      <c r="C103" s="2">
        <v>64902</v>
      </c>
      <c r="D103" s="2">
        <f>#REF!-B102</f>
        <v>33970</v>
      </c>
      <c r="E103" s="2">
        <f>#REF!-C102</f>
        <v>1762</v>
      </c>
      <c r="F103" t="str">
        <f>TEXT(#REF!,"mmm-yyy")</f>
        <v>May-2020</v>
      </c>
    </row>
    <row r="104" spans="1:6" x14ac:dyDescent="0.25">
      <c r="A104" s="3">
        <v>43953</v>
      </c>
      <c r="B104" s="2">
        <v>1139200</v>
      </c>
      <c r="C104" s="2">
        <v>66485</v>
      </c>
      <c r="D104" s="2">
        <f>#REF!-B103</f>
        <v>29474</v>
      </c>
      <c r="E104" s="2">
        <f>#REF!-C103</f>
        <v>1583</v>
      </c>
      <c r="F104" t="str">
        <f>TEXT(#REF!,"mmm-yyy")</f>
        <v>May-2020</v>
      </c>
    </row>
    <row r="105" spans="1:6" x14ac:dyDescent="0.25">
      <c r="A105" s="3">
        <v>43954</v>
      </c>
      <c r="B105" s="2">
        <v>1165340</v>
      </c>
      <c r="C105" s="2">
        <v>67816</v>
      </c>
      <c r="D105" s="2">
        <f>#REF!-B104</f>
        <v>26140</v>
      </c>
      <c r="E105" s="2">
        <f>#REF!-C104</f>
        <v>1331</v>
      </c>
      <c r="F105" t="str">
        <f>TEXT(#REF!,"mmm-yyy")</f>
        <v>May-2020</v>
      </c>
    </row>
    <row r="106" spans="1:6" x14ac:dyDescent="0.25">
      <c r="A106" s="3">
        <v>43955</v>
      </c>
      <c r="B106" s="2">
        <v>1187302</v>
      </c>
      <c r="C106" s="2">
        <v>68905</v>
      </c>
      <c r="D106" s="2">
        <f>#REF!-B105</f>
        <v>21962</v>
      </c>
      <c r="E106" s="2">
        <f>#REF!-C105</f>
        <v>1089</v>
      </c>
      <c r="F106" t="str">
        <f>TEXT(#REF!,"mmm-yyy")</f>
        <v>May-2020</v>
      </c>
    </row>
    <row r="107" spans="1:6" x14ac:dyDescent="0.25">
      <c r="A107" s="3">
        <v>43956</v>
      </c>
      <c r="B107" s="2">
        <v>1211011</v>
      </c>
      <c r="C107" s="2">
        <v>71139</v>
      </c>
      <c r="D107" s="2">
        <f>#REF!-B106</f>
        <v>23709</v>
      </c>
      <c r="E107" s="2">
        <f>#REF!-C106</f>
        <v>2234</v>
      </c>
      <c r="F107" t="str">
        <f>TEXT(#REF!,"mmm-yyy")</f>
        <v>May-2020</v>
      </c>
    </row>
    <row r="108" spans="1:6" x14ac:dyDescent="0.25">
      <c r="A108" s="3">
        <v>43957</v>
      </c>
      <c r="B108" s="2">
        <v>1235517</v>
      </c>
      <c r="C108" s="2">
        <v>73847</v>
      </c>
      <c r="D108" s="2">
        <f>#REF!-B107</f>
        <v>24506</v>
      </c>
      <c r="E108" s="2">
        <f>#REF!-C107</f>
        <v>2708</v>
      </c>
      <c r="F108" t="str">
        <f>TEXT(#REF!,"mmm-yyy")</f>
        <v>May-2020</v>
      </c>
    </row>
    <row r="109" spans="1:6" x14ac:dyDescent="0.25">
      <c r="A109" s="3">
        <v>43958</v>
      </c>
      <c r="B109" s="2">
        <v>1263995</v>
      </c>
      <c r="C109" s="2">
        <v>75805</v>
      </c>
      <c r="D109" s="2">
        <f>#REF!-B108</f>
        <v>28478</v>
      </c>
      <c r="E109" s="2">
        <f>#REF!-C108</f>
        <v>1958</v>
      </c>
      <c r="F109" t="str">
        <f>TEXT(#REF!,"mmm-yyy")</f>
        <v>May-2020</v>
      </c>
    </row>
    <row r="110" spans="1:6" x14ac:dyDescent="0.25">
      <c r="A110" s="3">
        <v>43959</v>
      </c>
      <c r="B110" s="2">
        <v>1291643</v>
      </c>
      <c r="C110" s="2">
        <v>77380</v>
      </c>
      <c r="D110" s="2">
        <f>#REF!-B109</f>
        <v>27648</v>
      </c>
      <c r="E110" s="2">
        <f>#REF!-C109</f>
        <v>1575</v>
      </c>
      <c r="F110" t="str">
        <f>TEXT(#REF!,"mmm-yyy")</f>
        <v>May-2020</v>
      </c>
    </row>
    <row r="111" spans="1:6" x14ac:dyDescent="0.25">
      <c r="A111" s="3">
        <v>43960</v>
      </c>
      <c r="B111" s="2">
        <v>1316511</v>
      </c>
      <c r="C111" s="2">
        <v>78834</v>
      </c>
      <c r="D111" s="2">
        <f>#REF!-B110</f>
        <v>24868</v>
      </c>
      <c r="E111" s="2">
        <f>#REF!-C110</f>
        <v>1454</v>
      </c>
      <c r="F111" t="str">
        <f>TEXT(#REF!,"mmm-yyy")</f>
        <v>May-2020</v>
      </c>
    </row>
    <row r="112" spans="1:6" x14ac:dyDescent="0.25">
      <c r="A112" s="3">
        <v>43961</v>
      </c>
      <c r="B112" s="2">
        <v>1336828</v>
      </c>
      <c r="C112" s="2">
        <v>79766</v>
      </c>
      <c r="D112" s="2">
        <f>#REF!-B111</f>
        <v>20317</v>
      </c>
      <c r="E112" s="2">
        <f>#REF!-C111</f>
        <v>932</v>
      </c>
      <c r="F112" t="str">
        <f>TEXT(#REF!,"mmm-yyy")</f>
        <v>May-2020</v>
      </c>
    </row>
    <row r="113" spans="1:6" x14ac:dyDescent="0.25">
      <c r="A113" s="3">
        <v>43962</v>
      </c>
      <c r="B113" s="2">
        <v>1354449</v>
      </c>
      <c r="C113" s="2">
        <v>80748</v>
      </c>
      <c r="D113" s="2">
        <f>#REF!-B112</f>
        <v>17621</v>
      </c>
      <c r="E113" s="2">
        <f>#REF!-C112</f>
        <v>982</v>
      </c>
      <c r="F113" t="str">
        <f>TEXT(#REF!,"mmm-yyy")</f>
        <v>May-2020</v>
      </c>
    </row>
    <row r="114" spans="1:6" x14ac:dyDescent="0.25">
      <c r="A114" s="3">
        <v>43963</v>
      </c>
      <c r="B114" s="2">
        <v>1376749</v>
      </c>
      <c r="C114" s="2">
        <v>82400</v>
      </c>
      <c r="D114" s="2">
        <f>#REF!-B113</f>
        <v>22300</v>
      </c>
      <c r="E114" s="2">
        <f>#REF!-C113</f>
        <v>1652</v>
      </c>
      <c r="F114" t="str">
        <f>TEXT(#REF!,"mmm-yyy")</f>
        <v>May-2020</v>
      </c>
    </row>
    <row r="115" spans="1:6" x14ac:dyDescent="0.25">
      <c r="A115" s="3">
        <v>43964</v>
      </c>
      <c r="B115" s="2">
        <v>1397894</v>
      </c>
      <c r="C115" s="2">
        <v>84168</v>
      </c>
      <c r="D115" s="2">
        <f>#REF!-B114</f>
        <v>21145</v>
      </c>
      <c r="E115" s="2">
        <f>#REF!-C114</f>
        <v>1768</v>
      </c>
      <c r="F115" t="str">
        <f>TEXT(#REF!,"mmm-yyy")</f>
        <v>May-2020</v>
      </c>
    </row>
    <row r="116" spans="1:6" x14ac:dyDescent="0.25">
      <c r="A116" s="3">
        <v>43965</v>
      </c>
      <c r="B116" s="2">
        <v>1424856</v>
      </c>
      <c r="C116" s="2">
        <v>85906</v>
      </c>
      <c r="D116" s="2">
        <f>#REF!-B115</f>
        <v>26962</v>
      </c>
      <c r="E116" s="2">
        <f>#REF!-C115</f>
        <v>1738</v>
      </c>
      <c r="F116" t="str">
        <f>TEXT(#REF!,"mmm-yyy")</f>
        <v>May-2020</v>
      </c>
    </row>
    <row r="117" spans="1:6" x14ac:dyDescent="0.25">
      <c r="A117" s="3">
        <v>43966</v>
      </c>
      <c r="B117" s="2">
        <v>1451093</v>
      </c>
      <c r="C117" s="2">
        <v>87499</v>
      </c>
      <c r="D117" s="2">
        <f>#REF!-B116</f>
        <v>26237</v>
      </c>
      <c r="E117" s="2">
        <f>#REF!-C116</f>
        <v>1593</v>
      </c>
      <c r="F117" t="str">
        <f>TEXT(#REF!,"mmm-yyy")</f>
        <v>May-2020</v>
      </c>
    </row>
    <row r="118" spans="1:6" x14ac:dyDescent="0.25">
      <c r="A118" s="3">
        <v>43967</v>
      </c>
      <c r="B118" s="2">
        <v>1474752</v>
      </c>
      <c r="C118" s="2">
        <v>88724</v>
      </c>
      <c r="D118" s="2">
        <f>#REF!-B117</f>
        <v>23659</v>
      </c>
      <c r="E118" s="2">
        <f>#REF!-C117</f>
        <v>1225</v>
      </c>
      <c r="F118" t="str">
        <f>TEXT(#REF!,"mmm-yyy")</f>
        <v>May-2020</v>
      </c>
    </row>
    <row r="119" spans="1:6" x14ac:dyDescent="0.25">
      <c r="A119" s="3">
        <v>43968</v>
      </c>
      <c r="B119" s="2">
        <v>1493766</v>
      </c>
      <c r="C119" s="2">
        <v>89568</v>
      </c>
      <c r="D119" s="2">
        <f>#REF!-B118</f>
        <v>19014</v>
      </c>
      <c r="E119" s="2">
        <f>#REF!-C118</f>
        <v>844</v>
      </c>
      <c r="F119" t="str">
        <f>TEXT(#REF!,"mmm-yyy")</f>
        <v>May-2020</v>
      </c>
    </row>
    <row r="120" spans="1:6" x14ac:dyDescent="0.25">
      <c r="A120" s="3">
        <v>43969</v>
      </c>
      <c r="B120" s="2">
        <v>1515593</v>
      </c>
      <c r="C120" s="2">
        <v>90414</v>
      </c>
      <c r="D120" s="2">
        <f>#REF!-B119</f>
        <v>21827</v>
      </c>
      <c r="E120" s="2">
        <f>#REF!-C119</f>
        <v>846</v>
      </c>
      <c r="F120" t="str">
        <f>TEXT(#REF!,"mmm-yyy")</f>
        <v>May-2020</v>
      </c>
    </row>
    <row r="121" spans="1:6" x14ac:dyDescent="0.25">
      <c r="A121" s="3">
        <v>43970</v>
      </c>
      <c r="B121" s="2">
        <v>1536570</v>
      </c>
      <c r="C121" s="2">
        <v>91934</v>
      </c>
      <c r="D121" s="2">
        <f>#REF!-B120</f>
        <v>20977</v>
      </c>
      <c r="E121" s="2">
        <f>#REF!-C120</f>
        <v>1520</v>
      </c>
      <c r="F121" t="str">
        <f>TEXT(#REF!,"mmm-yyy")</f>
        <v>May-2020</v>
      </c>
    </row>
    <row r="122" spans="1:6" x14ac:dyDescent="0.25">
      <c r="A122" s="3">
        <v>43971</v>
      </c>
      <c r="B122" s="2">
        <v>1559640</v>
      </c>
      <c r="C122" s="2">
        <v>93411</v>
      </c>
      <c r="D122" s="2">
        <f>#REF!-B121</f>
        <v>23070</v>
      </c>
      <c r="E122" s="2">
        <f>#REF!-C121</f>
        <v>1477</v>
      </c>
      <c r="F122" t="str">
        <f>TEXT(#REF!,"mmm-yyy")</f>
        <v>May-2020</v>
      </c>
    </row>
    <row r="123" spans="1:6" x14ac:dyDescent="0.25">
      <c r="A123" s="3">
        <v>43972</v>
      </c>
      <c r="B123" s="2">
        <v>1585373</v>
      </c>
      <c r="C123" s="2">
        <v>94722</v>
      </c>
      <c r="D123" s="2">
        <f>#REF!-B122</f>
        <v>25733</v>
      </c>
      <c r="E123" s="2">
        <f>#REF!-C122</f>
        <v>1311</v>
      </c>
      <c r="F123" t="str">
        <f>TEXT(#REF!,"mmm-yyy")</f>
        <v>May-2020</v>
      </c>
    </row>
    <row r="124" spans="1:6" x14ac:dyDescent="0.25">
      <c r="A124" s="3">
        <v>43973</v>
      </c>
      <c r="B124" s="2">
        <v>1609172</v>
      </c>
      <c r="C124" s="2">
        <v>96010</v>
      </c>
      <c r="D124" s="2">
        <f>#REF!-B123</f>
        <v>23799</v>
      </c>
      <c r="E124" s="2">
        <f>#REF!-C123</f>
        <v>1288</v>
      </c>
      <c r="F124" t="str">
        <f>TEXT(#REF!,"mmm-yyy")</f>
        <v>May-2020</v>
      </c>
    </row>
    <row r="125" spans="1:6" x14ac:dyDescent="0.25">
      <c r="A125" s="3">
        <v>43974</v>
      </c>
      <c r="B125" s="2">
        <v>1631440</v>
      </c>
      <c r="C125" s="2">
        <v>97060</v>
      </c>
      <c r="D125" s="2">
        <f>#REF!-B124</f>
        <v>22268</v>
      </c>
      <c r="E125" s="2">
        <f>#REF!-C124</f>
        <v>1050</v>
      </c>
      <c r="F125" t="str">
        <f>TEXT(#REF!,"mmm-yyy")</f>
        <v>May-2020</v>
      </c>
    </row>
    <row r="126" spans="1:6" x14ac:dyDescent="0.25">
      <c r="A126" s="3">
        <v>43975</v>
      </c>
      <c r="B126" s="2">
        <v>1651471</v>
      </c>
      <c r="C126" s="2">
        <v>97680</v>
      </c>
      <c r="D126" s="2">
        <f>#REF!-B125</f>
        <v>20031</v>
      </c>
      <c r="E126" s="2">
        <f>#REF!-C125</f>
        <v>620</v>
      </c>
      <c r="F126" t="str">
        <f>TEXT(#REF!,"mmm-yyy")</f>
        <v>May-2020</v>
      </c>
    </row>
    <row r="127" spans="1:6" x14ac:dyDescent="0.25">
      <c r="A127" s="3">
        <v>43976</v>
      </c>
      <c r="B127" s="2">
        <v>1670571</v>
      </c>
      <c r="C127" s="2">
        <v>98190</v>
      </c>
      <c r="D127" s="2">
        <f>#REF!-B126</f>
        <v>19100</v>
      </c>
      <c r="E127" s="2">
        <f>#REF!-C126</f>
        <v>510</v>
      </c>
      <c r="F127" t="str">
        <f>TEXT(#REF!,"mmm-yyy")</f>
        <v>May-2020</v>
      </c>
    </row>
    <row r="128" spans="1:6" x14ac:dyDescent="0.25">
      <c r="A128" s="3">
        <v>43977</v>
      </c>
      <c r="B128" s="2">
        <v>1689467</v>
      </c>
      <c r="C128" s="2">
        <v>98937</v>
      </c>
      <c r="D128" s="2">
        <f>#REF!-B127</f>
        <v>18896</v>
      </c>
      <c r="E128" s="2">
        <f>#REF!-C127</f>
        <v>747</v>
      </c>
      <c r="F128" t="str">
        <f>TEXT(#REF!,"mmm-yyy")</f>
        <v>May-2020</v>
      </c>
    </row>
    <row r="129" spans="1:6" x14ac:dyDescent="0.25">
      <c r="A129" s="3">
        <v>43978</v>
      </c>
      <c r="B129" s="2">
        <v>1708211</v>
      </c>
      <c r="C129" s="2">
        <v>100422</v>
      </c>
      <c r="D129" s="2">
        <f>#REF!-B128</f>
        <v>18744</v>
      </c>
      <c r="E129" s="2">
        <f>#REF!-C128</f>
        <v>1485</v>
      </c>
      <c r="F129" t="str">
        <f>TEXT(#REF!,"mmm-yyy")</f>
        <v>May-2020</v>
      </c>
    </row>
    <row r="130" spans="1:6" x14ac:dyDescent="0.25">
      <c r="A130" s="3">
        <v>43979</v>
      </c>
      <c r="B130" s="2">
        <v>1730723</v>
      </c>
      <c r="C130" s="2">
        <v>101622</v>
      </c>
      <c r="D130" s="2">
        <f>#REF!-B129</f>
        <v>22512</v>
      </c>
      <c r="E130" s="2">
        <f>#REF!-C129</f>
        <v>1200</v>
      </c>
      <c r="F130" t="str">
        <f>TEXT(#REF!,"mmm-yyy")</f>
        <v>May-2020</v>
      </c>
    </row>
    <row r="131" spans="1:6" x14ac:dyDescent="0.25">
      <c r="A131" s="3">
        <v>43980</v>
      </c>
      <c r="B131" s="2">
        <v>1755271</v>
      </c>
      <c r="C131" s="2">
        <v>102812</v>
      </c>
      <c r="D131" s="2">
        <f>#REF!-B130</f>
        <v>24548</v>
      </c>
      <c r="E131" s="2">
        <f>#REF!-C130</f>
        <v>1190</v>
      </c>
      <c r="F131" t="str">
        <f>TEXT(#REF!,"mmm-yyy")</f>
        <v>May-2020</v>
      </c>
    </row>
    <row r="132" spans="1:6" x14ac:dyDescent="0.25">
      <c r="A132" s="3">
        <v>43981</v>
      </c>
      <c r="B132" s="2">
        <v>1778668</v>
      </c>
      <c r="C132" s="2">
        <v>103775</v>
      </c>
      <c r="D132" s="2">
        <f>#REF!-B131</f>
        <v>23397</v>
      </c>
      <c r="E132" s="2">
        <f>#REF!-C131</f>
        <v>963</v>
      </c>
      <c r="F132" t="str">
        <f>TEXT(#REF!,"mmm-yyy")</f>
        <v>May-2020</v>
      </c>
    </row>
    <row r="133" spans="1:6" x14ac:dyDescent="0.25">
      <c r="A133" s="3">
        <v>43982</v>
      </c>
      <c r="B133" s="2">
        <v>1799302</v>
      </c>
      <c r="C133" s="2">
        <v>104379</v>
      </c>
      <c r="D133" s="2">
        <f>#REF!-B132</f>
        <v>20634</v>
      </c>
      <c r="E133" s="2">
        <f>#REF!-C132</f>
        <v>604</v>
      </c>
      <c r="F133" t="str">
        <f>TEXT(#REF!,"mmm-yyy")</f>
        <v>May-2020</v>
      </c>
    </row>
    <row r="134" spans="1:6" x14ac:dyDescent="0.25">
      <c r="A134" s="3">
        <v>43983</v>
      </c>
      <c r="B134" s="2">
        <v>1821199</v>
      </c>
      <c r="C134" s="2">
        <v>105113</v>
      </c>
      <c r="D134" s="2">
        <f>#REF!-B133</f>
        <v>21897</v>
      </c>
      <c r="E134" s="2">
        <f>#REF!-C133</f>
        <v>734</v>
      </c>
      <c r="F134" t="str">
        <f>TEXT(#REF!,"mmm-yyy")</f>
        <v>Jun-2020</v>
      </c>
    </row>
    <row r="135" spans="1:6" x14ac:dyDescent="0.25">
      <c r="A135" s="3">
        <v>43984</v>
      </c>
      <c r="B135" s="2">
        <v>1841990</v>
      </c>
      <c r="C135" s="2">
        <v>106195</v>
      </c>
      <c r="D135" s="2">
        <f>#REF!-B134</f>
        <v>20791</v>
      </c>
      <c r="E135" s="2">
        <f>#REF!-C134</f>
        <v>1082</v>
      </c>
      <c r="F135" t="str">
        <f>TEXT(#REF!,"mmm-yyy")</f>
        <v>Jun-2020</v>
      </c>
    </row>
    <row r="136" spans="1:6" x14ac:dyDescent="0.25">
      <c r="A136" s="3">
        <v>43985</v>
      </c>
      <c r="B136" s="2">
        <v>1861977</v>
      </c>
      <c r="C136" s="2">
        <v>107184</v>
      </c>
      <c r="D136" s="2">
        <f>#REF!-B135</f>
        <v>19987</v>
      </c>
      <c r="E136" s="2">
        <f>#REF!-C135</f>
        <v>989</v>
      </c>
      <c r="F136" t="str">
        <f>TEXT(#REF!,"mmm-yyy")</f>
        <v>Jun-2020</v>
      </c>
    </row>
    <row r="137" spans="1:6" x14ac:dyDescent="0.25">
      <c r="A137" s="3">
        <v>43986</v>
      </c>
      <c r="B137" s="2">
        <v>1883593</v>
      </c>
      <c r="C137" s="2">
        <v>108192</v>
      </c>
      <c r="D137" s="2">
        <f>#REF!-B136</f>
        <v>21616</v>
      </c>
      <c r="E137" s="2">
        <f>#REF!-C136</f>
        <v>1008</v>
      </c>
      <c r="F137" t="str">
        <f>TEXT(#REF!,"mmm-yyy")</f>
        <v>Jun-2020</v>
      </c>
    </row>
    <row r="138" spans="1:6" x14ac:dyDescent="0.25">
      <c r="A138" s="3">
        <v>43987</v>
      </c>
      <c r="B138" s="2">
        <v>1912302</v>
      </c>
      <c r="C138" s="2">
        <v>109304</v>
      </c>
      <c r="D138" s="2">
        <f>#REF!-B137</f>
        <v>28709</v>
      </c>
      <c r="E138" s="2">
        <f>#REF!-C137</f>
        <v>1112</v>
      </c>
      <c r="F138" t="str">
        <f>TEXT(#REF!,"mmm-yyy")</f>
        <v>Jun-2020</v>
      </c>
    </row>
    <row r="139" spans="1:6" x14ac:dyDescent="0.25">
      <c r="A139" s="3">
        <v>43988</v>
      </c>
      <c r="B139" s="2">
        <v>1934818</v>
      </c>
      <c r="C139" s="2">
        <v>110032</v>
      </c>
      <c r="D139" s="2">
        <f>#REF!-B138</f>
        <v>22516</v>
      </c>
      <c r="E139" s="2">
        <f>#REF!-C138</f>
        <v>728</v>
      </c>
      <c r="F139" t="str">
        <f>TEXT(#REF!,"mmm-yyy")</f>
        <v>Jun-2020</v>
      </c>
    </row>
    <row r="140" spans="1:6" x14ac:dyDescent="0.25">
      <c r="A140" s="3">
        <v>43989</v>
      </c>
      <c r="B140" s="2">
        <v>1953434</v>
      </c>
      <c r="C140" s="2">
        <v>110422</v>
      </c>
      <c r="D140" s="2">
        <f>#REF!-B139</f>
        <v>18616</v>
      </c>
      <c r="E140" s="2">
        <f>#REF!-C139</f>
        <v>390</v>
      </c>
      <c r="F140" t="str">
        <f>TEXT(#REF!,"mmm-yyy")</f>
        <v>Jun-2020</v>
      </c>
    </row>
    <row r="141" spans="1:6" x14ac:dyDescent="0.25">
      <c r="A141" s="3">
        <v>43990</v>
      </c>
      <c r="B141" s="2">
        <v>1971641</v>
      </c>
      <c r="C141" s="2">
        <v>111144</v>
      </c>
      <c r="D141" s="2">
        <f>#REF!-B140</f>
        <v>18207</v>
      </c>
      <c r="E141" s="2">
        <f>#REF!-C140</f>
        <v>722</v>
      </c>
      <c r="F141" t="str">
        <f>TEXT(#REF!,"mmm-yyy")</f>
        <v>Jun-2020</v>
      </c>
    </row>
    <row r="142" spans="1:6" x14ac:dyDescent="0.25">
      <c r="A142" s="3">
        <v>43991</v>
      </c>
      <c r="B142" s="2">
        <v>1990446</v>
      </c>
      <c r="C142" s="2">
        <v>112174</v>
      </c>
      <c r="D142" s="2">
        <f>#REF!-B141</f>
        <v>18805</v>
      </c>
      <c r="E142" s="2">
        <f>#REF!-C141</f>
        <v>1030</v>
      </c>
      <c r="F142" t="str">
        <f>TEXT(#REF!,"mmm-yyy")</f>
        <v>Jun-2020</v>
      </c>
    </row>
    <row r="143" spans="1:6" x14ac:dyDescent="0.25">
      <c r="A143" s="3">
        <v>43992</v>
      </c>
      <c r="B143" s="2">
        <v>2013298</v>
      </c>
      <c r="C143" s="2">
        <v>113103</v>
      </c>
      <c r="D143" s="2">
        <f>#REF!-B142</f>
        <v>22852</v>
      </c>
      <c r="E143" s="2">
        <f>#REF!-C142</f>
        <v>929</v>
      </c>
      <c r="F143" t="str">
        <f>TEXT(#REF!,"mmm-yyy")</f>
        <v>Jun-2020</v>
      </c>
    </row>
    <row r="144" spans="1:6" x14ac:dyDescent="0.25">
      <c r="A144" s="3">
        <v>43993</v>
      </c>
      <c r="B144" s="2">
        <v>2036500</v>
      </c>
      <c r="C144" s="2">
        <v>113980</v>
      </c>
      <c r="D144" s="2">
        <f>#REF!-B143</f>
        <v>23202</v>
      </c>
      <c r="E144" s="2">
        <f>#REF!-C143</f>
        <v>877</v>
      </c>
      <c r="F144" t="str">
        <f>TEXT(#REF!,"mmm-yyy")</f>
        <v>Jun-2020</v>
      </c>
    </row>
    <row r="145" spans="1:6" x14ac:dyDescent="0.25">
      <c r="A145" s="3">
        <v>43994</v>
      </c>
      <c r="B145" s="2">
        <v>2061993</v>
      </c>
      <c r="C145" s="2">
        <v>114759</v>
      </c>
      <c r="D145" s="2">
        <f>#REF!-B144</f>
        <v>25493</v>
      </c>
      <c r="E145" s="2">
        <f>#REF!-C144</f>
        <v>779</v>
      </c>
      <c r="F145" t="str">
        <f>TEXT(#REF!,"mmm-yyy")</f>
        <v>Jun-2020</v>
      </c>
    </row>
    <row r="146" spans="1:6" x14ac:dyDescent="0.25">
      <c r="A146" s="3">
        <v>43995</v>
      </c>
      <c r="B146" s="2">
        <v>2087327</v>
      </c>
      <c r="C146" s="2">
        <v>115451</v>
      </c>
      <c r="D146" s="2">
        <f>#REF!-B145</f>
        <v>25334</v>
      </c>
      <c r="E146" s="2">
        <f>#REF!-C145</f>
        <v>692</v>
      </c>
      <c r="F146" t="str">
        <f>TEXT(#REF!,"mmm-yyy")</f>
        <v>Jun-2020</v>
      </c>
    </row>
    <row r="147" spans="1:6" x14ac:dyDescent="0.25">
      <c r="A147" s="3">
        <v>43996</v>
      </c>
      <c r="B147" s="2">
        <v>2106457</v>
      </c>
      <c r="C147" s="2">
        <v>115768</v>
      </c>
      <c r="D147" s="2">
        <f>#REF!-B146</f>
        <v>19130</v>
      </c>
      <c r="E147" s="2">
        <f>#REF!-C146</f>
        <v>317</v>
      </c>
      <c r="F147" t="str">
        <f>TEXT(#REF!,"mmm-yyy")</f>
        <v>Jun-2020</v>
      </c>
    </row>
    <row r="148" spans="1:6" x14ac:dyDescent="0.25">
      <c r="A148" s="3">
        <v>43997</v>
      </c>
      <c r="B148" s="2">
        <v>2126574</v>
      </c>
      <c r="C148" s="2">
        <v>116216</v>
      </c>
      <c r="D148" s="2">
        <f>#REF!-B147</f>
        <v>20117</v>
      </c>
      <c r="E148" s="2">
        <f>#REF!-C147</f>
        <v>448</v>
      </c>
      <c r="F148" t="str">
        <f>TEXT(#REF!,"mmm-yyy")</f>
        <v>Jun-2020</v>
      </c>
    </row>
    <row r="149" spans="1:6" x14ac:dyDescent="0.25">
      <c r="A149" s="3">
        <v>43998</v>
      </c>
      <c r="B149" s="2">
        <v>2151459</v>
      </c>
      <c r="C149" s="2">
        <v>116985</v>
      </c>
      <c r="D149" s="2">
        <f>#REF!-B148</f>
        <v>24885</v>
      </c>
      <c r="E149" s="2">
        <f>#REF!-C148</f>
        <v>769</v>
      </c>
      <c r="F149" t="str">
        <f>TEXT(#REF!,"mmm-yyy")</f>
        <v>Jun-2020</v>
      </c>
    </row>
    <row r="150" spans="1:6" x14ac:dyDescent="0.25">
      <c r="A150" s="3">
        <v>43999</v>
      </c>
      <c r="B150" s="2">
        <v>2177114</v>
      </c>
      <c r="C150" s="2">
        <v>117746</v>
      </c>
      <c r="D150" s="2">
        <f>#REF!-B149</f>
        <v>25655</v>
      </c>
      <c r="E150" s="2">
        <f>#REF!-C149</f>
        <v>761</v>
      </c>
      <c r="F150" t="str">
        <f>TEXT(#REF!,"mmm-yyy")</f>
        <v>Jun-2020</v>
      </c>
    </row>
    <row r="151" spans="1:6" x14ac:dyDescent="0.25">
      <c r="A151" s="3">
        <v>44000</v>
      </c>
      <c r="B151" s="2">
        <v>2205173</v>
      </c>
      <c r="C151" s="2">
        <v>118473</v>
      </c>
      <c r="D151" s="2">
        <f>#REF!-B150</f>
        <v>28059</v>
      </c>
      <c r="E151" s="2">
        <f>#REF!-C150</f>
        <v>727</v>
      </c>
      <c r="F151" t="str">
        <f>TEXT(#REF!,"mmm-yyy")</f>
        <v>Jun-2020</v>
      </c>
    </row>
    <row r="152" spans="1:6" x14ac:dyDescent="0.25">
      <c r="A152" s="3">
        <v>44001</v>
      </c>
      <c r="B152" s="2">
        <v>2236009</v>
      </c>
      <c r="C152" s="2">
        <v>119171</v>
      </c>
      <c r="D152" s="2">
        <f>#REF!-B151</f>
        <v>30836</v>
      </c>
      <c r="E152" s="2">
        <f>#REF!-C151</f>
        <v>698</v>
      </c>
      <c r="F152" t="str">
        <f>TEXT(#REF!,"mmm-yyy")</f>
        <v>Jun-2020</v>
      </c>
    </row>
    <row r="153" spans="1:6" x14ac:dyDescent="0.25">
      <c r="A153" s="3">
        <v>44002</v>
      </c>
      <c r="B153" s="2">
        <v>2268034</v>
      </c>
      <c r="C153" s="2">
        <v>119717</v>
      </c>
      <c r="D153" s="2">
        <f>#REF!-B152</f>
        <v>32025</v>
      </c>
      <c r="E153" s="2">
        <f>#REF!-C152</f>
        <v>546</v>
      </c>
      <c r="F153" t="str">
        <f>TEXT(#REF!,"mmm-yyy")</f>
        <v>Jun-2020</v>
      </c>
    </row>
    <row r="154" spans="1:6" x14ac:dyDescent="0.25">
      <c r="A154" s="3">
        <v>44003</v>
      </c>
      <c r="B154" s="2">
        <v>2294413</v>
      </c>
      <c r="C154" s="2">
        <v>119974</v>
      </c>
      <c r="D154" s="2">
        <f>#REF!-B153</f>
        <v>26379</v>
      </c>
      <c r="E154" s="2">
        <f>#REF!-C153</f>
        <v>257</v>
      </c>
      <c r="F154" t="str">
        <f>TEXT(#REF!,"mmm-yyy")</f>
        <v>Jun-2020</v>
      </c>
    </row>
    <row r="155" spans="1:6" x14ac:dyDescent="0.25">
      <c r="A155" s="3">
        <v>44004</v>
      </c>
      <c r="B155" s="2">
        <v>2324879</v>
      </c>
      <c r="C155" s="2">
        <v>120334</v>
      </c>
      <c r="D155" s="2">
        <f>#REF!-B154</f>
        <v>30466</v>
      </c>
      <c r="E155" s="2">
        <f>#REF!-C154</f>
        <v>360</v>
      </c>
      <c r="F155" t="str">
        <f>TEXT(#REF!,"mmm-yyy")</f>
        <v>Jun-2020</v>
      </c>
    </row>
    <row r="156" spans="1:6" x14ac:dyDescent="0.25">
      <c r="A156" s="3">
        <v>44005</v>
      </c>
      <c r="B156" s="2">
        <v>2359939</v>
      </c>
      <c r="C156" s="2">
        <v>121167</v>
      </c>
      <c r="D156" s="2">
        <f>#REF!-B155</f>
        <v>35060</v>
      </c>
      <c r="E156" s="2">
        <f>#REF!-C155</f>
        <v>833</v>
      </c>
      <c r="F156" t="str">
        <f>TEXT(#REF!,"mmm-yyy")</f>
        <v>Jun-2020</v>
      </c>
    </row>
    <row r="157" spans="1:6" x14ac:dyDescent="0.25">
      <c r="A157" s="3">
        <v>44006</v>
      </c>
      <c r="B157" s="2">
        <v>2396928</v>
      </c>
      <c r="C157" s="2">
        <v>121934</v>
      </c>
      <c r="D157" s="2">
        <f>#REF!-B156</f>
        <v>36989</v>
      </c>
      <c r="E157" s="2">
        <f>#REF!-C156</f>
        <v>767</v>
      </c>
      <c r="F157" t="str">
        <f>TEXT(#REF!,"mmm-yyy")</f>
        <v>Jun-2020</v>
      </c>
    </row>
    <row r="158" spans="1:6" x14ac:dyDescent="0.25">
      <c r="A158" s="3">
        <v>44007</v>
      </c>
      <c r="B158" s="2">
        <v>2438101</v>
      </c>
      <c r="C158" s="2">
        <v>124400</v>
      </c>
      <c r="D158" s="2">
        <f>#REF!-B157</f>
        <v>41173</v>
      </c>
      <c r="E158" s="2">
        <f>#REF!-C157</f>
        <v>2466</v>
      </c>
      <c r="F158" t="str">
        <f>TEXT(#REF!,"mmm-yyy")</f>
        <v>Jun-2020</v>
      </c>
    </row>
    <row r="159" spans="1:6" x14ac:dyDescent="0.25">
      <c r="A159" s="3">
        <v>44008</v>
      </c>
      <c r="B159" s="2">
        <v>2483629</v>
      </c>
      <c r="C159" s="2">
        <v>125033</v>
      </c>
      <c r="D159" s="2">
        <f>#REF!-B158</f>
        <v>45528</v>
      </c>
      <c r="E159" s="2">
        <f>#REF!-C158</f>
        <v>633</v>
      </c>
      <c r="F159" t="str">
        <f>TEXT(#REF!,"mmm-yyy")</f>
        <v>Jun-2020</v>
      </c>
    </row>
    <row r="160" spans="1:6" x14ac:dyDescent="0.25">
      <c r="A160" s="3">
        <v>44009</v>
      </c>
      <c r="B160" s="2">
        <v>2525928</v>
      </c>
      <c r="C160" s="2">
        <v>125544</v>
      </c>
      <c r="D160" s="2">
        <f>#REF!-B159</f>
        <v>42299</v>
      </c>
      <c r="E160" s="2">
        <f>#REF!-C159</f>
        <v>511</v>
      </c>
      <c r="F160" t="str">
        <f>TEXT(#REF!,"mmm-yyy")</f>
        <v>Jun-2020</v>
      </c>
    </row>
    <row r="161" spans="1:6" x14ac:dyDescent="0.25">
      <c r="A161" s="3">
        <v>44010</v>
      </c>
      <c r="B161" s="2">
        <v>2565436</v>
      </c>
      <c r="C161" s="2">
        <v>125815</v>
      </c>
      <c r="D161" s="2">
        <f>#REF!-B160</f>
        <v>39508</v>
      </c>
      <c r="E161" s="2">
        <f>#REF!-C160</f>
        <v>271</v>
      </c>
      <c r="F161" t="str">
        <f>TEXT(#REF!,"mmm-yyy")</f>
        <v>Jun-2020</v>
      </c>
    </row>
    <row r="162" spans="1:6" x14ac:dyDescent="0.25">
      <c r="A162" s="3">
        <v>44011</v>
      </c>
      <c r="B162" s="2">
        <v>2604932</v>
      </c>
      <c r="C162" s="2">
        <v>126162</v>
      </c>
      <c r="D162" s="2">
        <f>#REF!-B161</f>
        <v>39496</v>
      </c>
      <c r="E162" s="2">
        <f>#REF!-C161</f>
        <v>347</v>
      </c>
      <c r="F162" t="str">
        <f>TEXT(#REF!,"mmm-yyy")</f>
        <v>Jun-2020</v>
      </c>
    </row>
    <row r="163" spans="1:6" x14ac:dyDescent="0.25">
      <c r="A163" s="3">
        <v>44012</v>
      </c>
      <c r="B163" s="2">
        <v>2653321</v>
      </c>
      <c r="C163" s="2">
        <v>127462</v>
      </c>
      <c r="D163" s="2">
        <f>#REF!-B162</f>
        <v>48389</v>
      </c>
      <c r="E163" s="2">
        <f>#REF!-C162</f>
        <v>1300</v>
      </c>
      <c r="F163" t="str">
        <f>TEXT(#REF!,"mmm-yyy")</f>
        <v>Jun-2020</v>
      </c>
    </row>
    <row r="164" spans="1:6" x14ac:dyDescent="0.25">
      <c r="A164" s="3">
        <v>44013</v>
      </c>
      <c r="B164" s="2">
        <v>2703296</v>
      </c>
      <c r="C164" s="2">
        <v>128104</v>
      </c>
      <c r="D164" s="2">
        <f>#REF!-B163</f>
        <v>49975</v>
      </c>
      <c r="E164" s="2">
        <f>#REF!-C163</f>
        <v>642</v>
      </c>
      <c r="F164" t="str">
        <f>TEXT(#REF!,"mmm-yyy")</f>
        <v>Jul-2020</v>
      </c>
    </row>
    <row r="165" spans="1:6" x14ac:dyDescent="0.25">
      <c r="A165" s="3">
        <v>44014</v>
      </c>
      <c r="B165" s="2">
        <v>2758855</v>
      </c>
      <c r="C165" s="2">
        <v>128827</v>
      </c>
      <c r="D165" s="2">
        <f>#REF!-B164</f>
        <v>55559</v>
      </c>
      <c r="E165" s="2">
        <f>#REF!-C164</f>
        <v>723</v>
      </c>
      <c r="F165" t="str">
        <f>TEXT(#REF!,"mmm-yyy")</f>
        <v>Jul-2020</v>
      </c>
    </row>
    <row r="166" spans="1:6" x14ac:dyDescent="0.25">
      <c r="A166" s="3">
        <v>44015</v>
      </c>
      <c r="B166" s="2">
        <v>2816009</v>
      </c>
      <c r="C166" s="2">
        <v>129418</v>
      </c>
      <c r="D166" s="2">
        <f>#REF!-B165</f>
        <v>57154</v>
      </c>
      <c r="E166" s="2">
        <f>#REF!-C165</f>
        <v>591</v>
      </c>
      <c r="F166" t="str">
        <f>TEXT(#REF!,"mmm-yyy")</f>
        <v>Jul-2020</v>
      </c>
    </row>
    <row r="167" spans="1:6" x14ac:dyDescent="0.25">
      <c r="A167" s="3">
        <v>44016</v>
      </c>
      <c r="B167" s="2">
        <v>2866015</v>
      </c>
      <c r="C167" s="2">
        <v>129679</v>
      </c>
      <c r="D167" s="2">
        <f>#REF!-B166</f>
        <v>50006</v>
      </c>
      <c r="E167" s="2">
        <f>#REF!-C166</f>
        <v>261</v>
      </c>
      <c r="F167" t="str">
        <f>TEXT(#REF!,"mmm-yyy")</f>
        <v>Jul-2020</v>
      </c>
    </row>
    <row r="168" spans="1:6" x14ac:dyDescent="0.25">
      <c r="A168" s="3">
        <v>44017</v>
      </c>
      <c r="B168" s="2">
        <v>2910782</v>
      </c>
      <c r="C168" s="2">
        <v>129941</v>
      </c>
      <c r="D168" s="2">
        <f>#REF!-B167</f>
        <v>44767</v>
      </c>
      <c r="E168" s="2">
        <f>#REF!-C167</f>
        <v>262</v>
      </c>
      <c r="F168" t="str">
        <f>TEXT(#REF!,"mmm-yyy")</f>
        <v>Jul-2020</v>
      </c>
    </row>
    <row r="169" spans="1:6" x14ac:dyDescent="0.25">
      <c r="A169" s="3">
        <v>44018</v>
      </c>
      <c r="B169" s="2">
        <v>2958098</v>
      </c>
      <c r="C169" s="2">
        <v>130332</v>
      </c>
      <c r="D169" s="2">
        <f>#REF!-B168</f>
        <v>47316</v>
      </c>
      <c r="E169" s="2">
        <f>#REF!-C168</f>
        <v>391</v>
      </c>
      <c r="F169" t="str">
        <f>TEXT(#REF!,"mmm-yyy")</f>
        <v>Jul-2020</v>
      </c>
    </row>
    <row r="170" spans="1:6" x14ac:dyDescent="0.25">
      <c r="A170" s="3">
        <v>44019</v>
      </c>
      <c r="B170" s="2">
        <v>3012182</v>
      </c>
      <c r="C170" s="2">
        <v>131290</v>
      </c>
      <c r="D170" s="2">
        <f>#REF!-B169</f>
        <v>54084</v>
      </c>
      <c r="E170" s="2">
        <f>#REF!-C169</f>
        <v>958</v>
      </c>
      <c r="F170" t="str">
        <f>TEXT(#REF!,"mmm-yyy")</f>
        <v>Jul-2020</v>
      </c>
    </row>
    <row r="171" spans="1:6" x14ac:dyDescent="0.25">
      <c r="A171" s="3">
        <v>44020</v>
      </c>
      <c r="B171" s="2">
        <v>3071637</v>
      </c>
      <c r="C171" s="2">
        <v>132238</v>
      </c>
      <c r="D171" s="2">
        <f>#REF!-B170</f>
        <v>59455</v>
      </c>
      <c r="E171" s="2">
        <f>#REF!-C170</f>
        <v>948</v>
      </c>
      <c r="F171" t="str">
        <f>TEXT(#REF!,"mmm-yyy")</f>
        <v>Jul-2020</v>
      </c>
    </row>
    <row r="172" spans="1:6" x14ac:dyDescent="0.25">
      <c r="A172" s="3">
        <v>44021</v>
      </c>
      <c r="B172" s="2">
        <v>3131526</v>
      </c>
      <c r="C172" s="2">
        <v>133079</v>
      </c>
      <c r="D172" s="2">
        <f>#REF!-B171</f>
        <v>59889</v>
      </c>
      <c r="E172" s="2">
        <f>#REF!-C171</f>
        <v>841</v>
      </c>
      <c r="F172" t="str">
        <f>TEXT(#REF!,"mmm-yyy")</f>
        <v>Jul-2020</v>
      </c>
    </row>
    <row r="173" spans="1:6" x14ac:dyDescent="0.25">
      <c r="A173" s="3">
        <v>44022</v>
      </c>
      <c r="B173" s="2">
        <v>3199753</v>
      </c>
      <c r="C173" s="2">
        <v>133907</v>
      </c>
      <c r="D173" s="2">
        <f>#REF!-B172</f>
        <v>68227</v>
      </c>
      <c r="E173" s="2">
        <f>#REF!-C172</f>
        <v>828</v>
      </c>
      <c r="F173" t="str">
        <f>TEXT(#REF!,"mmm-yyy")</f>
        <v>Jul-2020</v>
      </c>
    </row>
    <row r="174" spans="1:6" x14ac:dyDescent="0.25">
      <c r="A174" s="3">
        <v>44023</v>
      </c>
      <c r="B174" s="2">
        <v>3260474</v>
      </c>
      <c r="C174" s="2">
        <v>134582</v>
      </c>
      <c r="D174" s="2">
        <f>#REF!-B173</f>
        <v>60721</v>
      </c>
      <c r="E174" s="2">
        <f>#REF!-C173</f>
        <v>675</v>
      </c>
      <c r="F174" t="str">
        <f>TEXT(#REF!,"mmm-yyy")</f>
        <v>Jul-2020</v>
      </c>
    </row>
    <row r="175" spans="1:6" x14ac:dyDescent="0.25">
      <c r="A175" s="3">
        <v>44024</v>
      </c>
      <c r="B175" s="2">
        <v>3318279</v>
      </c>
      <c r="C175" s="2">
        <v>134977</v>
      </c>
      <c r="D175" s="2">
        <f>#REF!-B174</f>
        <v>57805</v>
      </c>
      <c r="E175" s="2">
        <f>#REF!-C174</f>
        <v>395</v>
      </c>
      <c r="F175" t="str">
        <f>TEXT(#REF!,"mmm-yyy")</f>
        <v>Jul-2020</v>
      </c>
    </row>
    <row r="176" spans="1:6" x14ac:dyDescent="0.25">
      <c r="A176" s="3">
        <v>44025</v>
      </c>
      <c r="B176" s="2">
        <v>3379846</v>
      </c>
      <c r="C176" s="2">
        <v>135402</v>
      </c>
      <c r="D176" s="2">
        <f>#REF!-B175</f>
        <v>61567</v>
      </c>
      <c r="E176" s="2">
        <f>#REF!-C175</f>
        <v>425</v>
      </c>
      <c r="F176" t="str">
        <f>TEXT(#REF!,"mmm-yyy")</f>
        <v>Jul-2020</v>
      </c>
    </row>
    <row r="177" spans="1:6" x14ac:dyDescent="0.25">
      <c r="A177" s="3">
        <v>44026</v>
      </c>
      <c r="B177" s="2">
        <v>3445448</v>
      </c>
      <c r="C177" s="2">
        <v>136356</v>
      </c>
      <c r="D177" s="2">
        <f>#REF!-B176</f>
        <v>65602</v>
      </c>
      <c r="E177" s="2">
        <f>#REF!-C176</f>
        <v>954</v>
      </c>
      <c r="F177" t="str">
        <f>TEXT(#REF!,"mmm-yyy")</f>
        <v>Jul-2020</v>
      </c>
    </row>
    <row r="178" spans="1:6" x14ac:dyDescent="0.25">
      <c r="A178" s="3">
        <v>44027</v>
      </c>
      <c r="B178" s="2">
        <v>3513790</v>
      </c>
      <c r="C178" s="2">
        <v>137327</v>
      </c>
      <c r="D178" s="2">
        <f>#REF!-B177</f>
        <v>68342</v>
      </c>
      <c r="E178" s="2">
        <f>#REF!-C177</f>
        <v>971</v>
      </c>
      <c r="F178" t="str">
        <f>TEXT(#REF!,"mmm-yyy")</f>
        <v>Jul-2020</v>
      </c>
    </row>
    <row r="179" spans="1:6" x14ac:dyDescent="0.25">
      <c r="A179" s="3">
        <v>44028</v>
      </c>
      <c r="B179" s="2">
        <v>3589477</v>
      </c>
      <c r="C179" s="2">
        <v>138285</v>
      </c>
      <c r="D179" s="2">
        <f>#REF!-B178</f>
        <v>75687</v>
      </c>
      <c r="E179" s="2">
        <f>#REF!-C178</f>
        <v>958</v>
      </c>
      <c r="F179" t="str">
        <f>TEXT(#REF!,"mmm-yyy")</f>
        <v>Jul-2020</v>
      </c>
    </row>
    <row r="180" spans="1:6" x14ac:dyDescent="0.25">
      <c r="A180" s="3">
        <v>44029</v>
      </c>
      <c r="B180" s="2">
        <v>3660400</v>
      </c>
      <c r="C180" s="2">
        <v>139186</v>
      </c>
      <c r="D180" s="2">
        <f>#REF!-B179</f>
        <v>70923</v>
      </c>
      <c r="E180" s="2">
        <f>#REF!-C179</f>
        <v>901</v>
      </c>
      <c r="F180" t="str">
        <f>TEXT(#REF!,"mmm-yyy")</f>
        <v>Jul-2020</v>
      </c>
    </row>
    <row r="181" spans="1:6" x14ac:dyDescent="0.25">
      <c r="A181" s="3">
        <v>44030</v>
      </c>
      <c r="B181" s="2">
        <v>3722851</v>
      </c>
      <c r="C181" s="2">
        <v>139961</v>
      </c>
      <c r="D181" s="2">
        <f>#REF!-B180</f>
        <v>62451</v>
      </c>
      <c r="E181" s="2">
        <f>#REF!-C180</f>
        <v>775</v>
      </c>
      <c r="F181" t="str">
        <f>TEXT(#REF!,"mmm-yyy")</f>
        <v>Jul-2020</v>
      </c>
    </row>
    <row r="182" spans="1:6" x14ac:dyDescent="0.25">
      <c r="A182" s="3">
        <v>44031</v>
      </c>
      <c r="B182" s="2">
        <v>3785126</v>
      </c>
      <c r="C182" s="2">
        <v>140373</v>
      </c>
      <c r="D182" s="2">
        <f>#REF!-B181</f>
        <v>62275</v>
      </c>
      <c r="E182" s="2">
        <f>#REF!-C181</f>
        <v>412</v>
      </c>
      <c r="F182" t="str">
        <f>TEXT(#REF!,"mmm-yyy")</f>
        <v>Jul-2020</v>
      </c>
    </row>
    <row r="183" spans="1:6" x14ac:dyDescent="0.25">
      <c r="A183" s="3">
        <v>44032</v>
      </c>
      <c r="B183" s="2">
        <v>3845014</v>
      </c>
      <c r="C183" s="2">
        <v>140904</v>
      </c>
      <c r="D183" s="2">
        <f>#REF!-B182</f>
        <v>59888</v>
      </c>
      <c r="E183" s="2">
        <f>#REF!-C182</f>
        <v>531</v>
      </c>
      <c r="F183" t="str">
        <f>TEXT(#REF!,"mmm-yyy")</f>
        <v>Jul-2020</v>
      </c>
    </row>
    <row r="184" spans="1:6" x14ac:dyDescent="0.25">
      <c r="A184" s="3">
        <v>44033</v>
      </c>
      <c r="B184" s="2">
        <v>3910291</v>
      </c>
      <c r="C184" s="2">
        <v>142031</v>
      </c>
      <c r="D184" s="2">
        <f>#REF!-B183</f>
        <v>65277</v>
      </c>
      <c r="E184" s="2">
        <f>#REF!-C183</f>
        <v>1127</v>
      </c>
      <c r="F184" t="str">
        <f>TEXT(#REF!,"mmm-yyy")</f>
        <v>Jul-2020</v>
      </c>
    </row>
    <row r="185" spans="1:6" x14ac:dyDescent="0.25">
      <c r="A185" s="3">
        <v>44034</v>
      </c>
      <c r="B185" s="2">
        <v>3980030</v>
      </c>
      <c r="C185" s="2">
        <v>143167</v>
      </c>
      <c r="D185" s="2">
        <f>#REF!-B184</f>
        <v>69739</v>
      </c>
      <c r="E185" s="2">
        <f>#REF!-C184</f>
        <v>1136</v>
      </c>
      <c r="F185" t="str">
        <f>TEXT(#REF!,"mmm-yyy")</f>
        <v>Jul-2020</v>
      </c>
    </row>
    <row r="186" spans="1:6" x14ac:dyDescent="0.25">
      <c r="A186" s="3">
        <v>44035</v>
      </c>
      <c r="B186" s="2">
        <v>4050036</v>
      </c>
      <c r="C186" s="2">
        <v>144283</v>
      </c>
      <c r="D186" s="2">
        <f>#REF!-B185</f>
        <v>70006</v>
      </c>
      <c r="E186" s="2">
        <f>#REF!-C185</f>
        <v>1116</v>
      </c>
      <c r="F186" t="str">
        <f>TEXT(#REF!,"mmm-yyy")</f>
        <v>Jul-2020</v>
      </c>
    </row>
    <row r="187" spans="1:6" x14ac:dyDescent="0.25">
      <c r="A187" s="3">
        <v>44036</v>
      </c>
      <c r="B187" s="2">
        <v>4123561</v>
      </c>
      <c r="C187" s="2">
        <v>145429</v>
      </c>
      <c r="D187" s="2">
        <f>#REF!-B186</f>
        <v>73525</v>
      </c>
      <c r="E187" s="2">
        <f>#REF!-C186</f>
        <v>1146</v>
      </c>
      <c r="F187" t="str">
        <f>TEXT(#REF!,"mmm-yyy")</f>
        <v>Jul-2020</v>
      </c>
    </row>
    <row r="188" spans="1:6" x14ac:dyDescent="0.25">
      <c r="A188" s="3">
        <v>44037</v>
      </c>
      <c r="B188" s="2">
        <v>4190337</v>
      </c>
      <c r="C188" s="2">
        <v>146313</v>
      </c>
      <c r="D188" s="2">
        <f>#REF!-B187</f>
        <v>66776</v>
      </c>
      <c r="E188" s="2">
        <f>#REF!-C187</f>
        <v>884</v>
      </c>
      <c r="F188" t="str">
        <f>TEXT(#REF!,"mmm-yyy")</f>
        <v>Jul-2020</v>
      </c>
    </row>
    <row r="189" spans="1:6" x14ac:dyDescent="0.25">
      <c r="A189" s="3">
        <v>44038</v>
      </c>
      <c r="B189" s="2">
        <v>4244554</v>
      </c>
      <c r="C189" s="2">
        <v>146753</v>
      </c>
      <c r="D189" s="2">
        <f>#REF!-B188</f>
        <v>54217</v>
      </c>
      <c r="E189" s="2">
        <f>#REF!-C188</f>
        <v>440</v>
      </c>
      <c r="F189" t="str">
        <f>TEXT(#REF!,"mmm-yyy")</f>
        <v>Jul-2020</v>
      </c>
    </row>
    <row r="190" spans="1:6" x14ac:dyDescent="0.25">
      <c r="A190" s="3">
        <v>44039</v>
      </c>
      <c r="B190" s="2">
        <v>4303735</v>
      </c>
      <c r="C190" s="2">
        <v>148449</v>
      </c>
      <c r="D190" s="2">
        <f>#REF!-B189</f>
        <v>59181</v>
      </c>
      <c r="E190" s="2">
        <f>#REF!-C189</f>
        <v>1696</v>
      </c>
      <c r="F190" t="str">
        <f>TEXT(#REF!,"mmm-yyy")</f>
        <v>Jul-2020</v>
      </c>
    </row>
    <row r="191" spans="1:6" x14ac:dyDescent="0.25">
      <c r="A191" s="3">
        <v>44040</v>
      </c>
      <c r="B191" s="2">
        <v>4366851</v>
      </c>
      <c r="C191" s="2">
        <v>149776</v>
      </c>
      <c r="D191" s="2">
        <f>#REF!-B190</f>
        <v>63116</v>
      </c>
      <c r="E191" s="2">
        <f>#REF!-C190</f>
        <v>1327</v>
      </c>
      <c r="F191" t="str">
        <f>TEXT(#REF!,"mmm-yyy")</f>
        <v>Jul-2020</v>
      </c>
    </row>
    <row r="192" spans="1:6" x14ac:dyDescent="0.25">
      <c r="A192" s="3">
        <v>44041</v>
      </c>
      <c r="B192" s="2">
        <v>4433633</v>
      </c>
      <c r="C192" s="2">
        <v>151172</v>
      </c>
      <c r="D192" s="2">
        <f>#REF!-B191</f>
        <v>66782</v>
      </c>
      <c r="E192" s="2">
        <f>#REF!-C191</f>
        <v>1396</v>
      </c>
      <c r="F192" t="str">
        <f>TEXT(#REF!,"mmm-yyy")</f>
        <v>Jul-2020</v>
      </c>
    </row>
    <row r="193" spans="1:6" x14ac:dyDescent="0.25">
      <c r="A193" s="3">
        <v>44042</v>
      </c>
      <c r="B193" s="2">
        <v>4502581</v>
      </c>
      <c r="C193" s="2">
        <v>152433</v>
      </c>
      <c r="D193" s="2">
        <f>#REF!-B192</f>
        <v>68948</v>
      </c>
      <c r="E193" s="2">
        <f>#REF!-C192</f>
        <v>1261</v>
      </c>
      <c r="F193" t="str">
        <f>TEXT(#REF!,"mmm-yyy")</f>
        <v>Jul-2020</v>
      </c>
    </row>
    <row r="194" spans="1:6" x14ac:dyDescent="0.25">
      <c r="A194" s="3">
        <v>44043</v>
      </c>
      <c r="B194" s="2">
        <v>4571669</v>
      </c>
      <c r="C194" s="2">
        <v>153862</v>
      </c>
      <c r="D194" s="2">
        <f>#REF!-B193</f>
        <v>69088</v>
      </c>
      <c r="E194" s="2">
        <f>#REF!-C193</f>
        <v>1429</v>
      </c>
      <c r="F194" t="str">
        <f>TEXT(#REF!,"mmm-yyy")</f>
        <v>Jul-2020</v>
      </c>
    </row>
    <row r="195" spans="1:6" x14ac:dyDescent="0.25">
      <c r="A195" s="3">
        <v>44044</v>
      </c>
      <c r="B195" s="2">
        <v>4628497</v>
      </c>
      <c r="C195" s="2">
        <v>154917</v>
      </c>
      <c r="D195" s="2">
        <f>#REF!-B194</f>
        <v>56828</v>
      </c>
      <c r="E195" s="2">
        <f>#REF!-C194</f>
        <v>1055</v>
      </c>
      <c r="F195" t="str">
        <f>TEXT(#REF!,"mmm-yyy")</f>
        <v>Aug-2020</v>
      </c>
    </row>
    <row r="196" spans="1:6" x14ac:dyDescent="0.25">
      <c r="A196" s="3">
        <v>44045</v>
      </c>
      <c r="B196" s="2">
        <v>4679291</v>
      </c>
      <c r="C196" s="2">
        <v>155337</v>
      </c>
      <c r="D196" s="2">
        <f>#REF!-B195</f>
        <v>50794</v>
      </c>
      <c r="E196" s="2">
        <f>#REF!-C195</f>
        <v>420</v>
      </c>
      <c r="F196" t="str">
        <f>TEXT(#REF!,"mmm-yyy")</f>
        <v>Aug-2020</v>
      </c>
    </row>
    <row r="197" spans="1:6" x14ac:dyDescent="0.25">
      <c r="A197" s="3">
        <v>44046</v>
      </c>
      <c r="B197" s="2">
        <v>4726775</v>
      </c>
      <c r="C197" s="2">
        <v>155945</v>
      </c>
      <c r="D197" s="2">
        <f>#REF!-B196</f>
        <v>47484</v>
      </c>
      <c r="E197" s="2">
        <f>#REF!-C196</f>
        <v>608</v>
      </c>
      <c r="F197" t="str">
        <f>TEXT(#REF!,"mmm-yyy")</f>
        <v>Aug-2020</v>
      </c>
    </row>
    <row r="198" spans="1:6" x14ac:dyDescent="0.25">
      <c r="A198" s="3">
        <v>44047</v>
      </c>
      <c r="B198" s="2">
        <v>4780324</v>
      </c>
      <c r="C198" s="2">
        <v>157301</v>
      </c>
      <c r="D198" s="2">
        <f>#REF!-B197</f>
        <v>53549</v>
      </c>
      <c r="E198" s="2">
        <f>#REF!-C197</f>
        <v>1356</v>
      </c>
      <c r="F198" t="str">
        <f>TEXT(#REF!,"mmm-yyy")</f>
        <v>Aug-2020</v>
      </c>
    </row>
    <row r="199" spans="1:6" x14ac:dyDescent="0.25">
      <c r="A199" s="3">
        <v>44048</v>
      </c>
      <c r="B199" s="2">
        <v>4834047</v>
      </c>
      <c r="C199" s="2">
        <v>158554</v>
      </c>
      <c r="D199" s="2">
        <f>#REF!-B198</f>
        <v>53723</v>
      </c>
      <c r="E199" s="2">
        <f>#REF!-C198</f>
        <v>1253</v>
      </c>
      <c r="F199" t="str">
        <f>TEXT(#REF!,"mmm-yyy")</f>
        <v>Aug-2020</v>
      </c>
    </row>
    <row r="200" spans="1:6" x14ac:dyDescent="0.25">
      <c r="A200" s="3">
        <v>44049</v>
      </c>
      <c r="B200" s="2">
        <v>4891561</v>
      </c>
      <c r="C200" s="2">
        <v>159625</v>
      </c>
      <c r="D200" s="2">
        <f>#REF!-B199</f>
        <v>57514</v>
      </c>
      <c r="E200" s="2">
        <f>#REF!-C199</f>
        <v>1071</v>
      </c>
      <c r="F200" t="str">
        <f>TEXT(#REF!,"mmm-yyy")</f>
        <v>Aug-2020</v>
      </c>
    </row>
    <row r="201" spans="1:6" x14ac:dyDescent="0.25">
      <c r="A201" s="3">
        <v>44050</v>
      </c>
      <c r="B201" s="2">
        <v>4952718</v>
      </c>
      <c r="C201" s="2">
        <v>160981</v>
      </c>
      <c r="D201" s="2">
        <f>#REF!-B200</f>
        <v>61157</v>
      </c>
      <c r="E201" s="2">
        <f>#REF!-C200</f>
        <v>1356</v>
      </c>
      <c r="F201" t="str">
        <f>TEXT(#REF!,"mmm-yyy")</f>
        <v>Aug-2020</v>
      </c>
    </row>
    <row r="202" spans="1:6" x14ac:dyDescent="0.25">
      <c r="A202" s="3">
        <v>44051</v>
      </c>
      <c r="B202" s="2">
        <v>5007958</v>
      </c>
      <c r="C202" s="2">
        <v>161947</v>
      </c>
      <c r="D202" s="2">
        <f>#REF!-B201</f>
        <v>55240</v>
      </c>
      <c r="E202" s="2">
        <f>#REF!-C201</f>
        <v>966</v>
      </c>
      <c r="F202" t="str">
        <f>TEXT(#REF!,"mmm-yyy")</f>
        <v>Aug-2020</v>
      </c>
    </row>
    <row r="203" spans="1:6" x14ac:dyDescent="0.25">
      <c r="A203" s="3">
        <v>44052</v>
      </c>
      <c r="B203" s="2">
        <v>5056438</v>
      </c>
      <c r="C203" s="2">
        <v>162486</v>
      </c>
      <c r="D203" s="2">
        <f>#REF!-B202</f>
        <v>48480</v>
      </c>
      <c r="E203" s="2">
        <f>#REF!-C202</f>
        <v>539</v>
      </c>
      <c r="F203" t="str">
        <f>TEXT(#REF!,"mmm-yyy")</f>
        <v>Aug-2020</v>
      </c>
    </row>
    <row r="204" spans="1:6" x14ac:dyDescent="0.25">
      <c r="A204" s="3">
        <v>44053</v>
      </c>
      <c r="B204" s="2">
        <v>5103611</v>
      </c>
      <c r="C204" s="2">
        <v>163023</v>
      </c>
      <c r="D204" s="2">
        <f>#REF!-B203</f>
        <v>47173</v>
      </c>
      <c r="E204" s="2">
        <f>#REF!-C203</f>
        <v>537</v>
      </c>
      <c r="F204" t="str">
        <f>TEXT(#REF!,"mmm-yyy")</f>
        <v>Aug-2020</v>
      </c>
    </row>
    <row r="205" spans="1:6" x14ac:dyDescent="0.25">
      <c r="A205" s="3">
        <v>44054</v>
      </c>
      <c r="B205" s="2">
        <v>5156968</v>
      </c>
      <c r="C205" s="2">
        <v>164474</v>
      </c>
      <c r="D205" s="2">
        <f>#REF!-B204</f>
        <v>53357</v>
      </c>
      <c r="E205" s="2">
        <f>#REF!-C204</f>
        <v>1451</v>
      </c>
      <c r="F205" t="str">
        <f>TEXT(#REF!,"mmm-yyy")</f>
        <v>Aug-2020</v>
      </c>
    </row>
    <row r="206" spans="1:6" x14ac:dyDescent="0.25">
      <c r="A206" s="3">
        <v>44055</v>
      </c>
      <c r="B206" s="2">
        <v>5211246</v>
      </c>
      <c r="C206" s="2">
        <v>165952</v>
      </c>
      <c r="D206" s="2">
        <f>#REF!-B205</f>
        <v>54278</v>
      </c>
      <c r="E206" s="2">
        <f>#REF!-C205</f>
        <v>1478</v>
      </c>
      <c r="F206" t="str">
        <f>TEXT(#REF!,"mmm-yyy")</f>
        <v>Aug-2020</v>
      </c>
    </row>
    <row r="207" spans="1:6" x14ac:dyDescent="0.25">
      <c r="A207" s="3">
        <v>44056</v>
      </c>
      <c r="B207" s="2">
        <v>5265307</v>
      </c>
      <c r="C207" s="2">
        <v>167165</v>
      </c>
      <c r="D207" s="2">
        <f>#REF!-B206</f>
        <v>54061</v>
      </c>
      <c r="E207" s="2">
        <f>#REF!-C206</f>
        <v>1213</v>
      </c>
      <c r="F207" t="str">
        <f>TEXT(#REF!,"mmm-yyy")</f>
        <v>Aug-2020</v>
      </c>
    </row>
    <row r="208" spans="1:6" x14ac:dyDescent="0.25">
      <c r="A208" s="3">
        <v>44057</v>
      </c>
      <c r="B208" s="2">
        <v>5324784</v>
      </c>
      <c r="C208" s="2">
        <v>168341</v>
      </c>
      <c r="D208" s="2">
        <f>#REF!-B207</f>
        <v>59477</v>
      </c>
      <c r="E208" s="2">
        <f>#REF!-C207</f>
        <v>1176</v>
      </c>
      <c r="F208" t="str">
        <f>TEXT(#REF!,"mmm-yyy")</f>
        <v>Aug-2020</v>
      </c>
    </row>
    <row r="209" spans="1:6" x14ac:dyDescent="0.25">
      <c r="A209" s="3">
        <v>44058</v>
      </c>
      <c r="B209" s="2">
        <v>5375527</v>
      </c>
      <c r="C209" s="2">
        <v>169400</v>
      </c>
      <c r="D209" s="2">
        <f>#REF!-B208</f>
        <v>50743</v>
      </c>
      <c r="E209" s="2">
        <f>#REF!-C208</f>
        <v>1059</v>
      </c>
      <c r="F209" t="str">
        <f>TEXT(#REF!,"mmm-yyy")</f>
        <v>Aug-2020</v>
      </c>
    </row>
    <row r="210" spans="1:6" x14ac:dyDescent="0.25">
      <c r="A210" s="3">
        <v>44059</v>
      </c>
      <c r="B210" s="2">
        <v>5417664</v>
      </c>
      <c r="C210" s="2">
        <v>169914</v>
      </c>
      <c r="D210" s="2">
        <f>#REF!-B209</f>
        <v>42137</v>
      </c>
      <c r="E210" s="2">
        <f>#REF!-C209</f>
        <v>514</v>
      </c>
      <c r="F210" t="str">
        <f>TEXT(#REF!,"mmm-yyy")</f>
        <v>Aug-2020</v>
      </c>
    </row>
    <row r="211" spans="1:6" x14ac:dyDescent="0.25">
      <c r="A211" s="3">
        <v>44060</v>
      </c>
      <c r="B211" s="2">
        <v>5455187</v>
      </c>
      <c r="C211" s="2">
        <v>170449</v>
      </c>
      <c r="D211" s="2">
        <f>#REF!-B210</f>
        <v>37523</v>
      </c>
      <c r="E211" s="2">
        <f>#REF!-C210</f>
        <v>535</v>
      </c>
      <c r="F211" t="str">
        <f>TEXT(#REF!,"mmm-yyy")</f>
        <v>Aug-2020</v>
      </c>
    </row>
    <row r="212" spans="1:6" x14ac:dyDescent="0.25">
      <c r="A212" s="3">
        <v>44061</v>
      </c>
      <c r="B212" s="2">
        <v>5498420</v>
      </c>
      <c r="C212" s="2">
        <v>171798</v>
      </c>
      <c r="D212" s="2">
        <f>#REF!-B211</f>
        <v>43233</v>
      </c>
      <c r="E212" s="2">
        <f>#REF!-C211</f>
        <v>1349</v>
      </c>
      <c r="F212" t="str">
        <f>TEXT(#REF!,"mmm-yyy")</f>
        <v>Aug-2020</v>
      </c>
    </row>
    <row r="213" spans="1:6" x14ac:dyDescent="0.25">
      <c r="A213" s="3">
        <v>44062</v>
      </c>
      <c r="B213" s="2">
        <v>5541433</v>
      </c>
      <c r="C213" s="2">
        <v>173093</v>
      </c>
      <c r="D213" s="2">
        <f>#REF!-B212</f>
        <v>43013</v>
      </c>
      <c r="E213" s="2">
        <f>#REF!-C212</f>
        <v>1295</v>
      </c>
      <c r="F213" t="str">
        <f>TEXT(#REF!,"mmm-yyy")</f>
        <v>Aug-2020</v>
      </c>
    </row>
    <row r="214" spans="1:6" x14ac:dyDescent="0.25">
      <c r="A214" s="3">
        <v>44063</v>
      </c>
      <c r="B214" s="2">
        <v>5587462</v>
      </c>
      <c r="C214" s="2">
        <v>174136</v>
      </c>
      <c r="D214" s="2">
        <f>#REF!-B213</f>
        <v>46029</v>
      </c>
      <c r="E214" s="2">
        <f>#REF!-C213</f>
        <v>1043</v>
      </c>
      <c r="F214" t="str">
        <f>TEXT(#REF!,"mmm-yyy")</f>
        <v>Aug-2020</v>
      </c>
    </row>
    <row r="215" spans="1:6" x14ac:dyDescent="0.25">
      <c r="A215" s="3">
        <v>44064</v>
      </c>
      <c r="B215" s="2">
        <v>5636491</v>
      </c>
      <c r="C215" s="2">
        <v>175297</v>
      </c>
      <c r="D215" s="2">
        <f>#REF!-B214</f>
        <v>49029</v>
      </c>
      <c r="E215" s="2">
        <f>#REF!-C214</f>
        <v>1161</v>
      </c>
      <c r="F215" t="str">
        <f>TEXT(#REF!,"mmm-yyy")</f>
        <v>Aug-2020</v>
      </c>
    </row>
    <row r="216" spans="1:6" x14ac:dyDescent="0.25">
      <c r="A216" s="3">
        <v>44065</v>
      </c>
      <c r="B216" s="2">
        <v>5681517</v>
      </c>
      <c r="C216" s="2">
        <v>176247</v>
      </c>
      <c r="D216" s="2">
        <f>#REF!-B215</f>
        <v>45026</v>
      </c>
      <c r="E216" s="2">
        <f>#REF!-C215</f>
        <v>950</v>
      </c>
      <c r="F216" t="str">
        <f>TEXT(#REF!,"mmm-yyy")</f>
        <v>Aug-2020</v>
      </c>
    </row>
    <row r="217" spans="1:6" x14ac:dyDescent="0.25">
      <c r="A217" s="3">
        <v>44066</v>
      </c>
      <c r="B217" s="2">
        <v>5713850</v>
      </c>
      <c r="C217" s="2">
        <v>176693</v>
      </c>
      <c r="D217" s="2">
        <f>#REF!-B216</f>
        <v>32333</v>
      </c>
      <c r="E217" s="2">
        <f>#REF!-C216</f>
        <v>446</v>
      </c>
      <c r="F217" t="str">
        <f>TEXT(#REF!,"mmm-yyy")</f>
        <v>Aug-2020</v>
      </c>
    </row>
    <row r="218" spans="1:6" x14ac:dyDescent="0.25">
      <c r="A218" s="3">
        <v>44067</v>
      </c>
      <c r="B218" s="2">
        <v>5754254</v>
      </c>
      <c r="C218" s="2">
        <v>177197</v>
      </c>
      <c r="D218" s="2">
        <f>#REF!-B217</f>
        <v>40404</v>
      </c>
      <c r="E218" s="2">
        <f>#REF!-C217</f>
        <v>504</v>
      </c>
      <c r="F218" t="str">
        <f>TEXT(#REF!,"mmm-yyy")</f>
        <v>Aug-2020</v>
      </c>
    </row>
    <row r="219" spans="1:6" x14ac:dyDescent="0.25">
      <c r="A219" s="3">
        <v>44068</v>
      </c>
      <c r="B219" s="2">
        <v>5793437</v>
      </c>
      <c r="C219" s="2">
        <v>178410</v>
      </c>
      <c r="D219" s="2">
        <f>#REF!-B218</f>
        <v>39183</v>
      </c>
      <c r="E219" s="2">
        <f>#REF!-C218</f>
        <v>1213</v>
      </c>
      <c r="F219" t="str">
        <f>TEXT(#REF!,"mmm-yyy")</f>
        <v>Aug-2020</v>
      </c>
    </row>
    <row r="220" spans="1:6" x14ac:dyDescent="0.25">
      <c r="A220" s="3">
        <v>44069</v>
      </c>
      <c r="B220" s="2">
        <v>5838756</v>
      </c>
      <c r="C220" s="2">
        <v>179603</v>
      </c>
      <c r="D220" s="2">
        <f>#REF!-B219</f>
        <v>45319</v>
      </c>
      <c r="E220" s="2">
        <f>#REF!-C219</f>
        <v>1193</v>
      </c>
      <c r="F220" t="str">
        <f>TEXT(#REF!,"mmm-yyy")</f>
        <v>Aug-2020</v>
      </c>
    </row>
    <row r="221" spans="1:6" x14ac:dyDescent="0.25">
      <c r="A221" s="3">
        <v>44070</v>
      </c>
      <c r="B221" s="2">
        <v>5884368</v>
      </c>
      <c r="C221" s="2">
        <v>180729</v>
      </c>
      <c r="D221" s="2">
        <f>#REF!-B220</f>
        <v>45612</v>
      </c>
      <c r="E221" s="2">
        <f>#REF!-C220</f>
        <v>1126</v>
      </c>
      <c r="F221" t="str">
        <f>TEXT(#REF!,"mmm-yyy")</f>
        <v>Aug-2020</v>
      </c>
    </row>
    <row r="222" spans="1:6" x14ac:dyDescent="0.25">
      <c r="A222" s="3">
        <v>44071</v>
      </c>
      <c r="B222" s="2">
        <v>5930932</v>
      </c>
      <c r="C222" s="2">
        <v>181739</v>
      </c>
      <c r="D222" s="2">
        <f>#REF!-B221</f>
        <v>46564</v>
      </c>
      <c r="E222" s="2">
        <f>#REF!-C221</f>
        <v>1010</v>
      </c>
      <c r="F222" t="str">
        <f>TEXT(#REF!,"mmm-yyy")</f>
        <v>Aug-2020</v>
      </c>
    </row>
    <row r="223" spans="1:6" x14ac:dyDescent="0.25">
      <c r="A223" s="3">
        <v>44072</v>
      </c>
      <c r="B223" s="2">
        <v>5975541</v>
      </c>
      <c r="C223" s="2">
        <v>182610</v>
      </c>
      <c r="D223" s="2">
        <f>#REF!-B222</f>
        <v>44609</v>
      </c>
      <c r="E223" s="2">
        <f>#REF!-C222</f>
        <v>871</v>
      </c>
      <c r="F223" t="str">
        <f>TEXT(#REF!,"mmm-yyy")</f>
        <v>Aug-2020</v>
      </c>
    </row>
    <row r="224" spans="1:6" x14ac:dyDescent="0.25">
      <c r="A224" s="3">
        <v>44073</v>
      </c>
      <c r="B224" s="2">
        <v>6008970</v>
      </c>
      <c r="C224" s="2">
        <v>182984</v>
      </c>
      <c r="D224" s="2">
        <f>#REF!-B223</f>
        <v>33429</v>
      </c>
      <c r="E224" s="2">
        <f>#REF!-C223</f>
        <v>374</v>
      </c>
      <c r="F224" t="str">
        <f>TEXT(#REF!,"mmm-yyy")</f>
        <v>Aug-2020</v>
      </c>
    </row>
    <row r="225" spans="1:6" x14ac:dyDescent="0.25">
      <c r="A225" s="3">
        <v>44074</v>
      </c>
      <c r="B225" s="2">
        <v>6045457</v>
      </c>
      <c r="C225" s="2">
        <v>183472</v>
      </c>
      <c r="D225" s="2">
        <f>#REF!-B224</f>
        <v>36487</v>
      </c>
      <c r="E225" s="2">
        <f>#REF!-C224</f>
        <v>488</v>
      </c>
      <c r="F225" t="str">
        <f>TEXT(#REF!,"mmm-yyy")</f>
        <v>Aug-2020</v>
      </c>
    </row>
    <row r="226" spans="1:6" x14ac:dyDescent="0.25">
      <c r="A226" s="3">
        <v>44075</v>
      </c>
      <c r="B226" s="2">
        <v>6089506</v>
      </c>
      <c r="C226" s="2">
        <v>184563</v>
      </c>
      <c r="D226" s="2">
        <f>#REF!-B225</f>
        <v>44049</v>
      </c>
      <c r="E226" s="2">
        <f>#REF!-C225</f>
        <v>1091</v>
      </c>
      <c r="F226" t="str">
        <f>TEXT(#REF!,"mmm-yyy")</f>
        <v>Sep-2020</v>
      </c>
    </row>
    <row r="227" spans="1:6" x14ac:dyDescent="0.25">
      <c r="A227" s="3">
        <v>44076</v>
      </c>
      <c r="B227" s="2">
        <v>6121950</v>
      </c>
      <c r="C227" s="2">
        <v>185639</v>
      </c>
      <c r="D227" s="2">
        <f>#REF!-B226</f>
        <v>32444</v>
      </c>
      <c r="E227" s="2">
        <f>#REF!-C226</f>
        <v>1076</v>
      </c>
      <c r="F227" t="str">
        <f>TEXT(#REF!,"mmm-yyy")</f>
        <v>Sep-2020</v>
      </c>
    </row>
    <row r="228" spans="1:6" x14ac:dyDescent="0.25">
      <c r="A228" s="3">
        <v>44077</v>
      </c>
      <c r="B228" s="2">
        <v>6168347</v>
      </c>
      <c r="C228" s="2">
        <v>186717</v>
      </c>
      <c r="D228" s="2">
        <f>#REF!-B227</f>
        <v>46397</v>
      </c>
      <c r="E228" s="2">
        <f>#REF!-C227</f>
        <v>1078</v>
      </c>
      <c r="F228" t="str">
        <f>TEXT(#REF!,"mmm-yyy")</f>
        <v>Sep-2020</v>
      </c>
    </row>
    <row r="229" spans="1:6" x14ac:dyDescent="0.25">
      <c r="A229" s="3">
        <v>44078</v>
      </c>
      <c r="B229" s="2">
        <v>6220448</v>
      </c>
      <c r="C229" s="2">
        <v>187697</v>
      </c>
      <c r="D229" s="2">
        <f>#REF!-B228</f>
        <v>52101</v>
      </c>
      <c r="E229" s="2">
        <f>#REF!-C228</f>
        <v>980</v>
      </c>
      <c r="F229" t="str">
        <f>TEXT(#REF!,"mmm-yyy")</f>
        <v>Sep-2020</v>
      </c>
    </row>
    <row r="230" spans="1:6" x14ac:dyDescent="0.25">
      <c r="A230" s="3">
        <v>44079</v>
      </c>
      <c r="B230" s="2">
        <v>6262701</v>
      </c>
      <c r="C230" s="2">
        <v>188409</v>
      </c>
      <c r="D230" s="2">
        <f>#REF!-B229</f>
        <v>42253</v>
      </c>
      <c r="E230" s="2">
        <f>#REF!-C229</f>
        <v>712</v>
      </c>
      <c r="F230" t="str">
        <f>TEXT(#REF!,"mmm-yyy")</f>
        <v>Sep-2020</v>
      </c>
    </row>
    <row r="231" spans="1:6" x14ac:dyDescent="0.25">
      <c r="A231" s="3">
        <v>44080</v>
      </c>
      <c r="B231" s="2">
        <v>6292699</v>
      </c>
      <c r="C231" s="2">
        <v>188820</v>
      </c>
      <c r="D231" s="2">
        <f>#REF!-B230</f>
        <v>29998</v>
      </c>
      <c r="E231" s="2">
        <f>#REF!-C230</f>
        <v>411</v>
      </c>
      <c r="F231" t="str">
        <f>TEXT(#REF!,"mmm-yyy")</f>
        <v>Sep-2020</v>
      </c>
    </row>
    <row r="232" spans="1:6" x14ac:dyDescent="0.25">
      <c r="A232" s="3">
        <v>44081</v>
      </c>
      <c r="B232" s="2">
        <v>6317865</v>
      </c>
      <c r="C232" s="2">
        <v>189083</v>
      </c>
      <c r="D232" s="2">
        <f>#REF!-B231</f>
        <v>25166</v>
      </c>
      <c r="E232" s="2">
        <f>#REF!-C231</f>
        <v>263</v>
      </c>
      <c r="F232" t="str">
        <f>TEXT(#REF!,"mmm-yyy")</f>
        <v>Sep-2020</v>
      </c>
    </row>
    <row r="233" spans="1:6" x14ac:dyDescent="0.25">
      <c r="A233" s="3">
        <v>44082</v>
      </c>
      <c r="B233" s="2">
        <v>6346807</v>
      </c>
      <c r="C233" s="2">
        <v>189541</v>
      </c>
      <c r="D233" s="2">
        <f>#REF!-B232</f>
        <v>28942</v>
      </c>
      <c r="E233" s="2">
        <f>#REF!-C232</f>
        <v>458</v>
      </c>
      <c r="F233" t="str">
        <f>TEXT(#REF!,"mmm-yyy")</f>
        <v>Sep-2020</v>
      </c>
    </row>
    <row r="234" spans="1:6" x14ac:dyDescent="0.25">
      <c r="A234" s="3">
        <v>44083</v>
      </c>
      <c r="B234" s="2">
        <v>6380139</v>
      </c>
      <c r="C234" s="2">
        <v>190716</v>
      </c>
      <c r="D234" s="2">
        <f>#REF!-B233</f>
        <v>33332</v>
      </c>
      <c r="E234" s="2">
        <f>#REF!-C233</f>
        <v>1175</v>
      </c>
      <c r="F234" t="str">
        <f>TEXT(#REF!,"mmm-yyy")</f>
        <v>Sep-2020</v>
      </c>
    </row>
    <row r="235" spans="1:6" x14ac:dyDescent="0.25">
      <c r="A235" s="3">
        <v>44084</v>
      </c>
      <c r="B235" s="2">
        <v>6418200</v>
      </c>
      <c r="C235" s="2">
        <v>191631</v>
      </c>
      <c r="D235" s="2">
        <f>#REF!-B234</f>
        <v>38061</v>
      </c>
      <c r="E235" s="2">
        <f>#REF!-C234</f>
        <v>915</v>
      </c>
      <c r="F235" t="str">
        <f>TEXT(#REF!,"mmm-yyy")</f>
        <v>Sep-2020</v>
      </c>
    </row>
    <row r="236" spans="1:6" x14ac:dyDescent="0.25">
      <c r="A236" s="3">
        <v>44085</v>
      </c>
      <c r="B236" s="2">
        <v>6465767</v>
      </c>
      <c r="C236" s="2">
        <v>192858</v>
      </c>
      <c r="D236" s="2">
        <f>#REF!-B235</f>
        <v>47567</v>
      </c>
      <c r="E236" s="2">
        <f>#REF!-C235</f>
        <v>1227</v>
      </c>
      <c r="F236" t="str">
        <f>TEXT(#REF!,"mmm-yyy")</f>
        <v>Sep-2020</v>
      </c>
    </row>
    <row r="237" spans="1:6" x14ac:dyDescent="0.25">
      <c r="A237" s="3">
        <v>44086</v>
      </c>
      <c r="B237" s="2">
        <v>6504871</v>
      </c>
      <c r="C237" s="2">
        <v>193559</v>
      </c>
      <c r="D237" s="2">
        <f>#REF!-B236</f>
        <v>39104</v>
      </c>
      <c r="E237" s="2">
        <f>#REF!-C236</f>
        <v>701</v>
      </c>
      <c r="F237" t="str">
        <f>TEXT(#REF!,"mmm-yyy")</f>
        <v>Sep-2020</v>
      </c>
    </row>
    <row r="238" spans="1:6" x14ac:dyDescent="0.25">
      <c r="A238" s="3">
        <v>44087</v>
      </c>
      <c r="B238" s="2">
        <v>6538214</v>
      </c>
      <c r="C238" s="2">
        <v>193958</v>
      </c>
      <c r="D238" s="2">
        <f>#REF!-B237</f>
        <v>33343</v>
      </c>
      <c r="E238" s="2">
        <f>#REF!-C237</f>
        <v>399</v>
      </c>
      <c r="F238" t="str">
        <f>TEXT(#REF!,"mmm-yyy")</f>
        <v>Sep-2020</v>
      </c>
    </row>
    <row r="239" spans="1:6" x14ac:dyDescent="0.25">
      <c r="A239" s="3">
        <v>44088</v>
      </c>
      <c r="B239" s="2">
        <v>6575101</v>
      </c>
      <c r="C239" s="2">
        <v>194408</v>
      </c>
      <c r="D239" s="2">
        <f>#REF!-B238</f>
        <v>36887</v>
      </c>
      <c r="E239" s="2">
        <f>#REF!-C238</f>
        <v>450</v>
      </c>
      <c r="F239" t="str">
        <f>TEXT(#REF!,"mmm-yyy")</f>
        <v>Sep-2020</v>
      </c>
    </row>
    <row r="240" spans="1:6" x14ac:dyDescent="0.25">
      <c r="A240" s="3">
        <v>44089</v>
      </c>
      <c r="B240" s="2">
        <v>6614318</v>
      </c>
      <c r="C240" s="2">
        <v>195689</v>
      </c>
      <c r="D240" s="2">
        <f>#REF!-B239</f>
        <v>39217</v>
      </c>
      <c r="E240" s="2">
        <f>#REF!-C239</f>
        <v>1281</v>
      </c>
      <c r="F240" t="str">
        <f>TEXT(#REF!,"mmm-yyy")</f>
        <v>Sep-2020</v>
      </c>
    </row>
    <row r="241" spans="1:6" x14ac:dyDescent="0.25">
      <c r="A241" s="3">
        <v>44090</v>
      </c>
      <c r="B241" s="2">
        <v>6653586</v>
      </c>
      <c r="C241" s="2">
        <v>196686</v>
      </c>
      <c r="D241" s="2">
        <f>#REF!-B240</f>
        <v>39268</v>
      </c>
      <c r="E241" s="2">
        <f>#REF!-C240</f>
        <v>997</v>
      </c>
      <c r="F241" t="str">
        <f>TEXT(#REF!,"mmm-yyy")</f>
        <v>Sep-2020</v>
      </c>
    </row>
    <row r="242" spans="1:6" x14ac:dyDescent="0.25">
      <c r="A242" s="3">
        <v>44091</v>
      </c>
      <c r="B242" s="2">
        <v>6698896</v>
      </c>
      <c r="C242" s="2">
        <v>197535</v>
      </c>
      <c r="D242" s="2">
        <f>#REF!-B241</f>
        <v>45310</v>
      </c>
      <c r="E242" s="2">
        <f>#REF!-C241</f>
        <v>849</v>
      </c>
      <c r="F242" t="str">
        <f>TEXT(#REF!,"mmm-yyy")</f>
        <v>Sep-2020</v>
      </c>
    </row>
    <row r="243" spans="1:6" x14ac:dyDescent="0.25">
      <c r="A243" s="3">
        <v>44092</v>
      </c>
      <c r="B243" s="2">
        <v>6747783</v>
      </c>
      <c r="C243" s="2">
        <v>198484</v>
      </c>
      <c r="D243" s="2">
        <f>#REF!-B242</f>
        <v>48887</v>
      </c>
      <c r="E243" s="2">
        <f>#REF!-C242</f>
        <v>949</v>
      </c>
      <c r="F243" t="str">
        <f>TEXT(#REF!,"mmm-yyy")</f>
        <v>Sep-2020</v>
      </c>
    </row>
    <row r="244" spans="1:6" x14ac:dyDescent="0.25">
      <c r="A244" s="3">
        <v>44093</v>
      </c>
      <c r="B244" s="2">
        <v>6789594</v>
      </c>
      <c r="C244" s="2">
        <v>199154</v>
      </c>
      <c r="D244" s="2">
        <f>#REF!-B243</f>
        <v>41811</v>
      </c>
      <c r="E244" s="2">
        <f>#REF!-C243</f>
        <v>670</v>
      </c>
      <c r="F244" t="str">
        <f>TEXT(#REF!,"mmm-yyy")</f>
        <v>Sep-2020</v>
      </c>
    </row>
    <row r="245" spans="1:6" x14ac:dyDescent="0.25">
      <c r="A245" s="3">
        <v>44094</v>
      </c>
      <c r="B245" s="2">
        <v>6825950</v>
      </c>
      <c r="C245" s="2">
        <v>199367</v>
      </c>
      <c r="D245" s="2">
        <f>#REF!-B244</f>
        <v>36356</v>
      </c>
      <c r="E245" s="2">
        <f>#REF!-C244</f>
        <v>213</v>
      </c>
      <c r="F245" t="str">
        <f>TEXT(#REF!,"mmm-yyy")</f>
        <v>Sep-2020</v>
      </c>
    </row>
    <row r="246" spans="1:6" x14ac:dyDescent="0.25">
      <c r="A246" s="3">
        <v>44095</v>
      </c>
      <c r="B246" s="2">
        <v>6880902</v>
      </c>
      <c r="C246" s="2">
        <v>199797</v>
      </c>
      <c r="D246" s="2">
        <f>#REF!-B245</f>
        <v>54952</v>
      </c>
      <c r="E246" s="2">
        <f>#REF!-C245</f>
        <v>430</v>
      </c>
      <c r="F246" t="str">
        <f>TEXT(#REF!,"mmm-yyy")</f>
        <v>Sep-2020</v>
      </c>
    </row>
    <row r="247" spans="1:6" x14ac:dyDescent="0.25">
      <c r="A247" s="3">
        <v>44096</v>
      </c>
      <c r="B247" s="2">
        <v>6918293</v>
      </c>
      <c r="C247" s="2">
        <v>200738</v>
      </c>
      <c r="D247" s="2">
        <f>#REF!-B246</f>
        <v>37391</v>
      </c>
      <c r="E247" s="2">
        <f>#REF!-C246</f>
        <v>941</v>
      </c>
      <c r="F247" t="str">
        <f>TEXT(#REF!,"mmm-yyy")</f>
        <v>Sep-2020</v>
      </c>
    </row>
    <row r="248" spans="1:6" x14ac:dyDescent="0.25">
      <c r="A248" s="3">
        <v>44097</v>
      </c>
      <c r="B248" s="2">
        <v>6959842</v>
      </c>
      <c r="C248" s="2">
        <v>201828</v>
      </c>
      <c r="D248" s="2">
        <f>#REF!-B247</f>
        <v>41549</v>
      </c>
      <c r="E248" s="2">
        <f>#REF!-C247</f>
        <v>1090</v>
      </c>
      <c r="F248" t="str">
        <f>TEXT(#REF!,"mmm-yyy")</f>
        <v>Sep-2020</v>
      </c>
    </row>
    <row r="249" spans="1:6" x14ac:dyDescent="0.25">
      <c r="A249" s="3">
        <v>44098</v>
      </c>
      <c r="B249" s="2">
        <v>7005046</v>
      </c>
      <c r="C249" s="2">
        <v>202713</v>
      </c>
      <c r="D249" s="2">
        <f>#REF!-B248</f>
        <v>45204</v>
      </c>
      <c r="E249" s="2">
        <f>#REF!-C248</f>
        <v>885</v>
      </c>
      <c r="F249" t="str">
        <f>TEXT(#REF!,"mmm-yyy")</f>
        <v>Sep-2020</v>
      </c>
    </row>
    <row r="250" spans="1:6" x14ac:dyDescent="0.25">
      <c r="A250" s="3">
        <v>44099</v>
      </c>
      <c r="B250" s="2">
        <v>7059627</v>
      </c>
      <c r="C250" s="2">
        <v>203566</v>
      </c>
      <c r="D250" s="2">
        <f>#REF!-B249</f>
        <v>54581</v>
      </c>
      <c r="E250" s="2">
        <f>#REF!-C249</f>
        <v>853</v>
      </c>
      <c r="F250" t="str">
        <f>TEXT(#REF!,"mmm-yyy")</f>
        <v>Sep-2020</v>
      </c>
    </row>
    <row r="251" spans="1:6" x14ac:dyDescent="0.25">
      <c r="A251" s="3">
        <v>44100</v>
      </c>
      <c r="B251" s="2">
        <v>7102322</v>
      </c>
      <c r="C251" s="2">
        <v>204335</v>
      </c>
      <c r="D251" s="2">
        <f>#REF!-B250</f>
        <v>42695</v>
      </c>
      <c r="E251" s="2">
        <f>#REF!-C250</f>
        <v>769</v>
      </c>
      <c r="F251" t="str">
        <f>TEXT(#REF!,"mmm-yyy")</f>
        <v>Sep-2020</v>
      </c>
    </row>
    <row r="252" spans="1:6" x14ac:dyDescent="0.25">
      <c r="A252" s="3">
        <v>44101</v>
      </c>
      <c r="B252" s="2">
        <v>7139620</v>
      </c>
      <c r="C252" s="2">
        <v>204602</v>
      </c>
      <c r="D252" s="2">
        <f>#REF!-B251</f>
        <v>37298</v>
      </c>
      <c r="E252" s="2">
        <f>#REF!-C251</f>
        <v>267</v>
      </c>
      <c r="F252" t="str">
        <f>TEXT(#REF!,"mmm-yyy")</f>
        <v>Sep-2020</v>
      </c>
    </row>
    <row r="253" spans="1:6" x14ac:dyDescent="0.25">
      <c r="A253" s="3">
        <v>44102</v>
      </c>
      <c r="B253" s="2">
        <v>7176980</v>
      </c>
      <c r="C253" s="2">
        <v>204952</v>
      </c>
      <c r="D253" s="2">
        <f>#REF!-B252</f>
        <v>37360</v>
      </c>
      <c r="E253" s="2">
        <f>#REF!-C252</f>
        <v>350</v>
      </c>
      <c r="F253" t="str">
        <f>TEXT(#REF!,"mmm-yyy")</f>
        <v>Sep-2020</v>
      </c>
    </row>
    <row r="254" spans="1:6" x14ac:dyDescent="0.25">
      <c r="A254" s="3">
        <v>44103</v>
      </c>
      <c r="B254" s="2">
        <v>7220677</v>
      </c>
      <c r="C254" s="2">
        <v>205878</v>
      </c>
      <c r="D254" s="2">
        <f>#REF!-B253</f>
        <v>43697</v>
      </c>
      <c r="E254" s="2">
        <f>#REF!-C253</f>
        <v>926</v>
      </c>
      <c r="F254" t="str">
        <f>TEXT(#REF!,"mmm-yyy")</f>
        <v>Sep-2020</v>
      </c>
    </row>
    <row r="255" spans="1:6" x14ac:dyDescent="0.25">
      <c r="A255" s="3">
        <v>44104</v>
      </c>
      <c r="B255" s="2">
        <v>7262735</v>
      </c>
      <c r="C255" s="2">
        <v>206852</v>
      </c>
      <c r="D255" s="2">
        <f>#REF!-B254</f>
        <v>42058</v>
      </c>
      <c r="E255" s="2">
        <f>#REF!-C254</f>
        <v>974</v>
      </c>
      <c r="F255" t="str">
        <f>TEXT(#REF!,"mmm-yyy")</f>
        <v>Sep-2020</v>
      </c>
    </row>
    <row r="256" spans="1:6" x14ac:dyDescent="0.25">
      <c r="A256" s="3">
        <v>44105</v>
      </c>
      <c r="B256" s="2">
        <v>7309153</v>
      </c>
      <c r="C256" s="2">
        <v>207699</v>
      </c>
      <c r="D256" s="2">
        <f>#REF!-B255</f>
        <v>46418</v>
      </c>
      <c r="E256" s="2">
        <f>#REF!-C255</f>
        <v>847</v>
      </c>
      <c r="F256" t="str">
        <f>TEXT(#REF!,"mmm-yyy")</f>
        <v>Oct-2020</v>
      </c>
    </row>
    <row r="257" spans="1:6" x14ac:dyDescent="0.25">
      <c r="A257" s="3">
        <v>44106</v>
      </c>
      <c r="B257" s="2">
        <v>7362733</v>
      </c>
      <c r="C257" s="2">
        <v>208564</v>
      </c>
      <c r="D257" s="2">
        <f>#REF!-B256</f>
        <v>53580</v>
      </c>
      <c r="E257" s="2">
        <f>#REF!-C256</f>
        <v>865</v>
      </c>
      <c r="F257" t="str">
        <f>TEXT(#REF!,"mmm-yyy")</f>
        <v>Oct-2020</v>
      </c>
    </row>
    <row r="258" spans="1:6" x14ac:dyDescent="0.25">
      <c r="A258" s="3">
        <v>44107</v>
      </c>
      <c r="B258" s="2">
        <v>7410512</v>
      </c>
      <c r="C258" s="2">
        <v>209273</v>
      </c>
      <c r="D258" s="2">
        <f>#REF!-B257</f>
        <v>47779</v>
      </c>
      <c r="E258" s="2">
        <f>#REF!-C257</f>
        <v>709</v>
      </c>
      <c r="F258" t="str">
        <f>TEXT(#REF!,"mmm-yyy")</f>
        <v>Oct-2020</v>
      </c>
    </row>
    <row r="259" spans="1:6" x14ac:dyDescent="0.25">
      <c r="A259" s="3">
        <v>44108</v>
      </c>
      <c r="B259" s="2">
        <v>7445575</v>
      </c>
      <c r="C259" s="2">
        <v>209606</v>
      </c>
      <c r="D259" s="2">
        <f>#REF!-B258</f>
        <v>35063</v>
      </c>
      <c r="E259" s="2">
        <f>#REF!-C258</f>
        <v>333</v>
      </c>
      <c r="F259" t="str">
        <f>TEXT(#REF!,"mmm-yyy")</f>
        <v>Oct-2020</v>
      </c>
    </row>
    <row r="260" spans="1:6" x14ac:dyDescent="0.25">
      <c r="A260" s="3">
        <v>44109</v>
      </c>
      <c r="B260" s="2">
        <v>7507988</v>
      </c>
      <c r="C260" s="2">
        <v>210035</v>
      </c>
      <c r="D260" s="2">
        <f>#REF!-B259</f>
        <v>62413</v>
      </c>
      <c r="E260" s="2">
        <f>#REF!-C259</f>
        <v>429</v>
      </c>
      <c r="F260" t="str">
        <f>TEXT(#REF!,"mmm-yyy")</f>
        <v>Oct-2020</v>
      </c>
    </row>
    <row r="261" spans="1:6" x14ac:dyDescent="0.25">
      <c r="A261" s="3">
        <v>44110</v>
      </c>
      <c r="B261" s="2">
        <v>7550850</v>
      </c>
      <c r="C261" s="2">
        <v>210756</v>
      </c>
      <c r="D261" s="2">
        <f>#REF!-B260</f>
        <v>42862</v>
      </c>
      <c r="E261" s="2">
        <f>#REF!-C260</f>
        <v>721</v>
      </c>
      <c r="F261" t="str">
        <f>TEXT(#REF!,"mmm-yyy")</f>
        <v>Oct-2020</v>
      </c>
    </row>
    <row r="262" spans="1:6" x14ac:dyDescent="0.25">
      <c r="A262" s="3">
        <v>44111</v>
      </c>
      <c r="B262" s="2">
        <v>7603867</v>
      </c>
      <c r="C262" s="2">
        <v>211752</v>
      </c>
      <c r="D262" s="2">
        <f>#REF!-B261</f>
        <v>53017</v>
      </c>
      <c r="E262" s="2">
        <f>#REF!-C261</f>
        <v>996</v>
      </c>
      <c r="F262" t="str">
        <f>TEXT(#REF!,"mmm-yyy")</f>
        <v>Oct-2020</v>
      </c>
    </row>
    <row r="263" spans="1:6" x14ac:dyDescent="0.25">
      <c r="A263" s="3">
        <v>44112</v>
      </c>
      <c r="B263" s="2">
        <v>7660249</v>
      </c>
      <c r="C263" s="2">
        <v>212680</v>
      </c>
      <c r="D263" s="2">
        <f>#REF!-B262</f>
        <v>56382</v>
      </c>
      <c r="E263" s="2">
        <f>#REF!-C262</f>
        <v>928</v>
      </c>
      <c r="F263" t="str">
        <f>TEXT(#REF!,"mmm-yyy")</f>
        <v>Oct-2020</v>
      </c>
    </row>
    <row r="264" spans="1:6" x14ac:dyDescent="0.25">
      <c r="A264" s="3">
        <v>44113</v>
      </c>
      <c r="B264" s="2">
        <v>7719211</v>
      </c>
      <c r="C264" s="2">
        <v>213595</v>
      </c>
      <c r="D264" s="2">
        <f>#REF!-B263</f>
        <v>58962</v>
      </c>
      <c r="E264" s="2">
        <f>#REF!-C263</f>
        <v>915</v>
      </c>
      <c r="F264" t="str">
        <f>TEXT(#REF!,"mmm-yyy")</f>
        <v>Oct-2020</v>
      </c>
    </row>
    <row r="265" spans="1:6" x14ac:dyDescent="0.25">
      <c r="A265" s="3">
        <v>44114</v>
      </c>
      <c r="B265" s="2">
        <v>7770859</v>
      </c>
      <c r="C265" s="2">
        <v>214187</v>
      </c>
      <c r="D265" s="2">
        <f>#REF!-B264</f>
        <v>51648</v>
      </c>
      <c r="E265" s="2">
        <f>#REF!-C264</f>
        <v>592</v>
      </c>
      <c r="F265" t="str">
        <f>TEXT(#REF!,"mmm-yyy")</f>
        <v>Oct-2020</v>
      </c>
    </row>
    <row r="266" spans="1:6" x14ac:dyDescent="0.25">
      <c r="A266" s="3">
        <v>44115</v>
      </c>
      <c r="B266" s="2">
        <v>7815642</v>
      </c>
      <c r="C266" s="2">
        <v>214606</v>
      </c>
      <c r="D266" s="2">
        <f>#REF!-B265</f>
        <v>44783</v>
      </c>
      <c r="E266" s="2">
        <f>#REF!-C265</f>
        <v>419</v>
      </c>
      <c r="F266" t="str">
        <f>TEXT(#REF!,"mmm-yyy")</f>
        <v>Oct-2020</v>
      </c>
    </row>
    <row r="267" spans="1:6" x14ac:dyDescent="0.25">
      <c r="A267" s="3">
        <v>44116</v>
      </c>
      <c r="B267" s="2">
        <v>7863658</v>
      </c>
      <c r="C267" s="2">
        <v>214957</v>
      </c>
      <c r="D267" s="2">
        <f>#REF!-B266</f>
        <v>48016</v>
      </c>
      <c r="E267" s="2">
        <f>#REF!-C266</f>
        <v>351</v>
      </c>
      <c r="F267" t="str">
        <f>TEXT(#REF!,"mmm-yyy")</f>
        <v>Oct-2020</v>
      </c>
    </row>
    <row r="268" spans="1:6" x14ac:dyDescent="0.25">
      <c r="A268" s="3">
        <v>44117</v>
      </c>
      <c r="B268" s="2">
        <v>7918051</v>
      </c>
      <c r="C268" s="2">
        <v>215783</v>
      </c>
      <c r="D268" s="2">
        <f>#REF!-B267</f>
        <v>54393</v>
      </c>
      <c r="E268" s="2">
        <f>#REF!-C267</f>
        <v>826</v>
      </c>
      <c r="F268" t="str">
        <f>TEXT(#REF!,"mmm-yyy")</f>
        <v>Oct-2020</v>
      </c>
    </row>
    <row r="269" spans="1:6" x14ac:dyDescent="0.25">
      <c r="A269" s="3">
        <v>44118</v>
      </c>
      <c r="B269" s="2">
        <v>7977904</v>
      </c>
      <c r="C269" s="2">
        <v>216792</v>
      </c>
      <c r="D269" s="2">
        <f>#REF!-B268</f>
        <v>59853</v>
      </c>
      <c r="E269" s="2">
        <f>#REF!-C268</f>
        <v>1009</v>
      </c>
      <c r="F269" t="str">
        <f>TEXT(#REF!,"mmm-yyy")</f>
        <v>Oct-2020</v>
      </c>
    </row>
    <row r="270" spans="1:6" x14ac:dyDescent="0.25">
      <c r="A270" s="3">
        <v>44119</v>
      </c>
      <c r="B270" s="2">
        <v>8043257</v>
      </c>
      <c r="C270" s="2">
        <v>217585</v>
      </c>
      <c r="D270" s="2">
        <f>#REF!-B269</f>
        <v>65353</v>
      </c>
      <c r="E270" s="2">
        <f>#REF!-C269</f>
        <v>793</v>
      </c>
      <c r="F270" t="str">
        <f>TEXT(#REF!,"mmm-yyy")</f>
        <v>Oct-2020</v>
      </c>
    </row>
    <row r="271" spans="1:6" x14ac:dyDescent="0.25">
      <c r="A271" s="3">
        <v>44120</v>
      </c>
      <c r="B271" s="2">
        <v>8113721</v>
      </c>
      <c r="C271" s="2">
        <v>218476</v>
      </c>
      <c r="D271" s="2">
        <f>#REF!-B270</f>
        <v>70464</v>
      </c>
      <c r="E271" s="2">
        <f>#REF!-C270</f>
        <v>891</v>
      </c>
      <c r="F271" t="str">
        <f>TEXT(#REF!,"mmm-yyy")</f>
        <v>Oct-2020</v>
      </c>
    </row>
    <row r="272" spans="1:6" x14ac:dyDescent="0.25">
      <c r="A272" s="3">
        <v>44121</v>
      </c>
      <c r="B272" s="2">
        <v>8166482</v>
      </c>
      <c r="C272" s="2">
        <v>219154</v>
      </c>
      <c r="D272" s="2">
        <f>#REF!-B271</f>
        <v>52761</v>
      </c>
      <c r="E272" s="2">
        <f>#REF!-C271</f>
        <v>678</v>
      </c>
      <c r="F272" t="str">
        <f>TEXT(#REF!,"mmm-yyy")</f>
        <v>Oct-2020</v>
      </c>
    </row>
    <row r="273" spans="1:6" x14ac:dyDescent="0.25">
      <c r="A273" s="3">
        <v>44122</v>
      </c>
      <c r="B273" s="2">
        <v>8214364</v>
      </c>
      <c r="C273" s="2">
        <v>219541</v>
      </c>
      <c r="D273" s="2">
        <f>#REF!-B272</f>
        <v>47882</v>
      </c>
      <c r="E273" s="2">
        <f>#REF!-C272</f>
        <v>387</v>
      </c>
      <c r="F273" t="str">
        <f>TEXT(#REF!,"mmm-yyy")</f>
        <v>Oct-2020</v>
      </c>
    </row>
    <row r="274" spans="1:6" x14ac:dyDescent="0.25">
      <c r="A274" s="3">
        <v>44123</v>
      </c>
      <c r="B274" s="2">
        <v>8279804</v>
      </c>
      <c r="C274" s="2">
        <v>220058</v>
      </c>
      <c r="D274" s="2">
        <f>#REF!-B273</f>
        <v>65440</v>
      </c>
      <c r="E274" s="2">
        <f>#REF!-C273</f>
        <v>517</v>
      </c>
      <c r="F274" t="str">
        <f>TEXT(#REF!,"mmm-yyy")</f>
        <v>Oct-2020</v>
      </c>
    </row>
    <row r="275" spans="1:6" x14ac:dyDescent="0.25">
      <c r="A275" s="3">
        <v>44124</v>
      </c>
      <c r="B275" s="2">
        <v>8340398</v>
      </c>
      <c r="C275" s="2">
        <v>220987</v>
      </c>
      <c r="D275" s="2">
        <f>#REF!-B274</f>
        <v>60594</v>
      </c>
      <c r="E275" s="2">
        <f>#REF!-C274</f>
        <v>929</v>
      </c>
      <c r="F275" t="str">
        <f>TEXT(#REF!,"mmm-yyy")</f>
        <v>Oct-2020</v>
      </c>
    </row>
    <row r="276" spans="1:6" x14ac:dyDescent="0.25">
      <c r="A276" s="3">
        <v>44125</v>
      </c>
      <c r="B276" s="2">
        <v>8404635</v>
      </c>
      <c r="C276" s="2">
        <v>222195</v>
      </c>
      <c r="D276" s="2">
        <f>#REF!-B275</f>
        <v>64237</v>
      </c>
      <c r="E276" s="2">
        <f>#REF!-C275</f>
        <v>1208</v>
      </c>
      <c r="F276" t="str">
        <f>TEXT(#REF!,"mmm-yyy")</f>
        <v>Oct-2020</v>
      </c>
    </row>
    <row r="277" spans="1:6" x14ac:dyDescent="0.25">
      <c r="A277" s="3">
        <v>44126</v>
      </c>
      <c r="B277" s="2">
        <v>8479765</v>
      </c>
      <c r="C277" s="2">
        <v>223023</v>
      </c>
      <c r="D277" s="2">
        <f>#REF!-B276</f>
        <v>75130</v>
      </c>
      <c r="E277" s="2">
        <f>#REF!-C276</f>
        <v>828</v>
      </c>
      <c r="F277" t="str">
        <f>TEXT(#REF!,"mmm-yyy")</f>
        <v>Oct-2020</v>
      </c>
    </row>
    <row r="278" spans="1:6" x14ac:dyDescent="0.25">
      <c r="A278" s="3">
        <v>44127</v>
      </c>
      <c r="B278" s="2">
        <v>8565062</v>
      </c>
      <c r="C278" s="2">
        <v>223953</v>
      </c>
      <c r="D278" s="2">
        <f>#REF!-B277</f>
        <v>85297</v>
      </c>
      <c r="E278" s="2">
        <f>#REF!-C277</f>
        <v>930</v>
      </c>
      <c r="F278" t="str">
        <f>TEXT(#REF!,"mmm-yyy")</f>
        <v>Oct-2020</v>
      </c>
    </row>
    <row r="279" spans="1:6" x14ac:dyDescent="0.25">
      <c r="A279" s="3">
        <v>44128</v>
      </c>
      <c r="B279" s="2">
        <v>8643641</v>
      </c>
      <c r="C279" s="2">
        <v>224825</v>
      </c>
      <c r="D279" s="2">
        <f>#REF!-B278</f>
        <v>78579</v>
      </c>
      <c r="E279" s="2">
        <f>#REF!-C278</f>
        <v>872</v>
      </c>
      <c r="F279" t="str">
        <f>TEXT(#REF!,"mmm-yyy")</f>
        <v>Oct-2020</v>
      </c>
    </row>
    <row r="280" spans="1:6" x14ac:dyDescent="0.25">
      <c r="A280" s="3">
        <v>44129</v>
      </c>
      <c r="B280" s="2">
        <v>8703356</v>
      </c>
      <c r="C280" s="2">
        <v>225164</v>
      </c>
      <c r="D280" s="2">
        <f>#REF!-B279</f>
        <v>59715</v>
      </c>
      <c r="E280" s="2">
        <f>#REF!-C279</f>
        <v>339</v>
      </c>
      <c r="F280" t="str">
        <f>TEXT(#REF!,"mmm-yyy")</f>
        <v>Oct-2020</v>
      </c>
    </row>
    <row r="281" spans="1:6" x14ac:dyDescent="0.25">
      <c r="A281" s="3">
        <v>44130</v>
      </c>
      <c r="B281" s="2">
        <v>8777994</v>
      </c>
      <c r="C281" s="2">
        <v>225701</v>
      </c>
      <c r="D281" s="2">
        <f>#REF!-B280</f>
        <v>74638</v>
      </c>
      <c r="E281" s="2">
        <f>#REF!-C280</f>
        <v>537</v>
      </c>
      <c r="F281" t="str">
        <f>TEXT(#REF!,"mmm-yyy")</f>
        <v>Oct-2020</v>
      </c>
    </row>
    <row r="282" spans="1:6" x14ac:dyDescent="0.25">
      <c r="A282" s="3">
        <v>44131</v>
      </c>
      <c r="B282" s="2">
        <v>8852381</v>
      </c>
      <c r="C282" s="2">
        <v>226684</v>
      </c>
      <c r="D282" s="2">
        <f>#REF!-B281</f>
        <v>74387</v>
      </c>
      <c r="E282" s="2">
        <f>#REF!-C281</f>
        <v>983</v>
      </c>
      <c r="F282" t="str">
        <f>TEXT(#REF!,"mmm-yyy")</f>
        <v>Oct-2020</v>
      </c>
    </row>
    <row r="283" spans="1:6" x14ac:dyDescent="0.25">
      <c r="A283" s="3">
        <v>44132</v>
      </c>
      <c r="B283" s="2">
        <v>8934263</v>
      </c>
      <c r="C283" s="2">
        <v>227702</v>
      </c>
      <c r="D283" s="2">
        <f>#REF!-B282</f>
        <v>81882</v>
      </c>
      <c r="E283" s="2">
        <f>#REF!-C282</f>
        <v>1018</v>
      </c>
      <c r="F283" t="str">
        <f>TEXT(#REF!,"mmm-yyy")</f>
        <v>Oct-2020</v>
      </c>
    </row>
    <row r="284" spans="1:6" x14ac:dyDescent="0.25">
      <c r="A284" s="3">
        <v>44133</v>
      </c>
      <c r="B284" s="2">
        <v>9024932</v>
      </c>
      <c r="C284" s="2">
        <v>228706</v>
      </c>
      <c r="D284" s="2">
        <f>#REF!-B283</f>
        <v>90669</v>
      </c>
      <c r="E284" s="2">
        <f>#REF!-C283</f>
        <v>1004</v>
      </c>
      <c r="F284" t="str">
        <f>TEXT(#REF!,"mmm-yyy")</f>
        <v>Oct-2020</v>
      </c>
    </row>
    <row r="285" spans="1:6" x14ac:dyDescent="0.25">
      <c r="A285" s="3">
        <v>44134</v>
      </c>
      <c r="B285" s="2">
        <v>9124800</v>
      </c>
      <c r="C285" s="2">
        <v>229674</v>
      </c>
      <c r="D285" s="2">
        <f>#REF!-B284</f>
        <v>99868</v>
      </c>
      <c r="E285" s="2">
        <f>#REF!-C284</f>
        <v>968</v>
      </c>
      <c r="F285" t="str">
        <f>TEXT(#REF!,"mmm-yyy")</f>
        <v>Oct-2020</v>
      </c>
    </row>
    <row r="286" spans="1:6" x14ac:dyDescent="0.25">
      <c r="A286" s="3">
        <v>44135</v>
      </c>
      <c r="B286" s="2">
        <v>9209007</v>
      </c>
      <c r="C286" s="2">
        <v>230512</v>
      </c>
      <c r="D286" s="2">
        <f>#REF!-B285</f>
        <v>84207</v>
      </c>
      <c r="E286" s="2">
        <f>#REF!-C285</f>
        <v>838</v>
      </c>
      <c r="F286" t="str">
        <f>TEXT(#REF!,"mmm-yyy")</f>
        <v>Oct-2020</v>
      </c>
    </row>
    <row r="287" spans="1:6" x14ac:dyDescent="0.25">
      <c r="A287" s="3">
        <v>44136</v>
      </c>
      <c r="B287" s="2">
        <v>9283202</v>
      </c>
      <c r="C287" s="2">
        <v>230940</v>
      </c>
      <c r="D287" s="2">
        <f>#REF!-B286</f>
        <v>74195</v>
      </c>
      <c r="E287" s="2">
        <f>#REF!-C286</f>
        <v>428</v>
      </c>
      <c r="F287" t="str">
        <f>TEXT(#REF!,"mmm-yyy")</f>
        <v>Nov-2020</v>
      </c>
    </row>
    <row r="288" spans="1:6" x14ac:dyDescent="0.25">
      <c r="A288" s="3">
        <v>44137</v>
      </c>
      <c r="B288" s="2">
        <v>9377208</v>
      </c>
      <c r="C288" s="2">
        <v>231480</v>
      </c>
      <c r="D288" s="2">
        <f>#REF!-B287</f>
        <v>94006</v>
      </c>
      <c r="E288" s="2">
        <f>#REF!-C287</f>
        <v>540</v>
      </c>
      <c r="F288" t="str">
        <f>TEXT(#REF!,"mmm-yyy")</f>
        <v>Nov-2020</v>
      </c>
    </row>
    <row r="289" spans="1:6" x14ac:dyDescent="0.25">
      <c r="A289" s="3">
        <v>44138</v>
      </c>
      <c r="B289" s="2">
        <v>9469624</v>
      </c>
      <c r="C289" s="2">
        <v>232610</v>
      </c>
      <c r="D289" s="2">
        <f>#REF!-B288</f>
        <v>92416</v>
      </c>
      <c r="E289" s="2">
        <f>#REF!-C288</f>
        <v>1130</v>
      </c>
      <c r="F289" t="str">
        <f>TEXT(#REF!,"mmm-yyy")</f>
        <v>Nov-2020</v>
      </c>
    </row>
    <row r="290" spans="1:6" x14ac:dyDescent="0.25">
      <c r="A290" s="3">
        <v>44139</v>
      </c>
      <c r="B290" s="2">
        <v>9577702</v>
      </c>
      <c r="C290" s="2">
        <v>234226</v>
      </c>
      <c r="D290" s="2">
        <f>#REF!-B289</f>
        <v>108078</v>
      </c>
      <c r="E290" s="2">
        <f>#REF!-C289</f>
        <v>1616</v>
      </c>
      <c r="F290" t="str">
        <f>TEXT(#REF!,"mmm-yyy")</f>
        <v>Nov-2020</v>
      </c>
    </row>
    <row r="291" spans="1:6" x14ac:dyDescent="0.25">
      <c r="A291" s="3">
        <v>44140</v>
      </c>
      <c r="B291" s="2">
        <v>9699051</v>
      </c>
      <c r="C291" s="2">
        <v>235334</v>
      </c>
      <c r="D291" s="2">
        <f>#REF!-B290</f>
        <v>121349</v>
      </c>
      <c r="E291" s="2">
        <f>#REF!-C290</f>
        <v>1108</v>
      </c>
      <c r="F291" t="str">
        <f>TEXT(#REF!,"mmm-yyy")</f>
        <v>Nov-2020</v>
      </c>
    </row>
    <row r="292" spans="1:6" x14ac:dyDescent="0.25">
      <c r="A292" s="3">
        <v>44141</v>
      </c>
      <c r="B292" s="2">
        <v>9831874</v>
      </c>
      <c r="C292" s="2">
        <v>236582</v>
      </c>
      <c r="D292" s="2">
        <f>#REF!-B291</f>
        <v>132823</v>
      </c>
      <c r="E292" s="2">
        <f>#REF!-C291</f>
        <v>1248</v>
      </c>
      <c r="F292" t="str">
        <f>TEXT(#REF!,"mmm-yyy")</f>
        <v>Nov-2020</v>
      </c>
    </row>
    <row r="293" spans="1:6" x14ac:dyDescent="0.25">
      <c r="A293" s="3">
        <v>44142</v>
      </c>
      <c r="B293" s="2">
        <v>9957805</v>
      </c>
      <c r="C293" s="2">
        <v>237589</v>
      </c>
      <c r="D293" s="2">
        <f>#REF!-B292</f>
        <v>125931</v>
      </c>
      <c r="E293" s="2">
        <f>#REF!-C292</f>
        <v>1007</v>
      </c>
      <c r="F293" t="str">
        <f>TEXT(#REF!,"mmm-yyy")</f>
        <v>Nov-2020</v>
      </c>
    </row>
    <row r="294" spans="1:6" x14ac:dyDescent="0.25">
      <c r="A294" s="3">
        <v>44143</v>
      </c>
      <c r="B294" s="2">
        <v>10061218</v>
      </c>
      <c r="C294" s="2">
        <v>238053</v>
      </c>
      <c r="D294" s="2">
        <f>#REF!-B293</f>
        <v>103413</v>
      </c>
      <c r="E294" s="2">
        <f>#REF!-C293</f>
        <v>464</v>
      </c>
      <c r="F294" t="str">
        <f>TEXT(#REF!,"mmm-yyy")</f>
        <v>Nov-2020</v>
      </c>
    </row>
    <row r="295" spans="1:6" x14ac:dyDescent="0.25">
      <c r="A295" s="3">
        <v>44144</v>
      </c>
      <c r="B295" s="2">
        <v>10191667</v>
      </c>
      <c r="C295" s="2">
        <v>238798</v>
      </c>
      <c r="D295" s="2">
        <f>#REF!-B294</f>
        <v>130449</v>
      </c>
      <c r="E295" s="2">
        <f>#REF!-C294</f>
        <v>745</v>
      </c>
      <c r="F295" t="str">
        <f>TEXT(#REF!,"mmm-yyy")</f>
        <v>Nov-2020</v>
      </c>
    </row>
    <row r="296" spans="1:6" x14ac:dyDescent="0.25">
      <c r="A296" s="3">
        <v>44145</v>
      </c>
      <c r="B296" s="2">
        <v>10331417</v>
      </c>
      <c r="C296" s="2">
        <v>240262</v>
      </c>
      <c r="D296" s="2">
        <f>#REF!-B295</f>
        <v>139750</v>
      </c>
      <c r="E296" s="2">
        <f>#REF!-C295</f>
        <v>1464</v>
      </c>
      <c r="F296" t="str">
        <f>TEXT(#REF!,"mmm-yyy")</f>
        <v>Nov-2020</v>
      </c>
    </row>
    <row r="297" spans="1:6" x14ac:dyDescent="0.25">
      <c r="A297" s="3">
        <v>44146</v>
      </c>
      <c r="B297" s="2">
        <v>10474295</v>
      </c>
      <c r="C297" s="2">
        <v>241693</v>
      </c>
      <c r="D297" s="2">
        <f>#REF!-B296</f>
        <v>142878</v>
      </c>
      <c r="E297" s="2">
        <f>#REF!-C296</f>
        <v>1431</v>
      </c>
      <c r="F297" t="str">
        <f>TEXT(#REF!,"mmm-yyy")</f>
        <v>Nov-2020</v>
      </c>
    </row>
    <row r="298" spans="1:6" x14ac:dyDescent="0.25">
      <c r="A298" s="3">
        <v>44147</v>
      </c>
      <c r="B298" s="2">
        <v>10637946</v>
      </c>
      <c r="C298" s="2">
        <v>242865</v>
      </c>
      <c r="D298" s="2">
        <f>#REF!-B297</f>
        <v>163651</v>
      </c>
      <c r="E298" s="2">
        <f>#REF!-C297</f>
        <v>1172</v>
      </c>
      <c r="F298" t="str">
        <f>TEXT(#REF!,"mmm-yyy")</f>
        <v>Nov-2020</v>
      </c>
    </row>
    <row r="299" spans="1:6" x14ac:dyDescent="0.25">
      <c r="A299" s="3">
        <v>44148</v>
      </c>
      <c r="B299" s="2">
        <v>10819442</v>
      </c>
      <c r="C299" s="2">
        <v>244255</v>
      </c>
      <c r="D299" s="2">
        <f>#REF!-B298</f>
        <v>181496</v>
      </c>
      <c r="E299" s="2">
        <f>#REF!-C298</f>
        <v>1390</v>
      </c>
      <c r="F299" t="str">
        <f>TEXT(#REF!,"mmm-yyy")</f>
        <v>Nov-2020</v>
      </c>
    </row>
    <row r="300" spans="1:6" x14ac:dyDescent="0.25">
      <c r="A300" s="3">
        <v>44149</v>
      </c>
      <c r="B300" s="2">
        <v>10978475</v>
      </c>
      <c r="C300" s="2">
        <v>245465</v>
      </c>
      <c r="D300" s="2">
        <f>#REF!-B299</f>
        <v>159033</v>
      </c>
      <c r="E300" s="2">
        <f>#REF!-C299</f>
        <v>1210</v>
      </c>
      <c r="F300" t="str">
        <f>TEXT(#REF!,"mmm-yyy")</f>
        <v>Nov-2020</v>
      </c>
    </row>
    <row r="301" spans="1:6" x14ac:dyDescent="0.25">
      <c r="A301" s="3">
        <v>44150</v>
      </c>
      <c r="B301" s="2">
        <v>11113661</v>
      </c>
      <c r="C301" s="2">
        <v>246088</v>
      </c>
      <c r="D301" s="2">
        <f>#REF!-B300</f>
        <v>135186</v>
      </c>
      <c r="E301" s="2">
        <f>#REF!-C300</f>
        <v>623</v>
      </c>
      <c r="F301" t="str">
        <f>TEXT(#REF!,"mmm-yyy")</f>
        <v>Nov-2020</v>
      </c>
    </row>
    <row r="302" spans="1:6" x14ac:dyDescent="0.25">
      <c r="A302" s="3">
        <v>44151</v>
      </c>
      <c r="B302" s="2">
        <v>11280224</v>
      </c>
      <c r="C302" s="2">
        <v>246884</v>
      </c>
      <c r="D302" s="2">
        <f>#REF!-B301</f>
        <v>166563</v>
      </c>
      <c r="E302" s="2">
        <f>#REF!-C301</f>
        <v>796</v>
      </c>
      <c r="F302" t="str">
        <f>TEXT(#REF!,"mmm-yyy")</f>
        <v>Nov-2020</v>
      </c>
    </row>
    <row r="303" spans="1:6" x14ac:dyDescent="0.25">
      <c r="A303" s="3">
        <v>44152</v>
      </c>
      <c r="B303" s="2">
        <v>11441855</v>
      </c>
      <c r="C303" s="2">
        <v>248491</v>
      </c>
      <c r="D303" s="2">
        <f>#REF!-B302</f>
        <v>161631</v>
      </c>
      <c r="E303" s="2">
        <f>#REF!-C302</f>
        <v>1607</v>
      </c>
      <c r="F303" t="str">
        <f>TEXT(#REF!,"mmm-yyy")</f>
        <v>Nov-2020</v>
      </c>
    </row>
    <row r="304" spans="1:6" x14ac:dyDescent="0.25">
      <c r="A304" s="3">
        <v>44153</v>
      </c>
      <c r="B304" s="2">
        <v>11614135</v>
      </c>
      <c r="C304" s="2">
        <v>250415</v>
      </c>
      <c r="D304" s="2">
        <f>#REF!-B303</f>
        <v>172280</v>
      </c>
      <c r="E304" s="2">
        <f>#REF!-C303</f>
        <v>1924</v>
      </c>
      <c r="F304" t="str">
        <f>TEXT(#REF!,"mmm-yyy")</f>
        <v>Nov-2020</v>
      </c>
    </row>
    <row r="305" spans="1:6" x14ac:dyDescent="0.25">
      <c r="A305" s="3">
        <v>44154</v>
      </c>
      <c r="B305" s="2">
        <v>11801643</v>
      </c>
      <c r="C305" s="2">
        <v>252376</v>
      </c>
      <c r="D305" s="2">
        <f>#REF!-B304</f>
        <v>187508</v>
      </c>
      <c r="E305" s="2">
        <f>#REF!-C304</f>
        <v>1961</v>
      </c>
      <c r="F305" t="str">
        <f>TEXT(#REF!,"mmm-yyy")</f>
        <v>Nov-2020</v>
      </c>
    </row>
    <row r="306" spans="1:6" x14ac:dyDescent="0.25">
      <c r="A306" s="3">
        <v>44155</v>
      </c>
      <c r="B306" s="2">
        <v>12000502</v>
      </c>
      <c r="C306" s="2">
        <v>254333</v>
      </c>
      <c r="D306" s="2">
        <f>#REF!-B305</f>
        <v>198859</v>
      </c>
      <c r="E306" s="2">
        <f>#REF!-C305</f>
        <v>1957</v>
      </c>
      <c r="F306" t="str">
        <f>TEXT(#REF!,"mmm-yyy")</f>
        <v>Nov-2020</v>
      </c>
    </row>
    <row r="307" spans="1:6" x14ac:dyDescent="0.25">
      <c r="A307" s="3">
        <v>44156</v>
      </c>
      <c r="B307" s="2">
        <v>12172435</v>
      </c>
      <c r="C307" s="2">
        <v>255758</v>
      </c>
      <c r="D307" s="2">
        <f>#REF!-B306</f>
        <v>171933</v>
      </c>
      <c r="E307" s="2">
        <f>#REF!-C306</f>
        <v>1425</v>
      </c>
      <c r="F307" t="str">
        <f>TEXT(#REF!,"mmm-yyy")</f>
        <v>Nov-2020</v>
      </c>
    </row>
    <row r="308" spans="1:6" x14ac:dyDescent="0.25">
      <c r="A308" s="3">
        <v>44157</v>
      </c>
      <c r="B308" s="2">
        <v>12313229</v>
      </c>
      <c r="C308" s="2">
        <v>256601</v>
      </c>
      <c r="D308" s="2">
        <f>#REF!-B307</f>
        <v>140794</v>
      </c>
      <c r="E308" s="2">
        <f>#REF!-C307</f>
        <v>843</v>
      </c>
      <c r="F308" t="str">
        <f>TEXT(#REF!,"mmm-yyy")</f>
        <v>Nov-2020</v>
      </c>
    </row>
    <row r="309" spans="1:6" x14ac:dyDescent="0.25">
      <c r="A309" s="3">
        <v>44158</v>
      </c>
      <c r="B309" s="2">
        <v>12492852</v>
      </c>
      <c r="C309" s="2">
        <v>257639</v>
      </c>
      <c r="D309" s="2">
        <f>#REF!-B308</f>
        <v>179623</v>
      </c>
      <c r="E309" s="2">
        <f>#REF!-C308</f>
        <v>1038</v>
      </c>
      <c r="F309" t="str">
        <f>TEXT(#REF!,"mmm-yyy")</f>
        <v>Nov-2020</v>
      </c>
    </row>
    <row r="310" spans="1:6" x14ac:dyDescent="0.25">
      <c r="A310" s="3">
        <v>44159</v>
      </c>
      <c r="B310" s="2">
        <v>12670710</v>
      </c>
      <c r="C310" s="2">
        <v>259848</v>
      </c>
      <c r="D310" s="2">
        <f>#REF!-B309</f>
        <v>177858</v>
      </c>
      <c r="E310" s="2">
        <f>#REF!-C309</f>
        <v>2209</v>
      </c>
      <c r="F310" t="str">
        <f>TEXT(#REF!,"mmm-yyy")</f>
        <v>Nov-2020</v>
      </c>
    </row>
    <row r="311" spans="1:6" x14ac:dyDescent="0.25">
      <c r="A311" s="3">
        <v>44160</v>
      </c>
      <c r="B311" s="2">
        <v>12851300</v>
      </c>
      <c r="C311" s="2">
        <v>262161</v>
      </c>
      <c r="D311" s="2">
        <f>#REF!-B310</f>
        <v>180590</v>
      </c>
      <c r="E311" s="2">
        <f>#REF!-C310</f>
        <v>2313</v>
      </c>
      <c r="F311" t="str">
        <f>TEXT(#REF!,"mmm-yyy")</f>
        <v>Nov-2020</v>
      </c>
    </row>
    <row r="312" spans="1:6" x14ac:dyDescent="0.25">
      <c r="A312" s="3">
        <v>44161</v>
      </c>
      <c r="B312" s="2">
        <v>12954294</v>
      </c>
      <c r="C312" s="2">
        <v>263339</v>
      </c>
      <c r="D312" s="2">
        <f>#REF!-B311</f>
        <v>102994</v>
      </c>
      <c r="E312" s="2">
        <f>#REF!-C311</f>
        <v>1178</v>
      </c>
      <c r="F312" t="str">
        <f>TEXT(#REF!,"mmm-yyy")</f>
        <v>Nov-2020</v>
      </c>
    </row>
    <row r="313" spans="1:6" x14ac:dyDescent="0.25">
      <c r="A313" s="3">
        <v>44162</v>
      </c>
      <c r="B313" s="2">
        <v>13160133</v>
      </c>
      <c r="C313" s="2">
        <v>264751</v>
      </c>
      <c r="D313" s="2">
        <f>#REF!-B312</f>
        <v>205839</v>
      </c>
      <c r="E313" s="2">
        <f>#REF!-C312</f>
        <v>1412</v>
      </c>
      <c r="F313" t="str">
        <f>TEXT(#REF!,"mmm-yyy")</f>
        <v>Nov-2020</v>
      </c>
    </row>
    <row r="314" spans="1:6" x14ac:dyDescent="0.25">
      <c r="A314" s="3">
        <v>44163</v>
      </c>
      <c r="B314" s="2">
        <v>13311541</v>
      </c>
      <c r="C314" s="2">
        <v>265943</v>
      </c>
      <c r="D314" s="2">
        <f>#REF!-B313</f>
        <v>151408</v>
      </c>
      <c r="E314" s="2">
        <f>#REF!-C313</f>
        <v>1192</v>
      </c>
      <c r="F314" t="str">
        <f>TEXT(#REF!,"mmm-yyy")</f>
        <v>Nov-2020</v>
      </c>
    </row>
    <row r="315" spans="1:6" x14ac:dyDescent="0.25">
      <c r="A315" s="3">
        <v>44164</v>
      </c>
      <c r="B315" s="2">
        <v>13447663</v>
      </c>
      <c r="C315" s="2">
        <v>266761</v>
      </c>
      <c r="D315" s="2">
        <f>#REF!-B314</f>
        <v>136122</v>
      </c>
      <c r="E315" s="2">
        <f>#REF!-C314</f>
        <v>818</v>
      </c>
      <c r="F315" t="str">
        <f>TEXT(#REF!,"mmm-yyy")</f>
        <v>Nov-2020</v>
      </c>
    </row>
    <row r="316" spans="1:6" x14ac:dyDescent="0.25">
      <c r="A316" s="3">
        <v>44165</v>
      </c>
      <c r="B316" s="2">
        <v>13615321</v>
      </c>
      <c r="C316" s="2">
        <v>268031</v>
      </c>
      <c r="D316" s="2">
        <f>#REF!-B315</f>
        <v>167658</v>
      </c>
      <c r="E316" s="2">
        <f>#REF!-C315</f>
        <v>1270</v>
      </c>
      <c r="F316" t="str">
        <f>TEXT(#REF!,"mmm-yyy")</f>
        <v>Nov-2020</v>
      </c>
    </row>
    <row r="317" spans="1:6" x14ac:dyDescent="0.25">
      <c r="A317" s="3">
        <v>44166</v>
      </c>
      <c r="B317" s="2">
        <v>13799549</v>
      </c>
      <c r="C317" s="2">
        <v>270639</v>
      </c>
      <c r="D317" s="2">
        <f>#REF!-B316</f>
        <v>184228</v>
      </c>
      <c r="E317" s="2">
        <f>#REF!-C316</f>
        <v>2608</v>
      </c>
      <c r="F317" t="str">
        <f>TEXT(#REF!,"mmm-yyy")</f>
        <v>Dec-2020</v>
      </c>
    </row>
    <row r="318" spans="1:6" x14ac:dyDescent="0.25">
      <c r="A318" s="3">
        <v>44167</v>
      </c>
      <c r="B318" s="2">
        <v>14000721</v>
      </c>
      <c r="C318" s="2">
        <v>273525</v>
      </c>
      <c r="D318" s="2">
        <f>#REF!-B317</f>
        <v>201172</v>
      </c>
      <c r="E318" s="2">
        <f>#REF!-C317</f>
        <v>2886</v>
      </c>
      <c r="F318" t="str">
        <f>TEXT(#REF!,"mmm-yyy")</f>
        <v>Dec-2020</v>
      </c>
    </row>
    <row r="319" spans="1:6" x14ac:dyDescent="0.25">
      <c r="A319" s="3">
        <v>44168</v>
      </c>
      <c r="B319" s="2">
        <v>14218459</v>
      </c>
      <c r="C319" s="2">
        <v>276381</v>
      </c>
      <c r="D319" s="2">
        <f>#REF!-B318</f>
        <v>217738</v>
      </c>
      <c r="E319" s="2">
        <f>#REF!-C318</f>
        <v>2856</v>
      </c>
      <c r="F319" t="str">
        <f>TEXT(#REF!,"mmm-yyy")</f>
        <v>Dec-2020</v>
      </c>
    </row>
    <row r="320" spans="1:6" x14ac:dyDescent="0.25">
      <c r="A320" s="3">
        <v>44169</v>
      </c>
      <c r="B320" s="2">
        <v>14449827</v>
      </c>
      <c r="C320" s="2">
        <v>279018</v>
      </c>
      <c r="D320" s="2">
        <f>#REF!-B319</f>
        <v>231368</v>
      </c>
      <c r="E320" s="2">
        <f>#REF!-C319</f>
        <v>2637</v>
      </c>
      <c r="F320" t="str">
        <f>TEXT(#REF!,"mmm-yyy")</f>
        <v>Dec-2020</v>
      </c>
    </row>
    <row r="321" spans="1:6" x14ac:dyDescent="0.25">
      <c r="A321" s="3">
        <v>44170</v>
      </c>
      <c r="B321" s="2">
        <v>14655535</v>
      </c>
      <c r="C321" s="2">
        <v>281208</v>
      </c>
      <c r="D321" s="2">
        <f>#REF!-B320</f>
        <v>205708</v>
      </c>
      <c r="E321" s="2">
        <f>#REF!-C320</f>
        <v>2190</v>
      </c>
      <c r="F321" t="str">
        <f>TEXT(#REF!,"mmm-yyy")</f>
        <v>Dec-2020</v>
      </c>
    </row>
    <row r="322" spans="1:6" x14ac:dyDescent="0.25">
      <c r="A322" s="3">
        <v>44171</v>
      </c>
      <c r="B322" s="2">
        <v>14827456</v>
      </c>
      <c r="C322" s="2">
        <v>282319</v>
      </c>
      <c r="D322" s="2">
        <f>#REF!-B321</f>
        <v>171921</v>
      </c>
      <c r="E322" s="2">
        <f>#REF!-C321</f>
        <v>1111</v>
      </c>
      <c r="F322" t="str">
        <f>TEXT(#REF!,"mmm-yyy")</f>
        <v>Dec-2020</v>
      </c>
    </row>
    <row r="323" spans="1:6" x14ac:dyDescent="0.25">
      <c r="A323" s="3">
        <v>44172</v>
      </c>
      <c r="B323" s="2">
        <v>15031979</v>
      </c>
      <c r="C323" s="2">
        <v>283853</v>
      </c>
      <c r="D323" s="2">
        <f>#REF!-B322</f>
        <v>204523</v>
      </c>
      <c r="E323" s="2">
        <f>#REF!-C322</f>
        <v>1534</v>
      </c>
      <c r="F323" t="str">
        <f>TEXT(#REF!,"mmm-yyy")</f>
        <v>Dec-2020</v>
      </c>
    </row>
    <row r="324" spans="1:6" x14ac:dyDescent="0.25">
      <c r="A324" s="3">
        <v>44173</v>
      </c>
      <c r="B324" s="2">
        <v>15251693</v>
      </c>
      <c r="C324" s="2">
        <v>286674</v>
      </c>
      <c r="D324" s="2">
        <f>#REF!-B323</f>
        <v>219714</v>
      </c>
      <c r="E324" s="2">
        <f>#REF!-C323</f>
        <v>2821</v>
      </c>
      <c r="F324" t="str">
        <f>TEXT(#REF!,"mmm-yyy")</f>
        <v>Dec-2020</v>
      </c>
    </row>
    <row r="325" spans="1:6" x14ac:dyDescent="0.25">
      <c r="A325" s="3">
        <v>44174</v>
      </c>
      <c r="B325" s="2">
        <v>15471409</v>
      </c>
      <c r="C325" s="2">
        <v>289830</v>
      </c>
      <c r="D325" s="2">
        <f>#REF!-B324</f>
        <v>219716</v>
      </c>
      <c r="E325" s="2">
        <f>#REF!-C324</f>
        <v>3156</v>
      </c>
      <c r="F325" t="str">
        <f>TEXT(#REF!,"mmm-yyy")</f>
        <v>Dec-2020</v>
      </c>
    </row>
    <row r="326" spans="1:6" x14ac:dyDescent="0.25">
      <c r="A326" s="3">
        <v>44175</v>
      </c>
      <c r="B326" s="2">
        <v>15696634</v>
      </c>
      <c r="C326" s="2">
        <v>292771</v>
      </c>
      <c r="D326" s="2">
        <f>#REF!-B325</f>
        <v>225225</v>
      </c>
      <c r="E326" s="2">
        <f>#REF!-C325</f>
        <v>2941</v>
      </c>
      <c r="F326" t="str">
        <f>TEXT(#REF!,"mmm-yyy")</f>
        <v>Dec-2020</v>
      </c>
    </row>
    <row r="327" spans="1:6" x14ac:dyDescent="0.25">
      <c r="A327" s="3">
        <v>44176</v>
      </c>
      <c r="B327" s="2">
        <v>15977147</v>
      </c>
      <c r="C327" s="2">
        <v>295726</v>
      </c>
      <c r="D327" s="2">
        <f>#REF!-B326</f>
        <v>280513</v>
      </c>
      <c r="E327" s="2">
        <f>#REF!-C326</f>
        <v>2955</v>
      </c>
      <c r="F327" t="str">
        <f>TEXT(#REF!,"mmm-yyy")</f>
        <v>Dec-2020</v>
      </c>
    </row>
    <row r="328" spans="1:6" x14ac:dyDescent="0.25">
      <c r="A328" s="3">
        <v>44177</v>
      </c>
      <c r="B328" s="2">
        <v>16184679</v>
      </c>
      <c r="C328" s="2">
        <v>297981</v>
      </c>
      <c r="D328" s="2">
        <f>#REF!-B327</f>
        <v>207532</v>
      </c>
      <c r="E328" s="2">
        <f>#REF!-C327</f>
        <v>2255</v>
      </c>
      <c r="F328" t="str">
        <f>TEXT(#REF!,"mmm-yyy")</f>
        <v>Dec-2020</v>
      </c>
    </row>
    <row r="329" spans="1:6" x14ac:dyDescent="0.25">
      <c r="A329" s="3">
        <v>44178</v>
      </c>
      <c r="B329" s="2">
        <v>16368898</v>
      </c>
      <c r="C329" s="2">
        <v>299338</v>
      </c>
      <c r="D329" s="2">
        <f>#REF!-B328</f>
        <v>184219</v>
      </c>
      <c r="E329" s="2">
        <f>#REF!-C328</f>
        <v>1357</v>
      </c>
      <c r="F329" t="str">
        <f>TEXT(#REF!,"mmm-yyy")</f>
        <v>Dec-2020</v>
      </c>
    </row>
    <row r="330" spans="1:6" x14ac:dyDescent="0.25">
      <c r="A330" s="3">
        <v>44179</v>
      </c>
      <c r="B330" s="2">
        <v>16569783</v>
      </c>
      <c r="C330" s="2">
        <v>301016</v>
      </c>
      <c r="D330" s="2">
        <f>#REF!-B329</f>
        <v>200885</v>
      </c>
      <c r="E330" s="2">
        <f>#REF!-C329</f>
        <v>1678</v>
      </c>
      <c r="F330" t="str">
        <f>TEXT(#REF!,"mmm-yyy")</f>
        <v>Dec-2020</v>
      </c>
    </row>
    <row r="331" spans="1:6" x14ac:dyDescent="0.25">
      <c r="A331" s="3">
        <v>44180</v>
      </c>
      <c r="B331" s="2">
        <v>16772936</v>
      </c>
      <c r="C331" s="2">
        <v>304041</v>
      </c>
      <c r="D331" s="2">
        <f>#REF!-B330</f>
        <v>203153</v>
      </c>
      <c r="E331" s="2">
        <f>#REF!-C330</f>
        <v>3025</v>
      </c>
      <c r="F331" t="str">
        <f>TEXT(#REF!,"mmm-yyy")</f>
        <v>Dec-2020</v>
      </c>
    </row>
    <row r="332" spans="1:6" x14ac:dyDescent="0.25">
      <c r="A332" s="3">
        <v>44181</v>
      </c>
      <c r="B332" s="2">
        <v>17017763</v>
      </c>
      <c r="C332" s="2">
        <v>307652</v>
      </c>
      <c r="D332" s="2">
        <f>#REF!-B331</f>
        <v>244827</v>
      </c>
      <c r="E332" s="2">
        <f>#REF!-C331</f>
        <v>3611</v>
      </c>
      <c r="F332" t="str">
        <f>TEXT(#REF!,"mmm-yyy")</f>
        <v>Dec-2020</v>
      </c>
    </row>
    <row r="333" spans="1:6" x14ac:dyDescent="0.25">
      <c r="A333" s="3">
        <v>44182</v>
      </c>
      <c r="B333" s="2">
        <v>17255472</v>
      </c>
      <c r="C333" s="2">
        <v>310950</v>
      </c>
      <c r="D333" s="2">
        <f>#REF!-B332</f>
        <v>237709</v>
      </c>
      <c r="E333" s="2">
        <f>#REF!-C332</f>
        <v>3298</v>
      </c>
      <c r="F333" t="str">
        <f>TEXT(#REF!,"mmm-yyy")</f>
        <v>Dec-2020</v>
      </c>
    </row>
    <row r="334" spans="1:6" x14ac:dyDescent="0.25">
      <c r="A334" s="3">
        <v>44183</v>
      </c>
      <c r="B334" s="2">
        <v>17506662</v>
      </c>
      <c r="C334" s="2">
        <v>313820</v>
      </c>
      <c r="D334" s="2">
        <f>#REF!-B333</f>
        <v>251190</v>
      </c>
      <c r="E334" s="2">
        <f>#REF!-C333</f>
        <v>2870</v>
      </c>
      <c r="F334" t="str">
        <f>TEXT(#REF!,"mmm-yyy")</f>
        <v>Dec-2020</v>
      </c>
    </row>
    <row r="335" spans="1:6" x14ac:dyDescent="0.25">
      <c r="A335" s="3">
        <v>44184</v>
      </c>
      <c r="B335" s="2">
        <v>17700567</v>
      </c>
      <c r="C335" s="2">
        <v>316381</v>
      </c>
      <c r="D335" s="2">
        <f>#REF!-B334</f>
        <v>193905</v>
      </c>
      <c r="E335" s="2">
        <f>#REF!-C334</f>
        <v>2561</v>
      </c>
      <c r="F335" t="str">
        <f>TEXT(#REF!,"mmm-yyy")</f>
        <v>Dec-2020</v>
      </c>
    </row>
    <row r="336" spans="1:6" x14ac:dyDescent="0.25">
      <c r="A336" s="3">
        <v>44185</v>
      </c>
      <c r="B336" s="2">
        <v>17880478</v>
      </c>
      <c r="C336" s="2">
        <v>317810</v>
      </c>
      <c r="D336" s="2">
        <f>#REF!-B335</f>
        <v>179911</v>
      </c>
      <c r="E336" s="2">
        <f>#REF!-C335</f>
        <v>1429</v>
      </c>
      <c r="F336" t="str">
        <f>TEXT(#REF!,"mmm-yyy")</f>
        <v>Dec-2020</v>
      </c>
    </row>
    <row r="337" spans="1:6" x14ac:dyDescent="0.25">
      <c r="A337" s="3">
        <v>44186</v>
      </c>
      <c r="B337" s="2">
        <v>18081996</v>
      </c>
      <c r="C337" s="2">
        <v>319773</v>
      </c>
      <c r="D337" s="2">
        <f>#REF!-B336</f>
        <v>201518</v>
      </c>
      <c r="E337" s="2">
        <f>#REF!-C336</f>
        <v>1963</v>
      </c>
      <c r="F337" t="str">
        <f>TEXT(#REF!,"mmm-yyy")</f>
        <v>Dec-2020</v>
      </c>
    </row>
    <row r="338" spans="1:6" x14ac:dyDescent="0.25">
      <c r="A338" s="3">
        <v>44187</v>
      </c>
      <c r="B338" s="2">
        <v>18283633</v>
      </c>
      <c r="C338" s="2">
        <v>323012</v>
      </c>
      <c r="D338" s="2">
        <f>#REF!-B337</f>
        <v>201637</v>
      </c>
      <c r="E338" s="2">
        <f>#REF!-C337</f>
        <v>3239</v>
      </c>
      <c r="F338" t="str">
        <f>TEXT(#REF!,"mmm-yyy")</f>
        <v>Dec-2020</v>
      </c>
    </row>
    <row r="339" spans="1:6" x14ac:dyDescent="0.25">
      <c r="A339" s="3">
        <v>44188</v>
      </c>
      <c r="B339" s="2">
        <v>18511396</v>
      </c>
      <c r="C339" s="2">
        <v>326424</v>
      </c>
      <c r="D339" s="2">
        <f>#REF!-B338</f>
        <v>227763</v>
      </c>
      <c r="E339" s="2">
        <f>#REF!-C338</f>
        <v>3412</v>
      </c>
      <c r="F339" t="str">
        <f>TEXT(#REF!,"mmm-yyy")</f>
        <v>Dec-2020</v>
      </c>
    </row>
    <row r="340" spans="1:6" x14ac:dyDescent="0.25">
      <c r="A340" s="3">
        <v>44189</v>
      </c>
      <c r="B340" s="2">
        <v>18704907</v>
      </c>
      <c r="C340" s="2">
        <v>329248</v>
      </c>
      <c r="D340" s="2">
        <f>#REF!-B339</f>
        <v>193511</v>
      </c>
      <c r="E340" s="2">
        <f>#REF!-C339</f>
        <v>2824</v>
      </c>
      <c r="F340" t="str">
        <f>TEXT(#REF!,"mmm-yyy")</f>
        <v>Dec-2020</v>
      </c>
    </row>
    <row r="341" spans="1:6" x14ac:dyDescent="0.25">
      <c r="A341" s="3">
        <v>44190</v>
      </c>
      <c r="B341" s="2">
        <v>18805838</v>
      </c>
      <c r="C341" s="2">
        <v>330377</v>
      </c>
      <c r="D341" s="2">
        <f>#REF!-B340</f>
        <v>100931</v>
      </c>
      <c r="E341" s="2">
        <f>#REF!-C340</f>
        <v>1129</v>
      </c>
      <c r="F341" t="str">
        <f>TEXT(#REF!,"mmm-yyy")</f>
        <v>Dec-2020</v>
      </c>
    </row>
    <row r="342" spans="1:6" x14ac:dyDescent="0.25">
      <c r="A342" s="3">
        <v>44191</v>
      </c>
      <c r="B342" s="2">
        <v>19022699</v>
      </c>
      <c r="C342" s="2">
        <v>332023</v>
      </c>
      <c r="D342" s="2">
        <f>#REF!-B341</f>
        <v>216861</v>
      </c>
      <c r="E342" s="2">
        <f>#REF!-C341</f>
        <v>1646</v>
      </c>
      <c r="F342" t="str">
        <f>TEXT(#REF!,"mmm-yyy")</f>
        <v>Dec-2020</v>
      </c>
    </row>
    <row r="343" spans="1:6" x14ac:dyDescent="0.25">
      <c r="A343" s="3">
        <v>44192</v>
      </c>
      <c r="B343" s="2">
        <v>19174788</v>
      </c>
      <c r="C343" s="2">
        <v>333253</v>
      </c>
      <c r="D343" s="2">
        <f>#REF!-B342</f>
        <v>152089</v>
      </c>
      <c r="E343" s="2">
        <f>#REF!-C342</f>
        <v>1230</v>
      </c>
      <c r="F343" t="str">
        <f>TEXT(#REF!,"mmm-yyy")</f>
        <v>Dec-2020</v>
      </c>
    </row>
    <row r="344" spans="1:6" x14ac:dyDescent="0.25">
      <c r="A344" s="3">
        <v>44193</v>
      </c>
      <c r="B344" s="2">
        <v>19363798</v>
      </c>
      <c r="C344" s="2">
        <v>335152</v>
      </c>
      <c r="D344" s="2">
        <f>#REF!-B343</f>
        <v>189010</v>
      </c>
      <c r="E344" s="2">
        <f>#REF!-C343</f>
        <v>1899</v>
      </c>
      <c r="F344" t="str">
        <f>TEXT(#REF!,"mmm-yyy")</f>
        <v>Dec-2020</v>
      </c>
    </row>
    <row r="345" spans="1:6" x14ac:dyDescent="0.25">
      <c r="A345" s="3">
        <v>44194</v>
      </c>
      <c r="B345" s="2">
        <v>19564828</v>
      </c>
      <c r="C345" s="2">
        <v>338780</v>
      </c>
      <c r="D345" s="2">
        <f>#REF!-B344</f>
        <v>201030</v>
      </c>
      <c r="E345" s="2">
        <f>#REF!-C344</f>
        <v>3628</v>
      </c>
      <c r="F345" t="str">
        <f>TEXT(#REF!,"mmm-yyy")</f>
        <v>Dec-2020</v>
      </c>
    </row>
    <row r="346" spans="1:6" x14ac:dyDescent="0.25">
      <c r="A346" s="3">
        <v>44195</v>
      </c>
      <c r="B346" s="2">
        <v>19793777</v>
      </c>
      <c r="C346" s="2">
        <v>342588</v>
      </c>
      <c r="D346" s="2">
        <f>#REF!-B345</f>
        <v>228949</v>
      </c>
      <c r="E346" s="2">
        <f>#REF!-C345</f>
        <v>3808</v>
      </c>
      <c r="F346" t="str">
        <f>TEXT(#REF!,"mmm-yyy")</f>
        <v>Dec-2020</v>
      </c>
    </row>
    <row r="347" spans="1:6" x14ac:dyDescent="0.25">
      <c r="A347" s="3">
        <v>44196</v>
      </c>
      <c r="B347" s="2">
        <v>20024801</v>
      </c>
      <c r="C347" s="2">
        <v>346050</v>
      </c>
      <c r="D347" s="2">
        <f>#REF!-B346</f>
        <v>231024</v>
      </c>
      <c r="E347" s="2">
        <f>#REF!-C346</f>
        <v>3462</v>
      </c>
      <c r="F347" t="str">
        <f>TEXT(#REF!,"mmm-yyy")</f>
        <v>Dec-2020</v>
      </c>
    </row>
    <row r="348" spans="1:6" x14ac:dyDescent="0.25">
      <c r="A348" s="3">
        <v>44197</v>
      </c>
      <c r="B348" s="2">
        <v>20172049</v>
      </c>
      <c r="C348" s="2">
        <v>347970</v>
      </c>
      <c r="D348" s="2">
        <f>#REF!-B347</f>
        <v>147248</v>
      </c>
      <c r="E348" s="2">
        <f>#REF!-C347</f>
        <v>1920</v>
      </c>
      <c r="F348" t="str">
        <f>TEXT(#REF!,"mmm-yyy")</f>
        <v>Jan-2021</v>
      </c>
    </row>
    <row r="349" spans="1:6" x14ac:dyDescent="0.25">
      <c r="A349" s="3">
        <v>44198</v>
      </c>
      <c r="B349" s="2">
        <v>20463659</v>
      </c>
      <c r="C349" s="2">
        <v>350343</v>
      </c>
      <c r="D349" s="2">
        <f>#REF!-B348</f>
        <v>291610</v>
      </c>
      <c r="E349" s="2">
        <f>#REF!-C348</f>
        <v>2373</v>
      </c>
      <c r="F349" t="str">
        <f>TEXT(#REF!,"mmm-yyy")</f>
        <v>Jan-2021</v>
      </c>
    </row>
    <row r="350" spans="1:6" x14ac:dyDescent="0.25">
      <c r="A350" s="3">
        <v>44199</v>
      </c>
      <c r="B350" s="2">
        <v>20665439</v>
      </c>
      <c r="C350" s="2">
        <v>351694</v>
      </c>
      <c r="D350" s="2">
        <f>#REF!-B349</f>
        <v>201780</v>
      </c>
      <c r="E350" s="2">
        <f>#REF!-C349</f>
        <v>1351</v>
      </c>
      <c r="F350" t="str">
        <f>TEXT(#REF!,"mmm-yyy")</f>
        <v>Jan-2021</v>
      </c>
    </row>
    <row r="351" spans="1:6" x14ac:dyDescent="0.25">
      <c r="A351" s="3">
        <v>44200</v>
      </c>
      <c r="B351" s="2">
        <v>20917269</v>
      </c>
      <c r="C351" s="2">
        <v>353743</v>
      </c>
      <c r="D351" s="2">
        <f>#REF!-B350</f>
        <v>251830</v>
      </c>
      <c r="E351" s="2">
        <f>#REF!-C350</f>
        <v>2049</v>
      </c>
      <c r="F351" t="str">
        <f>TEXT(#REF!,"mmm-yyy")</f>
        <v>Jan-2021</v>
      </c>
    </row>
    <row r="352" spans="1:6" x14ac:dyDescent="0.25">
      <c r="A352" s="3">
        <v>44201</v>
      </c>
      <c r="B352" s="2">
        <v>21152285</v>
      </c>
      <c r="C352" s="2">
        <v>357432</v>
      </c>
      <c r="D352" s="2">
        <f>#REF!-B351</f>
        <v>235016</v>
      </c>
      <c r="E352" s="2">
        <f>#REF!-C351</f>
        <v>3689</v>
      </c>
      <c r="F352" t="str">
        <f>TEXT(#REF!,"mmm-yyy")</f>
        <v>Jan-2021</v>
      </c>
    </row>
    <row r="353" spans="1:6" x14ac:dyDescent="0.25">
      <c r="A353" s="3">
        <v>44202</v>
      </c>
      <c r="B353" s="2">
        <v>21408251</v>
      </c>
      <c r="C353" s="2">
        <v>361396</v>
      </c>
      <c r="D353" s="2">
        <f>#REF!-B352</f>
        <v>255966</v>
      </c>
      <c r="E353" s="2">
        <f>#REF!-C352</f>
        <v>3964</v>
      </c>
      <c r="F353" t="str">
        <f>TEXT(#REF!,"mmm-yyy")</f>
        <v>Jan-2021</v>
      </c>
    </row>
    <row r="354" spans="1:6" x14ac:dyDescent="0.25">
      <c r="A354" s="3">
        <v>44203</v>
      </c>
      <c r="B354" s="2">
        <v>21688585</v>
      </c>
      <c r="C354" s="2">
        <v>365509</v>
      </c>
      <c r="D354" s="2">
        <f>#REF!-B353</f>
        <v>280334</v>
      </c>
      <c r="E354" s="2">
        <f>#REF!-C353</f>
        <v>4113</v>
      </c>
      <c r="F354" t="str">
        <f>TEXT(#REF!,"mmm-yyy")</f>
        <v>Jan-2021</v>
      </c>
    </row>
    <row r="355" spans="1:6" x14ac:dyDescent="0.25">
      <c r="A355" s="3">
        <v>44204</v>
      </c>
      <c r="B355" s="2">
        <v>21989362</v>
      </c>
      <c r="C355" s="2">
        <v>369404</v>
      </c>
      <c r="D355" s="2">
        <f>#REF!-B354</f>
        <v>300777</v>
      </c>
      <c r="E355" s="2">
        <f>#REF!-C354</f>
        <v>3895</v>
      </c>
      <c r="F355" t="str">
        <f>TEXT(#REF!,"mmm-yyy")</f>
        <v>Jan-2021</v>
      </c>
    </row>
    <row r="356" spans="1:6" x14ac:dyDescent="0.25">
      <c r="A356" s="3">
        <v>44205</v>
      </c>
      <c r="B356" s="2">
        <v>22241281</v>
      </c>
      <c r="C356" s="2">
        <v>372663</v>
      </c>
      <c r="D356" s="2">
        <f>#REF!-B355</f>
        <v>251919</v>
      </c>
      <c r="E356" s="2">
        <f>#REF!-C355</f>
        <v>3259</v>
      </c>
      <c r="F356" t="str">
        <f>TEXT(#REF!,"mmm-yyy")</f>
        <v>Jan-2021</v>
      </c>
    </row>
    <row r="357" spans="1:6" x14ac:dyDescent="0.25">
      <c r="A357" s="3">
        <v>44206</v>
      </c>
      <c r="B357" s="2">
        <v>22449576</v>
      </c>
      <c r="C357" s="2">
        <v>374440</v>
      </c>
      <c r="D357" s="2">
        <f>#REF!-B356</f>
        <v>208295</v>
      </c>
      <c r="E357" s="2">
        <f>#REF!-C356</f>
        <v>1777</v>
      </c>
      <c r="F357" t="str">
        <f>TEXT(#REF!,"mmm-yyy")</f>
        <v>Jan-2021</v>
      </c>
    </row>
    <row r="358" spans="1:6" x14ac:dyDescent="0.25">
      <c r="A358" s="3">
        <v>44207</v>
      </c>
      <c r="B358" s="2">
        <v>22675892</v>
      </c>
      <c r="C358" s="2">
        <v>376488</v>
      </c>
      <c r="D358" s="2">
        <f>#REF!-B357</f>
        <v>226316</v>
      </c>
      <c r="E358" s="2">
        <f>#REF!-C357</f>
        <v>2048</v>
      </c>
      <c r="F358" t="str">
        <f>TEXT(#REF!,"mmm-yyy")</f>
        <v>Jan-2021</v>
      </c>
    </row>
    <row r="359" spans="1:6" x14ac:dyDescent="0.25">
      <c r="A359" s="3">
        <v>44208</v>
      </c>
      <c r="B359" s="2">
        <v>22905869</v>
      </c>
      <c r="C359" s="2">
        <v>380894</v>
      </c>
      <c r="D359" s="2">
        <f>#REF!-B358</f>
        <v>229977</v>
      </c>
      <c r="E359" s="2">
        <f>#REF!-C358</f>
        <v>4406</v>
      </c>
      <c r="F359" t="str">
        <f>TEXT(#REF!,"mmm-yyy")</f>
        <v>Jan-2021</v>
      </c>
    </row>
    <row r="360" spans="1:6" x14ac:dyDescent="0.25">
      <c r="A360" s="3">
        <v>44209</v>
      </c>
      <c r="B360" s="2">
        <v>23135194</v>
      </c>
      <c r="C360" s="2">
        <v>384824</v>
      </c>
      <c r="D360" s="2">
        <f>#REF!-B359</f>
        <v>229325</v>
      </c>
      <c r="E360" s="2">
        <f>#REF!-C359</f>
        <v>3930</v>
      </c>
      <c r="F360" t="str">
        <f>TEXT(#REF!,"mmm-yyy")</f>
        <v>Jan-2021</v>
      </c>
    </row>
    <row r="361" spans="1:6" x14ac:dyDescent="0.25">
      <c r="A361" s="3">
        <v>44210</v>
      </c>
      <c r="B361" s="2">
        <v>23374716</v>
      </c>
      <c r="C361" s="2">
        <v>388804</v>
      </c>
      <c r="D361" s="2">
        <f>#REF!-B360</f>
        <v>239522</v>
      </c>
      <c r="E361" s="2">
        <f>#REF!-C360</f>
        <v>3980</v>
      </c>
      <c r="F361" t="str">
        <f>TEXT(#REF!,"mmm-yyy")</f>
        <v>Jan-2021</v>
      </c>
    </row>
    <row r="362" spans="1:6" x14ac:dyDescent="0.25">
      <c r="A362" s="3">
        <v>44211</v>
      </c>
      <c r="B362" s="2">
        <v>23614569</v>
      </c>
      <c r="C362" s="2">
        <v>392553</v>
      </c>
      <c r="D362" s="2">
        <f>#REF!-B361</f>
        <v>239853</v>
      </c>
      <c r="E362" s="2">
        <f>#REF!-C361</f>
        <v>3749</v>
      </c>
      <c r="F362" t="str">
        <f>TEXT(#REF!,"mmm-yyy")</f>
        <v>Jan-2021</v>
      </c>
    </row>
    <row r="363" spans="1:6" x14ac:dyDescent="0.25">
      <c r="A363" s="3">
        <v>44212</v>
      </c>
      <c r="B363" s="2">
        <v>23816762</v>
      </c>
      <c r="C363" s="2">
        <v>395894</v>
      </c>
      <c r="D363" s="2">
        <f>#REF!-B362</f>
        <v>202193</v>
      </c>
      <c r="E363" s="2">
        <f>#REF!-C362</f>
        <v>3341</v>
      </c>
      <c r="F363" t="str">
        <f>TEXT(#REF!,"mmm-yyy")</f>
        <v>Jan-2021</v>
      </c>
    </row>
    <row r="364" spans="1:6" x14ac:dyDescent="0.25">
      <c r="A364" s="3">
        <v>44213</v>
      </c>
      <c r="B364" s="2">
        <v>23986856</v>
      </c>
      <c r="C364" s="2">
        <v>397624</v>
      </c>
      <c r="D364" s="2">
        <f>#REF!-B363</f>
        <v>170094</v>
      </c>
      <c r="E364" s="2">
        <f>#REF!-C363</f>
        <v>1730</v>
      </c>
      <c r="F364" t="str">
        <f>TEXT(#REF!,"mmm-yyy")</f>
        <v>Jan-2021</v>
      </c>
    </row>
    <row r="365" spans="1:6" x14ac:dyDescent="0.25">
      <c r="A365" s="3">
        <v>44214</v>
      </c>
      <c r="B365" s="2">
        <v>24127989</v>
      </c>
      <c r="C365" s="2">
        <v>399065</v>
      </c>
      <c r="D365" s="2">
        <f>#REF!-B364</f>
        <v>141133</v>
      </c>
      <c r="E365" s="2">
        <f>#REF!-C364</f>
        <v>1441</v>
      </c>
      <c r="F365" t="str">
        <f>TEXT(#REF!,"mmm-yyy")</f>
        <v>Jan-2021</v>
      </c>
    </row>
    <row r="366" spans="1:6" x14ac:dyDescent="0.25">
      <c r="A366" s="3">
        <v>44215</v>
      </c>
      <c r="B366" s="2">
        <v>24314933</v>
      </c>
      <c r="C366" s="2">
        <v>401836</v>
      </c>
      <c r="D366" s="2">
        <f>#REF!-B365</f>
        <v>186944</v>
      </c>
      <c r="E366" s="2">
        <f>#REF!-C365</f>
        <v>2771</v>
      </c>
      <c r="F366" t="str">
        <f>TEXT(#REF!,"mmm-yyy")</f>
        <v>Jan-2021</v>
      </c>
    </row>
    <row r="367" spans="1:6" x14ac:dyDescent="0.25">
      <c r="A367" s="3">
        <v>44216</v>
      </c>
      <c r="B367" s="2">
        <v>24500421</v>
      </c>
      <c r="C367" s="2">
        <v>406216</v>
      </c>
      <c r="D367" s="2">
        <f>#REF!-B366</f>
        <v>185488</v>
      </c>
      <c r="E367" s="2">
        <f>#REF!-C366</f>
        <v>4380</v>
      </c>
      <c r="F367" t="str">
        <f>TEXT(#REF!,"mmm-yyy")</f>
        <v>Jan-2021</v>
      </c>
    </row>
    <row r="368" spans="1:6" x14ac:dyDescent="0.25">
      <c r="A368" s="3">
        <v>44217</v>
      </c>
      <c r="B368" s="2">
        <v>24690903</v>
      </c>
      <c r="C368" s="2">
        <v>410351</v>
      </c>
      <c r="D368" s="2">
        <f>#REF!-B367</f>
        <v>190482</v>
      </c>
      <c r="E368" s="2">
        <f>#REF!-C367</f>
        <v>4135</v>
      </c>
      <c r="F368" t="str">
        <f>TEXT(#REF!,"mmm-yyy")</f>
        <v>Jan-2021</v>
      </c>
    </row>
    <row r="369" spans="1:6" x14ac:dyDescent="0.25">
      <c r="A369" s="3">
        <v>44218</v>
      </c>
      <c r="B369" s="2">
        <v>24882468</v>
      </c>
      <c r="C369" s="2">
        <v>414082</v>
      </c>
      <c r="D369" s="2">
        <f>#REF!-B368</f>
        <v>191565</v>
      </c>
      <c r="E369" s="2">
        <f>#REF!-C368</f>
        <v>3731</v>
      </c>
      <c r="F369" t="str">
        <f>TEXT(#REF!,"mmm-yyy")</f>
        <v>Jan-2021</v>
      </c>
    </row>
    <row r="370" spans="1:6" x14ac:dyDescent="0.25">
      <c r="A370" s="3">
        <v>44219</v>
      </c>
      <c r="B370" s="2">
        <v>25050385</v>
      </c>
      <c r="C370" s="2">
        <v>417404</v>
      </c>
      <c r="D370" s="2">
        <f>#REF!-B369</f>
        <v>167917</v>
      </c>
      <c r="E370" s="2">
        <f>#REF!-C369</f>
        <v>3322</v>
      </c>
      <c r="F370" t="str">
        <f>TEXT(#REF!,"mmm-yyy")</f>
        <v>Jan-2021</v>
      </c>
    </row>
    <row r="371" spans="1:6" x14ac:dyDescent="0.25">
      <c r="A371" s="3">
        <v>44220</v>
      </c>
      <c r="B371" s="2">
        <v>25180061</v>
      </c>
      <c r="C371" s="2">
        <v>419219</v>
      </c>
      <c r="D371" s="2">
        <f>#REF!-B370</f>
        <v>129676</v>
      </c>
      <c r="E371" s="2">
        <f>#REF!-C370</f>
        <v>1815</v>
      </c>
      <c r="F371" t="str">
        <f>TEXT(#REF!,"mmm-yyy")</f>
        <v>Jan-2021</v>
      </c>
    </row>
    <row r="372" spans="1:6" x14ac:dyDescent="0.25">
      <c r="A372" s="3">
        <v>44221</v>
      </c>
      <c r="B372" s="2">
        <v>25336637</v>
      </c>
      <c r="C372" s="2">
        <v>421126</v>
      </c>
      <c r="D372" s="2">
        <f>#REF!-B371</f>
        <v>156576</v>
      </c>
      <c r="E372" s="2">
        <f>#REF!-C371</f>
        <v>1907</v>
      </c>
      <c r="F372" t="str">
        <f>TEXT(#REF!,"mmm-yyy")</f>
        <v>Jan-2021</v>
      </c>
    </row>
    <row r="373" spans="1:6" x14ac:dyDescent="0.25">
      <c r="A373" s="3">
        <v>44222</v>
      </c>
      <c r="B373" s="2">
        <v>25487275</v>
      </c>
      <c r="C373" s="2">
        <v>425224</v>
      </c>
      <c r="D373" s="2">
        <f>#REF!-B372</f>
        <v>150638</v>
      </c>
      <c r="E373" s="2">
        <f>#REF!-C372</f>
        <v>4098</v>
      </c>
      <c r="F373" t="str">
        <f>TEXT(#REF!,"mmm-yyy")</f>
        <v>Jan-2021</v>
      </c>
    </row>
    <row r="374" spans="1:6" x14ac:dyDescent="0.25">
      <c r="A374" s="3">
        <v>44223</v>
      </c>
      <c r="B374" s="2">
        <v>25643045</v>
      </c>
      <c r="C374" s="2">
        <v>429326</v>
      </c>
      <c r="D374" s="2">
        <f>#REF!-B373</f>
        <v>155770</v>
      </c>
      <c r="E374" s="2">
        <f>#REF!-C373</f>
        <v>4102</v>
      </c>
      <c r="F374" t="str">
        <f>TEXT(#REF!,"mmm-yyy")</f>
        <v>Jan-2021</v>
      </c>
    </row>
    <row r="375" spans="1:6" x14ac:dyDescent="0.25">
      <c r="A375" s="3">
        <v>44224</v>
      </c>
      <c r="B375" s="2">
        <v>25809220</v>
      </c>
      <c r="C375" s="2">
        <v>433194</v>
      </c>
      <c r="D375" s="2">
        <f>#REF!-B374</f>
        <v>166175</v>
      </c>
      <c r="E375" s="2">
        <f>#REF!-C374</f>
        <v>3868</v>
      </c>
      <c r="F375" t="str">
        <f>TEXT(#REF!,"mmm-yyy")</f>
        <v>Jan-2021</v>
      </c>
    </row>
    <row r="376" spans="1:6" x14ac:dyDescent="0.25">
      <c r="A376" s="3">
        <v>44225</v>
      </c>
      <c r="B376" s="2">
        <v>25973835</v>
      </c>
      <c r="C376" s="2">
        <v>436794</v>
      </c>
      <c r="D376" s="2">
        <f>#REF!-B375</f>
        <v>164615</v>
      </c>
      <c r="E376" s="2">
        <f>#REF!-C375</f>
        <v>3600</v>
      </c>
      <c r="F376" t="str">
        <f>TEXT(#REF!,"mmm-yyy")</f>
        <v>Jan-2021</v>
      </c>
    </row>
    <row r="377" spans="1:6" x14ac:dyDescent="0.25">
      <c r="A377" s="3">
        <v>44226</v>
      </c>
      <c r="B377" s="2">
        <v>26107635</v>
      </c>
      <c r="C377" s="2">
        <v>439435</v>
      </c>
      <c r="D377" s="2">
        <f>#REF!-B376</f>
        <v>133800</v>
      </c>
      <c r="E377" s="2">
        <f>#REF!-C376</f>
        <v>2641</v>
      </c>
      <c r="F377" t="str">
        <f>TEXT(#REF!,"mmm-yyy")</f>
        <v>Jan-2021</v>
      </c>
    </row>
    <row r="378" spans="1:6" x14ac:dyDescent="0.25">
      <c r="A378" s="3">
        <v>44227</v>
      </c>
      <c r="B378" s="2">
        <v>26221430</v>
      </c>
      <c r="C378" s="2">
        <v>441299</v>
      </c>
      <c r="D378" s="2">
        <f>#REF!-B377</f>
        <v>113795</v>
      </c>
      <c r="E378" s="2">
        <f>#REF!-C377</f>
        <v>1864</v>
      </c>
      <c r="F378" t="str">
        <f>TEXT(#REF!,"mmm-yyy")</f>
        <v>Jan-2021</v>
      </c>
    </row>
    <row r="379" spans="1:6" x14ac:dyDescent="0.25">
      <c r="A379" s="3">
        <v>44228</v>
      </c>
      <c r="B379" s="2">
        <v>26363284</v>
      </c>
      <c r="C379" s="2">
        <v>443249</v>
      </c>
      <c r="D379" s="2">
        <f>#REF!-B378</f>
        <v>141854</v>
      </c>
      <c r="E379" s="2">
        <f>#REF!-C378</f>
        <v>1950</v>
      </c>
      <c r="F379" t="str">
        <f>TEXT(#REF!,"mmm-yyy")</f>
        <v>Feb-2021</v>
      </c>
    </row>
    <row r="380" spans="1:6" x14ac:dyDescent="0.25">
      <c r="A380" s="3">
        <v>44229</v>
      </c>
      <c r="B380" s="2">
        <v>26478540</v>
      </c>
      <c r="C380" s="2">
        <v>446860</v>
      </c>
      <c r="D380" s="2">
        <f>#REF!-B379</f>
        <v>115256</v>
      </c>
      <c r="E380" s="2">
        <f>#REF!-C379</f>
        <v>3611</v>
      </c>
      <c r="F380" t="str">
        <f>TEXT(#REF!,"mmm-yyy")</f>
        <v>Feb-2021</v>
      </c>
    </row>
    <row r="381" spans="1:6" x14ac:dyDescent="0.25">
      <c r="A381" s="3">
        <v>44230</v>
      </c>
      <c r="B381" s="2">
        <v>26598723</v>
      </c>
      <c r="C381" s="2">
        <v>450703</v>
      </c>
      <c r="D381" s="2">
        <f>#REF!-B380</f>
        <v>120183</v>
      </c>
      <c r="E381" s="2">
        <f>#REF!-C380</f>
        <v>3843</v>
      </c>
      <c r="F381" t="str">
        <f>TEXT(#REF!,"mmm-yyy")</f>
        <v>Feb-2021</v>
      </c>
    </row>
    <row r="382" spans="1:6" x14ac:dyDescent="0.25">
      <c r="A382" s="3">
        <v>44231</v>
      </c>
      <c r="B382" s="2">
        <v>26724359</v>
      </c>
      <c r="C382" s="2">
        <v>455820</v>
      </c>
      <c r="D382" s="2">
        <f>#REF!-B381</f>
        <v>125636</v>
      </c>
      <c r="E382" s="2">
        <f>#REF!-C381</f>
        <v>5117</v>
      </c>
      <c r="F382" t="str">
        <f>TEXT(#REF!,"mmm-yyy")</f>
        <v>Feb-2021</v>
      </c>
    </row>
    <row r="383" spans="1:6" x14ac:dyDescent="0.25">
      <c r="A383" s="3">
        <v>44232</v>
      </c>
      <c r="B383" s="2">
        <v>26853860</v>
      </c>
      <c r="C383" s="2">
        <v>459390</v>
      </c>
      <c r="D383" s="2">
        <f>#REF!-B382</f>
        <v>129501</v>
      </c>
      <c r="E383" s="2">
        <f>#REF!-C382</f>
        <v>3570</v>
      </c>
      <c r="F383" t="str">
        <f>TEXT(#REF!,"mmm-yyy")</f>
        <v>Feb-2021</v>
      </c>
    </row>
    <row r="384" spans="1:6" x14ac:dyDescent="0.25">
      <c r="A384" s="3">
        <v>44233</v>
      </c>
      <c r="B384" s="2">
        <v>26958807</v>
      </c>
      <c r="C384" s="2">
        <v>462052</v>
      </c>
      <c r="D384" s="2">
        <f>#REF!-B383</f>
        <v>104947</v>
      </c>
      <c r="E384" s="2">
        <f>#REF!-C383</f>
        <v>2662</v>
      </c>
      <c r="F384" t="str">
        <f>TEXT(#REF!,"mmm-yyy")</f>
        <v>Feb-2021</v>
      </c>
    </row>
    <row r="385" spans="1:6" x14ac:dyDescent="0.25">
      <c r="A385" s="3">
        <v>44234</v>
      </c>
      <c r="B385" s="2">
        <v>27046088</v>
      </c>
      <c r="C385" s="2">
        <v>463353</v>
      </c>
      <c r="D385" s="2">
        <f>#REF!-B384</f>
        <v>87281</v>
      </c>
      <c r="E385" s="2">
        <f>#REF!-C384</f>
        <v>1301</v>
      </c>
      <c r="F385" t="str">
        <f>TEXT(#REF!,"mmm-yyy")</f>
        <v>Feb-2021</v>
      </c>
    </row>
    <row r="386" spans="1:6" x14ac:dyDescent="0.25">
      <c r="A386" s="3">
        <v>44235</v>
      </c>
      <c r="B386" s="2">
        <v>27139070</v>
      </c>
      <c r="C386" s="2">
        <v>464936</v>
      </c>
      <c r="D386" s="2">
        <f>#REF!-B385</f>
        <v>92982</v>
      </c>
      <c r="E386" s="2">
        <f>#REF!-C385</f>
        <v>1583</v>
      </c>
      <c r="F386" t="str">
        <f>TEXT(#REF!,"mmm-yyy")</f>
        <v>Feb-2021</v>
      </c>
    </row>
    <row r="387" spans="1:6" x14ac:dyDescent="0.25">
      <c r="A387" s="3">
        <v>44236</v>
      </c>
      <c r="B387" s="2">
        <v>27235460</v>
      </c>
      <c r="C387" s="2">
        <v>468106</v>
      </c>
      <c r="D387" s="2">
        <f>#REF!-B386</f>
        <v>96390</v>
      </c>
      <c r="E387" s="2">
        <f>#REF!-C386</f>
        <v>3170</v>
      </c>
      <c r="F387" t="str">
        <f>TEXT(#REF!,"mmm-yyy")</f>
        <v>Feb-2021</v>
      </c>
    </row>
    <row r="388" spans="1:6" x14ac:dyDescent="0.25">
      <c r="A388" s="3">
        <v>44237</v>
      </c>
      <c r="B388" s="2">
        <v>27330435</v>
      </c>
      <c r="C388" s="2">
        <v>471360</v>
      </c>
      <c r="D388" s="2">
        <f>#REF!-B387</f>
        <v>94975</v>
      </c>
      <c r="E388" s="2">
        <f>#REF!-C387</f>
        <v>3254</v>
      </c>
      <c r="F388" t="str">
        <f>TEXT(#REF!,"mmm-yyy")</f>
        <v>Feb-2021</v>
      </c>
    </row>
    <row r="389" spans="1:6" x14ac:dyDescent="0.25">
      <c r="A389" s="3">
        <v>44238</v>
      </c>
      <c r="B389" s="2">
        <v>27436075</v>
      </c>
      <c r="C389" s="2">
        <v>475238</v>
      </c>
      <c r="D389" s="2">
        <f>#REF!-B388</f>
        <v>105640</v>
      </c>
      <c r="E389" s="2">
        <f>#REF!-C388</f>
        <v>3878</v>
      </c>
      <c r="F389" t="str">
        <f>TEXT(#REF!,"mmm-yyy")</f>
        <v>Feb-2021</v>
      </c>
    </row>
    <row r="390" spans="1:6" x14ac:dyDescent="0.25">
      <c r="A390" s="3">
        <v>44239</v>
      </c>
      <c r="B390" s="2">
        <v>27535702</v>
      </c>
      <c r="C390" s="2">
        <v>480701</v>
      </c>
      <c r="D390" s="2">
        <f>#REF!-B389</f>
        <v>99627</v>
      </c>
      <c r="E390" s="2">
        <f>#REF!-C389</f>
        <v>5463</v>
      </c>
      <c r="F390" t="str">
        <f>TEXT(#REF!,"mmm-yyy")</f>
        <v>Feb-2021</v>
      </c>
    </row>
    <row r="391" spans="1:6" x14ac:dyDescent="0.25">
      <c r="A391" s="3">
        <v>44240</v>
      </c>
      <c r="B391" s="2">
        <v>27620354</v>
      </c>
      <c r="C391" s="2">
        <v>484073</v>
      </c>
      <c r="D391" s="2">
        <f>#REF!-B390</f>
        <v>84652</v>
      </c>
      <c r="E391" s="2">
        <f>#REF!-C390</f>
        <v>3372</v>
      </c>
      <c r="F391" t="str">
        <f>TEXT(#REF!,"mmm-yyy")</f>
        <v>Feb-2021</v>
      </c>
    </row>
    <row r="392" spans="1:6" x14ac:dyDescent="0.25">
      <c r="A392" s="3">
        <v>44241</v>
      </c>
      <c r="B392" s="2">
        <v>27684134</v>
      </c>
      <c r="C392" s="2">
        <v>485154</v>
      </c>
      <c r="D392" s="2">
        <f>#REF!-B391</f>
        <v>63780</v>
      </c>
      <c r="E392" s="2">
        <f>#REF!-C391</f>
        <v>1081</v>
      </c>
      <c r="F392" t="str">
        <f>TEXT(#REF!,"mmm-yyy")</f>
        <v>Feb-2021</v>
      </c>
    </row>
    <row r="393" spans="1:6" x14ac:dyDescent="0.25">
      <c r="A393" s="3">
        <v>44242</v>
      </c>
      <c r="B393" s="2">
        <v>27739406</v>
      </c>
      <c r="C393" s="2">
        <v>486148</v>
      </c>
      <c r="D393" s="2">
        <f>#REF!-B392</f>
        <v>55272</v>
      </c>
      <c r="E393" s="2">
        <f>#REF!-C392</f>
        <v>994</v>
      </c>
      <c r="F393" t="str">
        <f>TEXT(#REF!,"mmm-yyy")</f>
        <v>Feb-2021</v>
      </c>
    </row>
    <row r="394" spans="1:6" x14ac:dyDescent="0.25">
      <c r="A394" s="3">
        <v>44243</v>
      </c>
      <c r="B394" s="2">
        <v>27803946</v>
      </c>
      <c r="C394" s="2">
        <v>487855</v>
      </c>
      <c r="D394" s="2">
        <f>#REF!-B393</f>
        <v>64540</v>
      </c>
      <c r="E394" s="2">
        <f>#REF!-C393</f>
        <v>1707</v>
      </c>
      <c r="F394" t="str">
        <f>TEXT(#REF!,"mmm-yyy")</f>
        <v>Feb-2021</v>
      </c>
    </row>
    <row r="395" spans="1:6" x14ac:dyDescent="0.25">
      <c r="A395" s="3">
        <v>44244</v>
      </c>
      <c r="B395" s="2">
        <v>27874107</v>
      </c>
      <c r="C395" s="2">
        <v>490326</v>
      </c>
      <c r="D395" s="2">
        <f>#REF!-B394</f>
        <v>70161</v>
      </c>
      <c r="E395" s="2">
        <f>#REF!-C394</f>
        <v>2471</v>
      </c>
      <c r="F395" t="str">
        <f>TEXT(#REF!,"mmm-yyy")</f>
        <v>Feb-2021</v>
      </c>
    </row>
    <row r="396" spans="1:6" x14ac:dyDescent="0.25">
      <c r="A396" s="3">
        <v>44245</v>
      </c>
      <c r="B396" s="2">
        <v>27945898</v>
      </c>
      <c r="C396" s="2">
        <v>492951</v>
      </c>
      <c r="D396" s="2">
        <f>#REF!-B395</f>
        <v>71791</v>
      </c>
      <c r="E396" s="2">
        <f>#REF!-C395</f>
        <v>2625</v>
      </c>
      <c r="F396" t="str">
        <f>TEXT(#REF!,"mmm-yyy")</f>
        <v>Feb-2021</v>
      </c>
    </row>
    <row r="397" spans="1:6" x14ac:dyDescent="0.25">
      <c r="A397" s="3">
        <v>44246</v>
      </c>
      <c r="B397" s="2">
        <v>28023910</v>
      </c>
      <c r="C397" s="2">
        <v>495572</v>
      </c>
      <c r="D397" s="2">
        <f>#REF!-B396</f>
        <v>78012</v>
      </c>
      <c r="E397" s="2">
        <f>#REF!-C396</f>
        <v>2621</v>
      </c>
      <c r="F397" t="str">
        <f>TEXT(#REF!,"mmm-yyy")</f>
        <v>Feb-2021</v>
      </c>
    </row>
    <row r="398" spans="1:6" x14ac:dyDescent="0.25">
      <c r="A398" s="3">
        <v>44247</v>
      </c>
      <c r="B398" s="2">
        <v>28093630</v>
      </c>
      <c r="C398" s="2">
        <v>497403</v>
      </c>
      <c r="D398" s="2">
        <f>#REF!-B397</f>
        <v>69720</v>
      </c>
      <c r="E398" s="2">
        <f>#REF!-C397</f>
        <v>1831</v>
      </c>
      <c r="F398" t="str">
        <f>TEXT(#REF!,"mmm-yyy")</f>
        <v>Feb-2021</v>
      </c>
    </row>
    <row r="399" spans="1:6" x14ac:dyDescent="0.25">
      <c r="A399" s="3">
        <v>44248</v>
      </c>
      <c r="B399" s="2">
        <v>28148810</v>
      </c>
      <c r="C399" s="2">
        <v>498650</v>
      </c>
      <c r="D399" s="2">
        <f>#REF!-B398</f>
        <v>55180</v>
      </c>
      <c r="E399" s="2">
        <f>#REF!-C398</f>
        <v>1247</v>
      </c>
      <c r="F399" t="str">
        <f>TEXT(#REF!,"mmm-yyy")</f>
        <v>Feb-2021</v>
      </c>
    </row>
    <row r="400" spans="1:6" x14ac:dyDescent="0.25">
      <c r="A400" s="3">
        <v>44249</v>
      </c>
      <c r="B400" s="2">
        <v>28208276</v>
      </c>
      <c r="C400" s="2">
        <v>500104</v>
      </c>
      <c r="D400" s="2">
        <f>#REF!-B399</f>
        <v>59466</v>
      </c>
      <c r="E400" s="2">
        <f>#REF!-C399</f>
        <v>1454</v>
      </c>
      <c r="F400" t="str">
        <f>TEXT(#REF!,"mmm-yyy")</f>
        <v>Feb-2021</v>
      </c>
    </row>
    <row r="401" spans="1:6" x14ac:dyDescent="0.25">
      <c r="A401" s="3">
        <v>44250</v>
      </c>
      <c r="B401" s="2">
        <v>28280189</v>
      </c>
      <c r="C401" s="2">
        <v>502432</v>
      </c>
      <c r="D401" s="2">
        <f>#REF!-B400</f>
        <v>71913</v>
      </c>
      <c r="E401" s="2">
        <f>#REF!-C400</f>
        <v>2328</v>
      </c>
      <c r="F401" t="str">
        <f>TEXT(#REF!,"mmm-yyy")</f>
        <v>Feb-2021</v>
      </c>
    </row>
    <row r="402" spans="1:6" x14ac:dyDescent="0.25">
      <c r="A402" s="3">
        <v>44251</v>
      </c>
      <c r="B402" s="2">
        <v>28354383</v>
      </c>
      <c r="C402" s="2">
        <v>505642</v>
      </c>
      <c r="D402" s="2">
        <f>#REF!-B401</f>
        <v>74194</v>
      </c>
      <c r="E402" s="2">
        <f>#REF!-C401</f>
        <v>3210</v>
      </c>
      <c r="F402" t="str">
        <f>TEXT(#REF!,"mmm-yyy")</f>
        <v>Feb-2021</v>
      </c>
    </row>
    <row r="403" spans="1:6" x14ac:dyDescent="0.25">
      <c r="A403" s="3">
        <v>44252</v>
      </c>
      <c r="B403" s="2">
        <v>28432264</v>
      </c>
      <c r="C403" s="2">
        <v>508107</v>
      </c>
      <c r="D403" s="2">
        <f>#REF!-B402</f>
        <v>77881</v>
      </c>
      <c r="E403" s="2">
        <f>#REF!-C402</f>
        <v>2465</v>
      </c>
      <c r="F403" t="str">
        <f>TEXT(#REF!,"mmm-yyy")</f>
        <v>Feb-2021</v>
      </c>
    </row>
    <row r="404" spans="1:6" x14ac:dyDescent="0.25">
      <c r="A404" s="3">
        <v>44253</v>
      </c>
      <c r="B404" s="2">
        <v>28510582</v>
      </c>
      <c r="C404" s="2">
        <v>510283</v>
      </c>
      <c r="D404" s="2">
        <f>#REF!-B403</f>
        <v>78318</v>
      </c>
      <c r="E404" s="2">
        <f>#REF!-C403</f>
        <v>2176</v>
      </c>
      <c r="F404" t="str">
        <f>TEXT(#REF!,"mmm-yyy")</f>
        <v>Feb-2021</v>
      </c>
    </row>
    <row r="405" spans="1:6" x14ac:dyDescent="0.25">
      <c r="A405" s="3">
        <v>44254</v>
      </c>
      <c r="B405" s="2">
        <v>28573256</v>
      </c>
      <c r="C405" s="2">
        <v>511850</v>
      </c>
      <c r="D405" s="2">
        <f>#REF!-B404</f>
        <v>62674</v>
      </c>
      <c r="E405" s="2">
        <f>#REF!-C404</f>
        <v>1567</v>
      </c>
      <c r="F405" t="str">
        <f>TEXT(#REF!,"mmm-yyy")</f>
        <v>Feb-2021</v>
      </c>
    </row>
    <row r="406" spans="1:6" x14ac:dyDescent="0.25">
      <c r="A406" s="3">
        <v>44255</v>
      </c>
      <c r="B406" s="2">
        <v>28624161</v>
      </c>
      <c r="C406" s="2">
        <v>512979</v>
      </c>
      <c r="D406" s="2">
        <f>#REF!-B405</f>
        <v>50905</v>
      </c>
      <c r="E406" s="2">
        <f>#REF!-C405</f>
        <v>1129</v>
      </c>
      <c r="F406" t="str">
        <f>TEXT(#REF!,"mmm-yyy")</f>
        <v>Feb-2021</v>
      </c>
    </row>
    <row r="407" spans="1:6" x14ac:dyDescent="0.25">
      <c r="A407" s="3">
        <v>44256</v>
      </c>
      <c r="B407" s="2">
        <v>28680857</v>
      </c>
      <c r="C407" s="2">
        <v>514404</v>
      </c>
      <c r="D407" s="2">
        <f>#REF!-B406</f>
        <v>56696</v>
      </c>
      <c r="E407" s="2">
        <f>#REF!-C406</f>
        <v>1425</v>
      </c>
      <c r="F407" t="str">
        <f>TEXT(#REF!,"mmm-yyy")</f>
        <v>Mar-2021</v>
      </c>
    </row>
    <row r="408" spans="1:6" x14ac:dyDescent="0.25">
      <c r="A408" s="3">
        <v>44257</v>
      </c>
      <c r="B408" s="2">
        <v>28738501</v>
      </c>
      <c r="C408" s="2">
        <v>515710</v>
      </c>
      <c r="D408" s="2">
        <f>#REF!-B407</f>
        <v>57644</v>
      </c>
      <c r="E408" s="2">
        <f>#REF!-C407</f>
        <v>1306</v>
      </c>
      <c r="F408" t="str">
        <f>TEXT(#REF!,"mmm-yyy")</f>
        <v>Mar-2021</v>
      </c>
    </row>
    <row r="409" spans="1:6" x14ac:dyDescent="0.25">
      <c r="A409" s="3">
        <v>44258</v>
      </c>
      <c r="B409" s="2">
        <v>28805113</v>
      </c>
      <c r="C409" s="2">
        <v>518079</v>
      </c>
      <c r="D409" s="2">
        <f>#REF!-B408</f>
        <v>66612</v>
      </c>
      <c r="E409" s="2">
        <f>#REF!-C408</f>
        <v>2369</v>
      </c>
      <c r="F409" t="str">
        <f>TEXT(#REF!,"mmm-yyy")</f>
        <v>Mar-2021</v>
      </c>
    </row>
    <row r="410" spans="1:6" x14ac:dyDescent="0.25">
      <c r="A410" s="3">
        <v>44259</v>
      </c>
      <c r="B410" s="2">
        <v>28872395</v>
      </c>
      <c r="C410" s="2">
        <v>520028</v>
      </c>
      <c r="D410" s="2">
        <f>#REF!-B409</f>
        <v>67282</v>
      </c>
      <c r="E410" s="2">
        <f>#REF!-C409</f>
        <v>1949</v>
      </c>
      <c r="F410" t="str">
        <f>TEXT(#REF!,"mmm-yyy")</f>
        <v>Mar-2021</v>
      </c>
    </row>
    <row r="411" spans="1:6" x14ac:dyDescent="0.25">
      <c r="A411" s="3">
        <v>44260</v>
      </c>
      <c r="B411" s="2">
        <v>28938090</v>
      </c>
      <c r="C411" s="2">
        <v>522511</v>
      </c>
      <c r="D411" s="2">
        <f>#REF!-B410</f>
        <v>65695</v>
      </c>
      <c r="E411" s="2">
        <f>#REF!-C410</f>
        <v>2483</v>
      </c>
      <c r="F411" t="str">
        <f>TEXT(#REF!,"mmm-yyy")</f>
        <v>Mar-2021</v>
      </c>
    </row>
    <row r="412" spans="1:6" x14ac:dyDescent="0.25">
      <c r="A412" s="3">
        <v>44261</v>
      </c>
      <c r="B412" s="2">
        <v>28994675</v>
      </c>
      <c r="C412" s="2">
        <v>523970</v>
      </c>
      <c r="D412" s="2">
        <f>#REF!-B411</f>
        <v>56585</v>
      </c>
      <c r="E412" s="2">
        <f>#REF!-C411</f>
        <v>1459</v>
      </c>
      <c r="F412" t="str">
        <f>TEXT(#REF!,"mmm-yyy")</f>
        <v>Mar-2021</v>
      </c>
    </row>
    <row r="413" spans="1:6" x14ac:dyDescent="0.25">
      <c r="A413" s="3">
        <v>44262</v>
      </c>
      <c r="B413" s="2">
        <v>29034739</v>
      </c>
      <c r="C413" s="2">
        <v>524646</v>
      </c>
      <c r="D413" s="2">
        <f>#REF!-B412</f>
        <v>40064</v>
      </c>
      <c r="E413" s="2">
        <f>#REF!-C412</f>
        <v>676</v>
      </c>
      <c r="F413" t="str">
        <f>TEXT(#REF!,"mmm-yyy")</f>
        <v>Mar-2021</v>
      </c>
    </row>
    <row r="414" spans="1:6" x14ac:dyDescent="0.25">
      <c r="A414" s="3">
        <v>44263</v>
      </c>
      <c r="B414" s="2">
        <v>29129252</v>
      </c>
      <c r="C414" s="2">
        <v>525466</v>
      </c>
      <c r="D414" s="2">
        <f>#REF!-B413</f>
        <v>94513</v>
      </c>
      <c r="E414" s="2">
        <f>#REF!-C413</f>
        <v>820</v>
      </c>
      <c r="F414" t="str">
        <f>TEXT(#REF!,"mmm-yyy")</f>
        <v>Mar-2021</v>
      </c>
    </row>
    <row r="415" spans="1:6" x14ac:dyDescent="0.25">
      <c r="A415" s="3">
        <v>44264</v>
      </c>
      <c r="B415" s="2">
        <v>29185151</v>
      </c>
      <c r="C415" s="2">
        <v>527351</v>
      </c>
      <c r="D415" s="2">
        <f>#REF!-B414</f>
        <v>55899</v>
      </c>
      <c r="E415" s="2">
        <f>#REF!-C414</f>
        <v>1885</v>
      </c>
      <c r="F415" t="str">
        <f>TEXT(#REF!,"mmm-yyy")</f>
        <v>Mar-2021</v>
      </c>
    </row>
    <row r="416" spans="1:6" x14ac:dyDescent="0.25">
      <c r="A416" s="3">
        <v>44265</v>
      </c>
      <c r="B416" s="2">
        <v>29243346</v>
      </c>
      <c r="C416" s="2">
        <v>528825</v>
      </c>
      <c r="D416" s="2">
        <f>#REF!-B415</f>
        <v>58195</v>
      </c>
      <c r="E416" s="2">
        <f>#REF!-C415</f>
        <v>1474</v>
      </c>
      <c r="F416" t="str">
        <f>TEXT(#REF!,"mmm-yyy")</f>
        <v>Mar-2021</v>
      </c>
    </row>
    <row r="417" spans="1:6" x14ac:dyDescent="0.25">
      <c r="A417" s="3">
        <v>44266</v>
      </c>
      <c r="B417" s="2">
        <v>29305733</v>
      </c>
      <c r="C417" s="2">
        <v>530349</v>
      </c>
      <c r="D417" s="2">
        <f>#REF!-B416</f>
        <v>62387</v>
      </c>
      <c r="E417" s="2">
        <f>#REF!-C416</f>
        <v>1524</v>
      </c>
      <c r="F417" t="str">
        <f>TEXT(#REF!,"mmm-yyy")</f>
        <v>Mar-2021</v>
      </c>
    </row>
    <row r="418" spans="1:6" x14ac:dyDescent="0.25">
      <c r="A418" s="3">
        <v>44267</v>
      </c>
      <c r="B418" s="2">
        <v>29369899</v>
      </c>
      <c r="C418" s="2">
        <v>532054</v>
      </c>
      <c r="D418" s="2">
        <f>#REF!-B417</f>
        <v>64166</v>
      </c>
      <c r="E418" s="2">
        <f>#REF!-C417</f>
        <v>1705</v>
      </c>
      <c r="F418" t="str">
        <f>TEXT(#REF!,"mmm-yyy")</f>
        <v>Mar-2021</v>
      </c>
    </row>
    <row r="419" spans="1:6" x14ac:dyDescent="0.25">
      <c r="A419" s="3">
        <v>44268</v>
      </c>
      <c r="B419" s="2">
        <v>29419456</v>
      </c>
      <c r="C419" s="2">
        <v>533928</v>
      </c>
      <c r="D419" s="2">
        <f>#REF!-B418</f>
        <v>49557</v>
      </c>
      <c r="E419" s="2">
        <f>#REF!-C418</f>
        <v>1874</v>
      </c>
      <c r="F419" t="str">
        <f>TEXT(#REF!,"mmm-yyy")</f>
        <v>Mar-2021</v>
      </c>
    </row>
    <row r="420" spans="1:6" x14ac:dyDescent="0.25">
      <c r="A420" s="3">
        <v>44269</v>
      </c>
      <c r="B420" s="2">
        <v>29457445</v>
      </c>
      <c r="C420" s="2">
        <v>534497</v>
      </c>
      <c r="D420" s="2">
        <f>#REF!-B419</f>
        <v>37989</v>
      </c>
      <c r="E420" s="2">
        <f>#REF!-C419</f>
        <v>569</v>
      </c>
      <c r="F420" t="str">
        <f>TEXT(#REF!,"mmm-yyy")</f>
        <v>Mar-2021</v>
      </c>
    </row>
    <row r="421" spans="1:6" x14ac:dyDescent="0.25">
      <c r="A421" s="3">
        <v>44270</v>
      </c>
      <c r="B421" s="2">
        <v>29514609</v>
      </c>
      <c r="C421" s="2">
        <v>535246</v>
      </c>
      <c r="D421" s="2">
        <f>#REF!-B420</f>
        <v>57164</v>
      </c>
      <c r="E421" s="2">
        <f>#REF!-C420</f>
        <v>749</v>
      </c>
      <c r="F421" t="str">
        <f>TEXT(#REF!,"mmm-yyy")</f>
        <v>Mar-2021</v>
      </c>
    </row>
    <row r="422" spans="1:6" x14ac:dyDescent="0.25">
      <c r="A422" s="3">
        <v>44271</v>
      </c>
      <c r="B422" s="2">
        <v>29569140</v>
      </c>
      <c r="C422" s="2">
        <v>536491</v>
      </c>
      <c r="D422" s="2">
        <f>#REF!-B421</f>
        <v>54531</v>
      </c>
      <c r="E422" s="2">
        <f>#REF!-C421</f>
        <v>1245</v>
      </c>
      <c r="F422" t="str">
        <f>TEXT(#REF!,"mmm-yyy")</f>
        <v>Mar-2021</v>
      </c>
    </row>
    <row r="423" spans="1:6" x14ac:dyDescent="0.25">
      <c r="A423" s="3">
        <v>44272</v>
      </c>
      <c r="B423" s="2">
        <v>29628071</v>
      </c>
      <c r="C423" s="2">
        <v>537668</v>
      </c>
      <c r="D423" s="2">
        <f>#REF!-B422</f>
        <v>58931</v>
      </c>
      <c r="E423" s="2">
        <f>#REF!-C422</f>
        <v>1177</v>
      </c>
      <c r="F423" t="str">
        <f>TEXT(#REF!,"mmm-yyy")</f>
        <v>Mar-2021</v>
      </c>
    </row>
    <row r="424" spans="1:6" x14ac:dyDescent="0.25">
      <c r="A424" s="3">
        <v>44273</v>
      </c>
      <c r="B424" s="2">
        <v>29688541</v>
      </c>
      <c r="C424" s="2">
        <v>539226</v>
      </c>
      <c r="D424" s="2">
        <f>#REF!-B423</f>
        <v>60470</v>
      </c>
      <c r="E424" s="2">
        <f>#REF!-C423</f>
        <v>1558</v>
      </c>
      <c r="F424" t="str">
        <f>TEXT(#REF!,"mmm-yyy")</f>
        <v>Mar-2021</v>
      </c>
    </row>
    <row r="425" spans="1:6" x14ac:dyDescent="0.25">
      <c r="A425" s="3">
        <v>44274</v>
      </c>
      <c r="B425" s="2">
        <v>29749164</v>
      </c>
      <c r="C425" s="2">
        <v>540740</v>
      </c>
      <c r="D425" s="2">
        <f>#REF!-B424</f>
        <v>60623</v>
      </c>
      <c r="E425" s="2">
        <f>#REF!-C424</f>
        <v>1514</v>
      </c>
      <c r="F425" t="str">
        <f>TEXT(#REF!,"mmm-yyy")</f>
        <v>Mar-2021</v>
      </c>
    </row>
    <row r="426" spans="1:6" x14ac:dyDescent="0.25">
      <c r="A426" s="3">
        <v>44275</v>
      </c>
      <c r="B426" s="2">
        <v>29803589</v>
      </c>
      <c r="C426" s="2">
        <v>541512</v>
      </c>
      <c r="D426" s="2">
        <f>#REF!-B425</f>
        <v>54425</v>
      </c>
      <c r="E426" s="2">
        <f>#REF!-C425</f>
        <v>772</v>
      </c>
      <c r="F426" t="str">
        <f>TEXT(#REF!,"mmm-yyy")</f>
        <v>Mar-2021</v>
      </c>
    </row>
    <row r="427" spans="1:6" x14ac:dyDescent="0.25">
      <c r="A427" s="3">
        <v>44276</v>
      </c>
      <c r="B427" s="2">
        <v>29837782</v>
      </c>
      <c r="C427" s="2">
        <v>541960</v>
      </c>
      <c r="D427" s="2">
        <f>#REF!-B426</f>
        <v>34193</v>
      </c>
      <c r="E427" s="2">
        <f>#REF!-C426</f>
        <v>448</v>
      </c>
      <c r="F427" t="str">
        <f>TEXT(#REF!,"mmm-yyy")</f>
        <v>Mar-2021</v>
      </c>
    </row>
    <row r="428" spans="1:6" x14ac:dyDescent="0.25">
      <c r="A428" s="3">
        <v>44277</v>
      </c>
      <c r="B428" s="2">
        <v>29892498</v>
      </c>
      <c r="C428" s="2">
        <v>542608</v>
      </c>
      <c r="D428" s="2">
        <f>#REF!-B427</f>
        <v>54716</v>
      </c>
      <c r="E428" s="2">
        <f>#REF!-C427</f>
        <v>648</v>
      </c>
      <c r="F428" t="str">
        <f>TEXT(#REF!,"mmm-yyy")</f>
        <v>Mar-2021</v>
      </c>
    </row>
    <row r="429" spans="1:6" x14ac:dyDescent="0.25">
      <c r="A429" s="3">
        <v>44278</v>
      </c>
      <c r="B429" s="2">
        <v>29949244</v>
      </c>
      <c r="C429" s="2">
        <v>543501</v>
      </c>
      <c r="D429" s="2">
        <f>#REF!-B428</f>
        <v>56746</v>
      </c>
      <c r="E429" s="2">
        <f>#REF!-C428</f>
        <v>893</v>
      </c>
      <c r="F429" t="str">
        <f>TEXT(#REF!,"mmm-yyy")</f>
        <v>Mar-2021</v>
      </c>
    </row>
    <row r="430" spans="1:6" x14ac:dyDescent="0.25">
      <c r="A430" s="3">
        <v>44279</v>
      </c>
      <c r="B430" s="2">
        <v>30029147</v>
      </c>
      <c r="C430" s="2">
        <v>545091</v>
      </c>
      <c r="D430" s="2">
        <f>#REF!-B429</f>
        <v>79903</v>
      </c>
      <c r="E430" s="2">
        <f>#REF!-C429</f>
        <v>1590</v>
      </c>
      <c r="F430" t="str">
        <f>TEXT(#REF!,"mmm-yyy")</f>
        <v>Mar-2021</v>
      </c>
    </row>
    <row r="431" spans="1:6" x14ac:dyDescent="0.25">
      <c r="A431" s="3">
        <v>44280</v>
      </c>
      <c r="B431" s="2">
        <v>30098263</v>
      </c>
      <c r="C431" s="2">
        <v>546361</v>
      </c>
      <c r="D431" s="2">
        <f>#REF!-B430</f>
        <v>69116</v>
      </c>
      <c r="E431" s="2">
        <f>#REF!-C430</f>
        <v>1270</v>
      </c>
      <c r="F431" t="str">
        <f>TEXT(#REF!,"mmm-yyy")</f>
        <v>Mar-2021</v>
      </c>
    </row>
    <row r="432" spans="1:6" x14ac:dyDescent="0.25">
      <c r="A432" s="3">
        <v>44281</v>
      </c>
      <c r="B432" s="2">
        <v>30172762</v>
      </c>
      <c r="C432" s="2">
        <v>547621</v>
      </c>
      <c r="D432" s="2">
        <f>#REF!-B431</f>
        <v>74499</v>
      </c>
      <c r="E432" s="2">
        <f>#REF!-C431</f>
        <v>1260</v>
      </c>
      <c r="F432" t="str">
        <f>TEXT(#REF!,"mmm-yyy")</f>
        <v>Mar-2021</v>
      </c>
    </row>
    <row r="433" spans="1:6" x14ac:dyDescent="0.25">
      <c r="A433" s="3">
        <v>44282</v>
      </c>
      <c r="B433" s="2">
        <v>30233462</v>
      </c>
      <c r="C433" s="2">
        <v>548401</v>
      </c>
      <c r="D433" s="2">
        <f>#REF!-B432</f>
        <v>60700</v>
      </c>
      <c r="E433" s="2">
        <f>#REF!-C432</f>
        <v>780</v>
      </c>
      <c r="F433" t="str">
        <f>TEXT(#REF!,"mmm-yyy")</f>
        <v>Mar-2021</v>
      </c>
    </row>
    <row r="434" spans="1:6" x14ac:dyDescent="0.25">
      <c r="A434" s="3">
        <v>44283</v>
      </c>
      <c r="B434" s="2">
        <v>30277977</v>
      </c>
      <c r="C434" s="2">
        <v>548891</v>
      </c>
      <c r="D434" s="2">
        <f>#REF!-B433</f>
        <v>44515</v>
      </c>
      <c r="E434" s="2">
        <f>#REF!-C433</f>
        <v>490</v>
      </c>
      <c r="F434" t="str">
        <f>TEXT(#REF!,"mmm-yyy")</f>
        <v>Mar-2021</v>
      </c>
    </row>
    <row r="435" spans="1:6" x14ac:dyDescent="0.25">
      <c r="A435" s="3">
        <v>44284</v>
      </c>
      <c r="B435" s="2">
        <v>30348716</v>
      </c>
      <c r="C435" s="2">
        <v>549576</v>
      </c>
      <c r="D435" s="2">
        <f>#REF!-B434</f>
        <v>70739</v>
      </c>
      <c r="E435" s="2">
        <f>#REF!-C434</f>
        <v>685</v>
      </c>
      <c r="F435" t="str">
        <f>TEXT(#REF!,"mmm-yyy")</f>
        <v>Mar-2021</v>
      </c>
    </row>
    <row r="436" spans="1:6" x14ac:dyDescent="0.25">
      <c r="A436" s="3">
        <v>44285</v>
      </c>
      <c r="B436" s="2">
        <v>30410950</v>
      </c>
      <c r="C436" s="2">
        <v>550523</v>
      </c>
      <c r="D436" s="2">
        <f>#REF!-B435</f>
        <v>62234</v>
      </c>
      <c r="E436" s="2">
        <f>#REF!-C435</f>
        <v>947</v>
      </c>
      <c r="F436" t="str">
        <f>TEXT(#REF!,"mmm-yyy")</f>
        <v>Mar-2021</v>
      </c>
    </row>
    <row r="437" spans="1:6" x14ac:dyDescent="0.25">
      <c r="A437" s="3">
        <v>44286</v>
      </c>
      <c r="B437" s="2">
        <v>30478886</v>
      </c>
      <c r="C437" s="2">
        <v>551658</v>
      </c>
      <c r="D437" s="2">
        <f>#REF!-B436</f>
        <v>67936</v>
      </c>
      <c r="E437" s="2">
        <f>#REF!-C436</f>
        <v>1135</v>
      </c>
      <c r="F437" t="str">
        <f>TEXT(#REF!,"mmm-yyy")</f>
        <v>Mar-2021</v>
      </c>
    </row>
    <row r="438" spans="1:6" x14ac:dyDescent="0.25">
      <c r="A438" s="3">
        <v>44287</v>
      </c>
      <c r="B438" s="2">
        <v>30556079</v>
      </c>
      <c r="C438" s="2">
        <v>552615</v>
      </c>
      <c r="D438" s="2">
        <f>#REF!-B437</f>
        <v>77193</v>
      </c>
      <c r="E438" s="2">
        <f>#REF!-C437</f>
        <v>957</v>
      </c>
      <c r="F438" t="str">
        <f>TEXT(#REF!,"mmm-yyy")</f>
        <v>Apr-2021</v>
      </c>
    </row>
    <row r="439" spans="1:6" x14ac:dyDescent="0.25">
      <c r="A439" s="3">
        <v>44288</v>
      </c>
      <c r="B439" s="2">
        <v>30624668</v>
      </c>
      <c r="C439" s="2">
        <v>553571</v>
      </c>
      <c r="D439" s="2">
        <f>#REF!-B438</f>
        <v>68589</v>
      </c>
      <c r="E439" s="2">
        <f>#REF!-C438</f>
        <v>956</v>
      </c>
      <c r="F439" t="str">
        <f>TEXT(#REF!,"mmm-yyy")</f>
        <v>Apr-2021</v>
      </c>
    </row>
    <row r="440" spans="1:6" x14ac:dyDescent="0.25">
      <c r="A440" s="3">
        <v>44289</v>
      </c>
      <c r="B440" s="2">
        <v>30688804</v>
      </c>
      <c r="C440" s="2">
        <v>554324</v>
      </c>
      <c r="D440" s="2">
        <f>#REF!-B439</f>
        <v>64136</v>
      </c>
      <c r="E440" s="2">
        <f>#REF!-C439</f>
        <v>753</v>
      </c>
      <c r="F440" t="str">
        <f>TEXT(#REF!,"mmm-yyy")</f>
        <v>Apr-2021</v>
      </c>
    </row>
    <row r="441" spans="1:6" x14ac:dyDescent="0.25">
      <c r="A441" s="3">
        <v>44290</v>
      </c>
      <c r="B441" s="2">
        <v>30725627</v>
      </c>
      <c r="C441" s="2">
        <v>554596</v>
      </c>
      <c r="D441" s="2">
        <f>#REF!-B440</f>
        <v>36823</v>
      </c>
      <c r="E441" s="2">
        <f>#REF!-C440</f>
        <v>272</v>
      </c>
      <c r="F441" t="str">
        <f>TEXT(#REF!,"mmm-yyy")</f>
        <v>Apr-2021</v>
      </c>
    </row>
    <row r="442" spans="1:6" x14ac:dyDescent="0.25">
      <c r="A442" s="3">
        <v>44291</v>
      </c>
      <c r="B442" s="2">
        <v>30802221</v>
      </c>
      <c r="C442" s="2">
        <v>555126</v>
      </c>
      <c r="D442" s="2">
        <f>#REF!-B441</f>
        <v>76594</v>
      </c>
      <c r="E442" s="2">
        <f>#REF!-C441</f>
        <v>530</v>
      </c>
      <c r="F442" t="str">
        <f>TEXT(#REF!,"mmm-yyy")</f>
        <v>Apr-2021</v>
      </c>
    </row>
    <row r="443" spans="1:6" x14ac:dyDescent="0.25">
      <c r="A443" s="3">
        <v>44292</v>
      </c>
      <c r="B443" s="2">
        <v>30864193</v>
      </c>
      <c r="C443" s="2">
        <v>556035</v>
      </c>
      <c r="D443" s="2">
        <f>#REF!-B442</f>
        <v>61972</v>
      </c>
      <c r="E443" s="2">
        <f>#REF!-C442</f>
        <v>909</v>
      </c>
      <c r="F443" t="str">
        <f>TEXT(#REF!,"mmm-yyy")</f>
        <v>Apr-2021</v>
      </c>
    </row>
    <row r="444" spans="1:6" x14ac:dyDescent="0.25">
      <c r="A444" s="3">
        <v>44293</v>
      </c>
      <c r="B444" s="2">
        <v>30937283</v>
      </c>
      <c r="C444" s="2">
        <v>558606</v>
      </c>
      <c r="D444" s="2">
        <f>#REF!-B443</f>
        <v>73090</v>
      </c>
      <c r="E444" s="2">
        <f>#REF!-C443</f>
        <v>2571</v>
      </c>
      <c r="F444" t="str">
        <f>TEXT(#REF!,"mmm-yyy")</f>
        <v>Apr-2021</v>
      </c>
    </row>
    <row r="445" spans="1:6" x14ac:dyDescent="0.25">
      <c r="A445" s="3">
        <v>44294</v>
      </c>
      <c r="B445" s="2">
        <v>31017741</v>
      </c>
      <c r="C445" s="2">
        <v>559608</v>
      </c>
      <c r="D445" s="2">
        <f>#REF!-B444</f>
        <v>80458</v>
      </c>
      <c r="E445" s="2">
        <f>#REF!-C444</f>
        <v>1002</v>
      </c>
      <c r="F445" t="str">
        <f>TEXT(#REF!,"mmm-yyy")</f>
        <v>Apr-2021</v>
      </c>
    </row>
    <row r="446" spans="1:6" x14ac:dyDescent="0.25">
      <c r="A446" s="3">
        <v>44295</v>
      </c>
      <c r="B446" s="2">
        <v>31099323</v>
      </c>
      <c r="C446" s="2">
        <v>560554</v>
      </c>
      <c r="D446" s="2">
        <f>#REF!-B445</f>
        <v>81582</v>
      </c>
      <c r="E446" s="2">
        <f>#REF!-C445</f>
        <v>946</v>
      </c>
      <c r="F446" t="str">
        <f>TEXT(#REF!,"mmm-yyy")</f>
        <v>Apr-2021</v>
      </c>
    </row>
    <row r="447" spans="1:6" x14ac:dyDescent="0.25">
      <c r="A447" s="3">
        <v>44296</v>
      </c>
      <c r="B447" s="2">
        <v>31164081</v>
      </c>
      <c r="C447" s="2">
        <v>561258</v>
      </c>
      <c r="D447" s="2">
        <f>#REF!-B446</f>
        <v>64758</v>
      </c>
      <c r="E447" s="2">
        <f>#REF!-C446</f>
        <v>704</v>
      </c>
      <c r="F447" t="str">
        <f>TEXT(#REF!,"mmm-yyy")</f>
        <v>Apr-2021</v>
      </c>
    </row>
    <row r="448" spans="1:6" x14ac:dyDescent="0.25">
      <c r="A448" s="3">
        <v>44297</v>
      </c>
      <c r="B448" s="2">
        <v>31212058</v>
      </c>
      <c r="C448" s="2">
        <v>561559</v>
      </c>
      <c r="D448" s="2">
        <f>#REF!-B447</f>
        <v>47977</v>
      </c>
      <c r="E448" s="2">
        <f>#REF!-C447</f>
        <v>301</v>
      </c>
      <c r="F448" t="str">
        <f>TEXT(#REF!,"mmm-yyy")</f>
        <v>Apr-2021</v>
      </c>
    </row>
    <row r="449" spans="1:6" x14ac:dyDescent="0.25">
      <c r="A449" s="3">
        <v>44298</v>
      </c>
      <c r="B449" s="2">
        <v>31283990</v>
      </c>
      <c r="C449" s="2">
        <v>562024</v>
      </c>
      <c r="D449" s="2">
        <f>#REF!-B448</f>
        <v>71932</v>
      </c>
      <c r="E449" s="2">
        <f>#REF!-C448</f>
        <v>465</v>
      </c>
      <c r="F449" t="str">
        <f>TEXT(#REF!,"mmm-yyy")</f>
        <v>Apr-2021</v>
      </c>
    </row>
    <row r="450" spans="1:6" x14ac:dyDescent="0.25">
      <c r="A450" s="3">
        <v>44299</v>
      </c>
      <c r="B450" s="2">
        <v>31361311</v>
      </c>
      <c r="C450" s="2">
        <v>563007</v>
      </c>
      <c r="D450" s="2">
        <f>#REF!-B449</f>
        <v>77321</v>
      </c>
      <c r="E450" s="2">
        <f>#REF!-C449</f>
        <v>983</v>
      </c>
      <c r="F450" t="str">
        <f>TEXT(#REF!,"mmm-yyy")</f>
        <v>Apr-2021</v>
      </c>
    </row>
    <row r="451" spans="1:6" x14ac:dyDescent="0.25">
      <c r="A451" s="3">
        <v>44300</v>
      </c>
      <c r="B451" s="2">
        <v>31437061</v>
      </c>
      <c r="C451" s="2">
        <v>563942</v>
      </c>
      <c r="D451" s="2">
        <f>#REF!-B450</f>
        <v>75750</v>
      </c>
      <c r="E451" s="2">
        <f>#REF!-C450</f>
        <v>935</v>
      </c>
      <c r="F451" t="str">
        <f>TEXT(#REF!,"mmm-yyy")</f>
        <v>Apr-2021</v>
      </c>
    </row>
    <row r="452" spans="1:6" x14ac:dyDescent="0.25">
      <c r="A452" s="3">
        <v>44301</v>
      </c>
      <c r="B452" s="2">
        <v>31510755</v>
      </c>
      <c r="C452" s="2">
        <v>564859</v>
      </c>
      <c r="D452" s="2">
        <f>#REF!-B451</f>
        <v>73694</v>
      </c>
      <c r="E452" s="2">
        <f>#REF!-C451</f>
        <v>917</v>
      </c>
      <c r="F452" t="str">
        <f>TEXT(#REF!,"mmm-yyy")</f>
        <v>Apr-2021</v>
      </c>
    </row>
    <row r="453" spans="1:6" x14ac:dyDescent="0.25">
      <c r="A453" s="3">
        <v>44302</v>
      </c>
      <c r="B453" s="2">
        <v>31589109</v>
      </c>
      <c r="C453" s="2">
        <v>565794</v>
      </c>
      <c r="D453" s="2">
        <f>#REF!-B452</f>
        <v>78354</v>
      </c>
      <c r="E453" s="2">
        <f>#REF!-C452</f>
        <v>935</v>
      </c>
      <c r="F453" t="str">
        <f>TEXT(#REF!,"mmm-yyy")</f>
        <v>Apr-2021</v>
      </c>
    </row>
    <row r="454" spans="1:6" x14ac:dyDescent="0.25">
      <c r="A454" s="3">
        <v>44303</v>
      </c>
      <c r="B454" s="2">
        <v>31642983</v>
      </c>
      <c r="C454" s="2">
        <v>566471</v>
      </c>
      <c r="D454" s="2">
        <f>#REF!-B453</f>
        <v>53874</v>
      </c>
      <c r="E454" s="2">
        <f>#REF!-C453</f>
        <v>677</v>
      </c>
      <c r="F454" t="str">
        <f>TEXT(#REF!,"mmm-yyy")</f>
        <v>Apr-2021</v>
      </c>
    </row>
    <row r="455" spans="1:6" x14ac:dyDescent="0.25">
      <c r="A455" s="3">
        <v>44304</v>
      </c>
      <c r="B455" s="2">
        <v>31684382</v>
      </c>
      <c r="C455" s="2">
        <v>566829</v>
      </c>
      <c r="D455" s="2">
        <f>#REF!-B454</f>
        <v>41399</v>
      </c>
      <c r="E455" s="2">
        <f>#REF!-C454</f>
        <v>358</v>
      </c>
      <c r="F455" t="str">
        <f>TEXT(#REF!,"mmm-yyy")</f>
        <v>Apr-2021</v>
      </c>
    </row>
    <row r="456" spans="1:6" x14ac:dyDescent="0.25">
      <c r="A456" s="3">
        <v>44305</v>
      </c>
      <c r="B456" s="2">
        <v>31754642</v>
      </c>
      <c r="C456" s="2">
        <v>567314</v>
      </c>
      <c r="D456" s="2">
        <f>#REF!-B455</f>
        <v>70260</v>
      </c>
      <c r="E456" s="2">
        <f>#REF!-C455</f>
        <v>485</v>
      </c>
      <c r="F456" t="str">
        <f>TEXT(#REF!,"mmm-yyy")</f>
        <v>Apr-2021</v>
      </c>
    </row>
    <row r="457" spans="1:6" x14ac:dyDescent="0.25">
      <c r="A457" s="3">
        <v>44306</v>
      </c>
      <c r="B457" s="2">
        <v>31815666</v>
      </c>
      <c r="C457" s="2">
        <v>568146</v>
      </c>
      <c r="D457" s="2">
        <f>#REF!-B456</f>
        <v>61024</v>
      </c>
      <c r="E457" s="2">
        <f>#REF!-C456</f>
        <v>832</v>
      </c>
      <c r="F457" t="str">
        <f>TEXT(#REF!,"mmm-yyy")</f>
        <v>Apr-2021</v>
      </c>
    </row>
    <row r="458" spans="1:6" x14ac:dyDescent="0.25">
      <c r="A458" s="3">
        <v>44307</v>
      </c>
      <c r="B458" s="2">
        <v>31878161</v>
      </c>
      <c r="C458" s="2">
        <v>568986</v>
      </c>
      <c r="D458" s="2">
        <f>#REF!-B457</f>
        <v>62495</v>
      </c>
      <c r="E458" s="2">
        <f>#REF!-C457</f>
        <v>840</v>
      </c>
      <c r="F458" t="str">
        <f>TEXT(#REF!,"mmm-yyy")</f>
        <v>Apr-2021</v>
      </c>
    </row>
    <row r="459" spans="1:6" x14ac:dyDescent="0.25">
      <c r="A459" s="3">
        <v>44308</v>
      </c>
      <c r="B459" s="2">
        <v>31944402</v>
      </c>
      <c r="C459" s="2">
        <v>569897</v>
      </c>
      <c r="D459" s="2">
        <f>#REF!-B458</f>
        <v>66241</v>
      </c>
      <c r="E459" s="2">
        <f>#REF!-C458</f>
        <v>911</v>
      </c>
      <c r="F459" t="str">
        <f>TEXT(#REF!,"mmm-yyy")</f>
        <v>Apr-2021</v>
      </c>
    </row>
    <row r="460" spans="1:6" x14ac:dyDescent="0.25">
      <c r="A460" s="3">
        <v>44309</v>
      </c>
      <c r="B460" s="2">
        <v>32008186</v>
      </c>
      <c r="C460" s="2">
        <v>570770</v>
      </c>
      <c r="D460" s="2">
        <f>#REF!-B459</f>
        <v>63784</v>
      </c>
      <c r="E460" s="2">
        <f>#REF!-C459</f>
        <v>873</v>
      </c>
      <c r="F460" t="str">
        <f>TEXT(#REF!,"mmm-yyy")</f>
        <v>Apr-2021</v>
      </c>
    </row>
    <row r="461" spans="1:6" x14ac:dyDescent="0.25">
      <c r="A461" s="3">
        <v>44310</v>
      </c>
      <c r="B461" s="2">
        <v>32058654</v>
      </c>
      <c r="C461" s="2">
        <v>571495</v>
      </c>
      <c r="D461" s="2">
        <f>#REF!-B460</f>
        <v>50468</v>
      </c>
      <c r="E461" s="2">
        <f>#REF!-C460</f>
        <v>725</v>
      </c>
      <c r="F461" t="str">
        <f>TEXT(#REF!,"mmm-yyy")</f>
        <v>Apr-2021</v>
      </c>
    </row>
    <row r="462" spans="1:6" x14ac:dyDescent="0.25">
      <c r="A462" s="3">
        <v>44311</v>
      </c>
      <c r="B462" s="2">
        <v>32092245</v>
      </c>
      <c r="C462" s="2">
        <v>571777</v>
      </c>
      <c r="D462" s="2">
        <f>#REF!-B461</f>
        <v>33591</v>
      </c>
      <c r="E462" s="2">
        <f>#REF!-C461</f>
        <v>282</v>
      </c>
      <c r="F462" t="str">
        <f>TEXT(#REF!,"mmm-yyy")</f>
        <v>Apr-2021</v>
      </c>
    </row>
    <row r="463" spans="1:6" x14ac:dyDescent="0.25">
      <c r="A463" s="3">
        <v>44312</v>
      </c>
      <c r="B463" s="2">
        <v>32139580</v>
      </c>
      <c r="C463" s="2">
        <v>572256</v>
      </c>
      <c r="D463" s="2">
        <f>#REF!-B462</f>
        <v>47335</v>
      </c>
      <c r="E463" s="2">
        <f>#REF!-C462</f>
        <v>479</v>
      </c>
      <c r="F463" t="str">
        <f>TEXT(#REF!,"mmm-yyy")</f>
        <v>Apr-2021</v>
      </c>
    </row>
    <row r="464" spans="1:6" x14ac:dyDescent="0.25">
      <c r="A464" s="3">
        <v>44313</v>
      </c>
      <c r="B464" s="2">
        <v>32191457</v>
      </c>
      <c r="C464" s="2">
        <v>572969</v>
      </c>
      <c r="D464" s="2">
        <f>#REF!-B463</f>
        <v>51877</v>
      </c>
      <c r="E464" s="2">
        <f>#REF!-C463</f>
        <v>713</v>
      </c>
      <c r="F464" t="str">
        <f>TEXT(#REF!,"mmm-yyy")</f>
        <v>Apr-2021</v>
      </c>
    </row>
    <row r="465" spans="1:6" x14ac:dyDescent="0.25">
      <c r="A465" s="3">
        <v>44314</v>
      </c>
      <c r="B465" s="2">
        <v>32246275</v>
      </c>
      <c r="C465" s="2">
        <v>573903</v>
      </c>
      <c r="D465" s="2">
        <f>#REF!-B464</f>
        <v>54818</v>
      </c>
      <c r="E465" s="2">
        <f>#REF!-C464</f>
        <v>934</v>
      </c>
      <c r="F465" t="str">
        <f>TEXT(#REF!,"mmm-yyy")</f>
        <v>Apr-2021</v>
      </c>
    </row>
    <row r="466" spans="1:6" x14ac:dyDescent="0.25">
      <c r="A466" s="3">
        <v>44315</v>
      </c>
      <c r="B466" s="2">
        <v>32303857</v>
      </c>
      <c r="C466" s="2">
        <v>574777</v>
      </c>
      <c r="D466" s="2">
        <f>#REF!-B465</f>
        <v>57582</v>
      </c>
      <c r="E466" s="2">
        <f>#REF!-C465</f>
        <v>874</v>
      </c>
      <c r="F466" t="str">
        <f>TEXT(#REF!,"mmm-yyy")</f>
        <v>Apr-2021</v>
      </c>
    </row>
    <row r="467" spans="1:6" x14ac:dyDescent="0.25">
      <c r="A467" s="3">
        <v>44316</v>
      </c>
      <c r="B467" s="2">
        <v>32362374</v>
      </c>
      <c r="C467" s="2">
        <v>575637</v>
      </c>
      <c r="D467" s="2">
        <f>#REF!-B466</f>
        <v>58517</v>
      </c>
      <c r="E467" s="2">
        <f>#REF!-C466</f>
        <v>860</v>
      </c>
      <c r="F467" t="str">
        <f>TEXT(#REF!,"mmm-yyy")</f>
        <v>Apr-2021</v>
      </c>
    </row>
    <row r="468" spans="1:6" x14ac:dyDescent="0.25">
      <c r="A468" s="3">
        <v>44317</v>
      </c>
      <c r="B468" s="2">
        <v>32407133</v>
      </c>
      <c r="C468" s="2">
        <v>576352</v>
      </c>
      <c r="D468" s="2">
        <f>#REF!-B467</f>
        <v>44759</v>
      </c>
      <c r="E468" s="2">
        <f>#REF!-C467</f>
        <v>715</v>
      </c>
      <c r="F468" t="str">
        <f>TEXT(#REF!,"mmm-yyy")</f>
        <v>May-2021</v>
      </c>
    </row>
    <row r="469" spans="1:6" x14ac:dyDescent="0.25">
      <c r="A469" s="3">
        <v>44318</v>
      </c>
      <c r="B469" s="2">
        <v>32436765</v>
      </c>
      <c r="C469" s="2">
        <v>576664</v>
      </c>
      <c r="D469" s="2">
        <f>#REF!-B468</f>
        <v>29632</v>
      </c>
      <c r="E469" s="2">
        <f>#REF!-C468</f>
        <v>312</v>
      </c>
      <c r="F469" t="str">
        <f>TEXT(#REF!,"mmm-yyy")</f>
        <v>May-2021</v>
      </c>
    </row>
    <row r="470" spans="1:6" x14ac:dyDescent="0.25">
      <c r="A470" s="3">
        <v>44319</v>
      </c>
      <c r="B470" s="2">
        <v>32486709</v>
      </c>
      <c r="C470" s="2">
        <v>577123</v>
      </c>
      <c r="D470" s="2">
        <f>#REF!-B469</f>
        <v>49944</v>
      </c>
      <c r="E470" s="2">
        <f>#REF!-C469</f>
        <v>459</v>
      </c>
      <c r="F470" t="str">
        <f>TEXT(#REF!,"mmm-yyy")</f>
        <v>May-2021</v>
      </c>
    </row>
    <row r="471" spans="1:6" x14ac:dyDescent="0.25">
      <c r="A471" s="3">
        <v>44320</v>
      </c>
      <c r="B471" s="2">
        <v>32527664</v>
      </c>
      <c r="C471" s="2">
        <v>578030</v>
      </c>
      <c r="D471" s="2">
        <f>#REF!-B470</f>
        <v>40955</v>
      </c>
      <c r="E471" s="2">
        <f>#REF!-C470</f>
        <v>907</v>
      </c>
      <c r="F471" t="str">
        <f>TEXT(#REF!,"mmm-yyy")</f>
        <v>May-2021</v>
      </c>
    </row>
    <row r="472" spans="1:6" x14ac:dyDescent="0.25">
      <c r="A472" s="3">
        <v>44321</v>
      </c>
      <c r="B472" s="2">
        <v>32572383</v>
      </c>
      <c r="C472" s="2">
        <v>578806</v>
      </c>
      <c r="D472" s="2">
        <f>#REF!-B471</f>
        <v>44719</v>
      </c>
      <c r="E472" s="2">
        <f>#REF!-C471</f>
        <v>776</v>
      </c>
      <c r="F472" t="str">
        <f>TEXT(#REF!,"mmm-yyy")</f>
        <v>May-2021</v>
      </c>
    </row>
    <row r="473" spans="1:6" x14ac:dyDescent="0.25">
      <c r="A473" s="3">
        <v>44322</v>
      </c>
      <c r="B473" s="2">
        <v>32620077</v>
      </c>
      <c r="C473" s="2">
        <v>579638</v>
      </c>
      <c r="D473" s="2">
        <f>#REF!-B472</f>
        <v>47694</v>
      </c>
      <c r="E473" s="2">
        <f>#REF!-C472</f>
        <v>832</v>
      </c>
      <c r="F473" t="str">
        <f>TEXT(#REF!,"mmm-yyy")</f>
        <v>May-2021</v>
      </c>
    </row>
    <row r="474" spans="1:6" x14ac:dyDescent="0.25">
      <c r="A474" s="3">
        <v>44323</v>
      </c>
      <c r="B474" s="2">
        <v>32667570</v>
      </c>
      <c r="C474" s="2">
        <v>580450</v>
      </c>
      <c r="D474" s="2">
        <f>#REF!-B473</f>
        <v>47493</v>
      </c>
      <c r="E474" s="2">
        <f>#REF!-C473</f>
        <v>812</v>
      </c>
      <c r="F474" t="str">
        <f>TEXT(#REF!,"mmm-yyy")</f>
        <v>May-2021</v>
      </c>
    </row>
    <row r="475" spans="1:6" x14ac:dyDescent="0.25">
      <c r="A475" s="3">
        <v>44324</v>
      </c>
      <c r="B475" s="2">
        <v>32701236</v>
      </c>
      <c r="C475" s="2">
        <v>581054</v>
      </c>
      <c r="D475" s="2">
        <f>#REF!-B474</f>
        <v>33666</v>
      </c>
      <c r="E475" s="2">
        <f>#REF!-C474</f>
        <v>604</v>
      </c>
      <c r="F475" t="str">
        <f>TEXT(#REF!,"mmm-yyy")</f>
        <v>May-2021</v>
      </c>
    </row>
    <row r="476" spans="1:6" x14ac:dyDescent="0.25">
      <c r="A476" s="3">
        <v>44325</v>
      </c>
      <c r="B476" s="2">
        <v>32723564</v>
      </c>
      <c r="C476" s="2">
        <v>581300</v>
      </c>
      <c r="D476" s="2">
        <f>#REF!-B475</f>
        <v>22328</v>
      </c>
      <c r="E476" s="2">
        <f>#REF!-C475</f>
        <v>246</v>
      </c>
      <c r="F476" t="str">
        <f>TEXT(#REF!,"mmm-yyy")</f>
        <v>May-2021</v>
      </c>
    </row>
    <row r="477" spans="1:6" x14ac:dyDescent="0.25">
      <c r="A477" s="3">
        <v>44326</v>
      </c>
      <c r="B477" s="2">
        <v>32760121</v>
      </c>
      <c r="C477" s="2">
        <v>581670</v>
      </c>
      <c r="D477" s="2">
        <f>#REF!-B476</f>
        <v>36557</v>
      </c>
      <c r="E477" s="2">
        <f>#REF!-C476</f>
        <v>370</v>
      </c>
      <c r="F477" t="str">
        <f>TEXT(#REF!,"mmm-yyy")</f>
        <v>May-2021</v>
      </c>
    </row>
    <row r="478" spans="1:6" x14ac:dyDescent="0.25">
      <c r="A478" s="3">
        <v>44327</v>
      </c>
      <c r="B478" s="2">
        <v>32794162</v>
      </c>
      <c r="C478" s="2">
        <v>582363</v>
      </c>
      <c r="D478" s="2">
        <f>#REF!-B477</f>
        <v>34041</v>
      </c>
      <c r="E478" s="2">
        <f>#REF!-C477</f>
        <v>693</v>
      </c>
      <c r="F478" t="str">
        <f>TEXT(#REF!,"mmm-yyy")</f>
        <v>May-2021</v>
      </c>
    </row>
    <row r="479" spans="1:6" x14ac:dyDescent="0.25">
      <c r="A479" s="3">
        <v>44328</v>
      </c>
      <c r="B479" s="2">
        <v>32829645</v>
      </c>
      <c r="C479" s="2">
        <v>583211</v>
      </c>
      <c r="D479" s="2">
        <f>#REF!-B478</f>
        <v>35483</v>
      </c>
      <c r="E479" s="2">
        <f>#REF!-C478</f>
        <v>848</v>
      </c>
      <c r="F479" t="str">
        <f>TEXT(#REF!,"mmm-yyy")</f>
        <v>May-2021</v>
      </c>
    </row>
    <row r="480" spans="1:6" x14ac:dyDescent="0.25">
      <c r="A480" s="3">
        <v>44329</v>
      </c>
      <c r="B480" s="2">
        <v>32868084</v>
      </c>
      <c r="C480" s="2">
        <v>583991</v>
      </c>
      <c r="D480" s="2">
        <f>#REF!-B479</f>
        <v>38439</v>
      </c>
      <c r="E480" s="2">
        <f>#REF!-C479</f>
        <v>780</v>
      </c>
      <c r="F480" t="str">
        <f>TEXT(#REF!,"mmm-yyy")</f>
        <v>May-2021</v>
      </c>
    </row>
    <row r="481" spans="1:6" x14ac:dyDescent="0.25">
      <c r="A481" s="3">
        <v>44330</v>
      </c>
      <c r="B481" s="2">
        <v>32909065</v>
      </c>
      <c r="C481" s="2">
        <v>584723</v>
      </c>
      <c r="D481" s="2">
        <f>#REF!-B480</f>
        <v>40981</v>
      </c>
      <c r="E481" s="2">
        <f>#REF!-C480</f>
        <v>732</v>
      </c>
      <c r="F481" t="str">
        <f>TEXT(#REF!,"mmm-yyy")</f>
        <v>May-2021</v>
      </c>
    </row>
    <row r="482" spans="1:6" x14ac:dyDescent="0.25">
      <c r="A482" s="3">
        <v>44331</v>
      </c>
      <c r="B482" s="2">
        <v>32938115</v>
      </c>
      <c r="C482" s="2">
        <v>585282</v>
      </c>
      <c r="D482" s="2">
        <f>#REF!-B481</f>
        <v>29050</v>
      </c>
      <c r="E482" s="2">
        <f>#REF!-C481</f>
        <v>559</v>
      </c>
      <c r="F482" t="str">
        <f>TEXT(#REF!,"mmm-yyy")</f>
        <v>May-2021</v>
      </c>
    </row>
    <row r="483" spans="1:6" x14ac:dyDescent="0.25">
      <c r="A483" s="3">
        <v>44332</v>
      </c>
      <c r="B483" s="2">
        <v>32954825</v>
      </c>
      <c r="C483" s="2">
        <v>585574</v>
      </c>
      <c r="D483" s="2">
        <f>#REF!-B482</f>
        <v>16710</v>
      </c>
      <c r="E483" s="2">
        <f>#REF!-C482</f>
        <v>292</v>
      </c>
      <c r="F483" t="str">
        <f>TEXT(#REF!,"mmm-yyy")</f>
        <v>May-2021</v>
      </c>
    </row>
    <row r="484" spans="1:6" x14ac:dyDescent="0.25">
      <c r="A484" s="3">
        <v>44333</v>
      </c>
      <c r="B484" s="2">
        <v>32984032</v>
      </c>
      <c r="C484" s="2">
        <v>585958</v>
      </c>
      <c r="D484" s="2">
        <f>#REF!-B483</f>
        <v>29207</v>
      </c>
      <c r="E484" s="2">
        <f>#REF!-C483</f>
        <v>384</v>
      </c>
      <c r="F484" t="str">
        <f>TEXT(#REF!,"mmm-yyy")</f>
        <v>May-2021</v>
      </c>
    </row>
    <row r="485" spans="1:6" x14ac:dyDescent="0.25">
      <c r="A485" s="3">
        <v>44334</v>
      </c>
      <c r="B485" s="2">
        <v>33011895</v>
      </c>
      <c r="C485" s="2">
        <v>586825</v>
      </c>
      <c r="D485" s="2">
        <f>#REF!-B484</f>
        <v>27863</v>
      </c>
      <c r="E485" s="2">
        <f>#REF!-C484</f>
        <v>867</v>
      </c>
      <c r="F485" t="str">
        <f>TEXT(#REF!,"mmm-yyy")</f>
        <v>May-2021</v>
      </c>
    </row>
    <row r="486" spans="1:6" x14ac:dyDescent="0.25">
      <c r="A486" s="3">
        <v>44335</v>
      </c>
      <c r="B486" s="2">
        <v>33040689</v>
      </c>
      <c r="C486" s="2">
        <v>587500</v>
      </c>
      <c r="D486" s="2">
        <f>#REF!-B485</f>
        <v>28794</v>
      </c>
      <c r="E486" s="2">
        <f>#REF!-C485</f>
        <v>675</v>
      </c>
      <c r="F486" t="str">
        <f>TEXT(#REF!,"mmm-yyy")</f>
        <v>May-2021</v>
      </c>
    </row>
    <row r="487" spans="1:6" x14ac:dyDescent="0.25">
      <c r="A487" s="3">
        <v>44336</v>
      </c>
      <c r="B487" s="2">
        <v>33070307</v>
      </c>
      <c r="C487" s="2">
        <v>588154</v>
      </c>
      <c r="D487" s="2">
        <f>#REF!-B486</f>
        <v>29618</v>
      </c>
      <c r="E487" s="2">
        <f>#REF!-C486</f>
        <v>654</v>
      </c>
      <c r="F487" t="str">
        <f>TEXT(#REF!,"mmm-yyy")</f>
        <v>May-2021</v>
      </c>
    </row>
    <row r="488" spans="1:6" x14ac:dyDescent="0.25">
      <c r="A488" s="3">
        <v>44337</v>
      </c>
      <c r="B488" s="2">
        <v>33099318</v>
      </c>
      <c r="C488" s="2">
        <v>588850</v>
      </c>
      <c r="D488" s="2">
        <f>#REF!-B487</f>
        <v>29011</v>
      </c>
      <c r="E488" s="2">
        <f>#REF!-C487</f>
        <v>696</v>
      </c>
      <c r="F488" t="str">
        <f>TEXT(#REF!,"mmm-yyy")</f>
        <v>May-2021</v>
      </c>
    </row>
    <row r="489" spans="1:6" x14ac:dyDescent="0.25">
      <c r="A489" s="3">
        <v>44338</v>
      </c>
      <c r="B489" s="2">
        <v>33117634</v>
      </c>
      <c r="C489" s="2">
        <v>589329</v>
      </c>
      <c r="D489" s="2">
        <f>#REF!-B488</f>
        <v>18316</v>
      </c>
      <c r="E489" s="2">
        <f>#REF!-C488</f>
        <v>479</v>
      </c>
      <c r="F489" t="str">
        <f>TEXT(#REF!,"mmm-yyy")</f>
        <v>May-2021</v>
      </c>
    </row>
    <row r="490" spans="1:6" x14ac:dyDescent="0.25">
      <c r="A490" s="3">
        <v>44339</v>
      </c>
      <c r="B490" s="2">
        <v>33131784</v>
      </c>
      <c r="C490" s="2">
        <v>589518</v>
      </c>
      <c r="D490" s="2">
        <f>#REF!-B489</f>
        <v>14150</v>
      </c>
      <c r="E490" s="2">
        <f>#REF!-C489</f>
        <v>189</v>
      </c>
      <c r="F490" t="str">
        <f>TEXT(#REF!,"mmm-yyy")</f>
        <v>May-2021</v>
      </c>
    </row>
    <row r="491" spans="1:6" x14ac:dyDescent="0.25">
      <c r="A491" s="3">
        <v>44340</v>
      </c>
      <c r="B491" s="2">
        <v>33157412</v>
      </c>
      <c r="C491" s="2">
        <v>589935</v>
      </c>
      <c r="D491" s="2">
        <f>#REF!-B490</f>
        <v>25628</v>
      </c>
      <c r="E491" s="2">
        <f>#REF!-C490</f>
        <v>417</v>
      </c>
      <c r="F491" t="str">
        <f>TEXT(#REF!,"mmm-yyy")</f>
        <v>May-2021</v>
      </c>
    </row>
    <row r="492" spans="1:6" x14ac:dyDescent="0.25">
      <c r="A492" s="3">
        <v>44341</v>
      </c>
      <c r="B492" s="2">
        <v>33180250</v>
      </c>
      <c r="C492" s="2">
        <v>590635</v>
      </c>
      <c r="D492" s="2">
        <f>#REF!-B491</f>
        <v>22838</v>
      </c>
      <c r="E492" s="2">
        <f>#REF!-C491</f>
        <v>700</v>
      </c>
      <c r="F492" t="str">
        <f>TEXT(#REF!,"mmm-yyy")</f>
        <v>May-2021</v>
      </c>
    </row>
    <row r="493" spans="1:6" x14ac:dyDescent="0.25">
      <c r="A493" s="3">
        <v>44342</v>
      </c>
      <c r="B493" s="2">
        <v>33203636</v>
      </c>
      <c r="C493" s="2">
        <v>591601</v>
      </c>
      <c r="D493" s="2">
        <f>#REF!-B492</f>
        <v>23386</v>
      </c>
      <c r="E493" s="2">
        <f>#REF!-C492</f>
        <v>966</v>
      </c>
      <c r="F493" t="str">
        <f>TEXT(#REF!,"mmm-yyy")</f>
        <v>May-2021</v>
      </c>
    </row>
    <row r="494" spans="1:6" x14ac:dyDescent="0.25">
      <c r="A494" s="3">
        <v>44343</v>
      </c>
      <c r="B494" s="2">
        <v>33231383</v>
      </c>
      <c r="C494" s="2">
        <v>592942</v>
      </c>
      <c r="D494" s="2">
        <f>#REF!-B493</f>
        <v>27747</v>
      </c>
      <c r="E494" s="2">
        <f>#REF!-C493</f>
        <v>1341</v>
      </c>
      <c r="F494" t="str">
        <f>TEXT(#REF!,"mmm-yyy")</f>
        <v>May-2021</v>
      </c>
    </row>
    <row r="495" spans="1:6" x14ac:dyDescent="0.25">
      <c r="A495" s="3">
        <v>44344</v>
      </c>
      <c r="B495" s="2">
        <v>33253407</v>
      </c>
      <c r="C495" s="2">
        <v>593701</v>
      </c>
      <c r="D495" s="2">
        <f>#REF!-B494</f>
        <v>22024</v>
      </c>
      <c r="E495" s="2">
        <f>#REF!-C494</f>
        <v>759</v>
      </c>
      <c r="F495" t="str">
        <f>TEXT(#REF!,"mmm-yyy")</f>
        <v>May-2021</v>
      </c>
    </row>
    <row r="496" spans="1:6" x14ac:dyDescent="0.25">
      <c r="A496" s="3">
        <v>44345</v>
      </c>
      <c r="B496" s="2">
        <v>33264967</v>
      </c>
      <c r="C496" s="2">
        <v>594040</v>
      </c>
      <c r="D496" s="2">
        <f>#REF!-B495</f>
        <v>11560</v>
      </c>
      <c r="E496" s="2">
        <f>#REF!-C495</f>
        <v>339</v>
      </c>
      <c r="F496" t="str">
        <f>TEXT(#REF!,"mmm-yyy")</f>
        <v>May-2021</v>
      </c>
    </row>
    <row r="497" spans="1:6" x14ac:dyDescent="0.25">
      <c r="A497" s="3">
        <v>44346</v>
      </c>
      <c r="B497" s="2">
        <v>33272409</v>
      </c>
      <c r="C497" s="2">
        <v>594171</v>
      </c>
      <c r="D497" s="2">
        <f>#REF!-B496</f>
        <v>7442</v>
      </c>
      <c r="E497" s="2">
        <f>#REF!-C496</f>
        <v>131</v>
      </c>
      <c r="F497" t="str">
        <f>TEXT(#REF!,"mmm-yyy")</f>
        <v>May-2021</v>
      </c>
    </row>
    <row r="498" spans="1:6" x14ac:dyDescent="0.25">
      <c r="A498" s="3">
        <v>44347</v>
      </c>
      <c r="B498" s="2">
        <v>33277912</v>
      </c>
      <c r="C498" s="2">
        <v>594321</v>
      </c>
      <c r="D498" s="2">
        <f>#REF!-B497</f>
        <v>5503</v>
      </c>
      <c r="E498" s="2">
        <f>#REF!-C497</f>
        <v>150</v>
      </c>
      <c r="F498" t="str">
        <f>TEXT(#REF!,"mmm-yyy")</f>
        <v>May-2021</v>
      </c>
    </row>
    <row r="499" spans="1:6" x14ac:dyDescent="0.25">
      <c r="A499" s="3">
        <v>44348</v>
      </c>
      <c r="B499" s="2">
        <v>33300482</v>
      </c>
      <c r="C499" s="2">
        <v>594827</v>
      </c>
      <c r="D499" s="2">
        <f>#REF!-B498</f>
        <v>22570</v>
      </c>
      <c r="E499" s="2">
        <f>#REF!-C498</f>
        <v>506</v>
      </c>
      <c r="F499" t="str">
        <f>TEXT(#REF!,"mmm-yyy")</f>
        <v>Jun-2021</v>
      </c>
    </row>
    <row r="500" spans="1:6" x14ac:dyDescent="0.25">
      <c r="A500" s="3">
        <v>44349</v>
      </c>
      <c r="B500" s="2">
        <v>33317340</v>
      </c>
      <c r="C500" s="2">
        <v>595421</v>
      </c>
      <c r="D500" s="2">
        <f>#REF!-B499</f>
        <v>16858</v>
      </c>
      <c r="E500" s="2">
        <f>#REF!-C499</f>
        <v>594</v>
      </c>
      <c r="F500" t="str">
        <f>TEXT(#REF!,"mmm-yyy")</f>
        <v>Jun-2021</v>
      </c>
    </row>
    <row r="501" spans="1:6" x14ac:dyDescent="0.25">
      <c r="A501" s="3">
        <v>44350</v>
      </c>
      <c r="B501" s="2">
        <v>33336811</v>
      </c>
      <c r="C501" s="2">
        <v>596037</v>
      </c>
      <c r="D501" s="2">
        <f>#REF!-B500</f>
        <v>19471</v>
      </c>
      <c r="E501" s="2">
        <f>#REF!-C500</f>
        <v>616</v>
      </c>
      <c r="F501" t="str">
        <f>TEXT(#REF!,"mmm-yyy")</f>
        <v>Jun-2021</v>
      </c>
    </row>
    <row r="502" spans="1:6" x14ac:dyDescent="0.25">
      <c r="A502" s="3">
        <v>44351</v>
      </c>
      <c r="B502" s="2">
        <v>33312812</v>
      </c>
      <c r="C502" s="2">
        <v>596176</v>
      </c>
      <c r="D502" s="2">
        <f>#REF!-B501</f>
        <v>-23999</v>
      </c>
      <c r="E502" s="2">
        <f>#REF!-C501</f>
        <v>139</v>
      </c>
      <c r="F502" t="str">
        <f>TEXT(#REF!,"mmm-yyy")</f>
        <v>Jun-2021</v>
      </c>
    </row>
    <row r="503" spans="1:6" x14ac:dyDescent="0.25">
      <c r="A503" s="3">
        <v>44352</v>
      </c>
      <c r="B503" s="2">
        <v>33323260</v>
      </c>
      <c r="C503" s="2">
        <v>596551</v>
      </c>
      <c r="D503" s="2">
        <f>#REF!-B502</f>
        <v>10448</v>
      </c>
      <c r="E503" s="2">
        <f>#REF!-C502</f>
        <v>375</v>
      </c>
      <c r="F503" t="str">
        <f>TEXT(#REF!,"mmm-yyy")</f>
        <v>Jun-2021</v>
      </c>
    </row>
    <row r="504" spans="1:6" x14ac:dyDescent="0.25">
      <c r="A504" s="3">
        <v>44353</v>
      </c>
      <c r="B504" s="2">
        <v>33329413</v>
      </c>
      <c r="C504" s="2">
        <v>596803</v>
      </c>
      <c r="D504" s="2">
        <f>#REF!-B503</f>
        <v>6153</v>
      </c>
      <c r="E504" s="2">
        <f>#REF!-C503</f>
        <v>252</v>
      </c>
      <c r="F504" t="str">
        <f>TEXT(#REF!,"mmm-yyy")</f>
        <v>Jun-2021</v>
      </c>
    </row>
    <row r="505" spans="1:6" x14ac:dyDescent="0.25">
      <c r="A505" s="3">
        <v>44354</v>
      </c>
      <c r="B505" s="2">
        <v>33348865</v>
      </c>
      <c r="C505" s="2">
        <v>597139</v>
      </c>
      <c r="D505" s="2">
        <f>#REF!-B504</f>
        <v>19452</v>
      </c>
      <c r="E505" s="2">
        <f>#REF!-C504</f>
        <v>336</v>
      </c>
      <c r="F505" t="str">
        <f>TEXT(#REF!,"mmm-yyy")</f>
        <v>Jun-2021</v>
      </c>
    </row>
    <row r="506" spans="1:6" x14ac:dyDescent="0.25">
      <c r="A506" s="3">
        <v>44355</v>
      </c>
      <c r="B506" s="2">
        <v>33363050</v>
      </c>
      <c r="C506" s="2">
        <v>597514</v>
      </c>
      <c r="D506" s="2">
        <f>#REF!-B505</f>
        <v>14185</v>
      </c>
      <c r="E506" s="2">
        <f>#REF!-C505</f>
        <v>375</v>
      </c>
      <c r="F506" t="str">
        <f>TEXT(#REF!,"mmm-yyy")</f>
        <v>Jun-2021</v>
      </c>
    </row>
    <row r="507" spans="1:6" x14ac:dyDescent="0.25">
      <c r="A507" s="3">
        <v>44356</v>
      </c>
      <c r="B507" s="2">
        <v>33383714</v>
      </c>
      <c r="C507" s="2">
        <v>598086</v>
      </c>
      <c r="D507" s="2">
        <f>#REF!-B506</f>
        <v>20664</v>
      </c>
      <c r="E507" s="2">
        <f>#REF!-C506</f>
        <v>572</v>
      </c>
      <c r="F507" t="str">
        <f>TEXT(#REF!,"mmm-yyy")</f>
        <v>Jun-2021</v>
      </c>
    </row>
    <row r="508" spans="1:6" x14ac:dyDescent="0.25">
      <c r="A508" s="3">
        <v>44357</v>
      </c>
      <c r="B508" s="2">
        <v>33399513</v>
      </c>
      <c r="C508" s="2">
        <v>598546</v>
      </c>
      <c r="D508" s="2">
        <f>#REF!-B507</f>
        <v>15799</v>
      </c>
      <c r="E508" s="2">
        <f>#REF!-C507</f>
        <v>460</v>
      </c>
      <c r="F508" t="str">
        <f>TEXT(#REF!,"mmm-yyy")</f>
        <v>Jun-2021</v>
      </c>
    </row>
    <row r="509" spans="1:6" x14ac:dyDescent="0.25">
      <c r="A509" s="3">
        <v>44358</v>
      </c>
      <c r="B509" s="2">
        <v>33416340</v>
      </c>
      <c r="C509" s="2">
        <v>599063</v>
      </c>
      <c r="D509" s="2">
        <f>#REF!-B508</f>
        <v>16827</v>
      </c>
      <c r="E509" s="2">
        <f>#REF!-C508</f>
        <v>517</v>
      </c>
      <c r="F509" t="str">
        <f>TEXT(#REF!,"mmm-yyy")</f>
        <v>Jun-2021</v>
      </c>
    </row>
    <row r="510" spans="1:6" x14ac:dyDescent="0.25">
      <c r="A510" s="3">
        <v>44359</v>
      </c>
      <c r="B510" s="2">
        <v>33424619</v>
      </c>
      <c r="C510" s="2">
        <v>599233</v>
      </c>
      <c r="D510" s="2">
        <f>#REF!-B509</f>
        <v>8279</v>
      </c>
      <c r="E510" s="2">
        <f>#REF!-C509</f>
        <v>170</v>
      </c>
      <c r="F510" t="str">
        <f>TEXT(#REF!,"mmm-yyy")</f>
        <v>Jun-2021</v>
      </c>
    </row>
    <row r="511" spans="1:6" x14ac:dyDescent="0.25">
      <c r="A511" s="3">
        <v>44360</v>
      </c>
      <c r="B511" s="2">
        <v>33431406</v>
      </c>
      <c r="C511" s="2">
        <v>599328</v>
      </c>
      <c r="D511" s="2">
        <f>#REF!-B510</f>
        <v>6787</v>
      </c>
      <c r="E511" s="2">
        <f>#REF!-C510</f>
        <v>95</v>
      </c>
      <c r="F511" t="str">
        <f>TEXT(#REF!,"mmm-yyy")</f>
        <v>Jun-2021</v>
      </c>
    </row>
    <row r="512" spans="1:6" x14ac:dyDescent="0.25">
      <c r="A512" s="3">
        <v>44361</v>
      </c>
      <c r="B512" s="2">
        <v>33446525</v>
      </c>
      <c r="C512" s="2">
        <v>599538</v>
      </c>
      <c r="D512" s="2">
        <f>#REF!-B511</f>
        <v>15119</v>
      </c>
      <c r="E512" s="2">
        <f>#REF!-C511</f>
        <v>210</v>
      </c>
      <c r="F512" t="str">
        <f>TEXT(#REF!,"mmm-yyy")</f>
        <v>Jun-2021</v>
      </c>
    </row>
    <row r="513" spans="1:6" x14ac:dyDescent="0.25">
      <c r="A513" s="3">
        <v>44362</v>
      </c>
      <c r="B513" s="2">
        <v>33458397</v>
      </c>
      <c r="C513" s="2">
        <v>599990</v>
      </c>
      <c r="D513" s="2">
        <f>#REF!-B512</f>
        <v>11872</v>
      </c>
      <c r="E513" s="2">
        <f>#REF!-C512</f>
        <v>452</v>
      </c>
      <c r="F513" t="str">
        <f>TEXT(#REF!,"mmm-yyy")</f>
        <v>Jun-2021</v>
      </c>
    </row>
    <row r="514" spans="1:6" x14ac:dyDescent="0.25">
      <c r="A514" s="3">
        <v>44363</v>
      </c>
      <c r="B514" s="2">
        <v>33472808</v>
      </c>
      <c r="C514" s="2">
        <v>600414</v>
      </c>
      <c r="D514" s="2">
        <f>#REF!-B513</f>
        <v>14411</v>
      </c>
      <c r="E514" s="2">
        <f>#REF!-C513</f>
        <v>424</v>
      </c>
      <c r="F514" t="str">
        <f>TEXT(#REF!,"mmm-yyy")</f>
        <v>Jun-2021</v>
      </c>
    </row>
    <row r="515" spans="1:6" x14ac:dyDescent="0.25">
      <c r="A515" s="3">
        <v>44364</v>
      </c>
      <c r="B515" s="2">
        <v>33484995</v>
      </c>
      <c r="C515" s="2">
        <v>600702</v>
      </c>
      <c r="D515" s="2">
        <f>#REF!-B514</f>
        <v>12187</v>
      </c>
      <c r="E515" s="2">
        <f>#REF!-C514</f>
        <v>288</v>
      </c>
      <c r="F515" t="str">
        <f>TEXT(#REF!,"mmm-yyy")</f>
        <v>Jun-2021</v>
      </c>
    </row>
    <row r="516" spans="1:6" x14ac:dyDescent="0.25">
      <c r="A516" s="3">
        <v>44365</v>
      </c>
      <c r="B516" s="2">
        <v>33497695</v>
      </c>
      <c r="C516" s="2">
        <v>601171</v>
      </c>
      <c r="D516" s="2">
        <f>#REF!-B515</f>
        <v>12700</v>
      </c>
      <c r="E516" s="2">
        <f>#REF!-C515</f>
        <v>469</v>
      </c>
      <c r="F516" t="str">
        <f>TEXT(#REF!,"mmm-yyy")</f>
        <v>Jun-2021</v>
      </c>
    </row>
    <row r="517" spans="1:6" x14ac:dyDescent="0.25">
      <c r="A517" s="3">
        <v>44366</v>
      </c>
      <c r="B517" s="2">
        <v>33505275</v>
      </c>
      <c r="C517" s="2">
        <v>601340</v>
      </c>
      <c r="D517" s="2">
        <f>#REF!-B516</f>
        <v>7580</v>
      </c>
      <c r="E517" s="2">
        <f>#REF!-C516</f>
        <v>169</v>
      </c>
      <c r="F517" t="str">
        <f>TEXT(#REF!,"mmm-yyy")</f>
        <v>Jun-2021</v>
      </c>
    </row>
    <row r="518" spans="1:6" x14ac:dyDescent="0.25">
      <c r="A518" s="3">
        <v>44367</v>
      </c>
      <c r="B518" s="2">
        <v>33509338</v>
      </c>
      <c r="C518" s="2">
        <v>601430</v>
      </c>
      <c r="D518" s="2">
        <f>#REF!-B517</f>
        <v>4063</v>
      </c>
      <c r="E518" s="2">
        <f>#REF!-C517</f>
        <v>90</v>
      </c>
      <c r="F518" t="str">
        <f>TEXT(#REF!,"mmm-yyy")</f>
        <v>Jun-2021</v>
      </c>
    </row>
    <row r="519" spans="1:6" x14ac:dyDescent="0.25">
      <c r="A519" s="3">
        <v>44368</v>
      </c>
      <c r="B519" s="2">
        <v>33525182</v>
      </c>
      <c r="C519" s="2">
        <v>601718</v>
      </c>
      <c r="D519" s="2">
        <f>#REF!-B518</f>
        <v>15844</v>
      </c>
      <c r="E519" s="2">
        <f>#REF!-C518</f>
        <v>288</v>
      </c>
      <c r="F519" t="str">
        <f>TEXT(#REF!,"mmm-yyy")</f>
        <v>Jun-2021</v>
      </c>
    </row>
    <row r="520" spans="1:6" x14ac:dyDescent="0.25">
      <c r="A520" s="3">
        <v>44369</v>
      </c>
      <c r="B520" s="2">
        <v>33537943</v>
      </c>
      <c r="C520" s="2">
        <v>602150</v>
      </c>
      <c r="D520" s="2">
        <f>#REF!-B519</f>
        <v>12761</v>
      </c>
      <c r="E520" s="2">
        <f>#REF!-C519</f>
        <v>432</v>
      </c>
      <c r="F520" t="str">
        <f>TEXT(#REF!,"mmm-yyy")</f>
        <v>Jun-2021</v>
      </c>
    </row>
    <row r="521" spans="1:6" x14ac:dyDescent="0.25">
      <c r="A521" s="3">
        <v>44370</v>
      </c>
      <c r="B521" s="2">
        <v>33551974</v>
      </c>
      <c r="C521" s="2">
        <v>602548</v>
      </c>
      <c r="D521" s="2">
        <f>#REF!-B520</f>
        <v>14031</v>
      </c>
      <c r="E521" s="2">
        <f>#REF!-C520</f>
        <v>398</v>
      </c>
      <c r="F521" t="str">
        <f>TEXT(#REF!,"mmm-yyy")</f>
        <v>Jun-2021</v>
      </c>
    </row>
    <row r="522" spans="1:6" x14ac:dyDescent="0.25">
      <c r="A522" s="3">
        <v>44371</v>
      </c>
      <c r="B522" s="2">
        <v>33566669</v>
      </c>
      <c r="C522" s="2">
        <v>602903</v>
      </c>
      <c r="D522" s="2">
        <f>#REF!-B521</f>
        <v>14695</v>
      </c>
      <c r="E522" s="2">
        <f>#REF!-C521</f>
        <v>355</v>
      </c>
      <c r="F522" t="str">
        <f>TEXT(#REF!,"mmm-yyy")</f>
        <v>Jun-2021</v>
      </c>
    </row>
    <row r="523" spans="1:6" x14ac:dyDescent="0.25">
      <c r="A523" s="3">
        <v>44372</v>
      </c>
      <c r="B523" s="2">
        <v>33581632</v>
      </c>
      <c r="C523" s="2">
        <v>603361</v>
      </c>
      <c r="D523" s="2">
        <f>#REF!-B522</f>
        <v>14963</v>
      </c>
      <c r="E523" s="2">
        <f>#REF!-C522</f>
        <v>458</v>
      </c>
      <c r="F523" t="str">
        <f>TEXT(#REF!,"mmm-yyy")</f>
        <v>Jun-2021</v>
      </c>
    </row>
    <row r="524" spans="1:6" x14ac:dyDescent="0.25">
      <c r="A524" s="3">
        <v>44373</v>
      </c>
      <c r="B524" s="2">
        <v>33588423</v>
      </c>
      <c r="C524" s="2">
        <v>603487</v>
      </c>
      <c r="D524" s="2">
        <f>#REF!-B523</f>
        <v>6791</v>
      </c>
      <c r="E524" s="2">
        <f>#REF!-C523</f>
        <v>126</v>
      </c>
      <c r="F524" t="str">
        <f>TEXT(#REF!,"mmm-yyy")</f>
        <v>Jun-2021</v>
      </c>
    </row>
    <row r="525" spans="1:6" x14ac:dyDescent="0.25">
      <c r="A525" s="3">
        <v>44374</v>
      </c>
      <c r="B525" s="2">
        <v>33592510</v>
      </c>
      <c r="C525" s="2">
        <v>603583</v>
      </c>
      <c r="D525" s="2">
        <f>#REF!-B524</f>
        <v>4087</v>
      </c>
      <c r="E525" s="2">
        <f>#REF!-C524</f>
        <v>96</v>
      </c>
      <c r="F525" t="str">
        <f>TEXT(#REF!,"mmm-yyy")</f>
        <v>Jun-2021</v>
      </c>
    </row>
    <row r="526" spans="1:6" x14ac:dyDescent="0.25">
      <c r="A526" s="3">
        <v>44375</v>
      </c>
      <c r="B526" s="2">
        <v>33608058</v>
      </c>
      <c r="C526" s="2">
        <v>603744</v>
      </c>
      <c r="D526" s="2">
        <f>#REF!-B525</f>
        <v>15548</v>
      </c>
      <c r="E526" s="2">
        <f>#REF!-C525</f>
        <v>161</v>
      </c>
      <c r="F526" t="str">
        <f>TEXT(#REF!,"mmm-yyy")</f>
        <v>Jun-2021</v>
      </c>
    </row>
    <row r="527" spans="1:6" x14ac:dyDescent="0.25">
      <c r="A527" s="3">
        <v>44376</v>
      </c>
      <c r="B527" s="2">
        <v>33623787</v>
      </c>
      <c r="C527" s="2">
        <v>604123</v>
      </c>
      <c r="D527" s="2">
        <f>#REF!-B526</f>
        <v>15729</v>
      </c>
      <c r="E527" s="2">
        <f>#REF!-C526</f>
        <v>379</v>
      </c>
      <c r="F527" t="str">
        <f>TEXT(#REF!,"mmm-yyy")</f>
        <v>Jun-2021</v>
      </c>
    </row>
    <row r="528" spans="1:6" x14ac:dyDescent="0.25">
      <c r="A528" s="3">
        <v>44377</v>
      </c>
      <c r="B528" s="2">
        <v>33639764</v>
      </c>
      <c r="C528" s="2">
        <v>604446</v>
      </c>
      <c r="D528" s="2">
        <f>#REF!-B527</f>
        <v>15977</v>
      </c>
      <c r="E528" s="2">
        <f>#REF!-C527</f>
        <v>323</v>
      </c>
      <c r="F528" t="str">
        <f>TEXT(#REF!,"mmm-yyy")</f>
        <v>Jun-2021</v>
      </c>
    </row>
    <row r="529" spans="1:6" x14ac:dyDescent="0.25">
      <c r="A529" s="3">
        <v>44378</v>
      </c>
      <c r="B529" s="2">
        <v>33704723</v>
      </c>
      <c r="C529" s="2">
        <v>604693</v>
      </c>
      <c r="D529" s="2">
        <f>#REF!-B528</f>
        <v>64959</v>
      </c>
      <c r="E529" s="2">
        <f>#REF!-C528</f>
        <v>247</v>
      </c>
      <c r="F529" t="str">
        <f>TEXT(#REF!,"mmm-yyy")</f>
        <v>Jul-2021</v>
      </c>
    </row>
    <row r="530" spans="1:6" x14ac:dyDescent="0.25">
      <c r="A530" s="3">
        <v>44379</v>
      </c>
      <c r="B530" s="2">
        <v>33725159</v>
      </c>
      <c r="C530" s="2">
        <v>604959</v>
      </c>
      <c r="D530" s="2">
        <f>#REF!-B529</f>
        <v>20436</v>
      </c>
      <c r="E530" s="2">
        <f>#REF!-C529</f>
        <v>266</v>
      </c>
      <c r="F530" t="str">
        <f>TEXT(#REF!,"mmm-yyy")</f>
        <v>Jul-2021</v>
      </c>
    </row>
    <row r="531" spans="1:6" x14ac:dyDescent="0.25">
      <c r="A531" s="3">
        <v>44380</v>
      </c>
      <c r="B531" s="2">
        <v>33729152</v>
      </c>
      <c r="C531" s="2">
        <v>605045</v>
      </c>
      <c r="D531" s="2">
        <f>#REF!-B530</f>
        <v>3993</v>
      </c>
      <c r="E531" s="2">
        <f>#REF!-C530</f>
        <v>86</v>
      </c>
      <c r="F531" t="str">
        <f>TEXT(#REF!,"mmm-yyy")</f>
        <v>Jul-2021</v>
      </c>
    </row>
    <row r="532" spans="1:6" x14ac:dyDescent="0.25">
      <c r="A532" s="3">
        <v>44381</v>
      </c>
      <c r="B532" s="2">
        <v>33732074</v>
      </c>
      <c r="C532" s="2">
        <v>605082</v>
      </c>
      <c r="D532" s="2">
        <f>#REF!-B531</f>
        <v>2922</v>
      </c>
      <c r="E532" s="2">
        <f>#REF!-C531</f>
        <v>37</v>
      </c>
      <c r="F532" t="str">
        <f>TEXT(#REF!,"mmm-yyy")</f>
        <v>Jul-2021</v>
      </c>
    </row>
    <row r="533" spans="1:6" x14ac:dyDescent="0.25">
      <c r="A533" s="3">
        <v>44382</v>
      </c>
      <c r="B533" s="2">
        <v>33736665</v>
      </c>
      <c r="C533" s="2">
        <v>605123</v>
      </c>
      <c r="D533" s="2">
        <f>#REF!-B532</f>
        <v>4591</v>
      </c>
      <c r="E533" s="2">
        <f>#REF!-C532</f>
        <v>41</v>
      </c>
      <c r="F533" t="str">
        <f>TEXT(#REF!,"mmm-yyy")</f>
        <v>Jul-2021</v>
      </c>
    </row>
    <row r="534" spans="1:6" x14ac:dyDescent="0.25">
      <c r="A534" s="3">
        <v>44383</v>
      </c>
      <c r="B534" s="2">
        <v>33763742</v>
      </c>
      <c r="C534" s="2">
        <v>605440</v>
      </c>
      <c r="D534" s="2">
        <f>#REF!-B533</f>
        <v>27077</v>
      </c>
      <c r="E534" s="2">
        <f>#REF!-C533</f>
        <v>317</v>
      </c>
      <c r="F534" t="str">
        <f>TEXT(#REF!,"mmm-yyy")</f>
        <v>Jul-2021</v>
      </c>
    </row>
    <row r="535" spans="1:6" x14ac:dyDescent="0.25">
      <c r="A535" s="3">
        <v>44384</v>
      </c>
      <c r="B535" s="2">
        <v>33793961</v>
      </c>
      <c r="C535" s="2">
        <v>605762</v>
      </c>
      <c r="D535" s="2">
        <f>#REF!-B534</f>
        <v>30219</v>
      </c>
      <c r="E535" s="2">
        <f>#REF!-C534</f>
        <v>322</v>
      </c>
      <c r="F535" t="str">
        <f>TEXT(#REF!,"mmm-yyy")</f>
        <v>Jul-2021</v>
      </c>
    </row>
    <row r="536" spans="1:6" x14ac:dyDescent="0.25">
      <c r="A536" s="3">
        <v>44385</v>
      </c>
      <c r="B536" s="2">
        <v>33843194</v>
      </c>
      <c r="C536" s="2">
        <v>606128</v>
      </c>
      <c r="D536" s="2">
        <f>#REF!-B535</f>
        <v>49233</v>
      </c>
      <c r="E536" s="2">
        <f>#REF!-C535</f>
        <v>366</v>
      </c>
      <c r="F536" t="str">
        <f>TEXT(#REF!,"mmm-yyy")</f>
        <v>Jul-2021</v>
      </c>
    </row>
    <row r="537" spans="1:6" x14ac:dyDescent="0.25">
      <c r="A537" s="3">
        <v>44386</v>
      </c>
      <c r="B537" s="2">
        <v>33878529</v>
      </c>
      <c r="C537" s="2">
        <v>606535</v>
      </c>
      <c r="D537" s="2">
        <f>#REF!-B536</f>
        <v>35335</v>
      </c>
      <c r="E537" s="2">
        <f>#REF!-C536</f>
        <v>407</v>
      </c>
      <c r="F537" t="str">
        <f>TEXT(#REF!,"mmm-yyy")</f>
        <v>Jul-2021</v>
      </c>
    </row>
    <row r="538" spans="1:6" x14ac:dyDescent="0.25">
      <c r="A538" s="3">
        <v>44387</v>
      </c>
      <c r="B538" s="2">
        <v>33886287</v>
      </c>
      <c r="C538" s="2">
        <v>606623</v>
      </c>
      <c r="D538" s="2">
        <f>#REF!-B537</f>
        <v>7758</v>
      </c>
      <c r="E538" s="2">
        <f>#REF!-C537</f>
        <v>88</v>
      </c>
      <c r="F538" t="str">
        <f>TEXT(#REF!,"mmm-yyy")</f>
        <v>Jul-2021</v>
      </c>
    </row>
    <row r="539" spans="1:6" x14ac:dyDescent="0.25">
      <c r="A539" s="3">
        <v>44388</v>
      </c>
      <c r="B539" s="2">
        <v>33891830</v>
      </c>
      <c r="C539" s="2">
        <v>606653</v>
      </c>
      <c r="D539" s="2">
        <f>#REF!-B538</f>
        <v>5543</v>
      </c>
      <c r="E539" s="2">
        <f>#REF!-C538</f>
        <v>30</v>
      </c>
      <c r="F539" t="str">
        <f>TEXT(#REF!,"mmm-yyy")</f>
        <v>Jul-2021</v>
      </c>
    </row>
    <row r="540" spans="1:6" x14ac:dyDescent="0.25">
      <c r="A540" s="3">
        <v>44389</v>
      </c>
      <c r="B540" s="2">
        <v>33927213</v>
      </c>
      <c r="C540" s="2">
        <v>606926</v>
      </c>
      <c r="D540" s="2">
        <f>#REF!-B539</f>
        <v>35383</v>
      </c>
      <c r="E540" s="2">
        <f>#REF!-C539</f>
        <v>273</v>
      </c>
      <c r="F540" t="str">
        <f>TEXT(#REF!,"mmm-yyy")</f>
        <v>Jul-2021</v>
      </c>
    </row>
    <row r="541" spans="1:6" x14ac:dyDescent="0.25">
      <c r="A541" s="3">
        <v>44390</v>
      </c>
      <c r="B541" s="2">
        <v>33970195</v>
      </c>
      <c r="C541" s="2">
        <v>607358</v>
      </c>
      <c r="D541" s="2">
        <f>#REF!-B540</f>
        <v>42982</v>
      </c>
      <c r="E541" s="2">
        <f>#REF!-C540</f>
        <v>432</v>
      </c>
      <c r="F541" t="str">
        <f>TEXT(#REF!,"mmm-yyy")</f>
        <v>Jul-2021</v>
      </c>
    </row>
    <row r="542" spans="1:6" x14ac:dyDescent="0.25">
      <c r="A542" s="3">
        <v>44391</v>
      </c>
      <c r="B542" s="2">
        <v>34008250</v>
      </c>
      <c r="C542" s="2">
        <v>607751</v>
      </c>
      <c r="D542" s="2">
        <f>#REF!-B541</f>
        <v>38055</v>
      </c>
      <c r="E542" s="2">
        <f>#REF!-C541</f>
        <v>393</v>
      </c>
      <c r="F542" t="str">
        <f>TEXT(#REF!,"mmm-yyy")</f>
        <v>Jul-2021</v>
      </c>
    </row>
    <row r="543" spans="1:6" x14ac:dyDescent="0.25">
      <c r="A543" s="3">
        <v>44392</v>
      </c>
      <c r="B543" s="2">
        <v>34044268</v>
      </c>
      <c r="C543" s="2">
        <v>608089</v>
      </c>
      <c r="D543" s="2">
        <f>#REF!-B542</f>
        <v>36018</v>
      </c>
      <c r="E543" s="2">
        <f>#REF!-C542</f>
        <v>338</v>
      </c>
      <c r="F543" t="str">
        <f>TEXT(#REF!,"mmm-yyy")</f>
        <v>Jul-2021</v>
      </c>
    </row>
    <row r="544" spans="1:6" x14ac:dyDescent="0.25">
      <c r="A544" s="3">
        <v>44393</v>
      </c>
      <c r="B544" s="2">
        <v>34096492</v>
      </c>
      <c r="C544" s="2">
        <v>608446</v>
      </c>
      <c r="D544" s="2">
        <f>#REF!-B543</f>
        <v>52224</v>
      </c>
      <c r="E544" s="2">
        <f>#REF!-C543</f>
        <v>357</v>
      </c>
      <c r="F544" t="str">
        <f>TEXT(#REF!,"mmm-yyy")</f>
        <v>Jul-2021</v>
      </c>
    </row>
    <row r="545" spans="1:6" x14ac:dyDescent="0.25">
      <c r="A545" s="3">
        <v>44394</v>
      </c>
      <c r="B545" s="2">
        <v>34108937</v>
      </c>
      <c r="C545" s="2">
        <v>608529</v>
      </c>
      <c r="D545" s="2">
        <f>#REF!-B544</f>
        <v>12445</v>
      </c>
      <c r="E545" s="2">
        <f>#REF!-C544</f>
        <v>83</v>
      </c>
      <c r="F545" t="str">
        <f>TEXT(#REF!,"mmm-yyy")</f>
        <v>Jul-2021</v>
      </c>
    </row>
    <row r="546" spans="1:6" x14ac:dyDescent="0.25">
      <c r="A546" s="3">
        <v>44395</v>
      </c>
      <c r="B546" s="2">
        <v>34117964</v>
      </c>
      <c r="C546" s="2">
        <v>608566</v>
      </c>
      <c r="D546" s="2">
        <f>#REF!-B545</f>
        <v>9027</v>
      </c>
      <c r="E546" s="2">
        <f>#REF!-C545</f>
        <v>37</v>
      </c>
      <c r="F546" t="str">
        <f>TEXT(#REF!,"mmm-yyy")</f>
        <v>Jul-2021</v>
      </c>
    </row>
    <row r="547" spans="1:6" x14ac:dyDescent="0.25">
      <c r="A547" s="3">
        <v>44396</v>
      </c>
      <c r="B547" s="2">
        <v>34177146</v>
      </c>
      <c r="C547" s="2">
        <v>608797</v>
      </c>
      <c r="D547" s="2">
        <f>#REF!-B546</f>
        <v>59182</v>
      </c>
      <c r="E547" s="2">
        <f>#REF!-C546</f>
        <v>231</v>
      </c>
      <c r="F547" t="str">
        <f>TEXT(#REF!,"mmm-yyy")</f>
        <v>Jul-2021</v>
      </c>
    </row>
    <row r="548" spans="1:6" x14ac:dyDescent="0.25">
      <c r="A548" s="3">
        <v>44397</v>
      </c>
      <c r="B548" s="2">
        <v>34239257</v>
      </c>
      <c r="C548" s="2">
        <v>609097</v>
      </c>
      <c r="D548" s="2">
        <f>#REF!-B547</f>
        <v>62111</v>
      </c>
      <c r="E548" s="2">
        <f>#REF!-C547</f>
        <v>300</v>
      </c>
      <c r="F548" t="str">
        <f>TEXT(#REF!,"mmm-yyy")</f>
        <v>Jul-2021</v>
      </c>
    </row>
    <row r="549" spans="1:6" x14ac:dyDescent="0.25">
      <c r="A549" s="3">
        <v>44398</v>
      </c>
      <c r="B549" s="2">
        <v>34299048</v>
      </c>
      <c r="C549" s="2">
        <v>609494</v>
      </c>
      <c r="D549" s="2">
        <f>#REF!-B548</f>
        <v>59791</v>
      </c>
      <c r="E549" s="2">
        <f>#REF!-C548</f>
        <v>397</v>
      </c>
      <c r="F549" t="str">
        <f>TEXT(#REF!,"mmm-yyy")</f>
        <v>Jul-2021</v>
      </c>
    </row>
    <row r="550" spans="1:6" x14ac:dyDescent="0.25">
      <c r="A550" s="3">
        <v>44399</v>
      </c>
      <c r="B550" s="2">
        <v>34364548</v>
      </c>
      <c r="C550" s="2">
        <v>609856</v>
      </c>
      <c r="D550" s="2">
        <f>#REF!-B549</f>
        <v>65500</v>
      </c>
      <c r="E550" s="2">
        <f>#REF!-C549</f>
        <v>362</v>
      </c>
      <c r="F550" t="str">
        <f>TEXT(#REF!,"mmm-yyy")</f>
        <v>Jul-2021</v>
      </c>
    </row>
    <row r="551" spans="1:6" x14ac:dyDescent="0.25">
      <c r="A551" s="3">
        <v>44400</v>
      </c>
      <c r="B551" s="2">
        <v>34447610</v>
      </c>
      <c r="C551" s="2">
        <v>610299</v>
      </c>
      <c r="D551" s="2">
        <f>#REF!-B550</f>
        <v>83062</v>
      </c>
      <c r="E551" s="2">
        <f>#REF!-C550</f>
        <v>443</v>
      </c>
      <c r="F551" t="str">
        <f>TEXT(#REF!,"mmm-yyy")</f>
        <v>Jul-2021</v>
      </c>
    </row>
    <row r="552" spans="1:6" x14ac:dyDescent="0.25">
      <c r="A552" s="3">
        <v>44401</v>
      </c>
      <c r="B552" s="2">
        <v>34469200</v>
      </c>
      <c r="C552" s="2">
        <v>610400</v>
      </c>
      <c r="D552" s="2">
        <f>#REF!-B551</f>
        <v>21590</v>
      </c>
      <c r="E552" s="2">
        <f>#REF!-C551</f>
        <v>101</v>
      </c>
      <c r="F552" t="str">
        <f>TEXT(#REF!,"mmm-yyy")</f>
        <v>Jul-2021</v>
      </c>
    </row>
    <row r="553" spans="1:6" x14ac:dyDescent="0.25">
      <c r="A553" s="3">
        <v>44402</v>
      </c>
      <c r="B553" s="2">
        <v>34483033</v>
      </c>
      <c r="C553" s="2">
        <v>610449</v>
      </c>
      <c r="D553" s="2">
        <f>#REF!-B552</f>
        <v>13833</v>
      </c>
      <c r="E553" s="2">
        <f>#REF!-C552</f>
        <v>49</v>
      </c>
      <c r="F553" t="str">
        <f>TEXT(#REF!,"mmm-yyy")</f>
        <v>Jul-2021</v>
      </c>
    </row>
    <row r="554" spans="1:6" x14ac:dyDescent="0.25">
      <c r="A554" s="3">
        <v>44403</v>
      </c>
      <c r="B554" s="2">
        <v>34576119</v>
      </c>
      <c r="C554" s="2">
        <v>610722</v>
      </c>
      <c r="D554" s="2">
        <f>#REF!-B553</f>
        <v>93086</v>
      </c>
      <c r="E554" s="2">
        <f>#REF!-C553</f>
        <v>273</v>
      </c>
      <c r="F554" t="str">
        <f>TEXT(#REF!,"mmm-yyy")</f>
        <v>Jul-2021</v>
      </c>
    </row>
    <row r="555" spans="1:6" x14ac:dyDescent="0.25">
      <c r="A555" s="3">
        <v>44404</v>
      </c>
      <c r="B555" s="2">
        <v>34682937</v>
      </c>
      <c r="C555" s="2">
        <v>611206</v>
      </c>
      <c r="D555" s="2">
        <f>#REF!-B554</f>
        <v>106818</v>
      </c>
      <c r="E555" s="2">
        <f>#REF!-C554</f>
        <v>484</v>
      </c>
      <c r="F555" t="str">
        <f>TEXT(#REF!,"mmm-yyy")</f>
        <v>Jul-2021</v>
      </c>
    </row>
    <row r="556" spans="1:6" x14ac:dyDescent="0.25">
      <c r="A556" s="3">
        <v>44405</v>
      </c>
      <c r="B556" s="2">
        <v>34767898</v>
      </c>
      <c r="C556" s="2">
        <v>611701</v>
      </c>
      <c r="D556" s="2">
        <f>#REF!-B555</f>
        <v>84961</v>
      </c>
      <c r="E556" s="2">
        <f>#REF!-C555</f>
        <v>495</v>
      </c>
      <c r="F556" t="str">
        <f>TEXT(#REF!,"mmm-yyy")</f>
        <v>Jul-2021</v>
      </c>
    </row>
    <row r="557" spans="1:6" x14ac:dyDescent="0.25">
      <c r="A557" s="3">
        <v>44406</v>
      </c>
      <c r="B557" s="2">
        <v>34866192</v>
      </c>
      <c r="C557" s="2">
        <v>612104</v>
      </c>
      <c r="D557" s="2">
        <f>#REF!-B556</f>
        <v>98294</v>
      </c>
      <c r="E557" s="2">
        <f>#REF!-C556</f>
        <v>403</v>
      </c>
      <c r="F557" t="str">
        <f>TEXT(#REF!,"mmm-yyy")</f>
        <v>Jul-2021</v>
      </c>
    </row>
    <row r="558" spans="1:6" x14ac:dyDescent="0.25">
      <c r="A558" s="3">
        <v>44407</v>
      </c>
      <c r="B558" s="2">
        <v>34988866</v>
      </c>
      <c r="C558" s="2">
        <v>612775</v>
      </c>
      <c r="D558" s="2">
        <f>#REF!-B557</f>
        <v>122674</v>
      </c>
      <c r="E558" s="2">
        <f>#REF!-C557</f>
        <v>671</v>
      </c>
      <c r="F558" t="str">
        <f>TEXT(#REF!,"mmm-yyy")</f>
        <v>Jul-2021</v>
      </c>
    </row>
    <row r="559" spans="1:6" x14ac:dyDescent="0.25">
      <c r="A559" s="3">
        <v>44408</v>
      </c>
      <c r="B559" s="2">
        <v>35018564</v>
      </c>
      <c r="C559" s="2">
        <v>612919</v>
      </c>
      <c r="D559" s="2">
        <f>#REF!-B558</f>
        <v>29698</v>
      </c>
      <c r="E559" s="2">
        <f>#REF!-C558</f>
        <v>144</v>
      </c>
      <c r="F559" t="str">
        <f>TEXT(#REF!,"mmm-yyy")</f>
        <v>Jul-2021</v>
      </c>
    </row>
    <row r="560" spans="1:6" x14ac:dyDescent="0.25">
      <c r="A560" s="3">
        <v>44409</v>
      </c>
      <c r="B560" s="2">
        <v>35041458</v>
      </c>
      <c r="C560" s="2">
        <v>612982</v>
      </c>
      <c r="D560" s="2">
        <f>#REF!-B559</f>
        <v>22894</v>
      </c>
      <c r="E560" s="2">
        <f>#REF!-C559</f>
        <v>63</v>
      </c>
      <c r="F560" t="str">
        <f>TEXT(#REF!,"mmm-yyy")</f>
        <v>Aug-2021</v>
      </c>
    </row>
    <row r="561" spans="1:6" x14ac:dyDescent="0.25">
      <c r="A561" s="3">
        <v>44410</v>
      </c>
      <c r="B561" s="2">
        <v>35177628</v>
      </c>
      <c r="C561" s="2">
        <v>613440</v>
      </c>
      <c r="D561" s="2">
        <f>#REF!-B560</f>
        <v>136170</v>
      </c>
      <c r="E561" s="2">
        <f>#REF!-C560</f>
        <v>458</v>
      </c>
      <c r="F561" t="str">
        <f>TEXT(#REF!,"mmm-yyy")</f>
        <v>Aug-2021</v>
      </c>
    </row>
    <row r="562" spans="1:6" x14ac:dyDescent="0.25">
      <c r="A562" s="3">
        <v>44411</v>
      </c>
      <c r="B562" s="2">
        <v>35327939</v>
      </c>
      <c r="C562" s="2">
        <v>614109</v>
      </c>
      <c r="D562" s="2">
        <f>#REF!-B561</f>
        <v>150311</v>
      </c>
      <c r="E562" s="2">
        <f>#REF!-C561</f>
        <v>669</v>
      </c>
      <c r="F562" t="str">
        <f>TEXT(#REF!,"mmm-yyy")</f>
        <v>Aug-2021</v>
      </c>
    </row>
    <row r="563" spans="1:6" x14ac:dyDescent="0.25">
      <c r="A563" s="3">
        <v>44412</v>
      </c>
      <c r="B563" s="2">
        <v>35440283</v>
      </c>
      <c r="C563" s="2">
        <v>614834</v>
      </c>
      <c r="D563" s="2">
        <f>#REF!-B562</f>
        <v>112344</v>
      </c>
      <c r="E563" s="2">
        <f>#REF!-C562</f>
        <v>725</v>
      </c>
      <c r="F563" t="str">
        <f>TEXT(#REF!,"mmm-yyy")</f>
        <v>Aug-2021</v>
      </c>
    </row>
    <row r="564" spans="1:6" x14ac:dyDescent="0.25">
      <c r="A564" s="3">
        <v>44413</v>
      </c>
      <c r="B564" s="2">
        <v>35567255</v>
      </c>
      <c r="C564" s="2">
        <v>615408</v>
      </c>
      <c r="D564" s="2">
        <f>#REF!-B563</f>
        <v>126972</v>
      </c>
      <c r="E564" s="2">
        <f>#REF!-C563</f>
        <v>574</v>
      </c>
      <c r="F564" t="str">
        <f>TEXT(#REF!,"mmm-yyy")</f>
        <v>Aug-2021</v>
      </c>
    </row>
    <row r="565" spans="1:6" x14ac:dyDescent="0.25">
      <c r="A565" s="3">
        <v>44414</v>
      </c>
      <c r="B565" s="2">
        <v>35735606</v>
      </c>
      <c r="C565" s="2">
        <v>616257</v>
      </c>
      <c r="D565" s="2">
        <f>#REF!-B564</f>
        <v>168351</v>
      </c>
      <c r="E565" s="2">
        <f>#REF!-C564</f>
        <v>849</v>
      </c>
      <c r="F565" t="str">
        <f>TEXT(#REF!,"mmm-yyy")</f>
        <v>Aug-2021</v>
      </c>
    </row>
    <row r="566" spans="1:6" x14ac:dyDescent="0.25">
      <c r="A566" s="3">
        <v>44415</v>
      </c>
      <c r="B566" s="2">
        <v>35777721</v>
      </c>
      <c r="C566" s="2">
        <v>616463</v>
      </c>
      <c r="D566" s="2">
        <f>#REF!-B565</f>
        <v>42115</v>
      </c>
      <c r="E566" s="2">
        <f>#REF!-C565</f>
        <v>206</v>
      </c>
      <c r="F566" t="str">
        <f>TEXT(#REF!,"mmm-yyy")</f>
        <v>Aug-2021</v>
      </c>
    </row>
    <row r="567" spans="1:6" x14ac:dyDescent="0.25">
      <c r="A567" s="3">
        <v>44416</v>
      </c>
      <c r="B567" s="2">
        <v>35813789</v>
      </c>
      <c r="C567" s="2">
        <v>616594</v>
      </c>
      <c r="D567" s="2">
        <f>#REF!-B566</f>
        <v>36068</v>
      </c>
      <c r="E567" s="2">
        <f>#REF!-C566</f>
        <v>131</v>
      </c>
      <c r="F567" t="str">
        <f>TEXT(#REF!,"mmm-yyy")</f>
        <v>Aug-2021</v>
      </c>
    </row>
    <row r="568" spans="1:6" x14ac:dyDescent="0.25">
      <c r="A568" s="3">
        <v>44417</v>
      </c>
      <c r="B568" s="2">
        <v>35992480</v>
      </c>
      <c r="C568" s="2">
        <v>617314</v>
      </c>
      <c r="D568" s="2">
        <f>#REF!-B567</f>
        <v>178691</v>
      </c>
      <c r="E568" s="2">
        <f>#REF!-C567</f>
        <v>720</v>
      </c>
      <c r="F568" t="str">
        <f>TEXT(#REF!,"mmm-yyy")</f>
        <v>Aug-2021</v>
      </c>
    </row>
    <row r="569" spans="1:6" x14ac:dyDescent="0.25">
      <c r="A569" s="3">
        <v>44418</v>
      </c>
      <c r="B569" s="2">
        <v>36154571</v>
      </c>
      <c r="C569" s="2">
        <v>618363</v>
      </c>
      <c r="D569" s="2">
        <f>#REF!-B568</f>
        <v>162091</v>
      </c>
      <c r="E569" s="2">
        <f>#REF!-C568</f>
        <v>1049</v>
      </c>
      <c r="F569" t="str">
        <f>TEXT(#REF!,"mmm-yyy")</f>
        <v>Aug-2021</v>
      </c>
    </row>
    <row r="570" spans="1:6" x14ac:dyDescent="0.25">
      <c r="A570" s="3">
        <v>44419</v>
      </c>
      <c r="B570" s="2">
        <v>36310148</v>
      </c>
      <c r="C570" s="2">
        <v>618701</v>
      </c>
      <c r="D570" s="2">
        <f>#REF!-B569</f>
        <v>155577</v>
      </c>
      <c r="E570" s="2">
        <f>#REF!-C569</f>
        <v>338</v>
      </c>
      <c r="F570" t="str">
        <f>TEXT(#REF!,"mmm-yyy")</f>
        <v>Aug-2021</v>
      </c>
    </row>
    <row r="571" spans="1:6" x14ac:dyDescent="0.25">
      <c r="A571" s="3">
        <v>44420</v>
      </c>
      <c r="B571" s="2">
        <v>36448857</v>
      </c>
      <c r="C571" s="2">
        <v>619723</v>
      </c>
      <c r="D571" s="2">
        <f>#REF!-B570</f>
        <v>138709</v>
      </c>
      <c r="E571" s="2">
        <f>#REF!-C570</f>
        <v>1022</v>
      </c>
      <c r="F571" t="str">
        <f>TEXT(#REF!,"mmm-yyy")</f>
        <v>Aug-2021</v>
      </c>
    </row>
    <row r="572" spans="1:6" x14ac:dyDescent="0.25">
      <c r="A572" s="3">
        <v>44421</v>
      </c>
      <c r="B572" s="2">
        <v>36636249</v>
      </c>
      <c r="C572" s="2">
        <v>620809</v>
      </c>
      <c r="D572" s="2">
        <f>#REF!-B571</f>
        <v>187392</v>
      </c>
      <c r="E572" s="2">
        <f>#REF!-C571</f>
        <v>1086</v>
      </c>
      <c r="F572" t="str">
        <f>TEXT(#REF!,"mmm-yyy")</f>
        <v>Aug-2021</v>
      </c>
    </row>
    <row r="573" spans="1:6" x14ac:dyDescent="0.25">
      <c r="A573" s="3">
        <v>44422</v>
      </c>
      <c r="B573" s="2">
        <v>36686066</v>
      </c>
      <c r="C573" s="2">
        <v>621051</v>
      </c>
      <c r="D573" s="2">
        <f>#REF!-B572</f>
        <v>49817</v>
      </c>
      <c r="E573" s="2">
        <f>#REF!-C572</f>
        <v>242</v>
      </c>
      <c r="F573" t="str">
        <f>TEXT(#REF!,"mmm-yyy")</f>
        <v>Aug-2021</v>
      </c>
    </row>
    <row r="574" spans="1:6" x14ac:dyDescent="0.25">
      <c r="A574" s="3">
        <v>44423</v>
      </c>
      <c r="B574" s="2">
        <v>36729884</v>
      </c>
      <c r="C574" s="2">
        <v>621228</v>
      </c>
      <c r="D574" s="2">
        <f>#REF!-B573</f>
        <v>43818</v>
      </c>
      <c r="E574" s="2">
        <f>#REF!-C573</f>
        <v>177</v>
      </c>
      <c r="F574" t="str">
        <f>TEXT(#REF!,"mmm-yyy")</f>
        <v>Aug-2021</v>
      </c>
    </row>
    <row r="575" spans="1:6" x14ac:dyDescent="0.25">
      <c r="A575" s="3">
        <v>44424</v>
      </c>
      <c r="B575" s="2">
        <v>36989377</v>
      </c>
      <c r="C575" s="2">
        <v>622244</v>
      </c>
      <c r="D575" s="2">
        <f>#REF!-B574</f>
        <v>259493</v>
      </c>
      <c r="E575" s="2">
        <f>#REF!-C574</f>
        <v>1016</v>
      </c>
      <c r="F575" t="str">
        <f>TEXT(#REF!,"mmm-yyy")</f>
        <v>Aug-2021</v>
      </c>
    </row>
    <row r="576" spans="1:6" x14ac:dyDescent="0.25">
      <c r="A576" s="3">
        <v>44425</v>
      </c>
      <c r="B576" s="2">
        <v>37133674</v>
      </c>
      <c r="C576" s="2">
        <v>623237</v>
      </c>
      <c r="D576" s="2">
        <f>#REF!-B575</f>
        <v>144297</v>
      </c>
      <c r="E576" s="2">
        <f>#REF!-C575</f>
        <v>993</v>
      </c>
      <c r="F576" t="str">
        <f>TEXT(#REF!,"mmm-yyy")</f>
        <v>Aug-2021</v>
      </c>
    </row>
    <row r="577" spans="1:6" x14ac:dyDescent="0.25">
      <c r="A577" s="3">
        <v>44426</v>
      </c>
      <c r="B577" s="2">
        <v>37298285</v>
      </c>
      <c r="C577" s="2">
        <v>624365</v>
      </c>
      <c r="D577" s="2">
        <f>#REF!-B576</f>
        <v>164611</v>
      </c>
      <c r="E577" s="2">
        <f>#REF!-C576</f>
        <v>1128</v>
      </c>
      <c r="F577" t="str">
        <f>TEXT(#REF!,"mmm-yyy")</f>
        <v>Aug-2021</v>
      </c>
    </row>
    <row r="578" spans="1:6" x14ac:dyDescent="0.25">
      <c r="A578" s="3">
        <v>44427</v>
      </c>
      <c r="B578" s="2">
        <v>37458037</v>
      </c>
      <c r="C578" s="2">
        <v>626099</v>
      </c>
      <c r="D578" s="2">
        <f>#REF!-B577</f>
        <v>159752</v>
      </c>
      <c r="E578" s="2">
        <f>#REF!-C577</f>
        <v>1734</v>
      </c>
      <c r="F578" t="str">
        <f>TEXT(#REF!,"mmm-yyy")</f>
        <v>Aug-2021</v>
      </c>
    </row>
    <row r="579" spans="1:6" x14ac:dyDescent="0.25">
      <c r="A579" s="3">
        <v>44428</v>
      </c>
      <c r="B579" s="2">
        <v>37657643</v>
      </c>
      <c r="C579" s="2">
        <v>627631</v>
      </c>
      <c r="D579" s="2">
        <f>#REF!-B578</f>
        <v>199606</v>
      </c>
      <c r="E579" s="2">
        <f>#REF!-C578</f>
        <v>1532</v>
      </c>
      <c r="F579" t="str">
        <f>TEXT(#REF!,"mmm-yyy")</f>
        <v>Aug-2021</v>
      </c>
    </row>
    <row r="580" spans="1:6" x14ac:dyDescent="0.25">
      <c r="A580" s="3">
        <v>44429</v>
      </c>
      <c r="B580" s="2">
        <v>37737034</v>
      </c>
      <c r="C580" s="2">
        <v>628100</v>
      </c>
      <c r="D580" s="2">
        <f>#REF!-B579</f>
        <v>79391</v>
      </c>
      <c r="E580" s="2">
        <f>#REF!-C579</f>
        <v>469</v>
      </c>
      <c r="F580" t="str">
        <f>TEXT(#REF!,"mmm-yyy")</f>
        <v>Aug-2021</v>
      </c>
    </row>
    <row r="581" spans="1:6" x14ac:dyDescent="0.25">
      <c r="A581" s="3">
        <v>44430</v>
      </c>
      <c r="B581" s="2">
        <v>37777607</v>
      </c>
      <c r="C581" s="2">
        <v>628285</v>
      </c>
      <c r="D581" s="2">
        <f>#REF!-B580</f>
        <v>40573</v>
      </c>
      <c r="E581" s="2">
        <f>#REF!-C580</f>
        <v>185</v>
      </c>
      <c r="F581" t="str">
        <f>TEXT(#REF!,"mmm-yyy")</f>
        <v>Aug-2021</v>
      </c>
    </row>
    <row r="582" spans="1:6" x14ac:dyDescent="0.25">
      <c r="A582" s="3">
        <v>44431</v>
      </c>
      <c r="B582" s="2">
        <v>38043754</v>
      </c>
      <c r="C582" s="2">
        <v>629644</v>
      </c>
      <c r="D582" s="2">
        <f>#REF!-B581</f>
        <v>266147</v>
      </c>
      <c r="E582" s="2">
        <f>#REF!-C581</f>
        <v>1359</v>
      </c>
      <c r="F582" t="str">
        <f>TEXT(#REF!,"mmm-yyy")</f>
        <v>Aug-2021</v>
      </c>
    </row>
    <row r="583" spans="1:6" x14ac:dyDescent="0.25">
      <c r="A583" s="3">
        <v>44432</v>
      </c>
      <c r="B583" s="2">
        <v>38193951</v>
      </c>
      <c r="C583" s="2">
        <v>631057</v>
      </c>
      <c r="D583" s="2">
        <f>#REF!-B582</f>
        <v>150197</v>
      </c>
      <c r="E583" s="2">
        <f>#REF!-C582</f>
        <v>1413</v>
      </c>
      <c r="F583" t="str">
        <f>TEXT(#REF!,"mmm-yyy")</f>
        <v>Aug-2021</v>
      </c>
    </row>
    <row r="584" spans="1:6" x14ac:dyDescent="0.25">
      <c r="A584" s="3">
        <v>44433</v>
      </c>
      <c r="B584" s="2">
        <v>38364887</v>
      </c>
      <c r="C584" s="2">
        <v>632522</v>
      </c>
      <c r="D584" s="2">
        <f>#REF!-B583</f>
        <v>170936</v>
      </c>
      <c r="E584" s="2">
        <f>#REF!-C583</f>
        <v>1465</v>
      </c>
      <c r="F584" t="str">
        <f>TEXT(#REF!,"mmm-yyy")</f>
        <v>Aug-2021</v>
      </c>
    </row>
    <row r="585" spans="1:6" x14ac:dyDescent="0.25">
      <c r="A585" s="3">
        <v>44434</v>
      </c>
      <c r="B585" s="2">
        <v>38552648</v>
      </c>
      <c r="C585" s="2">
        <v>634735</v>
      </c>
      <c r="D585" s="2">
        <f>#REF!-B584</f>
        <v>187761</v>
      </c>
      <c r="E585" s="2">
        <f>#REF!-C584</f>
        <v>2213</v>
      </c>
      <c r="F585" t="str">
        <f>TEXT(#REF!,"mmm-yyy")</f>
        <v>Aug-2021</v>
      </c>
    </row>
    <row r="586" spans="1:6" x14ac:dyDescent="0.25">
      <c r="A586" s="3">
        <v>44435</v>
      </c>
      <c r="B586" s="2">
        <v>38748559</v>
      </c>
      <c r="C586" s="2">
        <v>636509</v>
      </c>
      <c r="D586" s="2">
        <f>#REF!-B585</f>
        <v>195911</v>
      </c>
      <c r="E586" s="2">
        <f>#REF!-C585</f>
        <v>1774</v>
      </c>
      <c r="F586" t="str">
        <f>TEXT(#REF!,"mmm-yyy")</f>
        <v>Aug-2021</v>
      </c>
    </row>
    <row r="587" spans="1:6" x14ac:dyDescent="0.25">
      <c r="A587" s="3">
        <v>44436</v>
      </c>
      <c r="B587" s="2">
        <v>38833818</v>
      </c>
      <c r="C587" s="2">
        <v>637076</v>
      </c>
      <c r="D587" s="2">
        <f>#REF!-B586</f>
        <v>85259</v>
      </c>
      <c r="E587" s="2">
        <f>#REF!-C586</f>
        <v>567</v>
      </c>
      <c r="F587" t="str">
        <f>TEXT(#REF!,"mmm-yyy")</f>
        <v>Aug-2021</v>
      </c>
    </row>
    <row r="588" spans="1:6" x14ac:dyDescent="0.25">
      <c r="A588" s="3">
        <v>44437</v>
      </c>
      <c r="B588" s="2">
        <v>38875976</v>
      </c>
      <c r="C588" s="2">
        <v>637356</v>
      </c>
      <c r="D588" s="2">
        <f>#REF!-B587</f>
        <v>42158</v>
      </c>
      <c r="E588" s="2">
        <f>#REF!-C587</f>
        <v>280</v>
      </c>
      <c r="F588" t="str">
        <f>TEXT(#REF!,"mmm-yyy")</f>
        <v>Aug-2021</v>
      </c>
    </row>
    <row r="589" spans="1:6" x14ac:dyDescent="0.25">
      <c r="A589" s="3">
        <v>44438</v>
      </c>
      <c r="B589" s="2">
        <v>39156379</v>
      </c>
      <c r="C589" s="2">
        <v>639081</v>
      </c>
      <c r="D589" s="2">
        <f>#REF!-B588</f>
        <v>280403</v>
      </c>
      <c r="E589" s="2">
        <f>#REF!-C588</f>
        <v>1725</v>
      </c>
      <c r="F589" t="str">
        <f>TEXT(#REF!,"mmm-yyy")</f>
        <v>Aug-2021</v>
      </c>
    </row>
    <row r="590" spans="1:6" x14ac:dyDescent="0.25">
      <c r="A590" s="3">
        <v>44439</v>
      </c>
      <c r="B590" s="2">
        <v>39316629</v>
      </c>
      <c r="C590" s="2">
        <v>640519</v>
      </c>
      <c r="D590" s="2">
        <f>#REF!-B589</f>
        <v>160250</v>
      </c>
      <c r="E590" s="2">
        <f>#REF!-C589</f>
        <v>1438</v>
      </c>
      <c r="F590" t="str">
        <f>TEXT(#REF!,"mmm-yyy")</f>
        <v>Aug-2021</v>
      </c>
    </row>
    <row r="591" spans="1:6" x14ac:dyDescent="0.25">
      <c r="A591" s="3">
        <v>44440</v>
      </c>
      <c r="B591" s="2">
        <v>39527624</v>
      </c>
      <c r="C591" s="2">
        <v>642454</v>
      </c>
      <c r="D591" s="2">
        <f>#REF!-B590</f>
        <v>210995</v>
      </c>
      <c r="E591" s="2">
        <f>#REF!-C590</f>
        <v>1935</v>
      </c>
      <c r="F591" t="str">
        <f>TEXT(#REF!,"mmm-yyy")</f>
        <v>Sep-2021</v>
      </c>
    </row>
    <row r="592" spans="1:6" x14ac:dyDescent="0.25">
      <c r="A592" s="3">
        <v>44441</v>
      </c>
      <c r="B592" s="2">
        <v>39703320</v>
      </c>
      <c r="C592" s="2">
        <v>645391</v>
      </c>
      <c r="D592" s="2">
        <f>#REF!-B591</f>
        <v>175696</v>
      </c>
      <c r="E592" s="2">
        <f>#REF!-C591</f>
        <v>2937</v>
      </c>
      <c r="F592" t="str">
        <f>TEXT(#REF!,"mmm-yyy")</f>
        <v>Sep-2021</v>
      </c>
    </row>
    <row r="593" spans="1:6" x14ac:dyDescent="0.25">
      <c r="A593" s="3">
        <v>44442</v>
      </c>
      <c r="B593" s="2">
        <v>39894795</v>
      </c>
      <c r="C593" s="2">
        <v>647370</v>
      </c>
      <c r="D593" s="2">
        <f>#REF!-B592</f>
        <v>191475</v>
      </c>
      <c r="E593" s="2">
        <f>#REF!-C592</f>
        <v>1979</v>
      </c>
      <c r="F593" t="str">
        <f>TEXT(#REF!,"mmm-yyy")</f>
        <v>Sep-2021</v>
      </c>
    </row>
    <row r="594" spans="1:6" x14ac:dyDescent="0.25">
      <c r="A594" s="3">
        <v>44443</v>
      </c>
      <c r="B594" s="2">
        <v>39960849</v>
      </c>
      <c r="C594" s="2">
        <v>647896</v>
      </c>
      <c r="D594" s="2">
        <f>#REF!-B593</f>
        <v>66054</v>
      </c>
      <c r="E594" s="2">
        <f>#REF!-C593</f>
        <v>526</v>
      </c>
      <c r="F594" t="str">
        <f>TEXT(#REF!,"mmm-yyy")</f>
        <v>Sep-2021</v>
      </c>
    </row>
    <row r="595" spans="1:6" x14ac:dyDescent="0.25">
      <c r="A595" s="3">
        <v>44444</v>
      </c>
      <c r="B595" s="2">
        <v>40005266</v>
      </c>
      <c r="C595" s="2">
        <v>648273</v>
      </c>
      <c r="D595" s="2">
        <f>#REF!-B594</f>
        <v>44417</v>
      </c>
      <c r="E595" s="2">
        <f>#REF!-C594</f>
        <v>377</v>
      </c>
      <c r="F595" t="str">
        <f>TEXT(#REF!,"mmm-yyy")</f>
        <v>Sep-2021</v>
      </c>
    </row>
    <row r="596" spans="1:6" x14ac:dyDescent="0.25">
      <c r="A596" s="3">
        <v>44445</v>
      </c>
      <c r="B596" s="2">
        <v>40082242</v>
      </c>
      <c r="C596" s="2">
        <v>648788</v>
      </c>
      <c r="D596" s="2">
        <f>#REF!-B595</f>
        <v>76976</v>
      </c>
      <c r="E596" s="2">
        <f>#REF!-C595</f>
        <v>515</v>
      </c>
      <c r="F596" t="str">
        <f>TEXT(#REF!,"mmm-yyy")</f>
        <v>Sep-2021</v>
      </c>
    </row>
    <row r="597" spans="1:6" x14ac:dyDescent="0.25">
      <c r="A597" s="3">
        <v>44446</v>
      </c>
      <c r="B597" s="2">
        <v>40383380</v>
      </c>
      <c r="C597" s="2">
        <v>651014</v>
      </c>
      <c r="D597" s="2">
        <f>#REF!-B596</f>
        <v>301138</v>
      </c>
      <c r="E597" s="2">
        <f>#REF!-C596</f>
        <v>2226</v>
      </c>
      <c r="F597" t="str">
        <f>TEXT(#REF!,"mmm-yyy")</f>
        <v>Sep-2021</v>
      </c>
    </row>
    <row r="598" spans="1:6" x14ac:dyDescent="0.25">
      <c r="A598" s="3">
        <v>44447</v>
      </c>
      <c r="B598" s="2">
        <v>40567569</v>
      </c>
      <c r="C598" s="2">
        <v>653216</v>
      </c>
      <c r="D598" s="2">
        <f>#REF!-B597</f>
        <v>184189</v>
      </c>
      <c r="E598" s="2">
        <f>#REF!-C597</f>
        <v>2202</v>
      </c>
      <c r="F598" t="str">
        <f>TEXT(#REF!,"mmm-yyy")</f>
        <v>Sep-2021</v>
      </c>
    </row>
    <row r="599" spans="1:6" x14ac:dyDescent="0.25">
      <c r="A599" s="3">
        <v>44448</v>
      </c>
      <c r="B599" s="2">
        <v>40738140</v>
      </c>
      <c r="C599" s="2">
        <v>656448</v>
      </c>
      <c r="D599" s="2">
        <f>#REF!-B598</f>
        <v>170571</v>
      </c>
      <c r="E599" s="2">
        <f>#REF!-C598</f>
        <v>3232</v>
      </c>
      <c r="F599" t="str">
        <f>TEXT(#REF!,"mmm-yyy")</f>
        <v>Sep-2021</v>
      </c>
    </row>
    <row r="600" spans="1:6" x14ac:dyDescent="0.25">
      <c r="A600" s="3">
        <v>44449</v>
      </c>
      <c r="B600" s="2">
        <v>40914456</v>
      </c>
      <c r="C600" s="2">
        <v>658865</v>
      </c>
      <c r="D600" s="2">
        <f>#REF!-B599</f>
        <v>176316</v>
      </c>
      <c r="E600" s="2">
        <f>#REF!-C599</f>
        <v>2417</v>
      </c>
      <c r="F600" t="str">
        <f>TEXT(#REF!,"mmm-yyy")</f>
        <v>Sep-2021</v>
      </c>
    </row>
    <row r="601" spans="1:6" x14ac:dyDescent="0.25">
      <c r="A601" s="3">
        <v>44450</v>
      </c>
      <c r="B601" s="2">
        <v>40988382</v>
      </c>
      <c r="C601" s="2">
        <v>659556</v>
      </c>
      <c r="D601" s="2">
        <f>#REF!-B600</f>
        <v>73926</v>
      </c>
      <c r="E601" s="2">
        <f>#REF!-C600</f>
        <v>691</v>
      </c>
      <c r="F601" t="str">
        <f>TEXT(#REF!,"mmm-yyy")</f>
        <v>Sep-2021</v>
      </c>
    </row>
    <row r="602" spans="1:6" x14ac:dyDescent="0.25">
      <c r="A602" s="3">
        <v>44451</v>
      </c>
      <c r="B602" s="2">
        <v>41027940</v>
      </c>
      <c r="C602" s="2">
        <v>659854</v>
      </c>
      <c r="D602" s="2">
        <f>#REF!-B601</f>
        <v>39558</v>
      </c>
      <c r="E602" s="2">
        <f>#REF!-C601</f>
        <v>298</v>
      </c>
      <c r="F602" t="str">
        <f>TEXT(#REF!,"mmm-yyy")</f>
        <v>Sep-2021</v>
      </c>
    </row>
    <row r="603" spans="1:6" x14ac:dyDescent="0.25">
      <c r="A603" s="3">
        <v>44452</v>
      </c>
      <c r="B603" s="2">
        <v>41312998</v>
      </c>
      <c r="C603" s="2">
        <v>661579</v>
      </c>
      <c r="D603" s="2">
        <f>#REF!-B602</f>
        <v>285058</v>
      </c>
      <c r="E603" s="2">
        <f>#REF!-C602</f>
        <v>1725</v>
      </c>
      <c r="F603" t="str">
        <f>TEXT(#REF!,"mmm-yyy")</f>
        <v>Sep-2021</v>
      </c>
    </row>
    <row r="604" spans="1:6" x14ac:dyDescent="0.25">
      <c r="A604" s="3">
        <v>44453</v>
      </c>
      <c r="B604" s="2">
        <v>41465694</v>
      </c>
      <c r="C604" s="2">
        <v>664235</v>
      </c>
      <c r="D604" s="2">
        <f>#REF!-B603</f>
        <v>152696</v>
      </c>
      <c r="E604" s="2">
        <f>#REF!-C603</f>
        <v>2656</v>
      </c>
      <c r="F604" t="str">
        <f>TEXT(#REF!,"mmm-yyy")</f>
        <v>Sep-2021</v>
      </c>
    </row>
    <row r="605" spans="1:6" x14ac:dyDescent="0.25">
      <c r="A605" s="3">
        <v>44454</v>
      </c>
      <c r="B605" s="2">
        <v>41635889</v>
      </c>
      <c r="C605" s="2">
        <v>666816</v>
      </c>
      <c r="D605" s="2">
        <f>#REF!-B604</f>
        <v>170195</v>
      </c>
      <c r="E605" s="2">
        <f>#REF!-C604</f>
        <v>2581</v>
      </c>
      <c r="F605" t="str">
        <f>TEXT(#REF!,"mmm-yyy")</f>
        <v>Sep-2021</v>
      </c>
    </row>
    <row r="606" spans="1:6" x14ac:dyDescent="0.25">
      <c r="A606" s="3">
        <v>44455</v>
      </c>
      <c r="B606" s="2">
        <v>41790772</v>
      </c>
      <c r="C606" s="2">
        <v>670234</v>
      </c>
      <c r="D606" s="2">
        <f>#REF!-B605</f>
        <v>154883</v>
      </c>
      <c r="E606" s="2">
        <f>#REF!-C605</f>
        <v>3418</v>
      </c>
      <c r="F606" t="str">
        <f>TEXT(#REF!,"mmm-yyy")</f>
        <v>Sep-2021</v>
      </c>
    </row>
    <row r="607" spans="1:6" x14ac:dyDescent="0.25">
      <c r="A607" s="3">
        <v>44456</v>
      </c>
      <c r="B607" s="2">
        <v>41957710</v>
      </c>
      <c r="C607" s="2">
        <v>672813</v>
      </c>
      <c r="D607" s="2">
        <f>#REF!-B606</f>
        <v>166938</v>
      </c>
      <c r="E607" s="2">
        <f>#REF!-C606</f>
        <v>2579</v>
      </c>
      <c r="F607" t="str">
        <f>TEXT(#REF!,"mmm-yyy")</f>
        <v>Sep-2021</v>
      </c>
    </row>
    <row r="608" spans="1:6" x14ac:dyDescent="0.25">
      <c r="A608" s="3">
        <v>44457</v>
      </c>
      <c r="B608" s="2">
        <v>42025890</v>
      </c>
      <c r="C608" s="2">
        <v>673637</v>
      </c>
      <c r="D608" s="2">
        <f>#REF!-B607</f>
        <v>68180</v>
      </c>
      <c r="E608" s="2">
        <f>#REF!-C607</f>
        <v>824</v>
      </c>
      <c r="F608" t="str">
        <f>TEXT(#REF!,"mmm-yyy")</f>
        <v>Sep-2021</v>
      </c>
    </row>
    <row r="609" spans="1:6" x14ac:dyDescent="0.25">
      <c r="A609" s="3">
        <v>44458</v>
      </c>
      <c r="B609" s="2">
        <v>42065846</v>
      </c>
      <c r="C609" s="2">
        <v>673939</v>
      </c>
      <c r="D609" s="2">
        <f>#REF!-B608</f>
        <v>39956</v>
      </c>
      <c r="E609" s="2">
        <f>#REF!-C608</f>
        <v>302</v>
      </c>
      <c r="F609" t="str">
        <f>TEXT(#REF!,"mmm-yyy")</f>
        <v>Sep-2021</v>
      </c>
    </row>
    <row r="610" spans="1:6" x14ac:dyDescent="0.25">
      <c r="A610" s="3">
        <v>44459</v>
      </c>
      <c r="B610" s="2">
        <v>42274012</v>
      </c>
      <c r="C610" s="2">
        <v>676191</v>
      </c>
      <c r="D610" s="2">
        <f>#REF!-B609</f>
        <v>208166</v>
      </c>
      <c r="E610" s="2">
        <f>#REF!-C609</f>
        <v>2252</v>
      </c>
      <c r="F610" t="str">
        <f>TEXT(#REF!,"mmm-yyy")</f>
        <v>Sep-2021</v>
      </c>
    </row>
    <row r="611" spans="1:6" x14ac:dyDescent="0.25">
      <c r="A611" s="3">
        <v>44460</v>
      </c>
      <c r="B611" s="2">
        <v>42403987</v>
      </c>
      <c r="C611" s="2">
        <v>678556</v>
      </c>
      <c r="D611" s="2">
        <f>#REF!-B610</f>
        <v>129975</v>
      </c>
      <c r="E611" s="2">
        <f>#REF!-C610</f>
        <v>2365</v>
      </c>
      <c r="F611" t="str">
        <f>TEXT(#REF!,"mmm-yyy")</f>
        <v>Sep-2021</v>
      </c>
    </row>
    <row r="612" spans="1:6" x14ac:dyDescent="0.25">
      <c r="A612" s="3">
        <v>44461</v>
      </c>
      <c r="B612" s="2">
        <v>42551480</v>
      </c>
      <c r="C612" s="2">
        <v>681343</v>
      </c>
      <c r="D612" s="2">
        <f>#REF!-B611</f>
        <v>147493</v>
      </c>
      <c r="E612" s="2">
        <f>#REF!-C611</f>
        <v>2787</v>
      </c>
      <c r="F612" t="str">
        <f>TEXT(#REF!,"mmm-yyy")</f>
        <v>Sep-2021</v>
      </c>
    </row>
    <row r="613" spans="1:6" x14ac:dyDescent="0.25">
      <c r="A613" s="3">
        <v>44462</v>
      </c>
      <c r="B613" s="2">
        <v>42679344</v>
      </c>
      <c r="C613" s="2">
        <v>684498</v>
      </c>
      <c r="D613" s="2">
        <f>#REF!-B612</f>
        <v>127864</v>
      </c>
      <c r="E613" s="2">
        <f>#REF!-C612</f>
        <v>3155</v>
      </c>
      <c r="F613" t="str">
        <f>TEXT(#REF!,"mmm-yyy")</f>
        <v>Sep-2021</v>
      </c>
    </row>
    <row r="614" spans="1:6" x14ac:dyDescent="0.25">
      <c r="A614" s="3">
        <v>44463</v>
      </c>
      <c r="B614" s="2">
        <v>42819355</v>
      </c>
      <c r="C614" s="2">
        <v>687247</v>
      </c>
      <c r="D614" s="2">
        <f>#REF!-B613</f>
        <v>140011</v>
      </c>
      <c r="E614" s="2">
        <f>#REF!-C613</f>
        <v>2749</v>
      </c>
      <c r="F614" t="str">
        <f>TEXT(#REF!,"mmm-yyy")</f>
        <v>Sep-2021</v>
      </c>
    </row>
    <row r="615" spans="1:6" x14ac:dyDescent="0.25">
      <c r="A615" s="3">
        <v>44464</v>
      </c>
      <c r="B615" s="2">
        <v>42870947</v>
      </c>
      <c r="C615" s="2">
        <v>687876</v>
      </c>
      <c r="D615" s="2">
        <f>#REF!-B614</f>
        <v>51592</v>
      </c>
      <c r="E615" s="2">
        <f>#REF!-C614</f>
        <v>629</v>
      </c>
      <c r="F615" t="str">
        <f>TEXT(#REF!,"mmm-yyy")</f>
        <v>Sep-2021</v>
      </c>
    </row>
    <row r="616" spans="1:6" x14ac:dyDescent="0.25">
      <c r="A616" s="3">
        <v>44465</v>
      </c>
      <c r="B616" s="2">
        <v>42905182</v>
      </c>
      <c r="C616" s="2">
        <v>688178</v>
      </c>
      <c r="D616" s="2">
        <f>#REF!-B615</f>
        <v>34235</v>
      </c>
      <c r="E616" s="2">
        <f>#REF!-C615</f>
        <v>302</v>
      </c>
      <c r="F616" t="str">
        <f>TEXT(#REF!,"mmm-yyy")</f>
        <v>Sep-2021</v>
      </c>
    </row>
    <row r="617" spans="1:6" x14ac:dyDescent="0.25">
      <c r="A617" s="3">
        <v>44466</v>
      </c>
      <c r="B617" s="2">
        <v>43099971</v>
      </c>
      <c r="C617" s="2">
        <v>690559</v>
      </c>
      <c r="D617" s="2">
        <f>#REF!-B616</f>
        <v>194789</v>
      </c>
      <c r="E617" s="2">
        <f>#REF!-C616</f>
        <v>2381</v>
      </c>
      <c r="F617" t="str">
        <f>TEXT(#REF!,"mmm-yyy")</f>
        <v>Sep-2021</v>
      </c>
    </row>
    <row r="618" spans="1:6" x14ac:dyDescent="0.25">
      <c r="A618" s="3">
        <v>44467</v>
      </c>
      <c r="B618" s="2">
        <v>43213311</v>
      </c>
      <c r="C618" s="2">
        <v>692878</v>
      </c>
      <c r="D618" s="2">
        <f>#REF!-B617</f>
        <v>113340</v>
      </c>
      <c r="E618" s="2">
        <f>#REF!-C617</f>
        <v>2319</v>
      </c>
      <c r="F618" t="str">
        <f>TEXT(#REF!,"mmm-yyy")</f>
        <v>Sep-2021</v>
      </c>
    </row>
    <row r="619" spans="1:6" x14ac:dyDescent="0.25">
      <c r="A619" s="3">
        <v>44468</v>
      </c>
      <c r="B619" s="2">
        <v>43341823</v>
      </c>
      <c r="C619" s="2">
        <v>695393</v>
      </c>
      <c r="D619" s="2">
        <f>#REF!-B618</f>
        <v>128512</v>
      </c>
      <c r="E619" s="2">
        <f>#REF!-C618</f>
        <v>2515</v>
      </c>
      <c r="F619" t="str">
        <f>TEXT(#REF!,"mmm-yyy")</f>
        <v>Sep-2021</v>
      </c>
    </row>
    <row r="620" spans="1:6" x14ac:dyDescent="0.25">
      <c r="A620" s="3">
        <v>44469</v>
      </c>
      <c r="B620" s="2">
        <v>43458032</v>
      </c>
      <c r="C620" s="2">
        <v>698136</v>
      </c>
      <c r="D620" s="2">
        <f>#REF!-B619</f>
        <v>116209</v>
      </c>
      <c r="E620" s="2">
        <f>#REF!-C619</f>
        <v>2743</v>
      </c>
      <c r="F620" t="str">
        <f>TEXT(#REF!,"mmm-yyy")</f>
        <v>Sep-2021</v>
      </c>
    </row>
    <row r="621" spans="1:6" x14ac:dyDescent="0.25">
      <c r="A621" s="3">
        <v>44470</v>
      </c>
      <c r="B621" s="2">
        <v>43583808</v>
      </c>
      <c r="C621" s="2">
        <v>700583</v>
      </c>
      <c r="D621" s="2">
        <f>#REF!-B620</f>
        <v>125776</v>
      </c>
      <c r="E621" s="2">
        <f>#REF!-C620</f>
        <v>2447</v>
      </c>
      <c r="F621" t="str">
        <f>TEXT(#REF!,"mmm-yyy")</f>
        <v>Oct-2021</v>
      </c>
    </row>
    <row r="622" spans="1:6" x14ac:dyDescent="0.25">
      <c r="A622" s="3">
        <v>44471</v>
      </c>
      <c r="B622" s="2">
        <v>43628030</v>
      </c>
      <c r="C622" s="2">
        <v>701231</v>
      </c>
      <c r="D622" s="2">
        <f>#REF!-B621</f>
        <v>44222</v>
      </c>
      <c r="E622" s="2">
        <f>#REF!-C621</f>
        <v>648</v>
      </c>
      <c r="F622" t="str">
        <f>TEXT(#REF!,"mmm-yyy")</f>
        <v>Oct-2021</v>
      </c>
    </row>
    <row r="623" spans="1:6" x14ac:dyDescent="0.25">
      <c r="A623" s="3">
        <v>44472</v>
      </c>
      <c r="B623" s="2">
        <v>43653869</v>
      </c>
      <c r="C623" s="2">
        <v>701480</v>
      </c>
      <c r="D623" s="2">
        <f>#REF!-B622</f>
        <v>25839</v>
      </c>
      <c r="E623" s="2">
        <f>#REF!-C622</f>
        <v>249</v>
      </c>
      <c r="F623" t="str">
        <f>TEXT(#REF!,"mmm-yyy")</f>
        <v>Oct-2021</v>
      </c>
    </row>
    <row r="624" spans="1:6" x14ac:dyDescent="0.25">
      <c r="A624" s="3">
        <v>44473</v>
      </c>
      <c r="B624" s="2">
        <v>43826568</v>
      </c>
      <c r="C624" s="2">
        <v>703515</v>
      </c>
      <c r="D624" s="2">
        <f>#REF!-B623</f>
        <v>172699</v>
      </c>
      <c r="E624" s="2">
        <f>#REF!-C623</f>
        <v>2035</v>
      </c>
      <c r="F624" t="str">
        <f>TEXT(#REF!,"mmm-yyy")</f>
        <v>Oct-2021</v>
      </c>
    </row>
    <row r="625" spans="1:6" x14ac:dyDescent="0.25">
      <c r="A625" s="3">
        <v>44474</v>
      </c>
      <c r="B625" s="2">
        <v>43925170</v>
      </c>
      <c r="C625" s="2">
        <v>705543</v>
      </c>
      <c r="D625" s="2">
        <f>#REF!-B624</f>
        <v>98602</v>
      </c>
      <c r="E625" s="2">
        <f>#REF!-C624</f>
        <v>2028</v>
      </c>
      <c r="F625" t="str">
        <f>TEXT(#REF!,"mmm-yyy")</f>
        <v>Oct-2021</v>
      </c>
    </row>
    <row r="626" spans="1:6" x14ac:dyDescent="0.25">
      <c r="A626" s="3">
        <v>44475</v>
      </c>
      <c r="B626" s="2">
        <v>44051125</v>
      </c>
      <c r="C626" s="2">
        <v>708073</v>
      </c>
      <c r="D626" s="2">
        <f>#REF!-B625</f>
        <v>125955</v>
      </c>
      <c r="E626" s="2">
        <f>#REF!-C625</f>
        <v>2530</v>
      </c>
      <c r="F626" t="str">
        <f>TEXT(#REF!,"mmm-yyy")</f>
        <v>Oct-2021</v>
      </c>
    </row>
    <row r="627" spans="1:6" x14ac:dyDescent="0.25">
      <c r="A627" s="3">
        <v>44476</v>
      </c>
      <c r="B627" s="2">
        <v>44156527</v>
      </c>
      <c r="C627" s="2">
        <v>710522</v>
      </c>
      <c r="D627" s="2">
        <f>#REF!-B626</f>
        <v>105402</v>
      </c>
      <c r="E627" s="2">
        <f>#REF!-C626</f>
        <v>2449</v>
      </c>
      <c r="F627" t="str">
        <f>TEXT(#REF!,"mmm-yyy")</f>
        <v>Oct-2021</v>
      </c>
    </row>
    <row r="628" spans="1:6" x14ac:dyDescent="0.25">
      <c r="A628" s="3">
        <v>44477</v>
      </c>
      <c r="B628" s="2">
        <v>44269453</v>
      </c>
      <c r="C628" s="2">
        <v>712967</v>
      </c>
      <c r="D628" s="2">
        <f>#REF!-B627</f>
        <v>112926</v>
      </c>
      <c r="E628" s="2">
        <f>#REF!-C627</f>
        <v>2445</v>
      </c>
      <c r="F628" t="str">
        <f>TEXT(#REF!,"mmm-yyy")</f>
        <v>Oct-2021</v>
      </c>
    </row>
    <row r="629" spans="1:6" x14ac:dyDescent="0.25">
      <c r="A629" s="3">
        <v>44478</v>
      </c>
      <c r="B629" s="2">
        <v>44306787</v>
      </c>
      <c r="C629" s="2">
        <v>713480</v>
      </c>
      <c r="D629" s="2">
        <f>#REF!-B628</f>
        <v>37334</v>
      </c>
      <c r="E629" s="2">
        <f>#REF!-C628</f>
        <v>513</v>
      </c>
      <c r="F629" t="str">
        <f>TEXT(#REF!,"mmm-yyy")</f>
        <v>Oct-2021</v>
      </c>
    </row>
    <row r="630" spans="1:6" x14ac:dyDescent="0.25">
      <c r="A630" s="3">
        <v>44479</v>
      </c>
      <c r="B630" s="2">
        <v>44329826</v>
      </c>
      <c r="C630" s="2">
        <v>713961</v>
      </c>
      <c r="D630" s="2">
        <f>#REF!-B629</f>
        <v>23039</v>
      </c>
      <c r="E630" s="2">
        <f>#REF!-C629</f>
        <v>481</v>
      </c>
      <c r="F630" t="str">
        <f>TEXT(#REF!,"mmm-yyy")</f>
        <v>Oct-2021</v>
      </c>
    </row>
    <row r="631" spans="1:6" x14ac:dyDescent="0.25">
      <c r="A631" s="3">
        <v>44480</v>
      </c>
      <c r="B631" s="2">
        <v>44453506</v>
      </c>
      <c r="C631" s="2">
        <v>715123</v>
      </c>
      <c r="D631" s="2">
        <f>#REF!-B630</f>
        <v>123680</v>
      </c>
      <c r="E631" s="2">
        <f>#REF!-C630</f>
        <v>1162</v>
      </c>
      <c r="F631" t="str">
        <f>TEXT(#REF!,"mmm-yyy")</f>
        <v>Oct-2021</v>
      </c>
    </row>
    <row r="632" spans="1:6" x14ac:dyDescent="0.25">
      <c r="A632" s="3">
        <v>44481</v>
      </c>
      <c r="B632" s="2">
        <v>44565082</v>
      </c>
      <c r="C632" s="2">
        <v>717648</v>
      </c>
      <c r="D632" s="2">
        <f>#REF!-B631</f>
        <v>111576</v>
      </c>
      <c r="E632" s="2">
        <f>#REF!-C631</f>
        <v>2525</v>
      </c>
      <c r="F632" t="str">
        <f>TEXT(#REF!,"mmm-yyy")</f>
        <v>Oct-2021</v>
      </c>
    </row>
    <row r="633" spans="1:6" x14ac:dyDescent="0.25">
      <c r="A633" s="3">
        <v>44482</v>
      </c>
      <c r="B633" s="2">
        <v>44671639</v>
      </c>
      <c r="C633" s="2">
        <v>719887</v>
      </c>
      <c r="D633" s="2">
        <f>#REF!-B632</f>
        <v>106557</v>
      </c>
      <c r="E633" s="2">
        <f>#REF!-C632</f>
        <v>2239</v>
      </c>
      <c r="F633" t="str">
        <f>TEXT(#REF!,"mmm-yyy")</f>
        <v>Oct-2021</v>
      </c>
    </row>
    <row r="634" spans="1:6" x14ac:dyDescent="0.25">
      <c r="A634" s="3">
        <v>44483</v>
      </c>
      <c r="B634" s="2">
        <v>44760608</v>
      </c>
      <c r="C634" s="2">
        <v>721929</v>
      </c>
      <c r="D634" s="2">
        <f>#REF!-B633</f>
        <v>88969</v>
      </c>
      <c r="E634" s="2">
        <f>#REF!-C633</f>
        <v>2042</v>
      </c>
      <c r="F634" t="str">
        <f>TEXT(#REF!,"mmm-yyy")</f>
        <v>Oct-2021</v>
      </c>
    </row>
    <row r="635" spans="1:6" x14ac:dyDescent="0.25">
      <c r="A635" s="3">
        <v>44484</v>
      </c>
      <c r="B635" s="2">
        <v>44859168</v>
      </c>
      <c r="C635" s="2">
        <v>724104</v>
      </c>
      <c r="D635" s="2">
        <f>#REF!-B634</f>
        <v>98560</v>
      </c>
      <c r="E635" s="2">
        <f>#REF!-C634</f>
        <v>2175</v>
      </c>
      <c r="F635" t="str">
        <f>TEXT(#REF!,"mmm-yyy")</f>
        <v>Oct-2021</v>
      </c>
    </row>
    <row r="636" spans="1:6" x14ac:dyDescent="0.25">
      <c r="A636" s="3">
        <v>44485</v>
      </c>
      <c r="B636" s="2">
        <v>44892709</v>
      </c>
      <c r="C636" s="2">
        <v>724491</v>
      </c>
      <c r="D636" s="2">
        <f>#REF!-B635</f>
        <v>33541</v>
      </c>
      <c r="E636" s="2">
        <f>#REF!-C635</f>
        <v>387</v>
      </c>
      <c r="F636" t="str">
        <f>TEXT(#REF!,"mmm-yyy")</f>
        <v>Oct-2021</v>
      </c>
    </row>
    <row r="637" spans="1:6" x14ac:dyDescent="0.25">
      <c r="A637" s="3">
        <v>44486</v>
      </c>
      <c r="B637" s="2">
        <v>44914861</v>
      </c>
      <c r="C637" s="2">
        <v>724673</v>
      </c>
      <c r="D637" s="2">
        <f>#REF!-B636</f>
        <v>22152</v>
      </c>
      <c r="E637" s="2">
        <f>#REF!-C636</f>
        <v>182</v>
      </c>
      <c r="F637" t="str">
        <f>TEXT(#REF!,"mmm-yyy")</f>
        <v>Oct-2021</v>
      </c>
    </row>
    <row r="638" spans="1:6" x14ac:dyDescent="0.25">
      <c r="A638" s="3">
        <v>44487</v>
      </c>
      <c r="B638" s="2">
        <v>45036894</v>
      </c>
      <c r="C638" s="2">
        <v>726545</v>
      </c>
      <c r="D638" s="2">
        <f>#REF!-B637</f>
        <v>122033</v>
      </c>
      <c r="E638" s="2">
        <f>#REF!-C637</f>
        <v>1872</v>
      </c>
      <c r="F638" t="str">
        <f>TEXT(#REF!,"mmm-yyy")</f>
        <v>Oct-2021</v>
      </c>
    </row>
    <row r="639" spans="1:6" x14ac:dyDescent="0.25">
      <c r="A639" s="3">
        <v>44488</v>
      </c>
      <c r="B639" s="2">
        <v>45120577</v>
      </c>
      <c r="C639" s="2">
        <v>728682</v>
      </c>
      <c r="D639" s="2">
        <f>#REF!-B638</f>
        <v>83683</v>
      </c>
      <c r="E639" s="2">
        <f>#REF!-C638</f>
        <v>2137</v>
      </c>
      <c r="F639" t="str">
        <f>TEXT(#REF!,"mmm-yyy")</f>
        <v>Oct-2021</v>
      </c>
    </row>
    <row r="640" spans="1:6" x14ac:dyDescent="0.25">
      <c r="A640" s="3">
        <v>44489</v>
      </c>
      <c r="B640" s="2">
        <v>45207199</v>
      </c>
      <c r="C640" s="2">
        <v>731688</v>
      </c>
      <c r="D640" s="2">
        <f>#REF!-B639</f>
        <v>86622</v>
      </c>
      <c r="E640" s="2">
        <f>#REF!-C639</f>
        <v>3006</v>
      </c>
      <c r="F640" t="str">
        <f>TEXT(#REF!,"mmm-yyy")</f>
        <v>Oct-2021</v>
      </c>
    </row>
    <row r="641" spans="1:6" x14ac:dyDescent="0.25">
      <c r="A641" s="3">
        <v>44490</v>
      </c>
      <c r="B641" s="2">
        <v>45289145</v>
      </c>
      <c r="C641" s="2">
        <v>733564</v>
      </c>
      <c r="D641" s="2">
        <f>#REF!-B640</f>
        <v>81946</v>
      </c>
      <c r="E641" s="2">
        <f>#REF!-C640</f>
        <v>1876</v>
      </c>
      <c r="F641" t="str">
        <f>TEXT(#REF!,"mmm-yyy")</f>
        <v>Oct-2021</v>
      </c>
    </row>
    <row r="642" spans="1:6" x14ac:dyDescent="0.25">
      <c r="A642" s="3">
        <v>44491</v>
      </c>
      <c r="B642" s="2">
        <v>45376442</v>
      </c>
      <c r="C642" s="2">
        <v>735699</v>
      </c>
      <c r="D642" s="2">
        <f>#REF!-B641</f>
        <v>87297</v>
      </c>
      <c r="E642" s="2">
        <f>#REF!-C641</f>
        <v>2135</v>
      </c>
      <c r="F642" t="str">
        <f>TEXT(#REF!,"mmm-yyy")</f>
        <v>Oct-2021</v>
      </c>
    </row>
    <row r="643" spans="1:6" x14ac:dyDescent="0.25">
      <c r="A643" s="3">
        <v>44492</v>
      </c>
      <c r="B643" s="2">
        <v>45406266</v>
      </c>
      <c r="C643" s="2">
        <v>736148</v>
      </c>
      <c r="D643" s="2">
        <f>#REF!-B642</f>
        <v>29824</v>
      </c>
      <c r="E643" s="2">
        <f>#REF!-C642</f>
        <v>449</v>
      </c>
      <c r="F643" t="str">
        <f>TEXT(#REF!,"mmm-yyy")</f>
        <v>Oct-2021</v>
      </c>
    </row>
    <row r="644" spans="1:6" x14ac:dyDescent="0.25">
      <c r="A644" s="3">
        <v>44493</v>
      </c>
      <c r="B644" s="2">
        <v>45423368</v>
      </c>
      <c r="C644" s="2">
        <v>736296</v>
      </c>
      <c r="D644" s="2">
        <f>#REF!-B643</f>
        <v>17102</v>
      </c>
      <c r="E644" s="2">
        <f>#REF!-C643</f>
        <v>148</v>
      </c>
      <c r="F644" t="str">
        <f>TEXT(#REF!,"mmm-yyy")</f>
        <v>Oct-2021</v>
      </c>
    </row>
    <row r="645" spans="1:6" x14ac:dyDescent="0.25">
      <c r="A645" s="3">
        <v>44494</v>
      </c>
      <c r="B645" s="2">
        <v>45528929</v>
      </c>
      <c r="C645" s="2">
        <v>737709</v>
      </c>
      <c r="D645" s="2">
        <f>#REF!-B644</f>
        <v>105561</v>
      </c>
      <c r="E645" s="2">
        <f>#REF!-C644</f>
        <v>1413</v>
      </c>
      <c r="F645" t="str">
        <f>TEXT(#REF!,"mmm-yyy")</f>
        <v>Oct-2021</v>
      </c>
    </row>
    <row r="646" spans="1:6" x14ac:dyDescent="0.25">
      <c r="A646" s="3">
        <v>44495</v>
      </c>
      <c r="B646" s="2">
        <v>45616352</v>
      </c>
      <c r="C646" s="2">
        <v>739445</v>
      </c>
      <c r="D646" s="2">
        <f>#REF!-B645</f>
        <v>87423</v>
      </c>
      <c r="E646" s="2">
        <f>#REF!-C645</f>
        <v>1736</v>
      </c>
      <c r="F646" t="str">
        <f>TEXT(#REF!,"mmm-yyy")</f>
        <v>Oct-2021</v>
      </c>
    </row>
    <row r="647" spans="1:6" x14ac:dyDescent="0.25">
      <c r="A647" s="3">
        <v>44496</v>
      </c>
      <c r="B647" s="2">
        <v>45710896</v>
      </c>
      <c r="C647" s="2">
        <v>741460</v>
      </c>
      <c r="D647" s="2">
        <f>#REF!-B646</f>
        <v>94544</v>
      </c>
      <c r="E647" s="2">
        <f>#REF!-C646</f>
        <v>2015</v>
      </c>
      <c r="F647" t="str">
        <f>TEXT(#REF!,"mmm-yyy")</f>
        <v>Oct-2021</v>
      </c>
    </row>
    <row r="648" spans="1:6" x14ac:dyDescent="0.25">
      <c r="A648" s="3">
        <v>44497</v>
      </c>
      <c r="B648" s="2">
        <v>45797081</v>
      </c>
      <c r="C648" s="2">
        <v>743242</v>
      </c>
      <c r="D648" s="2">
        <f>#REF!-B647</f>
        <v>86185</v>
      </c>
      <c r="E648" s="2">
        <f>#REF!-C647</f>
        <v>1782</v>
      </c>
      <c r="F648" t="str">
        <f>TEXT(#REF!,"mmm-yyy")</f>
        <v>Oct-2021</v>
      </c>
    </row>
    <row r="649" spans="1:6" x14ac:dyDescent="0.25">
      <c r="A649" s="3">
        <v>44498</v>
      </c>
      <c r="B649" s="2">
        <v>45885804</v>
      </c>
      <c r="C649" s="2">
        <v>745262</v>
      </c>
      <c r="D649" s="2">
        <f>#REF!-B648</f>
        <v>88723</v>
      </c>
      <c r="E649" s="2">
        <f>#REF!-C648</f>
        <v>2020</v>
      </c>
      <c r="F649" t="str">
        <f>TEXT(#REF!,"mmm-yyy")</f>
        <v>Oct-2021</v>
      </c>
    </row>
    <row r="650" spans="1:6" x14ac:dyDescent="0.25">
      <c r="A650" s="3">
        <v>44499</v>
      </c>
      <c r="B650" s="2">
        <v>45915215</v>
      </c>
      <c r="C650" s="2">
        <v>745586</v>
      </c>
      <c r="D650" s="2">
        <f>#REF!-B649</f>
        <v>29411</v>
      </c>
      <c r="E650" s="2">
        <f>#REF!-C649</f>
        <v>324</v>
      </c>
      <c r="F650" t="str">
        <f>TEXT(#REF!,"mmm-yyy")</f>
        <v>Oct-2021</v>
      </c>
    </row>
    <row r="651" spans="1:6" x14ac:dyDescent="0.25">
      <c r="A651" s="3">
        <v>44500</v>
      </c>
      <c r="B651" s="2">
        <v>45934098</v>
      </c>
      <c r="C651" s="2">
        <v>745743</v>
      </c>
      <c r="D651" s="2">
        <f>#REF!-B650</f>
        <v>18883</v>
      </c>
      <c r="E651" s="2">
        <f>#REF!-C650</f>
        <v>157</v>
      </c>
      <c r="F651" t="str">
        <f>TEXT(#REF!,"mmm-yyy")</f>
        <v>Oct-2021</v>
      </c>
    </row>
    <row r="652" spans="1:6" x14ac:dyDescent="0.25">
      <c r="A652" s="3">
        <v>44501</v>
      </c>
      <c r="B652" s="2">
        <v>46058668</v>
      </c>
      <c r="C652" s="2">
        <v>746894</v>
      </c>
      <c r="D652" s="2">
        <f>#REF!-B651</f>
        <v>124570</v>
      </c>
      <c r="E652" s="2">
        <f>#REF!-C651</f>
        <v>1151</v>
      </c>
      <c r="F652" t="str">
        <f>TEXT(#REF!,"mmm-yyy")</f>
        <v>Nov-2021</v>
      </c>
    </row>
    <row r="653" spans="1:6" x14ac:dyDescent="0.25">
      <c r="A653" s="3">
        <v>44502</v>
      </c>
      <c r="B653" s="2">
        <v>46135611</v>
      </c>
      <c r="C653" s="2">
        <v>748410</v>
      </c>
      <c r="D653" s="2">
        <f>#REF!-B652</f>
        <v>76943</v>
      </c>
      <c r="E653" s="2">
        <f>#REF!-C652</f>
        <v>1516</v>
      </c>
      <c r="F653" t="str">
        <f>TEXT(#REF!,"mmm-yyy")</f>
        <v>Nov-2021</v>
      </c>
    </row>
    <row r="654" spans="1:6" x14ac:dyDescent="0.25">
      <c r="A654" s="3">
        <v>44503</v>
      </c>
      <c r="B654" s="2">
        <v>46220455</v>
      </c>
      <c r="C654" s="2">
        <v>750290</v>
      </c>
      <c r="D654" s="2">
        <f>#REF!-B653</f>
        <v>84844</v>
      </c>
      <c r="E654" s="2">
        <f>#REF!-C653</f>
        <v>1880</v>
      </c>
      <c r="F654" t="str">
        <f>TEXT(#REF!,"mmm-yyy")</f>
        <v>Nov-2021</v>
      </c>
    </row>
    <row r="655" spans="1:6" x14ac:dyDescent="0.25">
      <c r="A655" s="3">
        <v>44504</v>
      </c>
      <c r="B655" s="2">
        <v>46303542</v>
      </c>
      <c r="C655" s="2">
        <v>751413</v>
      </c>
      <c r="D655" s="2">
        <f>#REF!-B654</f>
        <v>83087</v>
      </c>
      <c r="E655" s="2">
        <f>#REF!-C654</f>
        <v>1123</v>
      </c>
      <c r="F655" t="str">
        <f>TEXT(#REF!,"mmm-yyy")</f>
        <v>Nov-2021</v>
      </c>
    </row>
    <row r="656" spans="1:6" x14ac:dyDescent="0.25">
      <c r="A656" s="3">
        <v>44505</v>
      </c>
      <c r="B656" s="2">
        <v>46395310</v>
      </c>
      <c r="C656" s="2">
        <v>753734</v>
      </c>
      <c r="D656" s="2">
        <f>#REF!-B655</f>
        <v>91768</v>
      </c>
      <c r="E656" s="2">
        <f>#REF!-C655</f>
        <v>2321</v>
      </c>
      <c r="F656" t="str">
        <f>TEXT(#REF!,"mmm-yyy")</f>
        <v>Nov-2021</v>
      </c>
    </row>
    <row r="657" spans="1:6" x14ac:dyDescent="0.25">
      <c r="A657" s="3">
        <v>44506</v>
      </c>
      <c r="B657" s="2">
        <v>46427249</v>
      </c>
      <c r="C657" s="2">
        <v>754136</v>
      </c>
      <c r="D657" s="2">
        <f>#REF!-B656</f>
        <v>31939</v>
      </c>
      <c r="E657" s="2">
        <f>#REF!-C656</f>
        <v>402</v>
      </c>
      <c r="F657" t="str">
        <f>TEXT(#REF!,"mmm-yyy")</f>
        <v>Nov-2021</v>
      </c>
    </row>
    <row r="658" spans="1:6" x14ac:dyDescent="0.25">
      <c r="A658" s="3">
        <v>44507</v>
      </c>
      <c r="B658" s="2">
        <v>46449334</v>
      </c>
      <c r="C658" s="2">
        <v>754268</v>
      </c>
      <c r="D658" s="2">
        <f>#REF!-B657</f>
        <v>22085</v>
      </c>
      <c r="E658" s="2">
        <f>#REF!-C657</f>
        <v>132</v>
      </c>
      <c r="F658" t="str">
        <f>TEXT(#REF!,"mmm-yyy")</f>
        <v>Nov-2021</v>
      </c>
    </row>
    <row r="659" spans="1:6" x14ac:dyDescent="0.25">
      <c r="A659" s="3">
        <v>44508</v>
      </c>
      <c r="B659" s="2">
        <v>46575795</v>
      </c>
      <c r="C659" s="2">
        <v>755489</v>
      </c>
      <c r="D659" s="2">
        <f>#REF!-B658</f>
        <v>126461</v>
      </c>
      <c r="E659" s="2">
        <f>#REF!-C658</f>
        <v>1221</v>
      </c>
      <c r="F659" t="str">
        <f>TEXT(#REF!,"mmm-yyy")</f>
        <v>Nov-2021</v>
      </c>
    </row>
    <row r="660" spans="1:6" x14ac:dyDescent="0.25">
      <c r="A660" s="3">
        <v>44509</v>
      </c>
      <c r="B660" s="2">
        <v>46658774</v>
      </c>
      <c r="C660" s="2">
        <v>757205</v>
      </c>
      <c r="D660" s="2">
        <f>#REF!-B659</f>
        <v>82979</v>
      </c>
      <c r="E660" s="2">
        <f>#REF!-C659</f>
        <v>1716</v>
      </c>
      <c r="F660" t="str">
        <f>TEXT(#REF!,"mmm-yyy")</f>
        <v>Nov-2021</v>
      </c>
    </row>
    <row r="661" spans="1:6" x14ac:dyDescent="0.25">
      <c r="A661" s="3">
        <v>44510</v>
      </c>
      <c r="B661" s="2">
        <v>46757836</v>
      </c>
      <c r="C661" s="2">
        <v>758841</v>
      </c>
      <c r="D661" s="2">
        <f>#REF!-B660</f>
        <v>99062</v>
      </c>
      <c r="E661" s="2">
        <f>#REF!-C660</f>
        <v>1636</v>
      </c>
      <c r="F661" t="str">
        <f>TEXT(#REF!,"mmm-yyy")</f>
        <v>Nov-2021</v>
      </c>
    </row>
    <row r="662" spans="1:6" x14ac:dyDescent="0.25">
      <c r="A662" s="3">
        <v>44511</v>
      </c>
      <c r="B662" s="2">
        <v>46822437</v>
      </c>
      <c r="C662" s="2">
        <v>759563</v>
      </c>
      <c r="D662" s="2">
        <f>#REF!-B661</f>
        <v>64601</v>
      </c>
      <c r="E662" s="2">
        <f>#REF!-C661</f>
        <v>722</v>
      </c>
      <c r="F662" t="str">
        <f>TEXT(#REF!,"mmm-yyy")</f>
        <v>Nov-2021</v>
      </c>
    </row>
    <row r="663" spans="1:6" x14ac:dyDescent="0.25">
      <c r="A663" s="3">
        <v>44512</v>
      </c>
      <c r="B663" s="2">
        <v>46951788</v>
      </c>
      <c r="C663" s="2">
        <v>761624</v>
      </c>
      <c r="D663" s="2">
        <f>#REF!-B662</f>
        <v>129351</v>
      </c>
      <c r="E663" s="2">
        <f>#REF!-C662</f>
        <v>2061</v>
      </c>
      <c r="F663" t="str">
        <f>TEXT(#REF!,"mmm-yyy")</f>
        <v>Nov-2021</v>
      </c>
    </row>
    <row r="664" spans="1:6" x14ac:dyDescent="0.25">
      <c r="A664" s="3">
        <v>44513</v>
      </c>
      <c r="B664" s="2">
        <v>47013185</v>
      </c>
      <c r="C664" s="2">
        <v>762092</v>
      </c>
      <c r="D664" s="2">
        <f>#REF!-B663</f>
        <v>61397</v>
      </c>
      <c r="E664" s="2">
        <f>#REF!-C663</f>
        <v>468</v>
      </c>
      <c r="F664" t="str">
        <f>TEXT(#REF!,"mmm-yyy")</f>
        <v>Nov-2021</v>
      </c>
    </row>
    <row r="665" spans="1:6" x14ac:dyDescent="0.25">
      <c r="A665" s="3">
        <v>44514</v>
      </c>
      <c r="B665" s="2">
        <v>47036794</v>
      </c>
      <c r="C665" s="2">
        <v>762234</v>
      </c>
      <c r="D665" s="2">
        <f>#REF!-B664</f>
        <v>23609</v>
      </c>
      <c r="E665" s="2">
        <f>#REF!-C664</f>
        <v>142</v>
      </c>
      <c r="F665" t="str">
        <f>TEXT(#REF!,"mmm-yyy")</f>
        <v>Nov-2021</v>
      </c>
    </row>
    <row r="666" spans="1:6" x14ac:dyDescent="0.25">
      <c r="A666" s="3">
        <v>44515</v>
      </c>
      <c r="B666" s="2">
        <v>47185418</v>
      </c>
      <c r="C666" s="2">
        <v>763425</v>
      </c>
      <c r="D666" s="2">
        <f>#REF!-B665</f>
        <v>148624</v>
      </c>
      <c r="E666" s="2">
        <f>#REF!-C665</f>
        <v>1191</v>
      </c>
      <c r="F666" t="str">
        <f>TEXT(#REF!,"mmm-yyy")</f>
        <v>Nov-2021</v>
      </c>
    </row>
    <row r="667" spans="1:6" x14ac:dyDescent="0.25">
      <c r="A667" s="3">
        <v>44516</v>
      </c>
      <c r="B667" s="2">
        <v>47275904</v>
      </c>
      <c r="C667" s="2">
        <v>764871</v>
      </c>
      <c r="D667" s="2">
        <f>#REF!-B666</f>
        <v>90486</v>
      </c>
      <c r="E667" s="2">
        <f>#REF!-C666</f>
        <v>1446</v>
      </c>
      <c r="F667" t="str">
        <f>TEXT(#REF!,"mmm-yyy")</f>
        <v>Nov-2021</v>
      </c>
    </row>
    <row r="668" spans="1:6" x14ac:dyDescent="0.25">
      <c r="A668" s="3">
        <v>44517</v>
      </c>
      <c r="B668" s="2">
        <v>47390261</v>
      </c>
      <c r="C668" s="2">
        <v>766489</v>
      </c>
      <c r="D668" s="2">
        <f>#REF!-B667</f>
        <v>114357</v>
      </c>
      <c r="E668" s="2">
        <f>#REF!-C667</f>
        <v>1618</v>
      </c>
      <c r="F668" t="str">
        <f>TEXT(#REF!,"mmm-yyy")</f>
        <v>Nov-2021</v>
      </c>
    </row>
    <row r="669" spans="1:6" x14ac:dyDescent="0.25">
      <c r="A669" s="3">
        <v>44518</v>
      </c>
      <c r="B669" s="2">
        <v>47500534</v>
      </c>
      <c r="C669" s="2">
        <v>769719</v>
      </c>
      <c r="D669" s="2">
        <f>#REF!-B668</f>
        <v>110273</v>
      </c>
      <c r="E669" s="2">
        <f>#REF!-C668</f>
        <v>3230</v>
      </c>
      <c r="F669" t="str">
        <f>TEXT(#REF!,"mmm-yyy")</f>
        <v>Nov-2021</v>
      </c>
    </row>
    <row r="670" spans="1:6" x14ac:dyDescent="0.25">
      <c r="A670" s="3">
        <v>44519</v>
      </c>
      <c r="B670" s="2">
        <v>47620182</v>
      </c>
      <c r="C670" s="2">
        <v>771721</v>
      </c>
      <c r="D670" s="2">
        <f>#REF!-B669</f>
        <v>119648</v>
      </c>
      <c r="E670" s="2">
        <f>#REF!-C669</f>
        <v>2002</v>
      </c>
      <c r="F670" t="str">
        <f>TEXT(#REF!,"mmm-yyy")</f>
        <v>Nov-2021</v>
      </c>
    </row>
    <row r="671" spans="1:6" x14ac:dyDescent="0.25">
      <c r="A671" s="3">
        <v>44520</v>
      </c>
      <c r="B671" s="2">
        <v>47661246</v>
      </c>
      <c r="C671" s="2">
        <v>772046</v>
      </c>
      <c r="D671" s="2">
        <f>#REF!-B670</f>
        <v>41064</v>
      </c>
      <c r="E671" s="2">
        <f>#REF!-C670</f>
        <v>325</v>
      </c>
      <c r="F671" t="str">
        <f>TEXT(#REF!,"mmm-yyy")</f>
        <v>Nov-2021</v>
      </c>
    </row>
    <row r="672" spans="1:6" x14ac:dyDescent="0.25">
      <c r="A672" s="3">
        <v>44521</v>
      </c>
      <c r="B672" s="2">
        <v>47692618</v>
      </c>
      <c r="C672" s="2">
        <v>772169</v>
      </c>
      <c r="D672" s="2">
        <f>#REF!-B671</f>
        <v>31372</v>
      </c>
      <c r="E672" s="2">
        <f>#REF!-C671</f>
        <v>123</v>
      </c>
      <c r="F672" t="str">
        <f>TEXT(#REF!,"mmm-yyy")</f>
        <v>Nov-2021</v>
      </c>
    </row>
    <row r="673" spans="1:6" x14ac:dyDescent="0.25">
      <c r="A673" s="3">
        <v>44522</v>
      </c>
      <c r="B673" s="2">
        <v>47851516</v>
      </c>
      <c r="C673" s="2">
        <v>773402</v>
      </c>
      <c r="D673" s="2">
        <f>#REF!-B672</f>
        <v>158898</v>
      </c>
      <c r="E673" s="2">
        <f>#REF!-C672</f>
        <v>1233</v>
      </c>
      <c r="F673" t="str">
        <f>TEXT(#REF!,"mmm-yyy")</f>
        <v>Nov-2021</v>
      </c>
    </row>
    <row r="674" spans="1:6" x14ac:dyDescent="0.25">
      <c r="A674" s="3">
        <v>44523</v>
      </c>
      <c r="B674" s="2">
        <v>47944287</v>
      </c>
      <c r="C674" s="2">
        <v>774880</v>
      </c>
      <c r="D674" s="2">
        <f>#REF!-B673</f>
        <v>92771</v>
      </c>
      <c r="E674" s="2">
        <f>#REF!-C673</f>
        <v>1478</v>
      </c>
      <c r="F674" t="str">
        <f>TEXT(#REF!,"mmm-yyy")</f>
        <v>Nov-2021</v>
      </c>
    </row>
    <row r="675" spans="1:6" x14ac:dyDescent="0.25">
      <c r="A675" s="3">
        <v>44524</v>
      </c>
      <c r="B675" s="2">
        <v>48064179</v>
      </c>
      <c r="C675" s="2">
        <v>776516</v>
      </c>
      <c r="D675" s="2">
        <f>#REF!-B674</f>
        <v>119892</v>
      </c>
      <c r="E675" s="2">
        <f>#REF!-C674</f>
        <v>1636</v>
      </c>
      <c r="F675" t="str">
        <f>TEXT(#REF!,"mmm-yyy")</f>
        <v>Nov-2021</v>
      </c>
    </row>
    <row r="676" spans="1:6" x14ac:dyDescent="0.25">
      <c r="A676" s="3">
        <v>44525</v>
      </c>
      <c r="B676" s="2">
        <v>48095032</v>
      </c>
      <c r="C676" s="2">
        <v>776893</v>
      </c>
      <c r="D676" s="2">
        <f>#REF!-B675</f>
        <v>30853</v>
      </c>
      <c r="E676" s="2">
        <f>#REF!-C675</f>
        <v>377</v>
      </c>
      <c r="F676" t="str">
        <f>TEXT(#REF!,"mmm-yyy")</f>
        <v>Nov-2021</v>
      </c>
    </row>
    <row r="677" spans="1:6" x14ac:dyDescent="0.25">
      <c r="A677" s="3">
        <v>44526</v>
      </c>
      <c r="B677" s="2">
        <v>48146557</v>
      </c>
      <c r="C677" s="2">
        <v>777437</v>
      </c>
      <c r="D677" s="2">
        <f>#REF!-B676</f>
        <v>51525</v>
      </c>
      <c r="E677" s="2">
        <f>#REF!-C676</f>
        <v>544</v>
      </c>
      <c r="F677" t="str">
        <f>TEXT(#REF!,"mmm-yyy")</f>
        <v>Nov-2021</v>
      </c>
    </row>
    <row r="678" spans="1:6" x14ac:dyDescent="0.25">
      <c r="A678" s="3">
        <v>44527</v>
      </c>
      <c r="B678" s="2">
        <v>48171236</v>
      </c>
      <c r="C678" s="2">
        <v>777629</v>
      </c>
      <c r="D678" s="2">
        <f>#REF!-B677</f>
        <v>24679</v>
      </c>
      <c r="E678" s="2">
        <f>#REF!-C677</f>
        <v>192</v>
      </c>
      <c r="F678" t="str">
        <f>TEXT(#REF!,"mmm-yyy")</f>
        <v>Nov-2021</v>
      </c>
    </row>
    <row r="679" spans="1:6" x14ac:dyDescent="0.25">
      <c r="A679" s="3">
        <v>44528</v>
      </c>
      <c r="B679" s="2">
        <v>48195186</v>
      </c>
      <c r="C679" s="2">
        <v>777750</v>
      </c>
      <c r="D679" s="2">
        <f>#REF!-B678</f>
        <v>23950</v>
      </c>
      <c r="E679" s="2">
        <f>#REF!-C678</f>
        <v>121</v>
      </c>
      <c r="F679" t="str">
        <f>TEXT(#REF!,"mmm-yyy")</f>
        <v>Nov-2021</v>
      </c>
    </row>
    <row r="680" spans="1:6" x14ac:dyDescent="0.25">
      <c r="A680" s="3">
        <v>44529</v>
      </c>
      <c r="B680" s="2">
        <v>48411498</v>
      </c>
      <c r="C680" s="2">
        <v>779624</v>
      </c>
      <c r="D680" s="2">
        <f>#REF!-B679</f>
        <v>216312</v>
      </c>
      <c r="E680" s="2">
        <f>#REF!-C679</f>
        <v>1874</v>
      </c>
      <c r="F680" t="str">
        <f>TEXT(#REF!,"mmm-yyy")</f>
        <v>Nov-2021</v>
      </c>
    </row>
    <row r="681" spans="1:6" x14ac:dyDescent="0.25">
      <c r="A681" s="3">
        <v>44530</v>
      </c>
      <c r="B681" s="2">
        <v>48520792</v>
      </c>
      <c r="C681" s="2">
        <v>781183</v>
      </c>
      <c r="D681" s="2">
        <f>#REF!-B680</f>
        <v>109294</v>
      </c>
      <c r="E681" s="2">
        <f>#REF!-C680</f>
        <v>1559</v>
      </c>
      <c r="F681" t="str">
        <f>TEXT(#REF!,"mmm-yyy")</f>
        <v>Nov-2021</v>
      </c>
    </row>
    <row r="682" spans="1:6" x14ac:dyDescent="0.25">
      <c r="A682" s="3">
        <v>44531</v>
      </c>
      <c r="B682" s="2">
        <v>48660112</v>
      </c>
      <c r="C682" s="2">
        <v>783149</v>
      </c>
      <c r="D682" s="2">
        <f>#REF!-B681</f>
        <v>139320</v>
      </c>
      <c r="E682" s="2">
        <f>#REF!-C681</f>
        <v>1966</v>
      </c>
      <c r="F682" t="str">
        <f>TEXT(#REF!,"mmm-yyy")</f>
        <v>Dec-2021</v>
      </c>
    </row>
    <row r="683" spans="1:6" x14ac:dyDescent="0.25">
      <c r="A683" s="3">
        <v>44532</v>
      </c>
      <c r="B683" s="2">
        <v>48798824</v>
      </c>
      <c r="C683" s="2">
        <v>784506</v>
      </c>
      <c r="D683" s="2">
        <f>#REF!-B682</f>
        <v>138712</v>
      </c>
      <c r="E683" s="2">
        <f>#REF!-C682</f>
        <v>1357</v>
      </c>
      <c r="F683" t="str">
        <f>TEXT(#REF!,"mmm-yyy")</f>
        <v>Dec-2021</v>
      </c>
    </row>
    <row r="684" spans="1:6" x14ac:dyDescent="0.25">
      <c r="A684" s="3">
        <v>44533</v>
      </c>
      <c r="B684" s="2">
        <v>48952069</v>
      </c>
      <c r="C684" s="2">
        <v>786667</v>
      </c>
      <c r="D684" s="2">
        <f>#REF!-B683</f>
        <v>153245</v>
      </c>
      <c r="E684" s="2">
        <f>#REF!-C683</f>
        <v>2161</v>
      </c>
      <c r="F684" t="str">
        <f>TEXT(#REF!,"mmm-yyy")</f>
        <v>Dec-2021</v>
      </c>
    </row>
    <row r="685" spans="1:6" x14ac:dyDescent="0.25">
      <c r="A685" s="3">
        <v>44534</v>
      </c>
      <c r="B685" s="2">
        <v>49010213</v>
      </c>
      <c r="C685" s="2">
        <v>787157</v>
      </c>
      <c r="D685" s="2">
        <f>#REF!-B684</f>
        <v>58144</v>
      </c>
      <c r="E685" s="2">
        <f>#REF!-C684</f>
        <v>490</v>
      </c>
      <c r="F685" t="str">
        <f>TEXT(#REF!,"mmm-yyy")</f>
        <v>Dec-2021</v>
      </c>
    </row>
    <row r="686" spans="1:6" x14ac:dyDescent="0.25">
      <c r="A686" s="3">
        <v>44535</v>
      </c>
      <c r="B686" s="2">
        <v>49044786</v>
      </c>
      <c r="C686" s="2">
        <v>787318</v>
      </c>
      <c r="D686" s="2">
        <f>#REF!-B685</f>
        <v>34573</v>
      </c>
      <c r="E686" s="2">
        <f>#REF!-C685</f>
        <v>161</v>
      </c>
      <c r="F686" t="str">
        <f>TEXT(#REF!,"mmm-yyy")</f>
        <v>Dec-2021</v>
      </c>
    </row>
    <row r="687" spans="1:6" x14ac:dyDescent="0.25">
      <c r="A687" s="3">
        <v>44536</v>
      </c>
      <c r="B687" s="2">
        <v>49242230</v>
      </c>
      <c r="C687" s="2">
        <v>788660</v>
      </c>
      <c r="D687" s="2">
        <f>#REF!-B686</f>
        <v>197444</v>
      </c>
      <c r="E687" s="2">
        <f>#REF!-C686</f>
        <v>1342</v>
      </c>
      <c r="F687" t="str">
        <f>TEXT(#REF!,"mmm-yyy")</f>
        <v>Dec-2021</v>
      </c>
    </row>
    <row r="688" spans="1:6" x14ac:dyDescent="0.25">
      <c r="A688" s="3">
        <v>44537</v>
      </c>
      <c r="B688" s="2">
        <v>49356227</v>
      </c>
      <c r="C688" s="2">
        <v>790434</v>
      </c>
      <c r="D688" s="2">
        <f>#REF!-B687</f>
        <v>113997</v>
      </c>
      <c r="E688" s="2">
        <f>#REF!-C687</f>
        <v>1774</v>
      </c>
      <c r="F688" t="str">
        <f>TEXT(#REF!,"mmm-yyy")</f>
        <v>Dec-2021</v>
      </c>
    </row>
    <row r="689" spans="1:6" x14ac:dyDescent="0.25">
      <c r="A689" s="3">
        <v>44538</v>
      </c>
      <c r="B689" s="2">
        <v>49505272</v>
      </c>
      <c r="C689" s="2">
        <v>792313</v>
      </c>
      <c r="D689" s="2">
        <f>#REF!-B688</f>
        <v>149045</v>
      </c>
      <c r="E689" s="2">
        <f>#REF!-C688</f>
        <v>1879</v>
      </c>
      <c r="F689" t="str">
        <f>TEXT(#REF!,"mmm-yyy")</f>
        <v>Dec-2021</v>
      </c>
    </row>
    <row r="690" spans="1:6" x14ac:dyDescent="0.25">
      <c r="A690" s="3">
        <v>44539</v>
      </c>
      <c r="B690" s="2">
        <v>49628777</v>
      </c>
      <c r="C690" s="2">
        <v>793608</v>
      </c>
      <c r="D690" s="2">
        <f>#REF!-B689</f>
        <v>123505</v>
      </c>
      <c r="E690" s="2">
        <f>#REF!-C689</f>
        <v>1295</v>
      </c>
      <c r="F690" t="str">
        <f>TEXT(#REF!,"mmm-yyy")</f>
        <v>Dec-2021</v>
      </c>
    </row>
    <row r="691" spans="1:6" x14ac:dyDescent="0.25">
      <c r="A691" s="3">
        <v>44540</v>
      </c>
      <c r="B691" s="2">
        <v>49793839</v>
      </c>
      <c r="C691" s="2">
        <v>795711</v>
      </c>
      <c r="D691" s="2">
        <f>#REF!-B690</f>
        <v>165062</v>
      </c>
      <c r="E691" s="2">
        <f>#REF!-C690</f>
        <v>2103</v>
      </c>
      <c r="F691" t="str">
        <f>TEXT(#REF!,"mmm-yyy")</f>
        <v>Dec-2021</v>
      </c>
    </row>
    <row r="692" spans="1:6" x14ac:dyDescent="0.25">
      <c r="A692" s="3">
        <v>44541</v>
      </c>
      <c r="B692" s="2">
        <v>49845184</v>
      </c>
      <c r="C692" s="2">
        <v>796127</v>
      </c>
      <c r="D692" s="2">
        <f>#REF!-B691</f>
        <v>51345</v>
      </c>
      <c r="E692" s="2">
        <f>#REF!-C691</f>
        <v>416</v>
      </c>
      <c r="F692" t="str">
        <f>TEXT(#REF!,"mmm-yyy")</f>
        <v>Dec-2021</v>
      </c>
    </row>
    <row r="693" spans="1:6" x14ac:dyDescent="0.25">
      <c r="A693" s="3">
        <v>44542</v>
      </c>
      <c r="B693" s="2">
        <v>49881540</v>
      </c>
      <c r="C693" s="2">
        <v>796322</v>
      </c>
      <c r="D693" s="2">
        <f>#REF!-B692</f>
        <v>36356</v>
      </c>
      <c r="E693" s="2">
        <f>#REF!-C692</f>
        <v>195</v>
      </c>
      <c r="F693" t="str">
        <f>TEXT(#REF!,"mmm-yyy")</f>
        <v>Dec-2021</v>
      </c>
    </row>
    <row r="694" spans="1:6" x14ac:dyDescent="0.25">
      <c r="A694" s="3">
        <v>44543</v>
      </c>
      <c r="B694" s="2">
        <v>50084423</v>
      </c>
      <c r="C694" s="2">
        <v>797611</v>
      </c>
      <c r="D694" s="2">
        <f>#REF!-B693</f>
        <v>202883</v>
      </c>
      <c r="E694" s="2">
        <f>#REF!-C693</f>
        <v>1289</v>
      </c>
      <c r="F694" t="str">
        <f>TEXT(#REF!,"mmm-yyy")</f>
        <v>Dec-2021</v>
      </c>
    </row>
    <row r="695" spans="1:6" x14ac:dyDescent="0.25">
      <c r="A695" s="3">
        <v>44544</v>
      </c>
      <c r="B695" s="2">
        <v>50201282</v>
      </c>
      <c r="C695" s="2">
        <v>799345</v>
      </c>
      <c r="D695" s="2">
        <f>#REF!-B694</f>
        <v>116859</v>
      </c>
      <c r="E695" s="2">
        <f>#REF!-C694</f>
        <v>1734</v>
      </c>
      <c r="F695" t="str">
        <f>TEXT(#REF!,"mmm-yyy")</f>
        <v>Dec-2021</v>
      </c>
    </row>
    <row r="696" spans="1:6" x14ac:dyDescent="0.25">
      <c r="A696" s="3">
        <v>44545</v>
      </c>
      <c r="B696" s="2">
        <v>50346558</v>
      </c>
      <c r="C696" s="2">
        <v>801438</v>
      </c>
      <c r="D696" s="2">
        <f>#REF!-B695</f>
        <v>145276</v>
      </c>
      <c r="E696" s="2">
        <f>#REF!-C695</f>
        <v>2093</v>
      </c>
      <c r="F696" t="str">
        <f>TEXT(#REF!,"mmm-yyy")</f>
        <v>Dec-2021</v>
      </c>
    </row>
    <row r="697" spans="1:6" x14ac:dyDescent="0.25">
      <c r="A697" s="3">
        <v>44546</v>
      </c>
      <c r="B697" s="2">
        <v>50492877</v>
      </c>
      <c r="C697" s="2">
        <v>802601</v>
      </c>
      <c r="D697" s="2">
        <f>#REF!-B696</f>
        <v>146319</v>
      </c>
      <c r="E697" s="2">
        <f>#REF!-C696</f>
        <v>1163</v>
      </c>
      <c r="F697" t="str">
        <f>TEXT(#REF!,"mmm-yyy")</f>
        <v>Dec-2021</v>
      </c>
    </row>
    <row r="698" spans="1:6" x14ac:dyDescent="0.25">
      <c r="A698" s="3">
        <v>44547</v>
      </c>
      <c r="B698" s="2">
        <v>50664022</v>
      </c>
      <c r="C698" s="2">
        <v>804697</v>
      </c>
      <c r="D698" s="2">
        <f>#REF!-B697</f>
        <v>171145</v>
      </c>
      <c r="E698" s="2">
        <f>#REF!-C697</f>
        <v>2096</v>
      </c>
      <c r="F698" t="str">
        <f>TEXT(#REF!,"mmm-yyy")</f>
        <v>Dec-2021</v>
      </c>
    </row>
    <row r="699" spans="1:6" x14ac:dyDescent="0.25">
      <c r="A699" s="3">
        <v>44548</v>
      </c>
      <c r="B699" s="2">
        <v>50738685</v>
      </c>
      <c r="C699" s="2">
        <v>805171</v>
      </c>
      <c r="D699" s="2">
        <f>#REF!-B698</f>
        <v>74663</v>
      </c>
      <c r="E699" s="2">
        <f>#REF!-C698</f>
        <v>474</v>
      </c>
      <c r="F699" t="str">
        <f>TEXT(#REF!,"mmm-yyy")</f>
        <v>Dec-2021</v>
      </c>
    </row>
    <row r="700" spans="1:6" x14ac:dyDescent="0.25">
      <c r="A700" s="3">
        <v>44549</v>
      </c>
      <c r="B700" s="2">
        <v>50811164</v>
      </c>
      <c r="C700" s="2">
        <v>805334</v>
      </c>
      <c r="D700" s="2">
        <f>#REF!-B699</f>
        <v>72479</v>
      </c>
      <c r="E700" s="2">
        <f>#REF!-C699</f>
        <v>163</v>
      </c>
      <c r="F700" t="str">
        <f>TEXT(#REF!,"mmm-yyy")</f>
        <v>Dec-2021</v>
      </c>
    </row>
    <row r="701" spans="1:6" x14ac:dyDescent="0.25">
      <c r="A701" s="3">
        <v>44550</v>
      </c>
      <c r="B701" s="2">
        <v>51114064</v>
      </c>
      <c r="C701" s="2">
        <v>806753</v>
      </c>
      <c r="D701" s="2">
        <f>#REF!-B700</f>
        <v>302900</v>
      </c>
      <c r="E701" s="2">
        <f>#REF!-C700</f>
        <v>1419</v>
      </c>
      <c r="F701" t="str">
        <f>TEXT(#REF!,"mmm-yyy")</f>
        <v>Dec-2021</v>
      </c>
    </row>
    <row r="702" spans="1:6" x14ac:dyDescent="0.25">
      <c r="A702" s="3">
        <v>44551</v>
      </c>
      <c r="B702" s="2">
        <v>51303535</v>
      </c>
      <c r="C702" s="2">
        <v>808841</v>
      </c>
      <c r="D702" s="2">
        <f>#REF!-B701</f>
        <v>189471</v>
      </c>
      <c r="E702" s="2">
        <f>#REF!-C701</f>
        <v>2088</v>
      </c>
      <c r="F702" t="str">
        <f>TEXT(#REF!,"mmm-yyy")</f>
        <v>Dec-2021</v>
      </c>
    </row>
    <row r="703" spans="1:6" x14ac:dyDescent="0.25">
      <c r="A703" s="3">
        <v>44552</v>
      </c>
      <c r="B703" s="2">
        <v>51547227</v>
      </c>
      <c r="C703" s="2">
        <v>810927</v>
      </c>
      <c r="D703" s="2">
        <f>#REF!-B702</f>
        <v>243692</v>
      </c>
      <c r="E703" s="2">
        <f>#REF!-C702</f>
        <v>2086</v>
      </c>
      <c r="F703" t="str">
        <f>TEXT(#REF!,"mmm-yyy")</f>
        <v>Dec-2021</v>
      </c>
    </row>
    <row r="704" spans="1:6" x14ac:dyDescent="0.25">
      <c r="A704" s="3">
        <v>44553</v>
      </c>
      <c r="B704" s="2">
        <v>51812442</v>
      </c>
      <c r="C704" s="2">
        <v>814211</v>
      </c>
      <c r="D704" s="2">
        <f>#REF!-B703</f>
        <v>265215</v>
      </c>
      <c r="E704" s="2">
        <f>#REF!-C703</f>
        <v>3284</v>
      </c>
      <c r="F704" t="str">
        <f>TEXT(#REF!,"mmm-yyy")</f>
        <v>Dec-2021</v>
      </c>
    </row>
    <row r="705" spans="1:6" x14ac:dyDescent="0.25">
      <c r="A705" s="3">
        <v>44554</v>
      </c>
      <c r="B705" s="2">
        <v>51996367</v>
      </c>
      <c r="C705" s="2">
        <v>815213</v>
      </c>
      <c r="D705" s="2">
        <f>#REF!-B704</f>
        <v>183925</v>
      </c>
      <c r="E705" s="2">
        <f>#REF!-C704</f>
        <v>1002</v>
      </c>
      <c r="F705" t="str">
        <f>TEXT(#REF!,"mmm-yyy")</f>
        <v>Dec-2021</v>
      </c>
    </row>
    <row r="706" spans="1:6" x14ac:dyDescent="0.25">
      <c r="A706" s="3">
        <v>44555</v>
      </c>
      <c r="B706" s="2">
        <v>52054715</v>
      </c>
      <c r="C706" s="2">
        <v>815312</v>
      </c>
      <c r="D706" s="2">
        <f>#REF!-B705</f>
        <v>58348</v>
      </c>
      <c r="E706" s="2">
        <f>#REF!-C705</f>
        <v>99</v>
      </c>
      <c r="F706" t="str">
        <f>TEXT(#REF!,"mmm-yyy")</f>
        <v>Dec-2021</v>
      </c>
    </row>
    <row r="707" spans="1:6" x14ac:dyDescent="0.25">
      <c r="A707" s="3">
        <v>44556</v>
      </c>
      <c r="B707" s="2">
        <v>52244429</v>
      </c>
      <c r="C707" s="2">
        <v>815391</v>
      </c>
      <c r="D707" s="2">
        <f>#REF!-B706</f>
        <v>189714</v>
      </c>
      <c r="E707" s="2">
        <f>#REF!-C706</f>
        <v>79</v>
      </c>
      <c r="F707" t="str">
        <f>TEXT(#REF!,"mmm-yyy")</f>
        <v>Dec-2021</v>
      </c>
    </row>
    <row r="708" spans="1:6" x14ac:dyDescent="0.25">
      <c r="A708" s="3">
        <v>44557</v>
      </c>
      <c r="B708" s="2">
        <v>52787969</v>
      </c>
      <c r="C708" s="2">
        <v>817134</v>
      </c>
      <c r="D708" s="2">
        <f>#REF!-B707</f>
        <v>543540</v>
      </c>
      <c r="E708" s="2">
        <f>#REF!-C707</f>
        <v>1743</v>
      </c>
      <c r="F708" t="str">
        <f>TEXT(#REF!,"mmm-yyy")</f>
        <v>Dec-2021</v>
      </c>
    </row>
    <row r="709" spans="1:6" x14ac:dyDescent="0.25">
      <c r="A709" s="3">
        <v>44558</v>
      </c>
      <c r="B709" s="2">
        <v>53168681</v>
      </c>
      <c r="C709" s="2">
        <v>819630</v>
      </c>
      <c r="D709" s="2">
        <f>#REF!-B708</f>
        <v>380712</v>
      </c>
      <c r="E709" s="2">
        <f>#REF!-C708</f>
        <v>2496</v>
      </c>
      <c r="F709" t="str">
        <f>TEXT(#REF!,"mmm-yyy")</f>
        <v>Dec-2021</v>
      </c>
    </row>
    <row r="710" spans="1:6" x14ac:dyDescent="0.25">
      <c r="A710" s="3">
        <v>44559</v>
      </c>
      <c r="B710" s="2">
        <v>53657745</v>
      </c>
      <c r="C710" s="2">
        <v>821731</v>
      </c>
      <c r="D710" s="2">
        <f>#REF!-B709</f>
        <v>489064</v>
      </c>
      <c r="E710" s="2">
        <f>#REF!-C709</f>
        <v>2101</v>
      </c>
      <c r="F710" t="str">
        <f>TEXT(#REF!,"mmm-yyy")</f>
        <v>Dec-2021</v>
      </c>
    </row>
    <row r="711" spans="1:6" x14ac:dyDescent="0.25">
      <c r="A711" s="3">
        <v>44560</v>
      </c>
      <c r="B711" s="2">
        <v>54242800</v>
      </c>
      <c r="C711" s="2">
        <v>823141</v>
      </c>
      <c r="D711" s="2">
        <f>#REF!-B710</f>
        <v>585055</v>
      </c>
      <c r="E711" s="2">
        <f>#REF!-C710</f>
        <v>1410</v>
      </c>
      <c r="F711" t="str">
        <f>TEXT(#REF!,"mmm-yyy")</f>
        <v>Dec-2021</v>
      </c>
    </row>
    <row r="712" spans="1:6" x14ac:dyDescent="0.25">
      <c r="A712" s="3">
        <v>44561</v>
      </c>
      <c r="B712" s="2">
        <v>54689367</v>
      </c>
      <c r="C712" s="2">
        <v>824336</v>
      </c>
      <c r="D712" s="2">
        <f>#REF!-B711</f>
        <v>446567</v>
      </c>
      <c r="E712" s="2">
        <f>#REF!-C711</f>
        <v>1195</v>
      </c>
      <c r="F712" t="str">
        <f>TEXT(#REF!,"mmm-yyy")</f>
        <v>Dec-2021</v>
      </c>
    </row>
    <row r="713" spans="1:6" x14ac:dyDescent="0.25">
      <c r="A713" s="3">
        <v>44562</v>
      </c>
      <c r="B713" s="2">
        <v>54850427</v>
      </c>
      <c r="C713" s="2">
        <v>824609</v>
      </c>
      <c r="D713" s="2">
        <f>#REF!-B712</f>
        <v>161060</v>
      </c>
      <c r="E713" s="2">
        <f>#REF!-C712</f>
        <v>273</v>
      </c>
      <c r="F713" t="str">
        <f>TEXT(#REF!,"mmm-yyy")</f>
        <v>Jan-2022</v>
      </c>
    </row>
    <row r="714" spans="1:6" x14ac:dyDescent="0.25">
      <c r="A714" s="3">
        <v>44563</v>
      </c>
      <c r="B714" s="2">
        <v>55137064</v>
      </c>
      <c r="C714" s="2">
        <v>824841</v>
      </c>
      <c r="D714" s="2">
        <f>#REF!-B713</f>
        <v>286637</v>
      </c>
      <c r="E714" s="2">
        <f>#REF!-C713</f>
        <v>232</v>
      </c>
      <c r="F714" t="str">
        <f>TEXT(#REF!,"mmm-yyy")</f>
        <v>Jan-2022</v>
      </c>
    </row>
    <row r="715" spans="1:6" x14ac:dyDescent="0.25">
      <c r="A715" s="3">
        <v>44564</v>
      </c>
      <c r="B715" s="2">
        <v>56155999</v>
      </c>
      <c r="C715" s="2">
        <v>826491</v>
      </c>
      <c r="D715" s="2">
        <f>#REF!-B714</f>
        <v>1018935</v>
      </c>
      <c r="E715" s="2">
        <f>#REF!-C714</f>
        <v>1650</v>
      </c>
      <c r="F715" t="str">
        <f>TEXT(#REF!,"mmm-yyy")</f>
        <v>Jan-2022</v>
      </c>
    </row>
    <row r="716" spans="1:6" x14ac:dyDescent="0.25">
      <c r="A716" s="3">
        <v>44565</v>
      </c>
      <c r="B716" s="2">
        <v>57041905</v>
      </c>
      <c r="C716" s="2">
        <v>828853</v>
      </c>
      <c r="D716" s="2">
        <f>#REF!-B715</f>
        <v>885906</v>
      </c>
      <c r="E716" s="2">
        <f>#REF!-C715</f>
        <v>2362</v>
      </c>
      <c r="F716" t="str">
        <f>TEXT(#REF!,"mmm-yyy")</f>
        <v>Jan-2022</v>
      </c>
    </row>
    <row r="717" spans="1:6" x14ac:dyDescent="0.25">
      <c r="A717" s="3">
        <v>44566</v>
      </c>
      <c r="B717" s="2">
        <v>57745969</v>
      </c>
      <c r="C717" s="2">
        <v>830981</v>
      </c>
      <c r="D717" s="2">
        <f>#REF!-B716</f>
        <v>704064</v>
      </c>
      <c r="E717" s="2">
        <f>#REF!-C716</f>
        <v>2128</v>
      </c>
      <c r="F717" t="str">
        <f>TEXT(#REF!,"mmm-yyy")</f>
        <v>Jan-2022</v>
      </c>
    </row>
    <row r="718" spans="1:6" x14ac:dyDescent="0.25">
      <c r="A718" s="3">
        <v>44567</v>
      </c>
      <c r="B718" s="2">
        <v>58505187</v>
      </c>
      <c r="C718" s="2">
        <v>832953</v>
      </c>
      <c r="D718" s="2">
        <f>#REF!-B717</f>
        <v>759218</v>
      </c>
      <c r="E718" s="2">
        <f>#REF!-C717</f>
        <v>1972</v>
      </c>
      <c r="F718" t="str">
        <f>TEXT(#REF!,"mmm-yyy")</f>
        <v>Jan-2022</v>
      </c>
    </row>
    <row r="719" spans="1:6" x14ac:dyDescent="0.25">
      <c r="A719" s="3">
        <v>44568</v>
      </c>
      <c r="B719" s="2">
        <v>59405357</v>
      </c>
      <c r="C719" s="2">
        <v>835637</v>
      </c>
      <c r="D719" s="2">
        <f>#REF!-B718</f>
        <v>900170</v>
      </c>
      <c r="E719" s="2">
        <f>#REF!-C718</f>
        <v>2684</v>
      </c>
      <c r="F719" t="str">
        <f>TEXT(#REF!,"mmm-yyy")</f>
        <v>Jan-2022</v>
      </c>
    </row>
    <row r="720" spans="1:6" x14ac:dyDescent="0.25">
      <c r="A720" s="3">
        <v>44569</v>
      </c>
      <c r="B720" s="2">
        <v>59851597</v>
      </c>
      <c r="C720" s="2">
        <v>836327</v>
      </c>
      <c r="D720" s="2">
        <f>#REF!-B719</f>
        <v>446240</v>
      </c>
      <c r="E720" s="2">
        <f>#REF!-C719</f>
        <v>690</v>
      </c>
      <c r="F720" t="str">
        <f>TEXT(#REF!,"mmm-yyy")</f>
        <v>Jan-2022</v>
      </c>
    </row>
    <row r="721" spans="1:6" x14ac:dyDescent="0.25">
      <c r="A721" s="3">
        <v>44570</v>
      </c>
      <c r="B721" s="2">
        <v>60166932</v>
      </c>
      <c r="C721" s="2">
        <v>836728</v>
      </c>
      <c r="D721" s="2">
        <f>#REF!-B720</f>
        <v>315335</v>
      </c>
      <c r="E721" s="2">
        <f>#REF!-C720</f>
        <v>401</v>
      </c>
      <c r="F721" t="str">
        <f>TEXT(#REF!,"mmm-yyy")</f>
        <v>Jan-2022</v>
      </c>
    </row>
    <row r="722" spans="1:6" x14ac:dyDescent="0.25">
      <c r="A722" s="3">
        <v>44571</v>
      </c>
      <c r="B722" s="2">
        <v>61600909</v>
      </c>
      <c r="C722" s="2">
        <v>838412</v>
      </c>
      <c r="D722" s="2">
        <f>#REF!-B721</f>
        <v>1433977</v>
      </c>
      <c r="E722" s="2">
        <f>#REF!-C721</f>
        <v>1684</v>
      </c>
      <c r="F722" t="str">
        <f>TEXT(#REF!,"mmm-yyy")</f>
        <v>Jan-2022</v>
      </c>
    </row>
    <row r="723" spans="1:6" x14ac:dyDescent="0.25">
      <c r="A723" s="3">
        <v>44572</v>
      </c>
      <c r="B723" s="2">
        <v>62370837</v>
      </c>
      <c r="C723" s="2">
        <v>841092</v>
      </c>
      <c r="D723" s="2">
        <f>#REF!-B722</f>
        <v>769928</v>
      </c>
      <c r="E723" s="2">
        <f>#REF!-C722</f>
        <v>2680</v>
      </c>
      <c r="F723" t="str">
        <f>TEXT(#REF!,"mmm-yyy")</f>
        <v>Jan-2022</v>
      </c>
    </row>
    <row r="724" spans="1:6" x14ac:dyDescent="0.25">
      <c r="A724" s="3">
        <v>44573</v>
      </c>
      <c r="B724" s="2">
        <v>63251111</v>
      </c>
      <c r="C724" s="2">
        <v>843823</v>
      </c>
      <c r="D724" s="2">
        <f>#REF!-B723</f>
        <v>880274</v>
      </c>
      <c r="E724" s="2">
        <f>#REF!-C723</f>
        <v>2731</v>
      </c>
      <c r="F724" t="str">
        <f>TEXT(#REF!,"mmm-yyy")</f>
        <v>Jan-2022</v>
      </c>
    </row>
    <row r="725" spans="1:6" x14ac:dyDescent="0.25">
      <c r="A725" s="3">
        <v>44574</v>
      </c>
      <c r="B725" s="2">
        <v>64120526</v>
      </c>
      <c r="C725" s="2">
        <v>846110</v>
      </c>
      <c r="D725" s="2">
        <f>#REF!-B724</f>
        <v>869415</v>
      </c>
      <c r="E725" s="2">
        <f>#REF!-C724</f>
        <v>2287</v>
      </c>
      <c r="F725" t="str">
        <f>TEXT(#REF!,"mmm-yyy")</f>
        <v>Jan-2022</v>
      </c>
    </row>
    <row r="726" spans="1:6" x14ac:dyDescent="0.25">
      <c r="A726" s="3">
        <v>44575</v>
      </c>
      <c r="B726" s="2">
        <v>65053852</v>
      </c>
      <c r="C726" s="2">
        <v>849101</v>
      </c>
      <c r="D726" s="2">
        <f>#REF!-B725</f>
        <v>933326</v>
      </c>
      <c r="E726" s="2">
        <f>#REF!-C725</f>
        <v>2991</v>
      </c>
      <c r="F726" t="str">
        <f>TEXT(#REF!,"mmm-yyy")</f>
        <v>Jan-2022</v>
      </c>
    </row>
    <row r="727" spans="1:6" x14ac:dyDescent="0.25">
      <c r="A727" s="3">
        <v>44576</v>
      </c>
      <c r="B727" s="2">
        <v>65477079</v>
      </c>
      <c r="C727" s="2">
        <v>850099</v>
      </c>
      <c r="D727" s="2">
        <f>#REF!-B726</f>
        <v>423227</v>
      </c>
      <c r="E727" s="2">
        <f>#REF!-C726</f>
        <v>998</v>
      </c>
      <c r="F727" t="str">
        <f>TEXT(#REF!,"mmm-yyy")</f>
        <v>Jan-2022</v>
      </c>
    </row>
    <row r="728" spans="1:6" x14ac:dyDescent="0.25">
      <c r="A728" s="3">
        <v>44577</v>
      </c>
      <c r="B728" s="2">
        <v>65814886</v>
      </c>
      <c r="C728" s="2">
        <v>850509</v>
      </c>
      <c r="D728" s="2">
        <f>#REF!-B727</f>
        <v>337807</v>
      </c>
      <c r="E728" s="2">
        <f>#REF!-C727</f>
        <v>410</v>
      </c>
      <c r="F728" t="str">
        <f>TEXT(#REF!,"mmm-yyy")</f>
        <v>Jan-2022</v>
      </c>
    </row>
    <row r="729" spans="1:6" x14ac:dyDescent="0.25">
      <c r="A729" s="3">
        <v>44578</v>
      </c>
      <c r="B729" s="2">
        <v>66526937</v>
      </c>
      <c r="C729" s="2">
        <v>851283</v>
      </c>
      <c r="D729" s="2">
        <f>#REF!-B728</f>
        <v>712051</v>
      </c>
      <c r="E729" s="2">
        <f>#REF!-C728</f>
        <v>774</v>
      </c>
      <c r="F729" t="str">
        <f>TEXT(#REF!,"mmm-yyy")</f>
        <v>Jan-2022</v>
      </c>
    </row>
    <row r="730" spans="1:6" x14ac:dyDescent="0.25">
      <c r="A730" s="3">
        <v>44579</v>
      </c>
      <c r="B730" s="2">
        <v>67705340</v>
      </c>
      <c r="C730" s="2">
        <v>854268</v>
      </c>
      <c r="D730" s="2">
        <f>#REF!-B729</f>
        <v>1178403</v>
      </c>
      <c r="E730" s="2">
        <f>#REF!-C729</f>
        <v>2985</v>
      </c>
      <c r="F730" t="str">
        <f>TEXT(#REF!,"mmm-yyy")</f>
        <v>Jan-2022</v>
      </c>
    </row>
    <row r="731" spans="1:6" x14ac:dyDescent="0.25">
      <c r="A731" s="3">
        <v>44580</v>
      </c>
      <c r="B731" s="2">
        <v>68557295</v>
      </c>
      <c r="C731" s="2">
        <v>857644</v>
      </c>
      <c r="D731" s="2">
        <f>#REF!-B730</f>
        <v>851955</v>
      </c>
      <c r="E731" s="2">
        <f>#REF!-C730</f>
        <v>3376</v>
      </c>
      <c r="F731" t="str">
        <f>TEXT(#REF!,"mmm-yyy")</f>
        <v>Jan-2022</v>
      </c>
    </row>
    <row r="732" spans="1:6" x14ac:dyDescent="0.25">
      <c r="A732" s="3">
        <v>44581</v>
      </c>
      <c r="B732" s="2">
        <v>69305615</v>
      </c>
      <c r="C732" s="2">
        <v>860316</v>
      </c>
      <c r="D732" s="2">
        <f>#REF!-B731</f>
        <v>748320</v>
      </c>
      <c r="E732" s="2">
        <f>#REF!-C731</f>
        <v>2672</v>
      </c>
      <c r="F732" t="str">
        <f>TEXT(#REF!,"mmm-yyy")</f>
        <v>Jan-2022</v>
      </c>
    </row>
    <row r="733" spans="1:6" x14ac:dyDescent="0.25">
      <c r="A733" s="3">
        <v>44582</v>
      </c>
      <c r="B733" s="2">
        <v>70130930</v>
      </c>
      <c r="C733" s="2">
        <v>864182</v>
      </c>
      <c r="D733" s="2">
        <f>#REF!-B732</f>
        <v>825315</v>
      </c>
      <c r="E733" s="2">
        <f>#REF!-C732</f>
        <v>3866</v>
      </c>
      <c r="F733" t="str">
        <f>TEXT(#REF!,"mmm-yyy")</f>
        <v>Jan-2022</v>
      </c>
    </row>
    <row r="734" spans="1:6" x14ac:dyDescent="0.25">
      <c r="A734" s="3">
        <v>44583</v>
      </c>
      <c r="B734" s="2">
        <v>70468314</v>
      </c>
      <c r="C734" s="2">
        <v>865116</v>
      </c>
      <c r="D734" s="2">
        <f>#REF!-B733</f>
        <v>337384</v>
      </c>
      <c r="E734" s="2">
        <f>#REF!-C733</f>
        <v>934</v>
      </c>
      <c r="F734" t="str">
        <f>TEXT(#REF!,"mmm-yyy")</f>
        <v>Jan-2022</v>
      </c>
    </row>
    <row r="735" spans="1:6" x14ac:dyDescent="0.25">
      <c r="A735" s="3">
        <v>44584</v>
      </c>
      <c r="B735" s="2">
        <v>70667795</v>
      </c>
      <c r="C735" s="2">
        <v>865687</v>
      </c>
      <c r="D735" s="2">
        <f>#REF!-B734</f>
        <v>199481</v>
      </c>
      <c r="E735" s="2">
        <f>#REF!-C734</f>
        <v>571</v>
      </c>
      <c r="F735" t="str">
        <f>TEXT(#REF!,"mmm-yyy")</f>
        <v>Jan-2022</v>
      </c>
    </row>
    <row r="736" spans="1:6" x14ac:dyDescent="0.25">
      <c r="A736" s="3">
        <v>44585</v>
      </c>
      <c r="B736" s="2">
        <v>71699954</v>
      </c>
      <c r="C736" s="2">
        <v>867866</v>
      </c>
      <c r="D736" s="2">
        <f>#REF!-B735</f>
        <v>1032159</v>
      </c>
      <c r="E736" s="2">
        <f>#REF!-C735</f>
        <v>2179</v>
      </c>
      <c r="F736" t="str">
        <f>TEXT(#REF!,"mmm-yyy")</f>
        <v>Jan-2022</v>
      </c>
    </row>
    <row r="737" spans="1:6" x14ac:dyDescent="0.25">
      <c r="A737" s="3">
        <v>44586</v>
      </c>
      <c r="B737" s="2">
        <v>72210867</v>
      </c>
      <c r="C737" s="2">
        <v>870838</v>
      </c>
      <c r="D737" s="2">
        <f>#REF!-B736</f>
        <v>510913</v>
      </c>
      <c r="E737" s="2">
        <f>#REF!-C736</f>
        <v>2972</v>
      </c>
      <c r="F737" t="str">
        <f>TEXT(#REF!,"mmm-yyy")</f>
        <v>Jan-2022</v>
      </c>
    </row>
    <row r="738" spans="1:6" x14ac:dyDescent="0.25">
      <c r="A738" s="3">
        <v>44587</v>
      </c>
      <c r="B738" s="2">
        <v>72895313</v>
      </c>
      <c r="C738" s="2">
        <v>874733</v>
      </c>
      <c r="D738" s="2">
        <f>#REF!-B737</f>
        <v>684446</v>
      </c>
      <c r="E738" s="2">
        <f>#REF!-C737</f>
        <v>3895</v>
      </c>
      <c r="F738" t="str">
        <f>TEXT(#REF!,"mmm-yyy")</f>
        <v>Jan-2022</v>
      </c>
    </row>
    <row r="739" spans="1:6" x14ac:dyDescent="0.25">
      <c r="A739" s="3">
        <v>44588</v>
      </c>
      <c r="B739" s="2">
        <v>73425577</v>
      </c>
      <c r="C739" s="2">
        <v>877824</v>
      </c>
      <c r="D739" s="2">
        <f>#REF!-B738</f>
        <v>530264</v>
      </c>
      <c r="E739" s="2">
        <f>#REF!-C738</f>
        <v>3091</v>
      </c>
      <c r="F739" t="str">
        <f>TEXT(#REF!,"mmm-yyy")</f>
        <v>Jan-2022</v>
      </c>
    </row>
    <row r="740" spans="1:6" x14ac:dyDescent="0.25">
      <c r="A740" s="3">
        <v>44589</v>
      </c>
      <c r="B740" s="2">
        <v>73981352</v>
      </c>
      <c r="C740" s="2">
        <v>881703</v>
      </c>
      <c r="D740" s="2">
        <f>#REF!-B739</f>
        <v>555775</v>
      </c>
      <c r="E740" s="2">
        <f>#REF!-C739</f>
        <v>3879</v>
      </c>
      <c r="F740" t="str">
        <f>TEXT(#REF!,"mmm-yyy")</f>
        <v>Jan-2022</v>
      </c>
    </row>
    <row r="741" spans="1:6" x14ac:dyDescent="0.25">
      <c r="A741" s="3">
        <v>44590</v>
      </c>
      <c r="B741" s="2">
        <v>74223465</v>
      </c>
      <c r="C741" s="2">
        <v>883009</v>
      </c>
      <c r="D741" s="2">
        <f>#REF!-B740</f>
        <v>242113</v>
      </c>
      <c r="E741" s="2">
        <f>#REF!-C740</f>
        <v>1306</v>
      </c>
      <c r="F741" t="str">
        <f>TEXT(#REF!,"mmm-yyy")</f>
        <v>Jan-2022</v>
      </c>
    </row>
    <row r="742" spans="1:6" x14ac:dyDescent="0.25">
      <c r="A742" s="3">
        <v>44591</v>
      </c>
      <c r="B742" s="2">
        <v>74327523</v>
      </c>
      <c r="C742" s="2">
        <v>883370</v>
      </c>
      <c r="D742" s="2">
        <f>#REF!-B741</f>
        <v>104058</v>
      </c>
      <c r="E742" s="2">
        <f>#REF!-C741</f>
        <v>361</v>
      </c>
      <c r="F742" t="str">
        <f>TEXT(#REF!,"mmm-yyy")</f>
        <v>Jan-2022</v>
      </c>
    </row>
    <row r="743" spans="1:6" x14ac:dyDescent="0.25">
      <c r="A743" s="3">
        <v>44592</v>
      </c>
      <c r="B743" s="2">
        <v>74989495</v>
      </c>
      <c r="C743" s="2">
        <v>885943</v>
      </c>
      <c r="D743" s="2">
        <f>#REF!-B742</f>
        <v>661972</v>
      </c>
      <c r="E743" s="2">
        <f>#REF!-C742</f>
        <v>2573</v>
      </c>
      <c r="F743" t="str">
        <f>TEXT(#REF!,"mmm-yyy")</f>
        <v>Jan-2022</v>
      </c>
    </row>
    <row r="744" spans="1:6" x14ac:dyDescent="0.25">
      <c r="A744" s="3">
        <v>44593</v>
      </c>
      <c r="B744" s="2">
        <v>75285900</v>
      </c>
      <c r="C744" s="2">
        <v>889525</v>
      </c>
      <c r="D744" s="2">
        <f>#REF!-B743</f>
        <v>296405</v>
      </c>
      <c r="E744" s="2">
        <f>#REF!-C743</f>
        <v>3582</v>
      </c>
      <c r="F744" t="str">
        <f>TEXT(#REF!,"mmm-yyy")</f>
        <v>Feb-2022</v>
      </c>
    </row>
    <row r="745" spans="1:6" x14ac:dyDescent="0.25">
      <c r="A745" s="3">
        <v>44594</v>
      </c>
      <c r="B745" s="2">
        <v>75610929</v>
      </c>
      <c r="C745" s="2">
        <v>893156</v>
      </c>
      <c r="D745" s="2">
        <f>#REF!-B744</f>
        <v>325029</v>
      </c>
      <c r="E745" s="2">
        <f>#REF!-C744</f>
        <v>3631</v>
      </c>
      <c r="F745" t="str">
        <f>TEXT(#REF!,"mmm-yyy")</f>
        <v>Feb-2022</v>
      </c>
    </row>
    <row r="746" spans="1:6" x14ac:dyDescent="0.25">
      <c r="A746" s="3">
        <v>44595</v>
      </c>
      <c r="B746" s="2">
        <v>75923171</v>
      </c>
      <c r="C746" s="2">
        <v>896178</v>
      </c>
      <c r="D746" s="2">
        <f>#REF!-B745</f>
        <v>312242</v>
      </c>
      <c r="E746" s="2">
        <f>#REF!-C745</f>
        <v>3022</v>
      </c>
      <c r="F746" t="str">
        <f>TEXT(#REF!,"mmm-yyy")</f>
        <v>Feb-2022</v>
      </c>
    </row>
    <row r="747" spans="1:6" x14ac:dyDescent="0.25">
      <c r="A747" s="3">
        <v>44596</v>
      </c>
      <c r="B747" s="2">
        <v>76236151</v>
      </c>
      <c r="C747" s="2">
        <v>900154</v>
      </c>
      <c r="D747" s="2">
        <f>#REF!-B746</f>
        <v>312980</v>
      </c>
      <c r="E747" s="2">
        <f>#REF!-C746</f>
        <v>3976</v>
      </c>
      <c r="F747" t="str">
        <f>TEXT(#REF!,"mmm-yyy")</f>
        <v>Feb-2022</v>
      </c>
    </row>
    <row r="748" spans="1:6" x14ac:dyDescent="0.25">
      <c r="A748" s="3">
        <v>44597</v>
      </c>
      <c r="B748" s="2">
        <v>76359918</v>
      </c>
      <c r="C748" s="2">
        <v>901022</v>
      </c>
      <c r="D748" s="2">
        <f>#REF!-B747</f>
        <v>123767</v>
      </c>
      <c r="E748" s="2">
        <f>#REF!-C747</f>
        <v>868</v>
      </c>
      <c r="F748" t="str">
        <f>TEXT(#REF!,"mmm-yyy")</f>
        <v>Feb-2022</v>
      </c>
    </row>
    <row r="749" spans="1:6" x14ac:dyDescent="0.25">
      <c r="A749" s="3">
        <v>44598</v>
      </c>
      <c r="B749" s="2">
        <v>76418395</v>
      </c>
      <c r="C749" s="2">
        <v>901400</v>
      </c>
      <c r="D749" s="2">
        <f>#REF!-B748</f>
        <v>58477</v>
      </c>
      <c r="E749" s="2">
        <f>#REF!-C748</f>
        <v>378</v>
      </c>
      <c r="F749" t="str">
        <f>TEXT(#REF!,"mmm-yyy")</f>
        <v>Feb-2022</v>
      </c>
    </row>
    <row r="750" spans="1:6" x14ac:dyDescent="0.25">
      <c r="A750" s="3">
        <v>44599</v>
      </c>
      <c r="B750" s="2">
        <v>76766514</v>
      </c>
      <c r="C750" s="2">
        <v>904139</v>
      </c>
      <c r="D750" s="2">
        <f>#REF!-B749</f>
        <v>348119</v>
      </c>
      <c r="E750" s="2">
        <f>#REF!-C749</f>
        <v>2739</v>
      </c>
      <c r="F750" t="str">
        <f>TEXT(#REF!,"mmm-yyy")</f>
        <v>Feb-2022</v>
      </c>
    </row>
    <row r="751" spans="1:6" x14ac:dyDescent="0.25">
      <c r="A751" s="3">
        <v>44600</v>
      </c>
      <c r="B751" s="2">
        <v>76961010</v>
      </c>
      <c r="C751" s="2">
        <v>907497</v>
      </c>
      <c r="D751" s="2">
        <f>#REF!-B750</f>
        <v>194496</v>
      </c>
      <c r="E751" s="2">
        <f>#REF!-C750</f>
        <v>3358</v>
      </c>
      <c r="F751" t="str">
        <f>TEXT(#REF!,"mmm-yyy")</f>
        <v>Feb-2022</v>
      </c>
    </row>
    <row r="752" spans="1:6" x14ac:dyDescent="0.25">
      <c r="A752" s="3">
        <v>44601</v>
      </c>
      <c r="B752" s="2">
        <v>77187359</v>
      </c>
      <c r="C752" s="2">
        <v>911067</v>
      </c>
      <c r="D752" s="2">
        <f>#REF!-B751</f>
        <v>226349</v>
      </c>
      <c r="E752" s="2">
        <f>#REF!-C751</f>
        <v>3570</v>
      </c>
      <c r="F752" t="str">
        <f>TEXT(#REF!,"mmm-yyy")</f>
        <v>Feb-2022</v>
      </c>
    </row>
    <row r="753" spans="1:6" x14ac:dyDescent="0.25">
      <c r="A753" s="3">
        <v>44602</v>
      </c>
      <c r="B753" s="2">
        <v>77360952</v>
      </c>
      <c r="C753" s="2">
        <v>914328</v>
      </c>
      <c r="D753" s="2">
        <f>#REF!-B752</f>
        <v>173593</v>
      </c>
      <c r="E753" s="2">
        <f>#REF!-C752</f>
        <v>3261</v>
      </c>
      <c r="F753" t="str">
        <f>TEXT(#REF!,"mmm-yyy")</f>
        <v>Feb-2022</v>
      </c>
    </row>
    <row r="754" spans="1:6" x14ac:dyDescent="0.25">
      <c r="A754" s="3">
        <v>44603</v>
      </c>
      <c r="B754" s="2">
        <v>77530775</v>
      </c>
      <c r="C754" s="2">
        <v>917135</v>
      </c>
      <c r="D754" s="2">
        <f>#REF!-B753</f>
        <v>169823</v>
      </c>
      <c r="E754" s="2">
        <f>#REF!-C753</f>
        <v>2807</v>
      </c>
      <c r="F754" t="str">
        <f>TEXT(#REF!,"mmm-yyy")</f>
        <v>Feb-2022</v>
      </c>
    </row>
    <row r="755" spans="1:6" x14ac:dyDescent="0.25">
      <c r="A755" s="3">
        <v>44604</v>
      </c>
      <c r="B755" s="2">
        <v>77594737</v>
      </c>
      <c r="C755" s="2">
        <v>917896</v>
      </c>
      <c r="D755" s="2">
        <f>#REF!-B754</f>
        <v>63962</v>
      </c>
      <c r="E755" s="2">
        <f>#REF!-C754</f>
        <v>761</v>
      </c>
      <c r="F755" t="str">
        <f>TEXT(#REF!,"mmm-yyy")</f>
        <v>Feb-2022</v>
      </c>
    </row>
    <row r="756" spans="1:6" x14ac:dyDescent="0.25">
      <c r="A756" s="3">
        <v>44605</v>
      </c>
      <c r="B756" s="2">
        <v>77629125</v>
      </c>
      <c r="C756" s="2">
        <v>918368</v>
      </c>
      <c r="D756" s="2">
        <f>#REF!-B755</f>
        <v>34388</v>
      </c>
      <c r="E756" s="2">
        <f>#REF!-C755</f>
        <v>472</v>
      </c>
      <c r="F756" t="str">
        <f>TEXT(#REF!,"mmm-yyy")</f>
        <v>Feb-2022</v>
      </c>
    </row>
    <row r="757" spans="1:6" x14ac:dyDescent="0.25">
      <c r="A757" s="3">
        <v>44606</v>
      </c>
      <c r="B757" s="2">
        <v>77835449</v>
      </c>
      <c r="C757" s="2">
        <v>920954</v>
      </c>
      <c r="D757" s="2">
        <f>#REF!-B756</f>
        <v>206324</v>
      </c>
      <c r="E757" s="2">
        <f>#REF!-C756</f>
        <v>2586</v>
      </c>
      <c r="F757" t="str">
        <f>TEXT(#REF!,"mmm-yyy")</f>
        <v>Feb-2022</v>
      </c>
    </row>
    <row r="758" spans="1:6" x14ac:dyDescent="0.25">
      <c r="A758" s="3">
        <v>44607</v>
      </c>
      <c r="B758" s="2">
        <v>77950961</v>
      </c>
      <c r="C758" s="2">
        <v>923804</v>
      </c>
      <c r="D758" s="2">
        <f>#REF!-B757</f>
        <v>115512</v>
      </c>
      <c r="E758" s="2">
        <f>#REF!-C757</f>
        <v>2850</v>
      </c>
      <c r="F758" t="str">
        <f>TEXT(#REF!,"mmm-yyy")</f>
        <v>Feb-2022</v>
      </c>
    </row>
    <row r="759" spans="1:6" x14ac:dyDescent="0.25">
      <c r="A759" s="3">
        <v>44608</v>
      </c>
      <c r="B759" s="2">
        <v>78092141</v>
      </c>
      <c r="C759" s="2">
        <v>927110</v>
      </c>
      <c r="D759" s="2">
        <f>#REF!-B758</f>
        <v>141180</v>
      </c>
      <c r="E759" s="2">
        <f>#REF!-C758</f>
        <v>3306</v>
      </c>
      <c r="F759" t="str">
        <f>TEXT(#REF!,"mmm-yyy")</f>
        <v>Feb-2022</v>
      </c>
    </row>
    <row r="760" spans="1:6" x14ac:dyDescent="0.25">
      <c r="A760" s="3">
        <v>44609</v>
      </c>
      <c r="B760" s="2">
        <v>78196006</v>
      </c>
      <c r="C760" s="2">
        <v>930297</v>
      </c>
      <c r="D760" s="2">
        <f>#REF!-B759</f>
        <v>103865</v>
      </c>
      <c r="E760" s="2">
        <f>#REF!-C759</f>
        <v>3187</v>
      </c>
      <c r="F760" t="str">
        <f>TEXT(#REF!,"mmm-yyy")</f>
        <v>Feb-2022</v>
      </c>
    </row>
    <row r="761" spans="1:6" x14ac:dyDescent="0.25">
      <c r="A761" s="3">
        <v>44610</v>
      </c>
      <c r="B761" s="2">
        <v>78305615</v>
      </c>
      <c r="C761" s="2">
        <v>932788</v>
      </c>
      <c r="D761" s="2">
        <f>#REF!-B760</f>
        <v>109609</v>
      </c>
      <c r="E761" s="2">
        <f>#REF!-C760</f>
        <v>2491</v>
      </c>
      <c r="F761" t="str">
        <f>TEXT(#REF!,"mmm-yyy")</f>
        <v>Feb-2022</v>
      </c>
    </row>
    <row r="762" spans="1:6" x14ac:dyDescent="0.25">
      <c r="A762" s="3">
        <v>44611</v>
      </c>
      <c r="B762" s="2">
        <v>78351826</v>
      </c>
      <c r="C762" s="2">
        <v>933480</v>
      </c>
      <c r="D762" s="2">
        <f>#REF!-B761</f>
        <v>46211</v>
      </c>
      <c r="E762" s="2">
        <f>#REF!-C761</f>
        <v>692</v>
      </c>
      <c r="F762" t="str">
        <f>TEXT(#REF!,"mmm-yyy")</f>
        <v>Feb-2022</v>
      </c>
    </row>
    <row r="763" spans="1:6" x14ac:dyDescent="0.25">
      <c r="A763" s="3">
        <v>44612</v>
      </c>
      <c r="B763" s="2">
        <v>78377993</v>
      </c>
      <c r="C763" s="2">
        <v>933894</v>
      </c>
      <c r="D763" s="2">
        <f>#REF!-B762</f>
        <v>26167</v>
      </c>
      <c r="E763" s="2">
        <f>#REF!-C762</f>
        <v>414</v>
      </c>
      <c r="F763" t="str">
        <f>TEXT(#REF!,"mmm-yyy")</f>
        <v>Feb-2022</v>
      </c>
    </row>
    <row r="764" spans="1:6" x14ac:dyDescent="0.25">
      <c r="A764" s="3">
        <v>44613</v>
      </c>
      <c r="B764" s="2">
        <v>78433652</v>
      </c>
      <c r="C764" s="2">
        <v>934654</v>
      </c>
      <c r="D764" s="2">
        <f>#REF!-B763</f>
        <v>55659</v>
      </c>
      <c r="E764" s="2">
        <f>#REF!-C763</f>
        <v>760</v>
      </c>
      <c r="F764" t="str">
        <f>TEXT(#REF!,"mmm-yyy")</f>
        <v>Feb-2022</v>
      </c>
    </row>
    <row r="765" spans="1:6" x14ac:dyDescent="0.25">
      <c r="A765" s="3">
        <v>44614</v>
      </c>
      <c r="B765" s="2">
        <v>78556769</v>
      </c>
      <c r="C765" s="2">
        <v>937380</v>
      </c>
      <c r="D765" s="2">
        <f>#REF!-B764</f>
        <v>123117</v>
      </c>
      <c r="E765" s="2">
        <f>#REF!-C764</f>
        <v>2726</v>
      </c>
      <c r="F765" t="str">
        <f>TEXT(#REF!,"mmm-yyy")</f>
        <v>Feb-2022</v>
      </c>
    </row>
    <row r="766" spans="1:6" x14ac:dyDescent="0.25">
      <c r="A766" s="3">
        <v>44615</v>
      </c>
      <c r="B766" s="2">
        <v>78641313</v>
      </c>
      <c r="C766" s="2">
        <v>940404</v>
      </c>
      <c r="D766" s="2">
        <f>#REF!-B765</f>
        <v>84544</v>
      </c>
      <c r="E766" s="2">
        <f>#REF!-C765</f>
        <v>3024</v>
      </c>
      <c r="F766" t="str">
        <f>TEXT(#REF!,"mmm-yyy")</f>
        <v>Feb-2022</v>
      </c>
    </row>
    <row r="767" spans="1:6" x14ac:dyDescent="0.25">
      <c r="A767" s="3">
        <v>44616</v>
      </c>
      <c r="B767" s="2">
        <v>78714719</v>
      </c>
      <c r="C767" s="2">
        <v>943312</v>
      </c>
      <c r="D767" s="2">
        <f>#REF!-B766</f>
        <v>73406</v>
      </c>
      <c r="E767" s="2">
        <f>#REF!-C766</f>
        <v>2908</v>
      </c>
      <c r="F767" t="str">
        <f>TEXT(#REF!,"mmm-yyy")</f>
        <v>Feb-2022</v>
      </c>
    </row>
    <row r="768" spans="1:6" x14ac:dyDescent="0.25">
      <c r="A768" s="3">
        <v>44617</v>
      </c>
      <c r="B768" s="2">
        <v>78800705</v>
      </c>
      <c r="C768" s="2">
        <v>946121</v>
      </c>
      <c r="D768" s="2">
        <f>#REF!-B767</f>
        <v>85986</v>
      </c>
      <c r="E768" s="2">
        <f>#REF!-C767</f>
        <v>2809</v>
      </c>
      <c r="F768" t="str">
        <f>TEXT(#REF!,"mmm-yyy")</f>
        <v>Feb-2022</v>
      </c>
    </row>
    <row r="769" spans="1:6" x14ac:dyDescent="0.25">
      <c r="A769" s="3">
        <v>44618</v>
      </c>
      <c r="B769" s="2">
        <v>78825927</v>
      </c>
      <c r="C769" s="2">
        <v>946686</v>
      </c>
      <c r="D769" s="2">
        <f>#REF!-B768</f>
        <v>25222</v>
      </c>
      <c r="E769" s="2">
        <f>#REF!-C768</f>
        <v>565</v>
      </c>
      <c r="F769" t="str">
        <f>TEXT(#REF!,"mmm-yyy")</f>
        <v>Feb-2022</v>
      </c>
    </row>
    <row r="770" spans="1:6" x14ac:dyDescent="0.25">
      <c r="A770" s="3">
        <v>44619</v>
      </c>
      <c r="B770" s="2">
        <v>78835013</v>
      </c>
      <c r="C770" s="2">
        <v>946883</v>
      </c>
      <c r="D770" s="2">
        <f>#REF!-B769</f>
        <v>9086</v>
      </c>
      <c r="E770" s="2">
        <f>#REF!-C769</f>
        <v>197</v>
      </c>
      <c r="F770" t="str">
        <f>TEXT(#REF!,"mmm-yyy")</f>
        <v>Feb-2022</v>
      </c>
    </row>
    <row r="771" spans="1:6" x14ac:dyDescent="0.25">
      <c r="A771" s="3">
        <v>44620</v>
      </c>
      <c r="B771" s="2">
        <v>78942813</v>
      </c>
      <c r="C771" s="2">
        <v>948855</v>
      </c>
      <c r="D771" s="2">
        <f>#REF!-B770</f>
        <v>107800</v>
      </c>
      <c r="E771" s="2">
        <f>#REF!-C770</f>
        <v>1972</v>
      </c>
      <c r="F771" t="str">
        <f>TEXT(#REF!,"mmm-yyy")</f>
        <v>Feb-2022</v>
      </c>
    </row>
    <row r="772" spans="1:6" x14ac:dyDescent="0.25">
      <c r="A772" s="3">
        <v>44621</v>
      </c>
      <c r="B772" s="2">
        <v>78986396</v>
      </c>
      <c r="C772" s="2">
        <v>950788</v>
      </c>
      <c r="D772" s="2">
        <f>#REF!-B771</f>
        <v>43583</v>
      </c>
      <c r="E772" s="2">
        <f>#REF!-C771</f>
        <v>1933</v>
      </c>
      <c r="F772" t="str">
        <f>TEXT(#REF!,"mmm-yyy")</f>
        <v>Mar-2022</v>
      </c>
    </row>
    <row r="773" spans="1:6" x14ac:dyDescent="0.25">
      <c r="A773" s="3">
        <v>44622</v>
      </c>
      <c r="B773" s="2">
        <v>79044542</v>
      </c>
      <c r="C773" s="2">
        <v>953136</v>
      </c>
      <c r="D773" s="2">
        <f>#REF!-B772</f>
        <v>58146</v>
      </c>
      <c r="E773" s="2">
        <f>#REF!-C772</f>
        <v>2348</v>
      </c>
      <c r="F773" t="str">
        <f>TEXT(#REF!,"mmm-yyy")</f>
        <v>Mar-2022</v>
      </c>
    </row>
    <row r="774" spans="1:6" x14ac:dyDescent="0.25">
      <c r="A774" s="3">
        <v>44623</v>
      </c>
      <c r="B774" s="2">
        <v>79096279</v>
      </c>
      <c r="C774" s="2">
        <v>955018</v>
      </c>
      <c r="D774" s="2">
        <f>#REF!-B773</f>
        <v>51737</v>
      </c>
      <c r="E774" s="2">
        <f>#REF!-C773</f>
        <v>1882</v>
      </c>
      <c r="F774" t="str">
        <f>TEXT(#REF!,"mmm-yyy")</f>
        <v>Mar-2022</v>
      </c>
    </row>
    <row r="775" spans="1:6" x14ac:dyDescent="0.25">
      <c r="A775" s="3">
        <v>44624</v>
      </c>
      <c r="B775" s="2">
        <v>79145866</v>
      </c>
      <c r="C775" s="2">
        <v>956910</v>
      </c>
      <c r="D775" s="2">
        <f>#REF!-B774</f>
        <v>49587</v>
      </c>
      <c r="E775" s="2">
        <f>#REF!-C774</f>
        <v>1892</v>
      </c>
      <c r="F775" t="str">
        <f>TEXT(#REF!,"mmm-yyy")</f>
        <v>Mar-2022</v>
      </c>
    </row>
    <row r="776" spans="1:6" x14ac:dyDescent="0.25">
      <c r="A776" s="3">
        <v>44625</v>
      </c>
      <c r="B776" s="2">
        <v>79162481</v>
      </c>
      <c r="C776" s="2">
        <v>957217</v>
      </c>
      <c r="D776" s="2">
        <f>#REF!-B775</f>
        <v>16615</v>
      </c>
      <c r="E776" s="2">
        <f>#REF!-C775</f>
        <v>307</v>
      </c>
      <c r="F776" t="str">
        <f>TEXT(#REF!,"mmm-yyy")</f>
        <v>Mar-2022</v>
      </c>
    </row>
    <row r="777" spans="1:6" x14ac:dyDescent="0.25">
      <c r="A777" s="3">
        <v>44626</v>
      </c>
      <c r="B777" s="2">
        <v>79169256</v>
      </c>
      <c r="C777" s="2">
        <v>957429</v>
      </c>
      <c r="D777" s="2">
        <f>#REF!-B776</f>
        <v>6775</v>
      </c>
      <c r="E777" s="2">
        <f>#REF!-C776</f>
        <v>212</v>
      </c>
      <c r="F777" t="str">
        <f>TEXT(#REF!,"mmm-yyy")</f>
        <v>Mar-2022</v>
      </c>
    </row>
    <row r="778" spans="1:6" x14ac:dyDescent="0.25">
      <c r="A778" s="3">
        <v>44627</v>
      </c>
      <c r="B778" s="2">
        <v>79232308</v>
      </c>
      <c r="C778" s="2">
        <v>959115</v>
      </c>
      <c r="D778" s="2">
        <f>#REF!-B777</f>
        <v>63052</v>
      </c>
      <c r="E778" s="2">
        <f>#REF!-C777</f>
        <v>1686</v>
      </c>
      <c r="F778" t="str">
        <f>TEXT(#REF!,"mmm-yyy")</f>
        <v>Mar-2022</v>
      </c>
    </row>
    <row r="779" spans="1:6" x14ac:dyDescent="0.25">
      <c r="A779" s="3">
        <v>44628</v>
      </c>
      <c r="B779" s="2">
        <v>79266324</v>
      </c>
      <c r="C779" s="2">
        <v>960690</v>
      </c>
      <c r="D779" s="2">
        <f>#REF!-B778</f>
        <v>34016</v>
      </c>
      <c r="E779" s="2">
        <f>#REF!-C778</f>
        <v>1575</v>
      </c>
      <c r="F779" t="str">
        <f>TEXT(#REF!,"mmm-yyy")</f>
        <v>Mar-2022</v>
      </c>
    </row>
    <row r="780" spans="1:6" x14ac:dyDescent="0.25">
      <c r="A780" s="3">
        <v>44629</v>
      </c>
      <c r="B780" s="2">
        <v>79314028</v>
      </c>
      <c r="C780" s="2">
        <v>962503</v>
      </c>
      <c r="D780" s="2">
        <f>#REF!-B779</f>
        <v>47704</v>
      </c>
      <c r="E780" s="2">
        <f>#REF!-C779</f>
        <v>1813</v>
      </c>
      <c r="F780" t="str">
        <f>TEXT(#REF!,"mmm-yyy")</f>
        <v>Mar-2022</v>
      </c>
    </row>
    <row r="781" spans="1:6" x14ac:dyDescent="0.25">
      <c r="A781" s="3">
        <v>44630</v>
      </c>
      <c r="B781" s="2">
        <v>79352221</v>
      </c>
      <c r="C781" s="2">
        <v>964062</v>
      </c>
      <c r="D781" s="2">
        <f>#REF!-B780</f>
        <v>38193</v>
      </c>
      <c r="E781" s="2">
        <f>#REF!-C780</f>
        <v>1559</v>
      </c>
      <c r="F781" t="str">
        <f>TEXT(#REF!,"mmm-yyy")</f>
        <v>Mar-2022</v>
      </c>
    </row>
    <row r="782" spans="1:6" x14ac:dyDescent="0.25">
      <c r="A782" s="3">
        <v>44631</v>
      </c>
      <c r="B782" s="2">
        <v>79396596</v>
      </c>
      <c r="C782" s="2">
        <v>965746</v>
      </c>
      <c r="D782" s="2">
        <f>#REF!-B781</f>
        <v>44375</v>
      </c>
      <c r="E782" s="2">
        <f>#REF!-C781</f>
        <v>1684</v>
      </c>
      <c r="F782" t="str">
        <f>TEXT(#REF!,"mmm-yyy")</f>
        <v>Mar-2022</v>
      </c>
    </row>
    <row r="783" spans="1:6" x14ac:dyDescent="0.25">
      <c r="A783" s="3">
        <v>44632</v>
      </c>
      <c r="B783" s="2">
        <v>79407518</v>
      </c>
      <c r="C783" s="2">
        <v>966218</v>
      </c>
      <c r="D783" s="2">
        <f>#REF!-B782</f>
        <v>10922</v>
      </c>
      <c r="E783" s="2">
        <f>#REF!-C782</f>
        <v>472</v>
      </c>
      <c r="F783" t="str">
        <f>TEXT(#REF!,"mmm-yyy")</f>
        <v>Mar-2022</v>
      </c>
    </row>
    <row r="784" spans="1:6" x14ac:dyDescent="0.25">
      <c r="A784" s="3">
        <v>44633</v>
      </c>
      <c r="B784" s="2">
        <v>79413908</v>
      </c>
      <c r="C784" s="2">
        <v>966361</v>
      </c>
      <c r="D784" s="2">
        <f>#REF!-B783</f>
        <v>6390</v>
      </c>
      <c r="E784" s="2">
        <f>#REF!-C783</f>
        <v>143</v>
      </c>
      <c r="F784" t="str">
        <f>TEXT(#REF!,"mmm-yyy")</f>
        <v>Mar-2022</v>
      </c>
    </row>
    <row r="785" spans="1:6" x14ac:dyDescent="0.25">
      <c r="A785" s="3">
        <v>44634</v>
      </c>
      <c r="B785" s="2">
        <v>79462956</v>
      </c>
      <c r="C785" s="2">
        <v>963926</v>
      </c>
      <c r="D785" s="2">
        <f>#REF!-B784</f>
        <v>49048</v>
      </c>
      <c r="E785" s="2">
        <f>#REF!-C784</f>
        <v>-2435</v>
      </c>
      <c r="F785" t="str">
        <f>TEXT(#REF!,"mmm-yyy")</f>
        <v>Mar-2022</v>
      </c>
    </row>
    <row r="786" spans="1:6" x14ac:dyDescent="0.25">
      <c r="A786" s="3">
        <v>44635</v>
      </c>
      <c r="B786" s="2">
        <v>79511352</v>
      </c>
      <c r="C786" s="2">
        <v>965449</v>
      </c>
      <c r="D786" s="2">
        <f>#REF!-B785</f>
        <v>48396</v>
      </c>
      <c r="E786" s="2">
        <f>#REF!-C785</f>
        <v>1523</v>
      </c>
      <c r="F786" t="str">
        <f>TEXT(#REF!,"mmm-yyy")</f>
        <v>Mar-2022</v>
      </c>
    </row>
    <row r="787" spans="1:6" x14ac:dyDescent="0.25">
      <c r="A787" s="3">
        <v>44636</v>
      </c>
      <c r="B787" s="2">
        <v>79550748</v>
      </c>
      <c r="C787" s="2">
        <v>967482</v>
      </c>
      <c r="D787" s="2">
        <f>#REF!-B786</f>
        <v>39396</v>
      </c>
      <c r="E787" s="2">
        <f>#REF!-C786</f>
        <v>2033</v>
      </c>
      <c r="F787" t="str">
        <f>TEXT(#REF!,"mmm-yyy")</f>
        <v>Mar-2022</v>
      </c>
    </row>
    <row r="788" spans="1:6" x14ac:dyDescent="0.25">
      <c r="A788" s="3">
        <v>44637</v>
      </c>
      <c r="B788" s="2">
        <v>79586734</v>
      </c>
      <c r="C788" s="2">
        <v>968690</v>
      </c>
      <c r="D788" s="2">
        <f>#REF!-B787</f>
        <v>35986</v>
      </c>
      <c r="E788" s="2">
        <f>#REF!-C787</f>
        <v>1208</v>
      </c>
      <c r="F788" t="str">
        <f>TEXT(#REF!,"mmm-yyy")</f>
        <v>Mar-2022</v>
      </c>
    </row>
    <row r="789" spans="1:6" x14ac:dyDescent="0.25">
      <c r="A789" s="3">
        <v>44638</v>
      </c>
      <c r="B789" s="2">
        <v>79623203</v>
      </c>
      <c r="C789" s="2">
        <v>969733</v>
      </c>
      <c r="D789" s="2">
        <f>#REF!-B788</f>
        <v>36469</v>
      </c>
      <c r="E789" s="2">
        <f>#REF!-C788</f>
        <v>1043</v>
      </c>
      <c r="F789" t="str">
        <f>TEXT(#REF!,"mmm-yyy")</f>
        <v>Mar-2022</v>
      </c>
    </row>
    <row r="790" spans="1:6" x14ac:dyDescent="0.25">
      <c r="A790" s="3">
        <v>44639</v>
      </c>
      <c r="B790" s="2">
        <v>79635322</v>
      </c>
      <c r="C790" s="2">
        <v>970065</v>
      </c>
      <c r="D790" s="2">
        <f>#REF!-B789</f>
        <v>12119</v>
      </c>
      <c r="E790" s="2">
        <f>#REF!-C789</f>
        <v>332</v>
      </c>
      <c r="F790" t="str">
        <f>TEXT(#REF!,"mmm-yyy")</f>
        <v>Mar-2022</v>
      </c>
    </row>
    <row r="791" spans="1:6" x14ac:dyDescent="0.25">
      <c r="A791" s="3">
        <v>44640</v>
      </c>
      <c r="B791" s="2">
        <v>79643175</v>
      </c>
      <c r="C791" s="2">
        <v>970148</v>
      </c>
      <c r="D791" s="2">
        <f>#REF!-B790</f>
        <v>7853</v>
      </c>
      <c r="E791" s="2">
        <f>#REF!-C790</f>
        <v>83</v>
      </c>
      <c r="F791" t="str">
        <f>TEXT(#REF!,"mmm-yyy")</f>
        <v>Mar-2022</v>
      </c>
    </row>
    <row r="792" spans="1:6" x14ac:dyDescent="0.25">
      <c r="A792" s="3">
        <v>44641</v>
      </c>
      <c r="B792" s="2">
        <v>79689310</v>
      </c>
      <c r="C792" s="2">
        <v>971074</v>
      </c>
      <c r="D792" s="2">
        <f>#REF!-B791</f>
        <v>46135</v>
      </c>
      <c r="E792" s="2">
        <f>#REF!-C791</f>
        <v>926</v>
      </c>
      <c r="F792" t="str">
        <f>TEXT(#REF!,"mmm-yyy")</f>
        <v>Mar-2022</v>
      </c>
    </row>
    <row r="793" spans="1:6" x14ac:dyDescent="0.25">
      <c r="A793" s="3">
        <v>44642</v>
      </c>
      <c r="B793" s="2">
        <v>79714979</v>
      </c>
      <c r="C793" s="2">
        <v>972104</v>
      </c>
      <c r="D793" s="2">
        <f>#REF!-B792</f>
        <v>25669</v>
      </c>
      <c r="E793" s="2">
        <f>#REF!-C792</f>
        <v>1030</v>
      </c>
      <c r="F793" t="str">
        <f>TEXT(#REF!,"mmm-yyy")</f>
        <v>Mar-2022</v>
      </c>
    </row>
    <row r="794" spans="1:6" x14ac:dyDescent="0.25">
      <c r="A794" s="3">
        <v>44643</v>
      </c>
      <c r="B794" s="2">
        <v>79762066</v>
      </c>
      <c r="C794" s="2">
        <v>973459</v>
      </c>
      <c r="D794" s="2">
        <f>#REF!-B793</f>
        <v>47087</v>
      </c>
      <c r="E794" s="2">
        <f>#REF!-C793</f>
        <v>1355</v>
      </c>
      <c r="F794" t="str">
        <f>TEXT(#REF!,"mmm-yyy")</f>
        <v>Mar-2022</v>
      </c>
    </row>
    <row r="795" spans="1:6" x14ac:dyDescent="0.25">
      <c r="A795" s="3">
        <v>44644</v>
      </c>
      <c r="B795" s="2">
        <v>79799812</v>
      </c>
      <c r="C795" s="2">
        <v>974441</v>
      </c>
      <c r="D795" s="2">
        <f>#REF!-B794</f>
        <v>37746</v>
      </c>
      <c r="E795" s="2">
        <f>#REF!-C794</f>
        <v>982</v>
      </c>
      <c r="F795" t="str">
        <f>TEXT(#REF!,"mmm-yyy")</f>
        <v>Mar-2022</v>
      </c>
    </row>
    <row r="796" spans="1:6" x14ac:dyDescent="0.25">
      <c r="A796" s="3">
        <v>44645</v>
      </c>
      <c r="B796" s="2">
        <v>79833549</v>
      </c>
      <c r="C796" s="2">
        <v>975273</v>
      </c>
      <c r="D796" s="2">
        <f>#REF!-B795</f>
        <v>33737</v>
      </c>
      <c r="E796" s="2">
        <f>#REF!-C795</f>
        <v>832</v>
      </c>
      <c r="F796" t="str">
        <f>TEXT(#REF!,"mmm-yyy")</f>
        <v>Mar-2022</v>
      </c>
    </row>
    <row r="797" spans="1:6" x14ac:dyDescent="0.25">
      <c r="A797" s="3">
        <v>44646</v>
      </c>
      <c r="B797" s="2">
        <v>79845604</v>
      </c>
      <c r="C797" s="2">
        <v>975436</v>
      </c>
      <c r="D797" s="2">
        <f>#REF!-B796</f>
        <v>12055</v>
      </c>
      <c r="E797" s="2">
        <f>#REF!-C796</f>
        <v>163</v>
      </c>
      <c r="F797" t="str">
        <f>TEXT(#REF!,"mmm-yyy")</f>
        <v>Mar-2022</v>
      </c>
    </row>
    <row r="798" spans="1:6" x14ac:dyDescent="0.25">
      <c r="A798" s="3">
        <v>44647</v>
      </c>
      <c r="B798" s="2">
        <v>79853102</v>
      </c>
      <c r="C798" s="2">
        <v>975486</v>
      </c>
      <c r="D798" s="2">
        <f>#REF!-B797</f>
        <v>7498</v>
      </c>
      <c r="E798" s="2">
        <f>#REF!-C797</f>
        <v>50</v>
      </c>
      <c r="F798" t="str">
        <f>TEXT(#REF!,"mmm-yyy")</f>
        <v>Mar-2022</v>
      </c>
    </row>
    <row r="799" spans="1:6" x14ac:dyDescent="0.25">
      <c r="A799" s="3">
        <v>44648</v>
      </c>
      <c r="B799" s="2">
        <v>79895338</v>
      </c>
      <c r="C799" s="2">
        <v>976396</v>
      </c>
      <c r="D799" s="2">
        <f>#REF!-B798</f>
        <v>42236</v>
      </c>
      <c r="E799" s="2">
        <f>#REF!-C798</f>
        <v>910</v>
      </c>
      <c r="F799" t="str">
        <f>TEXT(#REF!,"mmm-yyy")</f>
        <v>Mar-2022</v>
      </c>
    </row>
    <row r="800" spans="1:6" x14ac:dyDescent="0.25">
      <c r="A800" s="3">
        <v>44649</v>
      </c>
      <c r="B800" s="2">
        <v>79920966</v>
      </c>
      <c r="C800" s="2">
        <v>977153</v>
      </c>
      <c r="D800" s="2">
        <f>#REF!-B799</f>
        <v>25628</v>
      </c>
      <c r="E800" s="2">
        <f>#REF!-C799</f>
        <v>757</v>
      </c>
      <c r="F800" t="str">
        <f>TEXT(#REF!,"mmm-yyy")</f>
        <v>Mar-2022</v>
      </c>
    </row>
    <row r="801" spans="1:6" x14ac:dyDescent="0.25">
      <c r="A801" s="3">
        <v>44650</v>
      </c>
      <c r="B801" s="2">
        <v>79966408</v>
      </c>
      <c r="C801" s="2">
        <v>978361</v>
      </c>
      <c r="D801" s="2">
        <f>#REF!-B800</f>
        <v>45442</v>
      </c>
      <c r="E801" s="2">
        <f>#REF!-C800</f>
        <v>1208</v>
      </c>
      <c r="F801" t="str">
        <f>TEXT(#REF!,"mmm-yyy")</f>
        <v>Mar-2022</v>
      </c>
    </row>
    <row r="802" spans="1:6" x14ac:dyDescent="0.25">
      <c r="A802" s="3">
        <v>44651</v>
      </c>
      <c r="B802" s="2">
        <v>80004185</v>
      </c>
      <c r="C802" s="2">
        <v>979236</v>
      </c>
      <c r="D802" s="2">
        <f>#REF!-B801</f>
        <v>37777</v>
      </c>
      <c r="E802" s="2">
        <f>#REF!-C801</f>
        <v>875</v>
      </c>
      <c r="F802" t="str">
        <f>TEXT(#REF!,"mmm-yyy")</f>
        <v>Mar-2022</v>
      </c>
    </row>
    <row r="803" spans="1:6" x14ac:dyDescent="0.25">
      <c r="A803" s="3">
        <v>44652</v>
      </c>
      <c r="B803" s="2">
        <v>80036620</v>
      </c>
      <c r="C803" s="2">
        <v>979881</v>
      </c>
      <c r="D803" s="2">
        <f>#REF!-B802</f>
        <v>32435</v>
      </c>
      <c r="E803" s="2">
        <f>#REF!-C802</f>
        <v>645</v>
      </c>
      <c r="F803" t="str">
        <f>TEXT(#REF!,"mmm-yyy")</f>
        <v>Apr-2022</v>
      </c>
    </row>
    <row r="804" spans="1:6" x14ac:dyDescent="0.25">
      <c r="A804" s="3">
        <v>44653</v>
      </c>
      <c r="B804" s="2">
        <v>80048015</v>
      </c>
      <c r="C804" s="2">
        <v>980018</v>
      </c>
      <c r="D804" s="2">
        <f>#REF!-B803</f>
        <v>11395</v>
      </c>
      <c r="E804" s="2">
        <f>#REF!-C803</f>
        <v>137</v>
      </c>
      <c r="F804" t="str">
        <f>TEXT(#REF!,"mmm-yyy")</f>
        <v>Apr-2022</v>
      </c>
    </row>
    <row r="805" spans="1:6" x14ac:dyDescent="0.25">
      <c r="A805" s="3">
        <v>44654</v>
      </c>
      <c r="B805" s="2">
        <v>80052942</v>
      </c>
      <c r="C805" s="2">
        <v>980057</v>
      </c>
      <c r="D805" s="2">
        <f>#REF!-B804</f>
        <v>4927</v>
      </c>
      <c r="E805" s="2">
        <f>#REF!-C804</f>
        <v>39</v>
      </c>
      <c r="F805" t="str">
        <f>TEXT(#REF!,"mmm-yyy")</f>
        <v>Apr-2022</v>
      </c>
    </row>
    <row r="806" spans="1:6" x14ac:dyDescent="0.25">
      <c r="A806" s="3">
        <v>44655</v>
      </c>
      <c r="B806" s="2">
        <v>80093982</v>
      </c>
      <c r="C806" s="2">
        <v>980682</v>
      </c>
      <c r="D806" s="2">
        <f>#REF!-B805</f>
        <v>41040</v>
      </c>
      <c r="E806" s="2">
        <f>#REF!-C805</f>
        <v>625</v>
      </c>
      <c r="F806" t="str">
        <f>TEXT(#REF!,"mmm-yyy")</f>
        <v>Apr-2022</v>
      </c>
    </row>
    <row r="807" spans="1:6" x14ac:dyDescent="0.25">
      <c r="A807" s="3">
        <v>44656</v>
      </c>
      <c r="B807" s="2">
        <v>80124875</v>
      </c>
      <c r="C807" s="2">
        <v>981146</v>
      </c>
      <c r="D807" s="2">
        <f>#REF!-B806</f>
        <v>30893</v>
      </c>
      <c r="E807" s="2">
        <f>#REF!-C806</f>
        <v>464</v>
      </c>
      <c r="F807" t="str">
        <f>TEXT(#REF!,"mmm-yyy")</f>
        <v>Apr-2022</v>
      </c>
    </row>
    <row r="808" spans="1:6" x14ac:dyDescent="0.25">
      <c r="A808" s="3">
        <v>44657</v>
      </c>
      <c r="B808" s="2">
        <v>80174198</v>
      </c>
      <c r="C808" s="2">
        <v>982263</v>
      </c>
      <c r="D808" s="2">
        <f>#REF!-B807</f>
        <v>49323</v>
      </c>
      <c r="E808" s="2">
        <f>#REF!-C807</f>
        <v>1117</v>
      </c>
      <c r="F808" t="str">
        <f>TEXT(#REF!,"mmm-yyy")</f>
        <v>Apr-2022</v>
      </c>
    </row>
    <row r="809" spans="1:6" x14ac:dyDescent="0.25">
      <c r="A809" s="3">
        <v>44658</v>
      </c>
      <c r="B809" s="2">
        <v>80209904</v>
      </c>
      <c r="C809" s="2">
        <v>982971</v>
      </c>
      <c r="D809" s="2">
        <f>#REF!-B808</f>
        <v>35706</v>
      </c>
      <c r="E809" s="2">
        <f>#REF!-C808</f>
        <v>708</v>
      </c>
      <c r="F809" t="str">
        <f>TEXT(#REF!,"mmm-yyy")</f>
        <v>Apr-2022</v>
      </c>
    </row>
    <row r="810" spans="1:6" x14ac:dyDescent="0.25">
      <c r="A810" s="3">
        <v>44659</v>
      </c>
      <c r="B810" s="2">
        <v>80254009</v>
      </c>
      <c r="C810" s="2">
        <v>983514</v>
      </c>
      <c r="D810" s="2">
        <f>#REF!-B809</f>
        <v>44105</v>
      </c>
      <c r="E810" s="2">
        <f>#REF!-C809</f>
        <v>543</v>
      </c>
      <c r="F810" t="str">
        <f>TEXT(#REF!,"mmm-yyy")</f>
        <v>Apr-2022</v>
      </c>
    </row>
    <row r="811" spans="1:6" x14ac:dyDescent="0.25">
      <c r="A811" s="3">
        <v>44660</v>
      </c>
      <c r="B811" s="2">
        <v>80267530</v>
      </c>
      <c r="C811" s="2">
        <v>983786</v>
      </c>
      <c r="D811" s="2">
        <f>#REF!-B810</f>
        <v>13521</v>
      </c>
      <c r="E811" s="2">
        <f>#REF!-C810</f>
        <v>272</v>
      </c>
      <c r="F811" t="str">
        <f>TEXT(#REF!,"mmm-yyy")</f>
        <v>Apr-2022</v>
      </c>
    </row>
    <row r="812" spans="1:6" x14ac:dyDescent="0.25">
      <c r="A812" s="3">
        <v>44661</v>
      </c>
      <c r="B812" s="2">
        <v>80275715</v>
      </c>
      <c r="C812" s="2">
        <v>983813</v>
      </c>
      <c r="D812" s="2">
        <f>#REF!-B811</f>
        <v>8185</v>
      </c>
      <c r="E812" s="2">
        <f>#REF!-C811</f>
        <v>27</v>
      </c>
      <c r="F812" t="str">
        <f>TEXT(#REF!,"mmm-yyy")</f>
        <v>Apr-2022</v>
      </c>
    </row>
    <row r="813" spans="1:6" x14ac:dyDescent="0.25">
      <c r="A813" s="3">
        <v>44662</v>
      </c>
      <c r="B813" s="2">
        <v>80325700</v>
      </c>
      <c r="C813" s="2">
        <v>984247</v>
      </c>
      <c r="D813" s="2">
        <f>#REF!-B812</f>
        <v>49985</v>
      </c>
      <c r="E813" s="2">
        <f>#REF!-C812</f>
        <v>434</v>
      </c>
      <c r="F813" t="str">
        <f>TEXT(#REF!,"mmm-yyy")</f>
        <v>Apr-2022</v>
      </c>
    </row>
    <row r="814" spans="1:6" x14ac:dyDescent="0.25">
      <c r="A814" s="3">
        <v>44663</v>
      </c>
      <c r="B814" s="2">
        <v>80354734</v>
      </c>
      <c r="C814" s="2">
        <v>984838</v>
      </c>
      <c r="D814" s="2">
        <f>#REF!-B813</f>
        <v>29034</v>
      </c>
      <c r="E814" s="2">
        <f>#REF!-C813</f>
        <v>591</v>
      </c>
      <c r="F814" t="str">
        <f>TEXT(#REF!,"mmm-yyy")</f>
        <v>Apr-2022</v>
      </c>
    </row>
    <row r="815" spans="1:6" x14ac:dyDescent="0.25">
      <c r="A815" s="3">
        <v>44664</v>
      </c>
      <c r="B815" s="2">
        <v>80408643</v>
      </c>
      <c r="C815" s="2">
        <v>985832</v>
      </c>
      <c r="D815" s="2">
        <f>#REF!-B814</f>
        <v>53909</v>
      </c>
      <c r="E815" s="2">
        <f>#REF!-C814</f>
        <v>994</v>
      </c>
      <c r="F815" t="str">
        <f>TEXT(#REF!,"mmm-yyy")</f>
        <v>Apr-2022</v>
      </c>
    </row>
    <row r="816" spans="1:6" x14ac:dyDescent="0.25">
      <c r="A816" s="3">
        <v>44665</v>
      </c>
      <c r="B816" s="2">
        <v>80466106</v>
      </c>
      <c r="C816" s="2">
        <v>986448</v>
      </c>
      <c r="D816" s="2">
        <f>#REF!-B815</f>
        <v>57463</v>
      </c>
      <c r="E816" s="2">
        <f>#REF!-C815</f>
        <v>616</v>
      </c>
      <c r="F816" t="str">
        <f>TEXT(#REF!,"mmm-yyy")</f>
        <v>Apr-2022</v>
      </c>
    </row>
    <row r="817" spans="1:6" x14ac:dyDescent="0.25">
      <c r="A817" s="3">
        <v>44666</v>
      </c>
      <c r="B817" s="2">
        <v>80513724</v>
      </c>
      <c r="C817" s="2">
        <v>987171</v>
      </c>
      <c r="D817" s="2">
        <f>#REF!-B816</f>
        <v>47618</v>
      </c>
      <c r="E817" s="2">
        <f>#REF!-C816</f>
        <v>723</v>
      </c>
      <c r="F817" t="str">
        <f>TEXT(#REF!,"mmm-yyy")</f>
        <v>Apr-2022</v>
      </c>
    </row>
    <row r="818" spans="1:6" x14ac:dyDescent="0.25">
      <c r="A818" s="3">
        <v>44667</v>
      </c>
      <c r="B818" s="2">
        <v>80524627</v>
      </c>
      <c r="C818" s="2">
        <v>987211</v>
      </c>
      <c r="D818" s="2">
        <f>#REF!-B817</f>
        <v>10903</v>
      </c>
      <c r="E818" s="2">
        <f>#REF!-C817</f>
        <v>40</v>
      </c>
      <c r="F818" t="str">
        <f>TEXT(#REF!,"mmm-yyy")</f>
        <v>Apr-2022</v>
      </c>
    </row>
    <row r="819" spans="1:6" x14ac:dyDescent="0.25">
      <c r="A819" s="3">
        <v>44668</v>
      </c>
      <c r="B819" s="2">
        <v>80535906</v>
      </c>
      <c r="C819" s="2">
        <v>987228</v>
      </c>
      <c r="D819" s="2">
        <f>#REF!-B818</f>
        <v>11279</v>
      </c>
      <c r="E819" s="2">
        <f>#REF!-C818</f>
        <v>17</v>
      </c>
      <c r="F819" t="str">
        <f>TEXT(#REF!,"mmm-yyy")</f>
        <v>Apr-2022</v>
      </c>
    </row>
    <row r="820" spans="1:6" x14ac:dyDescent="0.25">
      <c r="A820" s="3">
        <v>44669</v>
      </c>
      <c r="B820" s="2">
        <v>80595982</v>
      </c>
      <c r="C820" s="2">
        <v>987545</v>
      </c>
      <c r="D820" s="2">
        <f>#REF!-B819</f>
        <v>60076</v>
      </c>
      <c r="E820" s="2">
        <f>#REF!-C819</f>
        <v>317</v>
      </c>
      <c r="F820" t="str">
        <f>TEXT(#REF!,"mmm-yyy")</f>
        <v>Apr-2022</v>
      </c>
    </row>
    <row r="821" spans="1:6" x14ac:dyDescent="0.25">
      <c r="A821" s="3">
        <v>44670</v>
      </c>
      <c r="B821" s="2">
        <v>80646004</v>
      </c>
      <c r="C821" s="2">
        <v>987999</v>
      </c>
      <c r="D821" s="2">
        <f>#REF!-B820</f>
        <v>50022</v>
      </c>
      <c r="E821" s="2">
        <f>#REF!-C820</f>
        <v>454</v>
      </c>
      <c r="F821" t="str">
        <f>TEXT(#REF!,"mmm-yyy")</f>
        <v>Apr-2022</v>
      </c>
    </row>
    <row r="822" spans="1:6" x14ac:dyDescent="0.25">
      <c r="A822" s="3">
        <v>44671</v>
      </c>
      <c r="B822" s="2">
        <v>80708901</v>
      </c>
      <c r="C822" s="2">
        <v>988610</v>
      </c>
      <c r="D822" s="2">
        <f>#REF!-B821</f>
        <v>62897</v>
      </c>
      <c r="E822" s="2">
        <f>#REF!-C821</f>
        <v>611</v>
      </c>
      <c r="F822" t="str">
        <f>TEXT(#REF!,"mmm-yyy")</f>
        <v>Apr-2022</v>
      </c>
    </row>
    <row r="823" spans="1:6" x14ac:dyDescent="0.25">
      <c r="A823" s="3">
        <v>44672</v>
      </c>
      <c r="B823" s="2">
        <v>80768167</v>
      </c>
      <c r="C823" s="2">
        <v>989094</v>
      </c>
      <c r="D823" s="2">
        <f>#REF!-B822</f>
        <v>59266</v>
      </c>
      <c r="E823" s="2">
        <f>#REF!-C822</f>
        <v>484</v>
      </c>
      <c r="F823" t="str">
        <f>TEXT(#REF!,"mmm-yyy")</f>
        <v>Apr-2022</v>
      </c>
    </row>
    <row r="824" spans="1:6" x14ac:dyDescent="0.25">
      <c r="A824" s="3">
        <v>44673</v>
      </c>
      <c r="B824" s="2">
        <v>80836264</v>
      </c>
      <c r="C824" s="2">
        <v>989584</v>
      </c>
      <c r="D824" s="2">
        <f>#REF!-B823</f>
        <v>68097</v>
      </c>
      <c r="E824" s="2">
        <f>#REF!-C823</f>
        <v>490</v>
      </c>
      <c r="F824" t="str">
        <f>TEXT(#REF!,"mmm-yyy")</f>
        <v>Apr-2022</v>
      </c>
    </row>
    <row r="825" spans="1:6" x14ac:dyDescent="0.25">
      <c r="A825" s="3">
        <v>44674</v>
      </c>
      <c r="B825" s="2">
        <v>80855181</v>
      </c>
      <c r="C825" s="2">
        <v>989681</v>
      </c>
      <c r="D825" s="2">
        <f>#REF!-B824</f>
        <v>18917</v>
      </c>
      <c r="E825" s="2">
        <f>#REF!-C824</f>
        <v>97</v>
      </c>
      <c r="F825" t="str">
        <f>TEXT(#REF!,"mmm-yyy")</f>
        <v>Apr-2022</v>
      </c>
    </row>
    <row r="826" spans="1:6" x14ac:dyDescent="0.25">
      <c r="A826" s="3">
        <v>44675</v>
      </c>
      <c r="B826" s="2">
        <v>80867572</v>
      </c>
      <c r="C826" s="2">
        <v>989709</v>
      </c>
      <c r="D826" s="2">
        <f>#REF!-B825</f>
        <v>12391</v>
      </c>
      <c r="E826" s="2">
        <f>#REF!-C825</f>
        <v>28</v>
      </c>
      <c r="F826" t="str">
        <f>TEXT(#REF!,"mmm-yyy")</f>
        <v>Apr-2022</v>
      </c>
    </row>
    <row r="827" spans="1:6" x14ac:dyDescent="0.25">
      <c r="A827" s="3">
        <v>44676</v>
      </c>
      <c r="B827" s="2">
        <v>80942184</v>
      </c>
      <c r="C827" s="2">
        <v>990062</v>
      </c>
      <c r="D827" s="2">
        <f>#REF!-B826</f>
        <v>74612</v>
      </c>
      <c r="E827" s="2">
        <f>#REF!-C826</f>
        <v>353</v>
      </c>
      <c r="F827" t="str">
        <f>TEXT(#REF!,"mmm-yyy")</f>
        <v>Apr-2022</v>
      </c>
    </row>
    <row r="828" spans="1:6" x14ac:dyDescent="0.25">
      <c r="A828" s="3">
        <v>44677</v>
      </c>
      <c r="B828" s="2">
        <v>80996837</v>
      </c>
      <c r="C828" s="2">
        <v>990368</v>
      </c>
      <c r="D828" s="2">
        <f>#REF!-B827</f>
        <v>54653</v>
      </c>
      <c r="E828" s="2">
        <f>#REF!-C827</f>
        <v>306</v>
      </c>
      <c r="F828" t="str">
        <f>TEXT(#REF!,"mmm-yyy")</f>
        <v>Apr-2022</v>
      </c>
    </row>
    <row r="829" spans="1:6" x14ac:dyDescent="0.25">
      <c r="A829" s="3">
        <v>44678</v>
      </c>
      <c r="B829" s="2">
        <v>81081307</v>
      </c>
      <c r="C829" s="2">
        <v>991039</v>
      </c>
      <c r="D829" s="2">
        <f>#REF!-B828</f>
        <v>84470</v>
      </c>
      <c r="E829" s="2">
        <f>#REF!-C828</f>
        <v>671</v>
      </c>
      <c r="F829" t="str">
        <f>TEXT(#REF!,"mmm-yyy")</f>
        <v>Apr-2022</v>
      </c>
    </row>
    <row r="830" spans="1:6" x14ac:dyDescent="0.25">
      <c r="A830" s="3">
        <v>44679</v>
      </c>
      <c r="B830" s="2">
        <v>81154876</v>
      </c>
      <c r="C830" s="2">
        <v>991502</v>
      </c>
      <c r="D830" s="2">
        <f>#REF!-B829</f>
        <v>73569</v>
      </c>
      <c r="E830" s="2">
        <f>#REF!-C829</f>
        <v>463</v>
      </c>
      <c r="F830" t="str">
        <f>TEXT(#REF!,"mmm-yyy")</f>
        <v>Apr-2022</v>
      </c>
    </row>
    <row r="831" spans="1:6" x14ac:dyDescent="0.25">
      <c r="A831" s="3">
        <v>44680</v>
      </c>
      <c r="B831" s="2">
        <v>81236707</v>
      </c>
      <c r="C831" s="2">
        <v>991921</v>
      </c>
      <c r="D831" s="2">
        <f>#REF!-B830</f>
        <v>81831</v>
      </c>
      <c r="E831" s="2">
        <f>#REF!-C830</f>
        <v>419</v>
      </c>
      <c r="F831" t="str">
        <f>TEXT(#REF!,"mmm-yyy")</f>
        <v>Apr-2022</v>
      </c>
    </row>
    <row r="832" spans="1:6" x14ac:dyDescent="0.25">
      <c r="A832" s="3">
        <v>44681</v>
      </c>
      <c r="B832" s="2">
        <v>81259033</v>
      </c>
      <c r="C832" s="2">
        <v>992010</v>
      </c>
      <c r="D832" s="2">
        <f>#REF!-B831</f>
        <v>22326</v>
      </c>
      <c r="E832" s="2">
        <f>#REF!-C831</f>
        <v>89</v>
      </c>
      <c r="F832" t="str">
        <f>TEXT(#REF!,"mmm-yyy")</f>
        <v>Apr-2022</v>
      </c>
    </row>
    <row r="833" spans="1:6" x14ac:dyDescent="0.25">
      <c r="A833" s="3">
        <v>44682</v>
      </c>
      <c r="B833" s="2">
        <v>81274401</v>
      </c>
      <c r="C833" s="2">
        <v>992033</v>
      </c>
      <c r="D833" s="2">
        <f>#REF!-B832</f>
        <v>15368</v>
      </c>
      <c r="E833" s="2">
        <f>#REF!-C832</f>
        <v>23</v>
      </c>
      <c r="F833" t="str">
        <f>TEXT(#REF!,"mmm-yyy")</f>
        <v>May-2022</v>
      </c>
    </row>
    <row r="834" spans="1:6" x14ac:dyDescent="0.25">
      <c r="A834" s="3">
        <v>44683</v>
      </c>
      <c r="B834" s="2">
        <v>81370245</v>
      </c>
      <c r="C834" s="2">
        <v>992424</v>
      </c>
      <c r="D834" s="2">
        <f>#REF!-B833</f>
        <v>95844</v>
      </c>
      <c r="E834" s="2">
        <f>#REF!-C833</f>
        <v>391</v>
      </c>
      <c r="F834" t="str">
        <f>TEXT(#REF!,"mmm-yyy")</f>
        <v>May-2022</v>
      </c>
    </row>
    <row r="835" spans="1:6" x14ac:dyDescent="0.25">
      <c r="A835" s="3">
        <v>44684</v>
      </c>
      <c r="B835" s="2">
        <v>81439579</v>
      </c>
      <c r="C835" s="2">
        <v>993088</v>
      </c>
      <c r="D835" s="2">
        <f>#REF!-B834</f>
        <v>69334</v>
      </c>
      <c r="E835" s="2">
        <f>#REF!-C834</f>
        <v>664</v>
      </c>
      <c r="F835" t="str">
        <f>TEXT(#REF!,"mmm-yyy")</f>
        <v>May-2022</v>
      </c>
    </row>
    <row r="836" spans="1:6" x14ac:dyDescent="0.25">
      <c r="A836" s="3">
        <v>44685</v>
      </c>
      <c r="B836" s="2">
        <v>81541529</v>
      </c>
      <c r="C836" s="2">
        <v>995021</v>
      </c>
      <c r="D836" s="2">
        <f>#REF!-B835</f>
        <v>101950</v>
      </c>
      <c r="E836" s="2">
        <f>#REF!-C835</f>
        <v>1933</v>
      </c>
      <c r="F836" t="str">
        <f>TEXT(#REF!,"mmm-yyy")</f>
        <v>May-2022</v>
      </c>
    </row>
    <row r="837" spans="1:6" x14ac:dyDescent="0.25">
      <c r="A837" s="3">
        <v>44686</v>
      </c>
      <c r="B837" s="2">
        <v>81634962</v>
      </c>
      <c r="C837" s="2">
        <v>995715</v>
      </c>
      <c r="D837" s="2">
        <f>#REF!-B836</f>
        <v>93433</v>
      </c>
      <c r="E837" s="2">
        <f>#REF!-C836</f>
        <v>694</v>
      </c>
      <c r="F837" t="str">
        <f>TEXT(#REF!,"mmm-yyy")</f>
        <v>May-2022</v>
      </c>
    </row>
    <row r="838" spans="1:6" x14ac:dyDescent="0.25">
      <c r="A838" s="3">
        <v>44687</v>
      </c>
      <c r="B838" s="2">
        <v>81730174</v>
      </c>
      <c r="C838" s="2">
        <v>996168</v>
      </c>
      <c r="D838" s="2">
        <f>#REF!-B837</f>
        <v>95212</v>
      </c>
      <c r="E838" s="2">
        <f>#REF!-C837</f>
        <v>453</v>
      </c>
      <c r="F838" t="str">
        <f>TEXT(#REF!,"mmm-yyy")</f>
        <v>May-2022</v>
      </c>
    </row>
    <row r="839" spans="1:6" x14ac:dyDescent="0.25">
      <c r="A839" s="3">
        <v>44688</v>
      </c>
      <c r="B839" s="2">
        <v>81760532</v>
      </c>
      <c r="C839" s="2">
        <v>996264</v>
      </c>
      <c r="D839" s="2">
        <f>#REF!-B838</f>
        <v>30358</v>
      </c>
      <c r="E839" s="2">
        <f>#REF!-C838</f>
        <v>96</v>
      </c>
      <c r="F839" t="str">
        <f>TEXT(#REF!,"mmm-yyy")</f>
        <v>May-2022</v>
      </c>
    </row>
    <row r="840" spans="1:6" x14ac:dyDescent="0.25">
      <c r="A840" s="3">
        <v>44689</v>
      </c>
      <c r="B840" s="2">
        <v>81772325</v>
      </c>
      <c r="C840" s="2">
        <v>996283</v>
      </c>
      <c r="D840" s="2">
        <f>#REF!-B839</f>
        <v>11793</v>
      </c>
      <c r="E840" s="2">
        <f>#REF!-C839</f>
        <v>19</v>
      </c>
      <c r="F840" t="str">
        <f>TEXT(#REF!,"mmm-yyy")</f>
        <v>May-2022</v>
      </c>
    </row>
    <row r="841" spans="1:6" x14ac:dyDescent="0.25">
      <c r="A841" s="3">
        <v>44690</v>
      </c>
      <c r="B841" s="2">
        <v>81884978</v>
      </c>
      <c r="C841" s="2">
        <v>996612</v>
      </c>
      <c r="D841" s="2">
        <f>#REF!-B840</f>
        <v>112653</v>
      </c>
      <c r="E841" s="2">
        <f>#REF!-C840</f>
        <v>329</v>
      </c>
      <c r="F841" t="str">
        <f>TEXT(#REF!,"mmm-yyy")</f>
        <v>May-2022</v>
      </c>
    </row>
    <row r="842" spans="1:6" x14ac:dyDescent="0.25">
      <c r="A842" s="3">
        <v>44691</v>
      </c>
      <c r="B842" s="2">
        <v>81978601</v>
      </c>
      <c r="C842" s="2">
        <v>996916</v>
      </c>
      <c r="D842" s="2">
        <f>#REF!-B841</f>
        <v>93623</v>
      </c>
      <c r="E842" s="2">
        <f>#REF!-C841</f>
        <v>304</v>
      </c>
      <c r="F842" t="str">
        <f>TEXT(#REF!,"mmm-yyy")</f>
        <v>May-2022</v>
      </c>
    </row>
    <row r="843" spans="1:6" x14ac:dyDescent="0.25">
      <c r="A843" s="3">
        <v>44692</v>
      </c>
      <c r="B843" s="2">
        <v>82140136</v>
      </c>
      <c r="C843" s="2">
        <v>997481</v>
      </c>
      <c r="D843" s="2">
        <f>#REF!-B842</f>
        <v>161535</v>
      </c>
      <c r="E843" s="2">
        <f>#REF!-C842</f>
        <v>565</v>
      </c>
      <c r="F843" t="str">
        <f>TEXT(#REF!,"mmm-yyy")</f>
        <v>May-2022</v>
      </c>
    </row>
    <row r="844" spans="1:6" x14ac:dyDescent="0.25">
      <c r="A844" s="3">
        <v>44693</v>
      </c>
      <c r="B844" s="2">
        <v>82255493</v>
      </c>
      <c r="C844" s="2">
        <v>997853</v>
      </c>
      <c r="D844" s="2">
        <f>#REF!-B843</f>
        <v>115357</v>
      </c>
      <c r="E844" s="2">
        <f>#REF!-C843</f>
        <v>372</v>
      </c>
      <c r="F844" t="str">
        <f>TEXT(#REF!,"mmm-yyy")</f>
        <v>May-2022</v>
      </c>
    </row>
    <row r="845" spans="1:6" x14ac:dyDescent="0.25">
      <c r="A845" s="3">
        <v>44694</v>
      </c>
      <c r="B845" s="2">
        <v>82369958</v>
      </c>
      <c r="C845" s="2">
        <v>998279</v>
      </c>
      <c r="D845" s="2">
        <f>#REF!-B844</f>
        <v>114465</v>
      </c>
      <c r="E845" s="2">
        <f>#REF!-C844</f>
        <v>426</v>
      </c>
      <c r="F845" t="str">
        <f>TEXT(#REF!,"mmm-yyy")</f>
        <v>May-2022</v>
      </c>
    </row>
    <row r="846" spans="1:6" x14ac:dyDescent="0.25">
      <c r="A846" s="3">
        <v>44695</v>
      </c>
      <c r="B846" s="2">
        <v>82395023</v>
      </c>
      <c r="C846" s="2">
        <v>998325</v>
      </c>
      <c r="D846" s="2">
        <f>#REF!-B845</f>
        <v>25065</v>
      </c>
      <c r="E846" s="2">
        <f>#REF!-C845</f>
        <v>46</v>
      </c>
      <c r="F846" t="str">
        <f>TEXT(#REF!,"mmm-yyy")</f>
        <v>May-2022</v>
      </c>
    </row>
    <row r="847" spans="1:6" x14ac:dyDescent="0.25">
      <c r="A847" s="3">
        <v>44696</v>
      </c>
      <c r="B847" s="2">
        <v>82414462</v>
      </c>
      <c r="C847" s="2">
        <v>998352</v>
      </c>
      <c r="D847" s="2">
        <f>#REF!-B846</f>
        <v>19439</v>
      </c>
      <c r="E847" s="2">
        <f>#REF!-C846</f>
        <v>27</v>
      </c>
      <c r="F847" t="str">
        <f>TEXT(#REF!,"mmm-yyy")</f>
        <v>May-2022</v>
      </c>
    </row>
    <row r="848" spans="1:6" x14ac:dyDescent="0.25">
      <c r="A848" s="3">
        <v>44697</v>
      </c>
      <c r="B848" s="2">
        <v>82564280</v>
      </c>
      <c r="C848" s="2">
        <v>998673</v>
      </c>
      <c r="D848" s="2">
        <f>#REF!-B847</f>
        <v>149818</v>
      </c>
      <c r="E848" s="2">
        <f>#REF!-C847</f>
        <v>321</v>
      </c>
      <c r="F848" t="str">
        <f>TEXT(#REF!,"mmm-yyy")</f>
        <v>May-2022</v>
      </c>
    </row>
    <row r="849" spans="1:6" x14ac:dyDescent="0.25">
      <c r="A849" s="3">
        <v>44698</v>
      </c>
      <c r="B849" s="2">
        <v>82698373</v>
      </c>
      <c r="C849" s="2">
        <v>999027</v>
      </c>
      <c r="D849" s="2">
        <f>#REF!-B848</f>
        <v>134093</v>
      </c>
      <c r="E849" s="2">
        <f>#REF!-C848</f>
        <v>354</v>
      </c>
      <c r="F849" t="str">
        <f>TEXT(#REF!,"mmm-yyy")</f>
        <v>May-2022</v>
      </c>
    </row>
    <row r="850" spans="1:6" x14ac:dyDescent="0.25">
      <c r="A850" s="3">
        <v>44699</v>
      </c>
      <c r="B850" s="2">
        <v>82867288</v>
      </c>
      <c r="C850" s="2">
        <v>999607</v>
      </c>
      <c r="D850" s="2">
        <f>#REF!-B849</f>
        <v>168915</v>
      </c>
      <c r="E850" s="2">
        <f>#REF!-C849</f>
        <v>580</v>
      </c>
      <c r="F850" t="str">
        <f>TEXT(#REF!,"mmm-yyy")</f>
        <v>May-2022</v>
      </c>
    </row>
    <row r="851" spans="1:6" x14ac:dyDescent="0.25">
      <c r="A851" s="3">
        <v>44700</v>
      </c>
      <c r="B851" s="2">
        <v>82988450</v>
      </c>
      <c r="C851" s="2">
        <v>1000013</v>
      </c>
      <c r="D851" s="2">
        <f>#REF!-B850</f>
        <v>121162</v>
      </c>
      <c r="E851" s="2">
        <f>#REF!-C850</f>
        <v>406</v>
      </c>
      <c r="F851" t="str">
        <f>TEXT(#REF!,"mmm-yyy")</f>
        <v>May-2022</v>
      </c>
    </row>
    <row r="852" spans="1:6" x14ac:dyDescent="0.25">
      <c r="A852" s="3">
        <v>44701</v>
      </c>
      <c r="B852" s="2">
        <v>83128466</v>
      </c>
      <c r="C852" s="2">
        <v>1000411</v>
      </c>
      <c r="D852" s="2">
        <f>#REF!-B851</f>
        <v>140016</v>
      </c>
      <c r="E852" s="2">
        <f>#REF!-C851</f>
        <v>398</v>
      </c>
      <c r="F852" t="str">
        <f>TEXT(#REF!,"mmm-yyy")</f>
        <v>May-2022</v>
      </c>
    </row>
    <row r="853" spans="1:6" x14ac:dyDescent="0.25">
      <c r="A853" s="3">
        <v>44702</v>
      </c>
      <c r="B853" s="2">
        <v>83165773</v>
      </c>
      <c r="C853" s="2">
        <v>1000526</v>
      </c>
      <c r="D853" s="2">
        <f>#REF!-B852</f>
        <v>37307</v>
      </c>
      <c r="E853" s="2">
        <f>#REF!-C852</f>
        <v>115</v>
      </c>
      <c r="F853" t="str">
        <f>TEXT(#REF!,"mmm-yyy")</f>
        <v>May-2022</v>
      </c>
    </row>
    <row r="854" spans="1:6" x14ac:dyDescent="0.25">
      <c r="A854" s="3">
        <v>44703</v>
      </c>
      <c r="B854" s="2">
        <v>83187760</v>
      </c>
      <c r="C854" s="2">
        <v>1000577</v>
      </c>
      <c r="D854" s="2">
        <f>#REF!-B853</f>
        <v>21987</v>
      </c>
      <c r="E854" s="2">
        <f>#REF!-C853</f>
        <v>51</v>
      </c>
      <c r="F854" t="str">
        <f>TEXT(#REF!,"mmm-yyy")</f>
        <v>May-2022</v>
      </c>
    </row>
    <row r="855" spans="1:6" x14ac:dyDescent="0.25">
      <c r="A855" s="3">
        <v>44704</v>
      </c>
      <c r="B855" s="2">
        <v>83320644</v>
      </c>
      <c r="C855" s="2">
        <v>1000826</v>
      </c>
      <c r="D855" s="2">
        <f>#REF!-B854</f>
        <v>132884</v>
      </c>
      <c r="E855" s="2">
        <f>#REF!-C854</f>
        <v>249</v>
      </c>
      <c r="F855" t="str">
        <f>TEXT(#REF!,"mmm-yyy")</f>
        <v>May-2022</v>
      </c>
    </row>
    <row r="856" spans="1:6" x14ac:dyDescent="0.25">
      <c r="A856" s="3">
        <v>44705</v>
      </c>
      <c r="B856" s="2">
        <v>83453009</v>
      </c>
      <c r="C856" s="2">
        <v>1001375</v>
      </c>
      <c r="D856" s="2">
        <f>#REF!-B855</f>
        <v>132365</v>
      </c>
      <c r="E856" s="2">
        <f>#REF!-C855</f>
        <v>549</v>
      </c>
      <c r="F856" t="str">
        <f>TEXT(#REF!,"mmm-yyy")</f>
        <v>May-2022</v>
      </c>
    </row>
    <row r="857" spans="1:6" x14ac:dyDescent="0.25">
      <c r="A857" s="3">
        <v>44706</v>
      </c>
      <c r="B857" s="2">
        <v>83640539</v>
      </c>
      <c r="C857" s="2">
        <v>1002179</v>
      </c>
      <c r="D857" s="2">
        <f>#REF!-B856</f>
        <v>187530</v>
      </c>
      <c r="E857" s="2">
        <f>#REF!-C856</f>
        <v>804</v>
      </c>
      <c r="F857" t="str">
        <f>TEXT(#REF!,"mmm-yyy")</f>
        <v>May-2022</v>
      </c>
    </row>
    <row r="858" spans="1:6" x14ac:dyDescent="0.25">
      <c r="A858" s="3">
        <v>44707</v>
      </c>
      <c r="B858" s="2">
        <v>83765123</v>
      </c>
      <c r="C858" s="2">
        <v>1002522</v>
      </c>
      <c r="D858" s="2">
        <f>#REF!-B857</f>
        <v>124584</v>
      </c>
      <c r="E858" s="2">
        <f>#REF!-C857</f>
        <v>343</v>
      </c>
      <c r="F858" t="str">
        <f>TEXT(#REF!,"mmm-yyy")</f>
        <v>May-2022</v>
      </c>
    </row>
    <row r="859" spans="1:6" x14ac:dyDescent="0.25">
      <c r="A859" s="3">
        <v>44708</v>
      </c>
      <c r="B859" s="2">
        <v>83904014</v>
      </c>
      <c r="C859" s="2">
        <v>1003124</v>
      </c>
      <c r="D859" s="2">
        <f>#REF!-B858</f>
        <v>138891</v>
      </c>
      <c r="E859" s="2">
        <f>#REF!-C858</f>
        <v>602</v>
      </c>
      <c r="F859" t="str">
        <f>TEXT(#REF!,"mmm-yyy")</f>
        <v>May-2022</v>
      </c>
    </row>
    <row r="860" spans="1:6" x14ac:dyDescent="0.25">
      <c r="A860" s="3">
        <v>44709</v>
      </c>
      <c r="B860" s="2">
        <v>83917776</v>
      </c>
      <c r="C860" s="2">
        <v>1003159</v>
      </c>
      <c r="D860" s="2">
        <f>#REF!-B859</f>
        <v>13762</v>
      </c>
      <c r="E860" s="2">
        <f>#REF!-C859</f>
        <v>35</v>
      </c>
      <c r="F860" t="str">
        <f>TEXT(#REF!,"mmm-yyy")</f>
        <v>May-2022</v>
      </c>
    </row>
    <row r="861" spans="1:6" x14ac:dyDescent="0.25">
      <c r="A861" s="3">
        <v>44710</v>
      </c>
      <c r="B861" s="2">
        <v>83926821</v>
      </c>
      <c r="C861" s="2">
        <v>1003167</v>
      </c>
      <c r="D861" s="2">
        <f>#REF!-B860</f>
        <v>9045</v>
      </c>
      <c r="E861" s="2">
        <f>#REF!-C860</f>
        <v>8</v>
      </c>
      <c r="F861" t="str">
        <f>TEXT(#REF!,"mmm-yyy")</f>
        <v>May-2022</v>
      </c>
    </row>
    <row r="862" spans="1:6" x14ac:dyDescent="0.25">
      <c r="A862" s="3">
        <v>44711</v>
      </c>
      <c r="B862" s="2">
        <v>83958973</v>
      </c>
      <c r="C862" s="2">
        <v>1003189</v>
      </c>
      <c r="D862" s="2">
        <f>#REF!-B861</f>
        <v>32152</v>
      </c>
      <c r="E862" s="2">
        <f>#REF!-C861</f>
        <v>22</v>
      </c>
      <c r="F862" t="str">
        <f>TEXT(#REF!,"mmm-yyy")</f>
        <v>May-2022</v>
      </c>
    </row>
    <row r="863" spans="1:6" x14ac:dyDescent="0.25">
      <c r="A863" s="3">
        <v>44712</v>
      </c>
      <c r="B863" s="2">
        <v>84141341</v>
      </c>
      <c r="C863" s="2">
        <v>1003571</v>
      </c>
      <c r="D863" s="2">
        <f>#REF!-B862</f>
        <v>182368</v>
      </c>
      <c r="E863" s="2">
        <f>#REF!-C862</f>
        <v>382</v>
      </c>
      <c r="F863" t="str">
        <f>TEXT(#REF!,"mmm-yyy")</f>
        <v>May-2022</v>
      </c>
    </row>
    <row r="864" spans="1:6" x14ac:dyDescent="0.25">
      <c r="A864" s="3">
        <v>44713</v>
      </c>
      <c r="B864" s="2">
        <v>84360608</v>
      </c>
      <c r="C864" s="2">
        <v>1004163</v>
      </c>
      <c r="D864" s="2">
        <f>#REF!-B863</f>
        <v>219267</v>
      </c>
      <c r="E864" s="2">
        <f>#REF!-C863</f>
        <v>592</v>
      </c>
      <c r="F864" t="str">
        <f>TEXT(#REF!,"mmm-yyy")</f>
        <v>Jun-2022</v>
      </c>
    </row>
    <row r="865" spans="1:6" x14ac:dyDescent="0.25">
      <c r="A865" s="3">
        <v>44714</v>
      </c>
      <c r="B865" s="2">
        <v>84471931</v>
      </c>
      <c r="C865" s="2">
        <v>1004534</v>
      </c>
      <c r="D865" s="2">
        <f>#REF!-B864</f>
        <v>111323</v>
      </c>
      <c r="E865" s="2">
        <f>#REF!-C864</f>
        <v>371</v>
      </c>
      <c r="F865" t="str">
        <f>TEXT(#REF!,"mmm-yyy")</f>
        <v>Jun-2022</v>
      </c>
    </row>
    <row r="866" spans="1:6" x14ac:dyDescent="0.25">
      <c r="A866" s="3">
        <v>44715</v>
      </c>
      <c r="B866" s="2">
        <v>84614143</v>
      </c>
      <c r="C866" s="2">
        <v>1004941</v>
      </c>
      <c r="D866" s="2">
        <f>#REF!-B865</f>
        <v>142212</v>
      </c>
      <c r="E866" s="2">
        <f>#REF!-C865</f>
        <v>407</v>
      </c>
      <c r="F866" t="str">
        <f>TEXT(#REF!,"mmm-yyy")</f>
        <v>Jun-2022</v>
      </c>
    </row>
    <row r="867" spans="1:6" x14ac:dyDescent="0.25">
      <c r="A867" s="3">
        <v>44716</v>
      </c>
      <c r="B867" s="2">
        <v>84657793</v>
      </c>
      <c r="C867" s="2">
        <v>1005134</v>
      </c>
      <c r="D867" s="2">
        <f>#REF!-B866</f>
        <v>43650</v>
      </c>
      <c r="E867" s="2">
        <f>#REF!-C866</f>
        <v>193</v>
      </c>
      <c r="F867" t="str">
        <f>TEXT(#REF!,"mmm-yyy")</f>
        <v>Jun-2022</v>
      </c>
    </row>
    <row r="868" spans="1:6" x14ac:dyDescent="0.25">
      <c r="A868" s="3">
        <v>44717</v>
      </c>
      <c r="B868" s="2">
        <v>84674272</v>
      </c>
      <c r="C868" s="2">
        <v>1005152</v>
      </c>
      <c r="D868" s="2">
        <f>#REF!-B867</f>
        <v>16479</v>
      </c>
      <c r="E868" s="2">
        <f>#REF!-C867</f>
        <v>18</v>
      </c>
      <c r="F868" t="str">
        <f>TEXT(#REF!,"mmm-yyy")</f>
        <v>Jun-2022</v>
      </c>
    </row>
    <row r="869" spans="1:6" x14ac:dyDescent="0.25">
      <c r="A869" s="3">
        <v>44718</v>
      </c>
      <c r="B869" s="2">
        <v>84811375</v>
      </c>
      <c r="C869" s="2">
        <v>1005473</v>
      </c>
      <c r="D869" s="2">
        <f>#REF!-B868</f>
        <v>137103</v>
      </c>
      <c r="E869" s="2">
        <f>#REF!-C868</f>
        <v>321</v>
      </c>
      <c r="F869" t="str">
        <f>TEXT(#REF!,"mmm-yyy")</f>
        <v>Jun-2022</v>
      </c>
    </row>
    <row r="870" spans="1:6" x14ac:dyDescent="0.25">
      <c r="A870" s="3">
        <v>44719</v>
      </c>
      <c r="B870" s="2">
        <v>84954204</v>
      </c>
      <c r="C870" s="2">
        <v>1005943</v>
      </c>
      <c r="D870" s="2">
        <f>#REF!-B869</f>
        <v>142829</v>
      </c>
      <c r="E870" s="2">
        <f>#REF!-C869</f>
        <v>470</v>
      </c>
      <c r="F870" t="str">
        <f>TEXT(#REF!,"mmm-yyy")</f>
        <v>Jun-2022</v>
      </c>
    </row>
    <row r="871" spans="1:6" x14ac:dyDescent="0.25">
      <c r="A871" s="3">
        <v>44720</v>
      </c>
      <c r="B871" s="2">
        <v>85133418</v>
      </c>
      <c r="C871" s="2">
        <v>1006988</v>
      </c>
      <c r="D871" s="2">
        <f>#REF!-B870</f>
        <v>179214</v>
      </c>
      <c r="E871" s="2">
        <f>#REF!-C870</f>
        <v>1045</v>
      </c>
      <c r="F871" t="str">
        <f>TEXT(#REF!,"mmm-yyy")</f>
        <v>Jun-2022</v>
      </c>
    </row>
    <row r="872" spans="1:6" x14ac:dyDescent="0.25">
      <c r="A872" s="3">
        <v>44721</v>
      </c>
      <c r="B872" s="2">
        <v>85251129</v>
      </c>
      <c r="C872" s="2">
        <v>1007331</v>
      </c>
      <c r="D872" s="2">
        <f>#REF!-B871</f>
        <v>117711</v>
      </c>
      <c r="E872" s="2">
        <f>#REF!-C871</f>
        <v>343</v>
      </c>
      <c r="F872" t="str">
        <f>TEXT(#REF!,"mmm-yyy")</f>
        <v>Jun-2022</v>
      </c>
    </row>
    <row r="873" spans="1:6" x14ac:dyDescent="0.25">
      <c r="A873" s="3">
        <v>44722</v>
      </c>
      <c r="B873" s="2">
        <v>85387170</v>
      </c>
      <c r="C873" s="2">
        <v>1007702</v>
      </c>
      <c r="D873" s="2">
        <f>#REF!-B872</f>
        <v>136041</v>
      </c>
      <c r="E873" s="2">
        <f>#REF!-C872</f>
        <v>371</v>
      </c>
      <c r="F873" t="str">
        <f>TEXT(#REF!,"mmm-yyy")</f>
        <v>Jun-2022</v>
      </c>
    </row>
    <row r="874" spans="1:6" x14ac:dyDescent="0.25">
      <c r="A874" s="3">
        <v>44723</v>
      </c>
      <c r="B874" s="2">
        <v>85422543</v>
      </c>
      <c r="C874" s="2">
        <v>1007826</v>
      </c>
      <c r="D874" s="2">
        <f>#REF!-B873</f>
        <v>35373</v>
      </c>
      <c r="E874" s="2">
        <f>#REF!-C873</f>
        <v>124</v>
      </c>
      <c r="F874" t="str">
        <f>TEXT(#REF!,"mmm-yyy")</f>
        <v>Jun-2022</v>
      </c>
    </row>
    <row r="875" spans="1:6" x14ac:dyDescent="0.25">
      <c r="A875" s="3">
        <v>44724</v>
      </c>
      <c r="B875" s="2">
        <v>85440936</v>
      </c>
      <c r="C875" s="2">
        <v>1007845</v>
      </c>
      <c r="D875" s="2">
        <f>#REF!-B874</f>
        <v>18393</v>
      </c>
      <c r="E875" s="2">
        <f>#REF!-C874</f>
        <v>19</v>
      </c>
      <c r="F875" t="str">
        <f>TEXT(#REF!,"mmm-yyy")</f>
        <v>Jun-2022</v>
      </c>
    </row>
    <row r="876" spans="1:6" x14ac:dyDescent="0.25">
      <c r="A876" s="3">
        <v>44725</v>
      </c>
      <c r="B876" s="2">
        <v>85566339</v>
      </c>
      <c r="C876" s="2">
        <v>1008116</v>
      </c>
      <c r="D876" s="2">
        <f>#REF!-B875</f>
        <v>125403</v>
      </c>
      <c r="E876" s="2">
        <f>#REF!-C875</f>
        <v>271</v>
      </c>
      <c r="F876" t="str">
        <f>TEXT(#REF!,"mmm-yyy")</f>
        <v>Jun-2022</v>
      </c>
    </row>
    <row r="877" spans="1:6" x14ac:dyDescent="0.25">
      <c r="A877" s="3">
        <v>44726</v>
      </c>
      <c r="B877" s="2">
        <v>85701754</v>
      </c>
      <c r="C877" s="2">
        <v>1008554</v>
      </c>
      <c r="D877" s="2">
        <f>#REF!-B876</f>
        <v>135415</v>
      </c>
      <c r="E877" s="2">
        <f>#REF!-C876</f>
        <v>438</v>
      </c>
      <c r="F877" t="str">
        <f>TEXT(#REF!,"mmm-yyy")</f>
        <v>Jun-2022</v>
      </c>
    </row>
    <row r="878" spans="1:6" x14ac:dyDescent="0.25">
      <c r="A878" s="3">
        <v>44727</v>
      </c>
      <c r="B878" s="2">
        <v>85873751</v>
      </c>
      <c r="C878" s="2">
        <v>1009208</v>
      </c>
      <c r="D878" s="2">
        <f>#REF!-B877</f>
        <v>171997</v>
      </c>
      <c r="E878" s="2">
        <f>#REF!-C877</f>
        <v>654</v>
      </c>
      <c r="F878" t="str">
        <f>TEXT(#REF!,"mmm-yyy")</f>
        <v>Jun-2022</v>
      </c>
    </row>
    <row r="879" spans="1:6" x14ac:dyDescent="0.25">
      <c r="A879" s="3">
        <v>44728</v>
      </c>
      <c r="B879" s="2">
        <v>85977948</v>
      </c>
      <c r="C879" s="2">
        <v>1009543</v>
      </c>
      <c r="D879" s="2">
        <f>#REF!-B878</f>
        <v>104197</v>
      </c>
      <c r="E879" s="2">
        <f>#REF!-C878</f>
        <v>335</v>
      </c>
      <c r="F879" t="str">
        <f>TEXT(#REF!,"mmm-yyy")</f>
        <v>Jun-2022</v>
      </c>
    </row>
    <row r="880" spans="1:6" x14ac:dyDescent="0.25">
      <c r="A880" s="3">
        <v>44729</v>
      </c>
      <c r="B880" s="2">
        <v>86094433</v>
      </c>
      <c r="C880" s="2">
        <v>1009847</v>
      </c>
      <c r="D880" s="2">
        <f>#REF!-B879</f>
        <v>116485</v>
      </c>
      <c r="E880" s="2">
        <f>#REF!-C879</f>
        <v>304</v>
      </c>
      <c r="F880" t="str">
        <f>TEXT(#REF!,"mmm-yyy")</f>
        <v>Jun-2022</v>
      </c>
    </row>
    <row r="881" spans="1:6" x14ac:dyDescent="0.25">
      <c r="A881" s="3">
        <v>44730</v>
      </c>
      <c r="B881" s="2">
        <v>86109198</v>
      </c>
      <c r="C881" s="2">
        <v>1009871</v>
      </c>
      <c r="D881" s="2">
        <f>#REF!-B880</f>
        <v>14765</v>
      </c>
      <c r="E881" s="2">
        <f>#REF!-C880</f>
        <v>24</v>
      </c>
      <c r="F881" t="str">
        <f>TEXT(#REF!,"mmm-yyy")</f>
        <v>Jun-2022</v>
      </c>
    </row>
    <row r="882" spans="1:6" x14ac:dyDescent="0.25">
      <c r="A882" s="3">
        <v>44731</v>
      </c>
      <c r="B882" s="2">
        <v>86123805</v>
      </c>
      <c r="C882" s="2">
        <v>1009893</v>
      </c>
      <c r="D882" s="2">
        <f>#REF!-B881</f>
        <v>14607</v>
      </c>
      <c r="E882" s="2">
        <f>#REF!-C881</f>
        <v>22</v>
      </c>
      <c r="F882" t="str">
        <f>TEXT(#REF!,"mmm-yyy")</f>
        <v>Jun-2022</v>
      </c>
    </row>
    <row r="883" spans="1:6" x14ac:dyDescent="0.25">
      <c r="A883" s="3">
        <v>44732</v>
      </c>
      <c r="B883" s="2">
        <v>86178001</v>
      </c>
      <c r="C883" s="2">
        <v>1009982</v>
      </c>
      <c r="D883" s="2">
        <f>#REF!-B882</f>
        <v>54196</v>
      </c>
      <c r="E883" s="2">
        <f>#REF!-C882</f>
        <v>89</v>
      </c>
      <c r="F883" t="str">
        <f>TEXT(#REF!,"mmm-yyy")</f>
        <v>Jun-2022</v>
      </c>
    </row>
    <row r="884" spans="1:6" x14ac:dyDescent="0.25">
      <c r="A884" s="3">
        <v>44733</v>
      </c>
      <c r="B884" s="2">
        <v>86387739</v>
      </c>
      <c r="C884" s="2">
        <v>1010552</v>
      </c>
      <c r="D884" s="2">
        <f>#REF!-B883</f>
        <v>209738</v>
      </c>
      <c r="E884" s="2">
        <f>#REF!-C883</f>
        <v>570</v>
      </c>
      <c r="F884" t="str">
        <f>TEXT(#REF!,"mmm-yyy")</f>
        <v>Jun-2022</v>
      </c>
    </row>
    <row r="885" spans="1:6" x14ac:dyDescent="0.25">
      <c r="A885" s="3">
        <v>44734</v>
      </c>
      <c r="B885" s="2">
        <v>86558621</v>
      </c>
      <c r="C885" s="2">
        <v>1011326</v>
      </c>
      <c r="D885" s="2">
        <f>#REF!-B884</f>
        <v>170882</v>
      </c>
      <c r="E885" s="2">
        <f>#REF!-C884</f>
        <v>774</v>
      </c>
      <c r="F885" t="str">
        <f>TEXT(#REF!,"mmm-yyy")</f>
        <v>Jun-2022</v>
      </c>
    </row>
    <row r="886" spans="1:6" x14ac:dyDescent="0.25">
      <c r="A886" s="3">
        <v>44735</v>
      </c>
      <c r="B886" s="2">
        <v>86675114</v>
      </c>
      <c r="C886" s="2">
        <v>1011825</v>
      </c>
      <c r="D886" s="2">
        <f>#REF!-B885</f>
        <v>116493</v>
      </c>
      <c r="E886" s="2">
        <f>#REF!-C885</f>
        <v>499</v>
      </c>
      <c r="F886" t="str">
        <f>TEXT(#REF!,"mmm-yyy")</f>
        <v>Jun-2022</v>
      </c>
    </row>
    <row r="887" spans="1:6" x14ac:dyDescent="0.25">
      <c r="A887" s="3">
        <v>44736</v>
      </c>
      <c r="B887" s="2">
        <v>86830601</v>
      </c>
      <c r="C887" s="2">
        <v>1012317</v>
      </c>
      <c r="D887" s="2">
        <f>#REF!-B886</f>
        <v>155487</v>
      </c>
      <c r="E887" s="2">
        <f>#REF!-C886</f>
        <v>492</v>
      </c>
      <c r="F887" t="str">
        <f>TEXT(#REF!,"mmm-yyy")</f>
        <v>Jun-2022</v>
      </c>
    </row>
    <row r="888" spans="1:6" x14ac:dyDescent="0.25">
      <c r="A888" s="3">
        <v>44737</v>
      </c>
      <c r="B888" s="2">
        <v>86878270</v>
      </c>
      <c r="C888" s="2">
        <v>1012480</v>
      </c>
      <c r="D888" s="2">
        <f>#REF!-B887</f>
        <v>47669</v>
      </c>
      <c r="E888" s="2">
        <f>#REF!-C887</f>
        <v>163</v>
      </c>
      <c r="F888" t="str">
        <f>TEXT(#REF!,"mmm-yyy")</f>
        <v>Jun-2022</v>
      </c>
    </row>
    <row r="889" spans="1:6" x14ac:dyDescent="0.25">
      <c r="A889" s="3">
        <v>44738</v>
      </c>
      <c r="B889" s="2">
        <v>86896508</v>
      </c>
      <c r="C889" s="2">
        <v>1012486</v>
      </c>
      <c r="D889" s="2">
        <f>#REF!-B888</f>
        <v>18238</v>
      </c>
      <c r="E889" s="2">
        <f>#REF!-C888</f>
        <v>6</v>
      </c>
      <c r="F889" t="str">
        <f>TEXT(#REF!,"mmm-yyy")</f>
        <v>Jun-2022</v>
      </c>
    </row>
    <row r="890" spans="1:6" x14ac:dyDescent="0.25">
      <c r="A890" s="3">
        <v>44739</v>
      </c>
      <c r="B890" s="2">
        <v>87028747</v>
      </c>
      <c r="C890" s="2">
        <v>1012765</v>
      </c>
      <c r="D890" s="2">
        <f>#REF!-B889</f>
        <v>132239</v>
      </c>
      <c r="E890" s="2">
        <f>#REF!-C889</f>
        <v>279</v>
      </c>
      <c r="F890" t="str">
        <f>TEXT(#REF!,"mmm-yyy")</f>
        <v>Jun-2022</v>
      </c>
    </row>
    <row r="891" spans="1:6" x14ac:dyDescent="0.25">
      <c r="A891" s="3">
        <v>44740</v>
      </c>
      <c r="B891" s="2">
        <v>87151319</v>
      </c>
      <c r="C891" s="2">
        <v>1013306</v>
      </c>
      <c r="D891" s="2">
        <f>#REF!-B890</f>
        <v>122572</v>
      </c>
      <c r="E891" s="2">
        <f>#REF!-C890</f>
        <v>541</v>
      </c>
      <c r="F891" t="str">
        <f>TEXT(#REF!,"mmm-yyy")</f>
        <v>Jun-2022</v>
      </c>
    </row>
    <row r="892" spans="1:6" x14ac:dyDescent="0.25">
      <c r="A892" s="3">
        <v>44741</v>
      </c>
      <c r="B892" s="2">
        <v>87347682</v>
      </c>
      <c r="C892" s="2">
        <v>1013999</v>
      </c>
      <c r="D892" s="2">
        <f>#REF!-B891</f>
        <v>196363</v>
      </c>
      <c r="E892" s="2">
        <f>#REF!-C891</f>
        <v>693</v>
      </c>
      <c r="F892" t="str">
        <f>TEXT(#REF!,"mmm-yyy")</f>
        <v>Jun-2022</v>
      </c>
    </row>
    <row r="893" spans="1:6" x14ac:dyDescent="0.25">
      <c r="A893" s="3">
        <v>44742</v>
      </c>
      <c r="B893" s="2">
        <v>87471400</v>
      </c>
      <c r="C893" s="2">
        <v>1014452</v>
      </c>
      <c r="D893" s="2">
        <f>#REF!-B892</f>
        <v>123718</v>
      </c>
      <c r="E893" s="2">
        <f>#REF!-C892</f>
        <v>453</v>
      </c>
      <c r="F893" t="str">
        <f>TEXT(#REF!,"mmm-yyy")</f>
        <v>Jun-2022</v>
      </c>
    </row>
    <row r="894" spans="1:6" x14ac:dyDescent="0.25">
      <c r="A894" s="3">
        <v>44743</v>
      </c>
      <c r="B894" s="2">
        <v>87623570</v>
      </c>
      <c r="C894" s="2">
        <v>1014974</v>
      </c>
      <c r="D894" s="2">
        <f>#REF!-B893</f>
        <v>152170</v>
      </c>
      <c r="E894" s="2">
        <f>#REF!-C893</f>
        <v>522</v>
      </c>
      <c r="F894" t="str">
        <f>TEXT(#REF!,"mmm-yyy")</f>
        <v>Jul-2022</v>
      </c>
    </row>
    <row r="895" spans="1:6" x14ac:dyDescent="0.25">
      <c r="A895" s="3">
        <v>44744</v>
      </c>
      <c r="B895" s="2">
        <v>87635890</v>
      </c>
      <c r="C895" s="2">
        <v>1014995</v>
      </c>
      <c r="D895" s="2">
        <f>#REF!-B894</f>
        <v>12320</v>
      </c>
      <c r="E895" s="2">
        <f>#REF!-C894</f>
        <v>21</v>
      </c>
      <c r="F895" t="str">
        <f>TEXT(#REF!,"mmm-yyy")</f>
        <v>Jul-2022</v>
      </c>
    </row>
    <row r="896" spans="1:6" x14ac:dyDescent="0.25">
      <c r="A896" s="3">
        <v>44745</v>
      </c>
      <c r="B896" s="2">
        <v>87642751</v>
      </c>
      <c r="C896" s="2">
        <v>1014998</v>
      </c>
      <c r="D896" s="2">
        <f>#REF!-B895</f>
        <v>6861</v>
      </c>
      <c r="E896" s="2">
        <f>#REF!-C895</f>
        <v>3</v>
      </c>
      <c r="F896" t="str">
        <f>TEXT(#REF!,"mmm-yyy")</f>
        <v>Jul-2022</v>
      </c>
    </row>
    <row r="897" spans="1:6" x14ac:dyDescent="0.25">
      <c r="A897" s="3">
        <v>44746</v>
      </c>
      <c r="B897" s="2">
        <v>87678413</v>
      </c>
      <c r="C897" s="2">
        <v>1015062</v>
      </c>
      <c r="D897" s="2">
        <f>#REF!-B896</f>
        <v>35662</v>
      </c>
      <c r="E897" s="2">
        <f>#REF!-C896</f>
        <v>64</v>
      </c>
      <c r="F897" t="str">
        <f>TEXT(#REF!,"mmm-yyy")</f>
        <v>Jul-2022</v>
      </c>
    </row>
    <row r="898" spans="1:6" x14ac:dyDescent="0.25">
      <c r="A898" s="3">
        <v>44747</v>
      </c>
      <c r="B898" s="2">
        <v>87859299</v>
      </c>
      <c r="C898" s="2">
        <v>1015488</v>
      </c>
      <c r="D898" s="2">
        <f>#REF!-B897</f>
        <v>180886</v>
      </c>
      <c r="E898" s="2">
        <f>#REF!-C897</f>
        <v>426</v>
      </c>
      <c r="F898" t="str">
        <f>TEXT(#REF!,"mmm-yyy")</f>
        <v>Jul-2022</v>
      </c>
    </row>
    <row r="899" spans="1:6" x14ac:dyDescent="0.25">
      <c r="A899" s="3">
        <v>44748</v>
      </c>
      <c r="B899" s="2">
        <v>88100004</v>
      </c>
      <c r="C899" s="2">
        <v>1016205</v>
      </c>
      <c r="D899" s="2">
        <f>#REF!-B898</f>
        <v>240705</v>
      </c>
      <c r="E899" s="2">
        <f>#REF!-C898</f>
        <v>717</v>
      </c>
      <c r="F899" t="str">
        <f>TEXT(#REF!,"mmm-yyy")</f>
        <v>Jul-2022</v>
      </c>
    </row>
    <row r="900" spans="1:6" x14ac:dyDescent="0.25">
      <c r="A900" s="3">
        <v>44749</v>
      </c>
      <c r="B900" s="2">
        <v>88224616</v>
      </c>
      <c r="C900" s="2">
        <v>1016680</v>
      </c>
      <c r="D900" s="2">
        <f>#REF!-B899</f>
        <v>124612</v>
      </c>
      <c r="E900" s="2">
        <f>#REF!-C899</f>
        <v>475</v>
      </c>
      <c r="F900" t="str">
        <f>TEXT(#REF!,"mmm-yyy")</f>
        <v>Jul-2022</v>
      </c>
    </row>
    <row r="901" spans="1:6" x14ac:dyDescent="0.25">
      <c r="A901" s="3">
        <v>44750</v>
      </c>
      <c r="B901" s="2">
        <v>88392675</v>
      </c>
      <c r="C901" s="2">
        <v>1017242</v>
      </c>
      <c r="D901" s="2">
        <f>#REF!-B900</f>
        <v>168059</v>
      </c>
      <c r="E901" s="2">
        <f>#REF!-C900</f>
        <v>562</v>
      </c>
      <c r="F901" t="str">
        <f>TEXT(#REF!,"mmm-yyy")</f>
        <v>Jul-2022</v>
      </c>
    </row>
    <row r="902" spans="1:6" x14ac:dyDescent="0.25">
      <c r="A902" s="3">
        <v>44751</v>
      </c>
      <c r="B902" s="2">
        <v>88416261</v>
      </c>
      <c r="C902" s="2">
        <v>1017278</v>
      </c>
      <c r="D902" s="2">
        <f>#REF!-B901</f>
        <v>23586</v>
      </c>
      <c r="E902" s="2">
        <f>#REF!-C901</f>
        <v>36</v>
      </c>
      <c r="F902" t="str">
        <f>TEXT(#REF!,"mmm-yyy")</f>
        <v>Jul-2022</v>
      </c>
    </row>
    <row r="903" spans="1:6" x14ac:dyDescent="0.25">
      <c r="A903" s="3">
        <v>44752</v>
      </c>
      <c r="B903" s="2">
        <v>88438830</v>
      </c>
      <c r="C903" s="2">
        <v>1017286</v>
      </c>
      <c r="D903" s="2">
        <f>#REF!-B902</f>
        <v>22569</v>
      </c>
      <c r="E903" s="2">
        <f>#REF!-C902</f>
        <v>8</v>
      </c>
      <c r="F903" t="str">
        <f>TEXT(#REF!,"mmm-yyy")</f>
        <v>Jul-2022</v>
      </c>
    </row>
    <row r="904" spans="1:6" x14ac:dyDescent="0.25">
      <c r="A904" s="3">
        <v>44753</v>
      </c>
      <c r="B904" s="2">
        <v>88614159</v>
      </c>
      <c r="C904" s="2">
        <v>1017837</v>
      </c>
      <c r="D904" s="2">
        <f>#REF!-B903</f>
        <v>175329</v>
      </c>
      <c r="E904" s="2">
        <f>#REF!-C903</f>
        <v>551</v>
      </c>
      <c r="F904" t="str">
        <f>TEXT(#REF!,"mmm-yyy")</f>
        <v>Jul-2022</v>
      </c>
    </row>
    <row r="905" spans="1:6" x14ac:dyDescent="0.25">
      <c r="A905" s="3">
        <v>44754</v>
      </c>
      <c r="B905" s="2">
        <v>88798428</v>
      </c>
      <c r="C905" s="2">
        <v>1018359</v>
      </c>
      <c r="D905" s="2">
        <f>#REF!-B904</f>
        <v>184269</v>
      </c>
      <c r="E905" s="2">
        <f>#REF!-C904</f>
        <v>522</v>
      </c>
      <c r="F905" t="str">
        <f>TEXT(#REF!,"mmm-yyy")</f>
        <v>Jul-2022</v>
      </c>
    </row>
    <row r="906" spans="1:6" x14ac:dyDescent="0.25">
      <c r="A906" s="3">
        <v>44755</v>
      </c>
      <c r="B906" s="2">
        <v>88990045</v>
      </c>
      <c r="C906" s="2">
        <v>1019239</v>
      </c>
      <c r="D906" s="2">
        <f>#REF!-B905</f>
        <v>191617</v>
      </c>
      <c r="E906" s="2">
        <f>#REF!-C905</f>
        <v>880</v>
      </c>
      <c r="F906" t="str">
        <f>TEXT(#REF!,"mmm-yyy")</f>
        <v>Jul-2022</v>
      </c>
    </row>
    <row r="907" spans="1:6" x14ac:dyDescent="0.25">
      <c r="A907" s="3">
        <v>44756</v>
      </c>
      <c r="B907" s="2">
        <v>89134228</v>
      </c>
      <c r="C907" s="2">
        <v>1019697</v>
      </c>
      <c r="D907" s="2">
        <f>#REF!-B906</f>
        <v>144183</v>
      </c>
      <c r="E907" s="2">
        <f>#REF!-C906</f>
        <v>458</v>
      </c>
      <c r="F907" t="str">
        <f>TEXT(#REF!,"mmm-yyy")</f>
        <v>Jul-2022</v>
      </c>
    </row>
    <row r="908" spans="1:6" x14ac:dyDescent="0.25">
      <c r="A908" s="3">
        <v>44757</v>
      </c>
      <c r="B908" s="2">
        <v>89304110</v>
      </c>
      <c r="C908" s="2">
        <v>1020230</v>
      </c>
      <c r="D908" s="2">
        <f>#REF!-B907</f>
        <v>169882</v>
      </c>
      <c r="E908" s="2">
        <f>#REF!-C907</f>
        <v>533</v>
      </c>
      <c r="F908" t="str">
        <f>TEXT(#REF!,"mmm-yyy")</f>
        <v>Jul-2022</v>
      </c>
    </row>
    <row r="909" spans="1:6" x14ac:dyDescent="0.25">
      <c r="A909" s="3">
        <v>44758</v>
      </c>
      <c r="B909" s="2">
        <v>89325152</v>
      </c>
      <c r="C909" s="2">
        <v>1020272</v>
      </c>
      <c r="D909" s="2">
        <f>#REF!-B908</f>
        <v>21042</v>
      </c>
      <c r="E909" s="2">
        <f>#REF!-C908</f>
        <v>42</v>
      </c>
      <c r="F909" t="str">
        <f>TEXT(#REF!,"mmm-yyy")</f>
        <v>Jul-2022</v>
      </c>
    </row>
    <row r="910" spans="1:6" x14ac:dyDescent="0.25">
      <c r="A910" s="3">
        <v>44759</v>
      </c>
      <c r="B910" s="2">
        <v>89347123</v>
      </c>
      <c r="C910" s="2">
        <v>1020283</v>
      </c>
      <c r="D910" s="2">
        <f>#REF!-B909</f>
        <v>21971</v>
      </c>
      <c r="E910" s="2">
        <f>#REF!-C909</f>
        <v>11</v>
      </c>
      <c r="F910" t="str">
        <f>TEXT(#REF!,"mmm-yyy")</f>
        <v>Jul-2022</v>
      </c>
    </row>
    <row r="911" spans="1:6" x14ac:dyDescent="0.25">
      <c r="A911" s="3">
        <v>44760</v>
      </c>
      <c r="B911" s="2">
        <v>89516932</v>
      </c>
      <c r="C911" s="2">
        <v>1020802</v>
      </c>
      <c r="D911" s="2">
        <f>#REF!-B910</f>
        <v>169809</v>
      </c>
      <c r="E911" s="2">
        <f>#REF!-C910</f>
        <v>519</v>
      </c>
      <c r="F911" t="str">
        <f>TEXT(#REF!,"mmm-yyy")</f>
        <v>Jul-2022</v>
      </c>
    </row>
    <row r="912" spans="1:6" x14ac:dyDescent="0.25">
      <c r="A912" s="3">
        <v>44761</v>
      </c>
      <c r="B912" s="2">
        <v>89677803</v>
      </c>
      <c r="C912" s="2">
        <v>1021349</v>
      </c>
      <c r="D912" s="2">
        <f>#REF!-B911</f>
        <v>160871</v>
      </c>
      <c r="E912" s="2">
        <f>#REF!-C911</f>
        <v>547</v>
      </c>
      <c r="F912" t="str">
        <f>TEXT(#REF!,"mmm-yyy")</f>
        <v>Jul-2022</v>
      </c>
    </row>
    <row r="913" spans="1:6" x14ac:dyDescent="0.25">
      <c r="A913" s="3">
        <v>44762</v>
      </c>
      <c r="B913" s="2">
        <v>89882577</v>
      </c>
      <c r="C913" s="2">
        <v>1022140</v>
      </c>
      <c r="D913" s="2">
        <f>#REF!-B912</f>
        <v>204774</v>
      </c>
      <c r="E913" s="2">
        <f>#REF!-C912</f>
        <v>791</v>
      </c>
      <c r="F913" t="str">
        <f>TEXT(#REF!,"mmm-yyy")</f>
        <v>Jul-2022</v>
      </c>
    </row>
    <row r="914" spans="1:6" x14ac:dyDescent="0.25">
      <c r="A914" s="3">
        <v>44763</v>
      </c>
      <c r="B914" s="2">
        <v>90036653</v>
      </c>
      <c r="C914" s="2">
        <v>1022691</v>
      </c>
      <c r="D914" s="2">
        <f>#REF!-B913</f>
        <v>154076</v>
      </c>
      <c r="E914" s="2">
        <f>#REF!-C913</f>
        <v>551</v>
      </c>
      <c r="F914" t="str">
        <f>TEXT(#REF!,"mmm-yyy")</f>
        <v>Jul-2022</v>
      </c>
    </row>
    <row r="915" spans="1:6" x14ac:dyDescent="0.25">
      <c r="A915" s="3">
        <v>44764</v>
      </c>
      <c r="B915" s="2">
        <v>90202342</v>
      </c>
      <c r="C915" s="2">
        <v>1023271</v>
      </c>
      <c r="D915" s="2">
        <f>#REF!-B914</f>
        <v>165689</v>
      </c>
      <c r="E915" s="2">
        <f>#REF!-C914</f>
        <v>580</v>
      </c>
      <c r="F915" t="str">
        <f>TEXT(#REF!,"mmm-yyy")</f>
        <v>Jul-2022</v>
      </c>
    </row>
    <row r="916" spans="1:6" x14ac:dyDescent="0.25">
      <c r="A916" s="3">
        <v>44765</v>
      </c>
      <c r="B916" s="2">
        <v>90226593</v>
      </c>
      <c r="C916" s="2">
        <v>1023327</v>
      </c>
      <c r="D916" s="2">
        <f>#REF!-B915</f>
        <v>24251</v>
      </c>
      <c r="E916" s="2">
        <f>#REF!-C915</f>
        <v>56</v>
      </c>
      <c r="F916" t="str">
        <f>TEXT(#REF!,"mmm-yyy")</f>
        <v>Jul-2022</v>
      </c>
    </row>
    <row r="917" spans="1:6" x14ac:dyDescent="0.25">
      <c r="A917" s="1"/>
      <c r="B917" s="4"/>
      <c r="C917" s="4"/>
      <c r="D917" s="4"/>
      <c r="E917" s="4"/>
      <c r="F917" s="4"/>
    </row>
    <row r="918" spans="1:6" x14ac:dyDescent="0.25">
      <c r="A918" s="1"/>
      <c r="B918" s="4"/>
      <c r="C918" s="4"/>
      <c r="D918" s="4"/>
      <c r="E918" s="4"/>
      <c r="F918" s="4"/>
    </row>
    <row r="919" spans="1:6" x14ac:dyDescent="0.25">
      <c r="A919" s="1"/>
      <c r="B919" s="4"/>
      <c r="C919" s="4"/>
      <c r="D919" s="4"/>
      <c r="E919" s="4"/>
      <c r="F919" s="4"/>
    </row>
    <row r="920" spans="1:6" x14ac:dyDescent="0.25">
      <c r="A920" s="1"/>
      <c r="B920" s="4"/>
      <c r="C920" s="4"/>
      <c r="D920" s="4"/>
      <c r="E920" s="4"/>
      <c r="F920" s="4"/>
    </row>
    <row r="921" spans="1:6" x14ac:dyDescent="0.25">
      <c r="A921" s="1"/>
      <c r="B921" s="4"/>
      <c r="C921" s="4"/>
      <c r="D921" s="4"/>
      <c r="E921" s="4"/>
      <c r="F921" s="4"/>
    </row>
    <row r="922" spans="1:6" x14ac:dyDescent="0.25">
      <c r="A922" s="1"/>
      <c r="B922" s="4"/>
      <c r="C922" s="4"/>
      <c r="D922" s="4"/>
      <c r="E922" s="4"/>
      <c r="F922" s="4"/>
    </row>
    <row r="923" spans="1:6" x14ac:dyDescent="0.25">
      <c r="A923" s="1"/>
      <c r="B923" s="4"/>
      <c r="C923" s="4"/>
      <c r="D923" s="4"/>
      <c r="E923" s="4"/>
      <c r="F923" s="4"/>
    </row>
    <row r="924" spans="1:6" x14ac:dyDescent="0.25">
      <c r="A924" s="1"/>
      <c r="B924" s="4"/>
      <c r="C924" s="4"/>
      <c r="D924" s="4"/>
      <c r="E924" s="4"/>
      <c r="F924" s="4"/>
    </row>
    <row r="925" spans="1:6" x14ac:dyDescent="0.25">
      <c r="A925" s="1"/>
      <c r="B925" s="4"/>
      <c r="C925" s="4"/>
      <c r="D925" s="4"/>
      <c r="E925" s="4"/>
      <c r="F925" s="4"/>
    </row>
    <row r="926" spans="1:6" x14ac:dyDescent="0.25">
      <c r="A926" s="1"/>
      <c r="B926" s="4"/>
      <c r="C926" s="4"/>
      <c r="D926" s="4"/>
      <c r="E926" s="4"/>
      <c r="F926" s="4"/>
    </row>
    <row r="927" spans="1:6" x14ac:dyDescent="0.25">
      <c r="A927" s="1"/>
      <c r="B927" s="4"/>
      <c r="C927" s="4"/>
      <c r="D927" s="4"/>
      <c r="E927" s="4"/>
      <c r="F927" s="4"/>
    </row>
    <row r="928" spans="1:6" x14ac:dyDescent="0.25">
      <c r="A928" s="1"/>
      <c r="B928" s="4"/>
      <c r="C928" s="4"/>
      <c r="D928" s="4"/>
      <c r="E928" s="4"/>
      <c r="F928" s="4"/>
    </row>
    <row r="929" spans="1:6" x14ac:dyDescent="0.25">
      <c r="A929" s="1"/>
      <c r="B929" s="4"/>
      <c r="C929" s="4"/>
      <c r="D929" s="4"/>
      <c r="E929" s="4"/>
      <c r="F929" s="4"/>
    </row>
    <row r="930" spans="1:6" x14ac:dyDescent="0.25">
      <c r="A930" s="1"/>
      <c r="B930" s="4"/>
      <c r="C930" s="4"/>
      <c r="D930" s="4"/>
      <c r="E930" s="4"/>
      <c r="F930" s="4"/>
    </row>
    <row r="931" spans="1:6" x14ac:dyDescent="0.25">
      <c r="A931" s="1"/>
      <c r="B931" s="4"/>
      <c r="C931" s="4"/>
      <c r="D931" s="4"/>
      <c r="E931" s="4"/>
      <c r="F931" s="4"/>
    </row>
    <row r="932" spans="1:6" x14ac:dyDescent="0.25">
      <c r="A932" s="1"/>
      <c r="B932" s="4"/>
      <c r="C932" s="4"/>
      <c r="D932" s="4"/>
      <c r="E932" s="4"/>
      <c r="F932" s="4"/>
    </row>
    <row r="933" spans="1:6" x14ac:dyDescent="0.25">
      <c r="A933" s="1"/>
      <c r="B933" s="4"/>
      <c r="C933" s="4"/>
      <c r="D933" s="4"/>
      <c r="E933" s="4"/>
      <c r="F933" s="4"/>
    </row>
    <row r="934" spans="1:6" x14ac:dyDescent="0.25">
      <c r="A934" s="1"/>
      <c r="B934" s="4"/>
      <c r="C934" s="4"/>
      <c r="D934" s="4"/>
      <c r="E934" s="4"/>
      <c r="F934" s="4"/>
    </row>
    <row r="935" spans="1:6" x14ac:dyDescent="0.25">
      <c r="A935" s="1"/>
      <c r="B935" s="4"/>
      <c r="C935" s="4"/>
      <c r="D935" s="4"/>
      <c r="E935" s="4"/>
      <c r="F935" s="4"/>
    </row>
    <row r="936" spans="1:6" x14ac:dyDescent="0.25">
      <c r="A936" s="1"/>
      <c r="B936" s="4"/>
      <c r="C936" s="4"/>
      <c r="D936" s="4"/>
      <c r="E936" s="4"/>
      <c r="F936" s="4"/>
    </row>
    <row r="937" spans="1:6" x14ac:dyDescent="0.25">
      <c r="A937" s="1"/>
      <c r="B937" s="4"/>
      <c r="C937" s="4"/>
      <c r="D937" s="4"/>
      <c r="E937" s="4"/>
      <c r="F937" s="4"/>
    </row>
    <row r="938" spans="1:6" x14ac:dyDescent="0.25">
      <c r="A938" s="1"/>
      <c r="B938" s="4"/>
      <c r="C938" s="4"/>
      <c r="D938" s="4"/>
      <c r="E938" s="4"/>
      <c r="F938" s="4"/>
    </row>
    <row r="939" spans="1:6" x14ac:dyDescent="0.25">
      <c r="A939" s="1"/>
      <c r="B939" s="4"/>
      <c r="C939" s="4"/>
      <c r="D939" s="4"/>
      <c r="E939" s="4"/>
      <c r="F939" s="4"/>
    </row>
    <row r="940" spans="1:6" x14ac:dyDescent="0.25">
      <c r="A940" s="1"/>
      <c r="B940" s="4"/>
      <c r="C940" s="4"/>
      <c r="D940" s="4"/>
      <c r="E940" s="4"/>
      <c r="F940" s="4"/>
    </row>
    <row r="941" spans="1:6" x14ac:dyDescent="0.25">
      <c r="A941" s="1"/>
      <c r="B941" s="4"/>
      <c r="C941" s="4"/>
      <c r="D941" s="4"/>
      <c r="E941" s="4"/>
      <c r="F941" s="4"/>
    </row>
    <row r="942" spans="1:6" x14ac:dyDescent="0.25">
      <c r="A942" s="1"/>
      <c r="B942" s="4"/>
      <c r="C942" s="4"/>
      <c r="D942" s="4"/>
      <c r="E942" s="4"/>
      <c r="F942" s="4"/>
    </row>
    <row r="943" spans="1:6" x14ac:dyDescent="0.25">
      <c r="A943" s="1"/>
      <c r="B943" s="4"/>
      <c r="C943" s="4"/>
      <c r="D943" s="4"/>
      <c r="E943" s="4"/>
      <c r="F943" s="4"/>
    </row>
    <row r="944" spans="1:6" x14ac:dyDescent="0.25">
      <c r="A944" s="1"/>
      <c r="B944" s="4"/>
      <c r="C944" s="4"/>
      <c r="D944" s="4"/>
      <c r="E944" s="4"/>
      <c r="F944" s="4"/>
    </row>
    <row r="945" spans="1:6" x14ac:dyDescent="0.25">
      <c r="A945" s="1"/>
      <c r="B945" s="4"/>
      <c r="C945" s="4"/>
      <c r="D945" s="4"/>
      <c r="E945" s="4"/>
      <c r="F945" s="4"/>
    </row>
    <row r="946" spans="1:6" x14ac:dyDescent="0.25">
      <c r="A946" s="1"/>
      <c r="B946" s="4"/>
      <c r="C946" s="4"/>
      <c r="D946" s="4"/>
      <c r="E946" s="4"/>
      <c r="F946" s="4"/>
    </row>
    <row r="947" spans="1:6" x14ac:dyDescent="0.25">
      <c r="A947" s="1"/>
      <c r="B947" s="4"/>
      <c r="C947" s="4"/>
      <c r="D947" s="4"/>
      <c r="E947" s="4"/>
      <c r="F947" s="4"/>
    </row>
    <row r="948" spans="1:6" x14ac:dyDescent="0.25">
      <c r="A948" s="1"/>
      <c r="B948" s="4"/>
      <c r="C948" s="4"/>
      <c r="D948" s="4"/>
      <c r="E948" s="4"/>
      <c r="F948" s="4"/>
    </row>
    <row r="949" spans="1:6" x14ac:dyDescent="0.25">
      <c r="A949" s="1"/>
      <c r="B949" s="4"/>
      <c r="C949" s="4"/>
      <c r="D949" s="4"/>
      <c r="E949" s="4"/>
      <c r="F949" s="4"/>
    </row>
    <row r="950" spans="1:6" x14ac:dyDescent="0.25">
      <c r="A950" s="1"/>
      <c r="B950" s="4"/>
      <c r="C950" s="4"/>
      <c r="D950" s="4"/>
      <c r="E950" s="4"/>
      <c r="F950" s="4"/>
    </row>
    <row r="951" spans="1:6" x14ac:dyDescent="0.25">
      <c r="A951" s="1"/>
      <c r="B951" s="4"/>
      <c r="C951" s="4"/>
      <c r="D951" s="4"/>
      <c r="E951" s="4"/>
      <c r="F951" s="4"/>
    </row>
    <row r="952" spans="1:6" x14ac:dyDescent="0.25">
      <c r="A952" s="1"/>
      <c r="B952" s="4"/>
      <c r="C952" s="4"/>
      <c r="D952" s="4"/>
      <c r="E952" s="4"/>
      <c r="F952" s="4"/>
    </row>
    <row r="953" spans="1:6" x14ac:dyDescent="0.25">
      <c r="A953" s="1"/>
      <c r="B953" s="4"/>
      <c r="C953" s="4"/>
      <c r="D953" s="4"/>
      <c r="E953" s="4"/>
      <c r="F953" s="4"/>
    </row>
    <row r="954" spans="1:6" x14ac:dyDescent="0.25">
      <c r="A954" s="1"/>
      <c r="B954" s="4"/>
      <c r="C954" s="4"/>
      <c r="D954" s="4"/>
      <c r="E954" s="4"/>
      <c r="F954" s="4"/>
    </row>
    <row r="955" spans="1:6" x14ac:dyDescent="0.25">
      <c r="A955" s="1"/>
      <c r="B955" s="4"/>
      <c r="C955" s="4"/>
      <c r="D955" s="4"/>
      <c r="E955" s="4"/>
      <c r="F955" s="4"/>
    </row>
    <row r="956" spans="1:6" x14ac:dyDescent="0.25">
      <c r="A956" s="1"/>
      <c r="B956" s="4"/>
      <c r="C956" s="4"/>
      <c r="D956" s="4"/>
      <c r="E956" s="4"/>
      <c r="F956" s="4"/>
    </row>
    <row r="957" spans="1:6" x14ac:dyDescent="0.25">
      <c r="A957" s="1"/>
      <c r="B957" s="4"/>
      <c r="C957" s="4"/>
      <c r="D957" s="4"/>
      <c r="E957" s="4"/>
      <c r="F957" s="4"/>
    </row>
    <row r="958" spans="1:6" x14ac:dyDescent="0.25">
      <c r="A958" s="1"/>
      <c r="B958" s="4"/>
      <c r="C958" s="4"/>
      <c r="D958" s="4"/>
      <c r="E958" s="4"/>
      <c r="F958" s="4"/>
    </row>
    <row r="959" spans="1:6" x14ac:dyDescent="0.25">
      <c r="A959" s="1"/>
      <c r="B959" s="4"/>
      <c r="C959" s="4"/>
      <c r="D959" s="4"/>
      <c r="E959" s="4"/>
      <c r="F959" s="4"/>
    </row>
    <row r="960" spans="1:6" x14ac:dyDescent="0.25">
      <c r="A960" s="1"/>
      <c r="B960" s="4"/>
      <c r="C960" s="4"/>
      <c r="D960" s="4"/>
      <c r="E960" s="4"/>
      <c r="F960" s="4"/>
    </row>
    <row r="961" spans="1:6" x14ac:dyDescent="0.25">
      <c r="A961" s="1"/>
      <c r="B961" s="4"/>
      <c r="C961" s="4"/>
      <c r="D961" s="4"/>
      <c r="E961" s="4"/>
      <c r="F961" s="4"/>
    </row>
    <row r="962" spans="1:6" x14ac:dyDescent="0.25">
      <c r="A962" s="1"/>
      <c r="B962" s="4"/>
      <c r="C962" s="4"/>
      <c r="D962" s="4"/>
      <c r="E962" s="4"/>
      <c r="F962" s="4"/>
    </row>
    <row r="963" spans="1:6" x14ac:dyDescent="0.25">
      <c r="A963" s="1"/>
      <c r="B963" s="4"/>
      <c r="C963" s="4"/>
      <c r="D963" s="4"/>
      <c r="E963" s="4"/>
      <c r="F963" s="4"/>
    </row>
    <row r="964" spans="1:6" x14ac:dyDescent="0.25">
      <c r="A964" s="1"/>
      <c r="B964" s="4"/>
      <c r="C964" s="4"/>
      <c r="D964" s="4"/>
      <c r="E964" s="4"/>
      <c r="F964" s="4"/>
    </row>
    <row r="965" spans="1:6" x14ac:dyDescent="0.25">
      <c r="A965" s="1"/>
      <c r="B965" s="4"/>
      <c r="C965" s="4"/>
      <c r="D965" s="4"/>
      <c r="E965" s="4"/>
      <c r="F965" s="4"/>
    </row>
    <row r="966" spans="1:6" x14ac:dyDescent="0.25">
      <c r="A966" s="1"/>
      <c r="B966" s="4"/>
      <c r="C966" s="4"/>
      <c r="D966" s="4"/>
      <c r="E966" s="4"/>
      <c r="F966" s="4"/>
    </row>
    <row r="967" spans="1:6" x14ac:dyDescent="0.25">
      <c r="A967" s="1"/>
      <c r="B967" s="4"/>
      <c r="C967" s="4"/>
      <c r="D967" s="4"/>
      <c r="E967" s="4"/>
      <c r="F967" s="4"/>
    </row>
    <row r="968" spans="1:6" x14ac:dyDescent="0.25">
      <c r="A968" s="1"/>
      <c r="B968" s="4"/>
      <c r="C968" s="4"/>
      <c r="D968" s="4"/>
      <c r="E968" s="4"/>
      <c r="F968" s="4"/>
    </row>
    <row r="969" spans="1:6" x14ac:dyDescent="0.25">
      <c r="A969" s="1"/>
      <c r="B969" s="4"/>
      <c r="C969" s="4"/>
      <c r="D969" s="4"/>
      <c r="E969" s="4"/>
      <c r="F969" s="4"/>
    </row>
    <row r="970" spans="1:6" x14ac:dyDescent="0.25">
      <c r="A970" s="1"/>
      <c r="B970" s="4"/>
      <c r="C970" s="4"/>
      <c r="D970" s="4"/>
      <c r="E970" s="4"/>
      <c r="F970" s="4"/>
    </row>
    <row r="971" spans="1:6" x14ac:dyDescent="0.25">
      <c r="A971" s="1"/>
      <c r="B971" s="4"/>
      <c r="C971" s="4"/>
      <c r="D971" s="4"/>
      <c r="E971" s="4"/>
      <c r="F971" s="4"/>
    </row>
    <row r="972" spans="1:6" x14ac:dyDescent="0.25">
      <c r="A972" s="1"/>
      <c r="B972" s="4"/>
      <c r="C972" s="4"/>
      <c r="D972" s="4"/>
      <c r="E972" s="4"/>
      <c r="F972" s="4"/>
    </row>
    <row r="973" spans="1:6" x14ac:dyDescent="0.25">
      <c r="A973" s="1"/>
      <c r="B973" s="4"/>
      <c r="C973" s="4"/>
      <c r="D973" s="4"/>
      <c r="E973" s="4"/>
      <c r="F973" s="4"/>
    </row>
    <row r="974" spans="1:6" x14ac:dyDescent="0.25">
      <c r="A974" s="1"/>
      <c r="B974" s="4"/>
      <c r="C974" s="4"/>
      <c r="D974" s="4"/>
      <c r="E974" s="4"/>
      <c r="F974" s="4"/>
    </row>
    <row r="975" spans="1:6" x14ac:dyDescent="0.25">
      <c r="A975" s="1"/>
      <c r="B975" s="4"/>
      <c r="C975" s="4"/>
      <c r="D975" s="4"/>
      <c r="E975" s="4"/>
      <c r="F975" s="4"/>
    </row>
    <row r="976" spans="1:6" x14ac:dyDescent="0.25">
      <c r="A976" s="1"/>
      <c r="B976" s="4"/>
      <c r="C976" s="4"/>
      <c r="D976" s="4"/>
      <c r="E976" s="4"/>
      <c r="F976" s="4"/>
    </row>
    <row r="977" spans="1:6" x14ac:dyDescent="0.25">
      <c r="A977" s="1"/>
      <c r="B977" s="4"/>
      <c r="C977" s="4"/>
      <c r="D977" s="4"/>
      <c r="E977" s="4"/>
      <c r="F977" s="4"/>
    </row>
    <row r="978" spans="1:6" x14ac:dyDescent="0.25">
      <c r="A978" s="1"/>
      <c r="B978" s="4"/>
      <c r="C978" s="4"/>
      <c r="D978" s="4"/>
      <c r="E978" s="4"/>
      <c r="F978" s="4"/>
    </row>
    <row r="979" spans="1:6" x14ac:dyDescent="0.25">
      <c r="A979" s="1"/>
      <c r="B979" s="4"/>
      <c r="C979" s="4"/>
      <c r="D979" s="4"/>
      <c r="E979" s="4"/>
      <c r="F979" s="4"/>
    </row>
    <row r="980" spans="1:6" x14ac:dyDescent="0.25">
      <c r="A980" s="1"/>
      <c r="B980" s="4"/>
      <c r="C980" s="4"/>
      <c r="D980" s="4"/>
      <c r="E980" s="4"/>
      <c r="F980" s="4"/>
    </row>
    <row r="981" spans="1:6" x14ac:dyDescent="0.25">
      <c r="A981" s="1"/>
      <c r="B981" s="4"/>
      <c r="C981" s="4"/>
      <c r="D981" s="4"/>
      <c r="E981" s="4"/>
      <c r="F981" s="4"/>
    </row>
    <row r="982" spans="1:6" x14ac:dyDescent="0.25">
      <c r="A982" s="1"/>
      <c r="B982" s="4"/>
      <c r="C982" s="4"/>
      <c r="D982" s="4"/>
      <c r="E982" s="4"/>
      <c r="F982" s="4"/>
    </row>
    <row r="983" spans="1:6" x14ac:dyDescent="0.25">
      <c r="A983" s="1"/>
      <c r="B983" s="4"/>
      <c r="C983" s="4"/>
      <c r="D983" s="4"/>
      <c r="E983" s="4"/>
      <c r="F983" s="4"/>
    </row>
    <row r="984" spans="1:6" x14ac:dyDescent="0.25">
      <c r="A984" s="1"/>
      <c r="B984" s="4"/>
      <c r="C984" s="4"/>
      <c r="D984" s="4"/>
      <c r="E984" s="4"/>
      <c r="F984" s="4"/>
    </row>
    <row r="985" spans="1:6" x14ac:dyDescent="0.25">
      <c r="A985" s="1"/>
      <c r="B985" s="4"/>
      <c r="C985" s="4"/>
      <c r="D985" s="4"/>
      <c r="E985" s="4"/>
      <c r="F985" s="4"/>
    </row>
    <row r="986" spans="1:6" x14ac:dyDescent="0.25">
      <c r="A986" s="1"/>
      <c r="B986" s="4"/>
      <c r="C986" s="4"/>
      <c r="D986" s="4"/>
      <c r="E986" s="4"/>
      <c r="F986" s="4"/>
    </row>
    <row r="987" spans="1:6" x14ac:dyDescent="0.25">
      <c r="A987" s="1"/>
      <c r="B987" s="4"/>
      <c r="C987" s="4"/>
      <c r="D987" s="4"/>
      <c r="E987" s="4"/>
      <c r="F987" s="4"/>
    </row>
    <row r="988" spans="1:6" x14ac:dyDescent="0.25">
      <c r="A988" s="1"/>
      <c r="B988" s="4"/>
      <c r="C988" s="4"/>
      <c r="D988" s="4"/>
      <c r="E988" s="4"/>
      <c r="F988" s="4"/>
    </row>
    <row r="989" spans="1:6" x14ac:dyDescent="0.25">
      <c r="A989" s="1"/>
      <c r="B989" s="4"/>
      <c r="C989" s="4"/>
      <c r="D989" s="4"/>
      <c r="E989" s="4"/>
      <c r="F989" s="4"/>
    </row>
    <row r="990" spans="1:6" x14ac:dyDescent="0.25">
      <c r="A990" s="1"/>
      <c r="B990" s="4"/>
      <c r="C990" s="4"/>
      <c r="D990" s="4"/>
      <c r="E990" s="4"/>
      <c r="F990" s="4"/>
    </row>
    <row r="991" spans="1:6" x14ac:dyDescent="0.25">
      <c r="A991" s="1"/>
      <c r="B991" s="4"/>
      <c r="C991" s="4"/>
      <c r="D991" s="4"/>
      <c r="E991" s="4"/>
      <c r="F991" s="4"/>
    </row>
    <row r="992" spans="1:6" x14ac:dyDescent="0.25">
      <c r="A992" s="1"/>
      <c r="B992" s="4"/>
      <c r="C992" s="4"/>
      <c r="D992" s="4"/>
      <c r="E992" s="4"/>
      <c r="F992" s="4"/>
    </row>
    <row r="993" spans="1:6" x14ac:dyDescent="0.25">
      <c r="A993" s="1"/>
      <c r="B993" s="4"/>
      <c r="C993" s="4"/>
      <c r="D993" s="4"/>
      <c r="E993" s="4"/>
      <c r="F993" s="4"/>
    </row>
    <row r="994" spans="1:6" x14ac:dyDescent="0.25">
      <c r="A994" s="1"/>
      <c r="B994" s="4"/>
      <c r="C994" s="4"/>
      <c r="D994" s="4"/>
      <c r="E994" s="4"/>
      <c r="F994" s="4"/>
    </row>
    <row r="995" spans="1:6" x14ac:dyDescent="0.25">
      <c r="A995" s="1"/>
      <c r="B995" s="4"/>
      <c r="C995" s="4"/>
      <c r="D995" s="4"/>
      <c r="E995" s="4"/>
      <c r="F995" s="4"/>
    </row>
    <row r="996" spans="1:6" x14ac:dyDescent="0.25">
      <c r="A996" s="1"/>
      <c r="B996" s="4"/>
      <c r="C996" s="4"/>
      <c r="D996" s="4"/>
      <c r="E996" s="4"/>
      <c r="F996" s="4"/>
    </row>
    <row r="997" spans="1:6" x14ac:dyDescent="0.25">
      <c r="A997" s="1"/>
      <c r="B997" s="4"/>
      <c r="C997" s="4"/>
      <c r="D997" s="4"/>
      <c r="E997" s="4"/>
      <c r="F997" s="4"/>
    </row>
    <row r="998" spans="1:6" x14ac:dyDescent="0.25">
      <c r="A998" s="1"/>
      <c r="B998" s="4"/>
      <c r="C998" s="4"/>
      <c r="D998" s="4"/>
      <c r="E998" s="4"/>
      <c r="F998" s="4"/>
    </row>
    <row r="999" spans="1:6" x14ac:dyDescent="0.25">
      <c r="A999" s="1"/>
      <c r="B999" s="4"/>
      <c r="C999" s="4"/>
      <c r="D999" s="4"/>
      <c r="E999" s="4"/>
      <c r="F999" s="4"/>
    </row>
    <row r="1000" spans="1:6" x14ac:dyDescent="0.25">
      <c r="A1000" s="1"/>
      <c r="B1000" s="4"/>
      <c r="C1000" s="4"/>
      <c r="D1000" s="4"/>
      <c r="E1000" s="4"/>
      <c r="F1000" s="4"/>
    </row>
    <row r="1001" spans="1:6" x14ac:dyDescent="0.25">
      <c r="A1001" s="1"/>
      <c r="B1001" s="4"/>
      <c r="C1001" s="4"/>
      <c r="D1001" s="4"/>
      <c r="E1001" s="4"/>
      <c r="F1001" s="4"/>
    </row>
    <row r="1002" spans="1:6" x14ac:dyDescent="0.25">
      <c r="A1002" s="1"/>
      <c r="B1002" s="4"/>
      <c r="C1002" s="4"/>
      <c r="D1002" s="4"/>
      <c r="E1002" s="4"/>
      <c r="F1002" s="4"/>
    </row>
    <row r="1003" spans="1:6" x14ac:dyDescent="0.25">
      <c r="A1003" s="1"/>
      <c r="B1003" s="4"/>
      <c r="C1003" s="4"/>
      <c r="D1003" s="4"/>
      <c r="E1003" s="4"/>
      <c r="F1003" s="4"/>
    </row>
    <row r="1004" spans="1:6" x14ac:dyDescent="0.25">
      <c r="A1004" s="1"/>
      <c r="B1004" s="4"/>
      <c r="C1004" s="4"/>
      <c r="D1004" s="4"/>
      <c r="E1004" s="4"/>
      <c r="F1004" s="4"/>
    </row>
    <row r="1005" spans="1:6" x14ac:dyDescent="0.25">
      <c r="A1005" s="1"/>
      <c r="B1005" s="4"/>
      <c r="C1005" s="4"/>
      <c r="D1005" s="4"/>
      <c r="E1005" s="4"/>
      <c r="F1005" s="4"/>
    </row>
    <row r="1006" spans="1:6" x14ac:dyDescent="0.25">
      <c r="A1006" s="1"/>
      <c r="B1006" s="4"/>
      <c r="C1006" s="4"/>
      <c r="D1006" s="4"/>
      <c r="E1006" s="4"/>
      <c r="F1006" s="4"/>
    </row>
    <row r="1007" spans="1:6" x14ac:dyDescent="0.25">
      <c r="A1007" s="1"/>
      <c r="B1007" s="4"/>
      <c r="C1007" s="4"/>
      <c r="D1007" s="4"/>
      <c r="E1007" s="4"/>
      <c r="F1007" s="4"/>
    </row>
    <row r="1008" spans="1:6" x14ac:dyDescent="0.25">
      <c r="A1008" s="1"/>
      <c r="B1008" s="4"/>
      <c r="C1008" s="4"/>
      <c r="D1008" s="4"/>
      <c r="E1008" s="4"/>
      <c r="F1008" s="4"/>
    </row>
    <row r="1009" spans="1:6" x14ac:dyDescent="0.25">
      <c r="A1009" s="1"/>
      <c r="B1009" s="4"/>
      <c r="C1009" s="4"/>
      <c r="D1009" s="4"/>
      <c r="E1009" s="4"/>
      <c r="F1009" s="4"/>
    </row>
    <row r="1010" spans="1:6" x14ac:dyDescent="0.25">
      <c r="A1010" s="1"/>
      <c r="B1010" s="4"/>
      <c r="C1010" s="4"/>
      <c r="D1010" s="4"/>
      <c r="E1010" s="4"/>
      <c r="F1010" s="4"/>
    </row>
    <row r="1011" spans="1:6" x14ac:dyDescent="0.25">
      <c r="A1011" s="1"/>
      <c r="B1011" s="4"/>
      <c r="C1011" s="4"/>
      <c r="D1011" s="4"/>
      <c r="E1011" s="4"/>
      <c r="F1011" s="4"/>
    </row>
    <row r="1012" spans="1:6" x14ac:dyDescent="0.25">
      <c r="A1012" s="1"/>
      <c r="B1012" s="4"/>
      <c r="C1012" s="4"/>
      <c r="D1012" s="4"/>
      <c r="E1012" s="4"/>
      <c r="F1012" s="4"/>
    </row>
    <row r="1013" spans="1:6" x14ac:dyDescent="0.25">
      <c r="A1013" s="1"/>
      <c r="B1013" s="4"/>
      <c r="C1013" s="4"/>
      <c r="D1013" s="4"/>
      <c r="E1013" s="4"/>
      <c r="F1013" s="4"/>
    </row>
    <row r="1014" spans="1:6" x14ac:dyDescent="0.25">
      <c r="A1014" s="1"/>
      <c r="B1014" s="4"/>
      <c r="C1014" s="4"/>
      <c r="D1014" s="4"/>
      <c r="E1014" s="4"/>
      <c r="F1014" s="4"/>
    </row>
    <row r="1015" spans="1:6" x14ac:dyDescent="0.25">
      <c r="A1015" s="1"/>
      <c r="B1015" s="4"/>
      <c r="C1015" s="4"/>
      <c r="D1015" s="4"/>
      <c r="E1015" s="4"/>
      <c r="F1015" s="4"/>
    </row>
    <row r="1016" spans="1:6" x14ac:dyDescent="0.25">
      <c r="A1016" s="1"/>
      <c r="B1016" s="4"/>
      <c r="C1016" s="4"/>
      <c r="D1016" s="4"/>
      <c r="E1016" s="4"/>
      <c r="F1016" s="4"/>
    </row>
    <row r="1017" spans="1:6" x14ac:dyDescent="0.25">
      <c r="A1017" s="1"/>
      <c r="B1017" s="4"/>
      <c r="C1017" s="4"/>
      <c r="D1017" s="4"/>
      <c r="E1017" s="4"/>
      <c r="F1017" s="4"/>
    </row>
    <row r="1018" spans="1:6" x14ac:dyDescent="0.25">
      <c r="A1018" s="1"/>
      <c r="B1018" s="4"/>
      <c r="C1018" s="4"/>
      <c r="D1018" s="4"/>
      <c r="E1018" s="4"/>
      <c r="F1018" s="4"/>
    </row>
    <row r="1019" spans="1:6" x14ac:dyDescent="0.25">
      <c r="A1019" s="1"/>
      <c r="B1019" s="4"/>
      <c r="C1019" s="4"/>
      <c r="D1019" s="4"/>
      <c r="E1019" s="4"/>
      <c r="F1019" s="4"/>
    </row>
    <row r="1020" spans="1:6" x14ac:dyDescent="0.25">
      <c r="A1020" s="1"/>
      <c r="B1020" s="4"/>
      <c r="C1020" s="4"/>
      <c r="D1020" s="4"/>
      <c r="E1020" s="4"/>
      <c r="F1020" s="4"/>
    </row>
    <row r="1021" spans="1:6" x14ac:dyDescent="0.25">
      <c r="A1021" s="1"/>
      <c r="B1021" s="4"/>
      <c r="C1021" s="4"/>
      <c r="D1021" s="4"/>
      <c r="E1021" s="4"/>
      <c r="F1021" s="4"/>
    </row>
    <row r="1022" spans="1:6" x14ac:dyDescent="0.25">
      <c r="A1022" s="1"/>
      <c r="B1022" s="4"/>
      <c r="C1022" s="4"/>
      <c r="D1022" s="4"/>
      <c r="E1022" s="4"/>
      <c r="F1022" s="4"/>
    </row>
    <row r="1023" spans="1:6" x14ac:dyDescent="0.25">
      <c r="A1023" s="1"/>
      <c r="B1023" s="4"/>
      <c r="C1023" s="4"/>
      <c r="D1023" s="4"/>
      <c r="E1023" s="4"/>
      <c r="F1023" s="4"/>
    </row>
    <row r="1024" spans="1:6" x14ac:dyDescent="0.25">
      <c r="A1024" s="1"/>
      <c r="B1024" s="4"/>
      <c r="C1024" s="4"/>
      <c r="D1024" s="4"/>
      <c r="E1024" s="4"/>
      <c r="F1024" s="4"/>
    </row>
    <row r="1025" spans="1:6" x14ac:dyDescent="0.25">
      <c r="A1025" s="1"/>
      <c r="B1025" s="4"/>
      <c r="C1025" s="4"/>
      <c r="D1025" s="4"/>
      <c r="E1025" s="4"/>
      <c r="F1025" s="4"/>
    </row>
    <row r="1026" spans="1:6" x14ac:dyDescent="0.25">
      <c r="A1026" s="1"/>
      <c r="B1026" s="4"/>
      <c r="C1026" s="4"/>
      <c r="D1026" s="4"/>
      <c r="E1026" s="4"/>
      <c r="F1026" s="4"/>
    </row>
    <row r="1027" spans="1:6" x14ac:dyDescent="0.25">
      <c r="A1027" s="1"/>
      <c r="B1027" s="4"/>
      <c r="C1027" s="4"/>
      <c r="D1027" s="4"/>
      <c r="E1027" s="4"/>
      <c r="F1027" s="4"/>
    </row>
    <row r="1028" spans="1:6" x14ac:dyDescent="0.25">
      <c r="A1028" s="1"/>
      <c r="B1028" s="4"/>
      <c r="C1028" s="4"/>
      <c r="D1028" s="4"/>
      <c r="E1028" s="4"/>
      <c r="F1028" s="4"/>
    </row>
    <row r="1029" spans="1:6" x14ac:dyDescent="0.25">
      <c r="A1029" s="1"/>
      <c r="B1029" s="4"/>
      <c r="C1029" s="4"/>
      <c r="D1029" s="4"/>
      <c r="E1029" s="4"/>
      <c r="F1029" s="4"/>
    </row>
    <row r="1030" spans="1:6" x14ac:dyDescent="0.25">
      <c r="A1030" s="1"/>
      <c r="B1030" s="4"/>
      <c r="C1030" s="4"/>
      <c r="D1030" s="4"/>
      <c r="E1030" s="4"/>
      <c r="F1030" s="4"/>
    </row>
    <row r="1031" spans="1:6" x14ac:dyDescent="0.25">
      <c r="A1031" s="1"/>
      <c r="B1031" s="4"/>
      <c r="C1031" s="4"/>
      <c r="D1031" s="4"/>
      <c r="E1031" s="4"/>
      <c r="F1031" s="4"/>
    </row>
    <row r="1032" spans="1:6" x14ac:dyDescent="0.25">
      <c r="A1032" s="1"/>
      <c r="B1032" s="4"/>
      <c r="C1032" s="4"/>
      <c r="D1032" s="4"/>
      <c r="E1032" s="4"/>
      <c r="F1032" s="4"/>
    </row>
    <row r="1033" spans="1:6" x14ac:dyDescent="0.25">
      <c r="A1033" s="1"/>
      <c r="B1033" s="4"/>
      <c r="C1033" s="4"/>
      <c r="D1033" s="4"/>
      <c r="E1033" s="4"/>
      <c r="F1033" s="4"/>
    </row>
    <row r="1034" spans="1:6" x14ac:dyDescent="0.25">
      <c r="A1034" s="1"/>
      <c r="B1034" s="4"/>
      <c r="C1034" s="4"/>
      <c r="D1034" s="4"/>
      <c r="E1034" s="4"/>
      <c r="F1034" s="4"/>
    </row>
    <row r="1035" spans="1:6" x14ac:dyDescent="0.25">
      <c r="A1035" s="1"/>
      <c r="B1035" s="4"/>
      <c r="C1035" s="4"/>
      <c r="D1035" s="4"/>
      <c r="E1035" s="4"/>
      <c r="F1035" s="4"/>
    </row>
    <row r="1036" spans="1:6" x14ac:dyDescent="0.25">
      <c r="A1036" s="1"/>
      <c r="B1036" s="4"/>
      <c r="C1036" s="4"/>
      <c r="D1036" s="4"/>
      <c r="E1036" s="4"/>
      <c r="F1036" s="4"/>
    </row>
    <row r="1037" spans="1:6" x14ac:dyDescent="0.25">
      <c r="A1037" s="1"/>
      <c r="B1037" s="4"/>
      <c r="C1037" s="4"/>
      <c r="D1037" s="4"/>
      <c r="E1037" s="4"/>
      <c r="F1037" s="4"/>
    </row>
    <row r="1038" spans="1:6" x14ac:dyDescent="0.25">
      <c r="A1038" s="1"/>
      <c r="B1038" s="4"/>
      <c r="C1038" s="4"/>
      <c r="D1038" s="4"/>
      <c r="E1038" s="4"/>
      <c r="F1038" s="4"/>
    </row>
    <row r="1039" spans="1:6" x14ac:dyDescent="0.25">
      <c r="A1039" s="1"/>
      <c r="B1039" s="4"/>
      <c r="C1039" s="4"/>
      <c r="D1039" s="4"/>
      <c r="E1039" s="4"/>
      <c r="F1039" s="4"/>
    </row>
    <row r="1040" spans="1:6" x14ac:dyDescent="0.25">
      <c r="B1040" s="4"/>
      <c r="C1040" s="4"/>
      <c r="D1040" s="4"/>
      <c r="E1040" s="4"/>
      <c r="F1040" s="4"/>
    </row>
    <row r="1041" spans="2:6" x14ac:dyDescent="0.25">
      <c r="B1041" s="4"/>
      <c r="C1041" s="4"/>
      <c r="D1041" s="4"/>
      <c r="E1041" s="4"/>
      <c r="F1041" s="4"/>
    </row>
    <row r="1042" spans="2:6" x14ac:dyDescent="0.25">
      <c r="B1042" s="4"/>
      <c r="C1042" s="4"/>
      <c r="D1042" s="4"/>
      <c r="E1042" s="4"/>
      <c r="F1042" s="4"/>
    </row>
    <row r="1043" spans="2:6" x14ac:dyDescent="0.25">
      <c r="B1043" s="4"/>
      <c r="C1043" s="4"/>
      <c r="D1043" s="4"/>
      <c r="E1043" s="4"/>
      <c r="F1043" s="4"/>
    </row>
    <row r="1044" spans="2:6" x14ac:dyDescent="0.25">
      <c r="B1044" s="4"/>
      <c r="C1044" s="4"/>
      <c r="D1044" s="4"/>
      <c r="E1044" s="4"/>
      <c r="F1044" s="4"/>
    </row>
    <row r="1045" spans="2:6" x14ac:dyDescent="0.25">
      <c r="B1045" s="4"/>
      <c r="C1045" s="4"/>
      <c r="D1045" s="4"/>
      <c r="E1045" s="4"/>
      <c r="F1045" s="4"/>
    </row>
    <row r="1046" spans="2:6" x14ac:dyDescent="0.25">
      <c r="B1046" s="4"/>
      <c r="C1046" s="4"/>
      <c r="D1046" s="4"/>
      <c r="E1046" s="4"/>
      <c r="F1046" s="4"/>
    </row>
    <row r="1047" spans="2:6" x14ac:dyDescent="0.25">
      <c r="B1047" s="4"/>
      <c r="C1047" s="4"/>
      <c r="D1047" s="4"/>
      <c r="E1047" s="4"/>
      <c r="F1047" s="4"/>
    </row>
    <row r="1048" spans="2:6" x14ac:dyDescent="0.25">
      <c r="B1048" s="4"/>
      <c r="C1048" s="4"/>
      <c r="D1048" s="4"/>
      <c r="E1048" s="4"/>
      <c r="F1048" s="4"/>
    </row>
    <row r="1049" spans="2:6" x14ac:dyDescent="0.25">
      <c r="B1049" s="4"/>
      <c r="C1049" s="4"/>
      <c r="D1049" s="4"/>
      <c r="E1049" s="4"/>
      <c r="F1049" s="4"/>
    </row>
    <row r="1050" spans="2:6" x14ac:dyDescent="0.25">
      <c r="B1050" s="4"/>
      <c r="C1050" s="4"/>
      <c r="D1050" s="4"/>
      <c r="E1050" s="4"/>
      <c r="F1050" s="4"/>
    </row>
    <row r="1051" spans="2:6" x14ac:dyDescent="0.25">
      <c r="B1051" s="4"/>
      <c r="C1051" s="4"/>
      <c r="D1051" s="4"/>
      <c r="E1051" s="4"/>
      <c r="F1051" s="4"/>
    </row>
  </sheetData>
  <conditionalFormatting sqref="H4:I35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{55E5CC18-3346-4E29-ADE6-7DA5AE04BFE7}</x14:id>
        </ext>
      </extLst>
    </cfRule>
  </conditionalFormatting>
  <conditionalFormatting sqref="J5:J1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{58E45183-64E8-42DF-ABDE-3F3691CFE021}</x14:id>
        </ext>
      </extLst>
    </cfRule>
  </conditionalFormatting>
  <conditionalFormatting sqref="K17:K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{654EEA61-C46D-433F-8C43-571FEF4042FE}</x14:id>
        </ext>
      </extLst>
    </cfRule>
  </conditionalFormatting>
  <conditionalFormatting sqref="L29:L3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{1C377249-2B86-4ADF-BE2E-AEB981D18D5D}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5CC18-3346-4E29-ADE6-7DA5AE04B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H4:I35</xm:sqref>
        </x14:conditionalFormatting>
        <x14:conditionalFormatting xmlns:xm="http://schemas.microsoft.com/office/excel/2006/main">
          <x14:cfRule type="dataBar" id="{58E45183-64E8-42DF-ABDE-3F3691CF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  <x14:conditionalFormatting xmlns:xm="http://schemas.microsoft.com/office/excel/2006/main">
          <x14:cfRule type="dataBar" id="{654EEA61-C46D-433F-8C43-571FEF404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K17:K28</xm:sqref>
        </x14:conditionalFormatting>
        <x14:conditionalFormatting xmlns:xm="http://schemas.microsoft.com/office/excel/2006/main">
          <x14:cfRule type="dataBar" id="{1C377249-2B86-4ADF-BE2E-AEB981D18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 U S _ C O V I D 1 9 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 U S _ C O V I D 1 9 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 U S _ C O V I D 1 9 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 N u m C a s e P e r D a y < / K e y > < / D i a g r a m O b j e c t K e y > < D i a g r a m O b j e c t K e y > < K e y > M e a s u r e s \ S u m   o f   N u m C a s e P e r D a y \ T a g I n f o \ F o r m u l a < / K e y > < / D i a g r a m O b j e c t K e y > < D i a g r a m O b j e c t K e y > < K e y > M e a s u r e s \ S u m   o f   N u m C a s e P e r D a y \ T a g I n f o \ V a l u e < / K e y > < / D i a g r a m O b j e c t K e y > < D i a g r a m O b j e c t K e y > < K e y > M e a s u r e s \ S u m   o f   c a s e s < / K e y > < / D i a g r a m O b j e c t K e y > < D i a g r a m O b j e c t K e y > < K e y > M e a s u r e s \ S u m   o f   c a s e s \ T a g I n f o \ F o r m u l a < / K e y > < / D i a g r a m O b j e c t K e y > < D i a g r a m O b j e c t K e y > < K e y > M e a s u r e s \ S u m   o f   c a s e s \ T a g I n f o \ V a l u e < / K e y > < / D i a g r a m O b j e c t K e y > < D i a g r a m O b j e c t K e y > < K e y > C o l u m n s \ d a t e < / K e y > < / D i a g r a m O b j e c t K e y > < D i a g r a m O b j e c t K e y > < K e y > C o l u m n s \ c a s e s < / K e y > < / D i a g r a m O b j e c t K e y > < D i a g r a m O b j e c t K e y > < K e y > C o l u m n s \ d e a t h s < / K e y > < / D i a g r a m O b j e c t K e y > < D i a g r a m O b j e c t K e y > < K e y > C o l u m n s \ N u m C a s e P e r D a y < / K e y > < / D i a g r a m O b j e c t K e y > < D i a g r a m O b j e c t K e y > < K e y > C o l u m n s \ N u m D e a t h P e r D a y < / K e y > < / D i a g r a m O b j e c t K e y > < D i a g r a m O b j e c t K e y > < K e y > C o l u m n s \ M o n t h 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 N u m C a s e P e r D a y & g t ; - & l t ; M e a s u r e s \ N u m C a s e P e r D a y & g t ; < / K e y > < / D i a g r a m O b j e c t K e y > < D i a g r a m O b j e c t K e y > < K e y > L i n k s \ & l t ; C o l u m n s \ S u m   o f   N u m C a s e P e r D a y & g t ; - & l t ; M e a s u r e s \ N u m C a s e P e r D a y & g t ; \ C O L U M N < / K e y > < / D i a g r a m O b j e c t K e y > < D i a g r a m O b j e c t K e y > < K e y > L i n k s \ & l t ; C o l u m n s \ S u m   o f   N u m C a s e P e r D a y & g t ; - & l t ; M e a s u r e s \ N u m C a s e P e r D a y & g t ; \ M E A S U R E < / K e y > < / D i a g r a m O b j e c t K e y > < D i a g r a m O b j e c t K e y > < K e y > L i n k s \ & l t ; C o l u m n s \ S u m   o f   c a s e s & g t ; - & l t ; M e a s u r e s \ c a s e s & g t ; < / K e y > < / D i a g r a m O b j e c t K e y > < D i a g r a m O b j e c t K e y > < K e y > L i n k s \ & l t ; C o l u m n s \ S u m   o f   c a s e s & g t ; - & l t ; M e a s u r e s \ c a s e s & g t ; \ C O L U M N < / K e y > < / D i a g r a m O b j e c t K e y > < D i a g r a m O b j e c t K e y > < K e y > L i n k s \ & l t ; C o l u m n s \ S u m   o f   c a s e s & g t ; - & l t ; M e a s u r e s \ c a s e s & g t ; \ M E A S U R E 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 N u m C a s e P e r D a y 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 N u m C a s e P e r D a y \ T a g I n f o \ F o r m u l a 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 N u m C a s e P e r D a y \ T a g I n f o \ V a l u e 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 c a s e s 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 C o l u m n s \ N u m C a s e P e r D a y 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 C o l u m n s \ N u m D e a t h P e r D a y 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 N u m C a s e P e r D a y & g t ; - & l t ; M e a s u r e s \ N u m C a s e P e r D a y & g t ; 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 N u m C a s e P e r D a y & g t ; - & l t ; M e a s u r e s \ N u m C a s e P e r D a y & g t ; \ C O L U M N 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 N u m C a s e P e r D a y & g t ; - & l t ; M e a s u r e s \ N u m C a s e P e r D a y & g t ; \ M E A S U R E 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 c a s e s & g t ; - & l t ; M e a s u r e s \ c a s e s & g t ; 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 c a s e s & g t ; - & l t ; M e a s u r e s \ c a s e s & g t ; \ C O L U M N 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 c a s e s & g t ; - & l t ; M e a s u r e s \ c a s e s & g t ; \ M E A S U R E 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U S _ C O V I D 1 9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C 0 E A A B Q S w M E F A A C A A g A G x v 5 V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G /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v 5 V G q T d 7 k l A Q A A K Q Y A A B M A H A B G b 3 J t d W x h c y 9 T Z W N 0 a W 9 u M S 5 t I K I Y A C i g F A A A A A A A A A A A A A A A A A A A A A A A A A A A A O 2 R w U v D M B T G 7 4 X + D y G 7 t B A L q 1 N Q 2 U H b D Y u M y l q 9 W J G Y P r d K m 0 i S D k b Z / 7 5 0 H R R k X m W H 5 v K S 7 + V 7 7 4 O f A q Y L w V H S 1 f G d b d m W W l M J O R r h l + Q i i F + j c H y D 0 R S V o G 0 L m Z O I W j I w S q A 2 X i h Y X Q H X z r w o w Q s E 1 + a h H D y 7 z R 7 i + C n J l r P 7 M K v K j 0 N d R M E y T u J 0 n i 2 2 z 1 J 8 m 7 U q 6 9 d 4 T G 2 w S 9 5 C K I u q 0 C C n m G A y 4 0 z k B V 9 N x / 6 V / + 6 S L s U I m w G V 0 C b p I 9 A c p G p D p v T T x D h 2 j r r T B e 6 N w Z r y l f G l 2 x / o T a m k X H 0 J W Q W i r C v e N p V z Y g t p G p x T D Z g g b f 6 g 9 r 4 j q M G M K j B t F H F 9 P f F a / 0 H O g e r 1 L 3 3 n 2 l b B T + b 5 C w F y f H f A c A Y Y L g c M 5 4 B h M m D 4 R w x 7 U E s B A i 0 A F A A C A A g A G x v 5 V B r 1 H x + m A A A A + Q A A A B I A A A A A A A A A A A A A A A A A A A A A A E N v b m Z p Z y 9 Q Y W N r Y W d l L n h t b F B L A Q I t A B Q A A g A I A B s b + V Q P y u m r p A A A A O k A A A A T A A A A A A A A A A A A A A A A A P I A A A B b Q 2 9 u d G V u d F 9 U e X B l c 1 0 u e G 1 s U E s B A i 0 A F A A C A A g A G x v 5 V G q T d 7 k l A Q A A K Q Y A A B M A A A A A A A A A A A A A A A A A 4 w E A A E Z v c m 1 1 b G F z L 1 N l Y 3 R p b 2 4 x L m 1 Q S w U G A A A A A A M A A w D C A A A A V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C I A A A A A A A C e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L U N P V k l E M T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V T X 0 N P V k l E M T k i I C 8 + P E V u d H J 5 I F R 5 c G U 9 I k Z p b G x T d G F 0 d X M i I F Z h b H V l P S J z Q 2 9 t c G x l d G U i I C 8 + P E V u d H J 5 I F R 5 c G U 9 I k Z p b G x D b 3 V u d C I g V m F s d W U 9 I m w 5 M T U i I C 8 + P E V u d H J 5 I F R 5 c G U 9 I k Z p b G x F c n J v c k N v d W 5 0 I i B W Y W x 1 Z T 0 i b D A i I C 8 + P E V u d H J 5 I F R 5 c G U 9 I k Z p b G x D b 2 x 1 b W 5 U e X B l c y I g V m F s d W U 9 I n N D U U 1 E I i A v P j x F b n R y e S B U e X B l P S J G a W x s Q 2 9 s d W 1 u T m F t Z X M i I F Z h b H V l P S J z W y Z x d W 9 0 O 2 R h d G U m c X V v d D s s J n F 1 b 3 Q 7 Y 2 F z Z X M m c X V v d D s s J n F 1 b 3 Q 7 Z G V h d G h z J n F 1 b 3 Q 7 X S I g L z 4 8 R W 5 0 c n k g V H l w Z T 0 i R m l s b E V y c m 9 y Q 2 9 k Z S I g V m F s d W U 9 I n N V b m t u b 3 d u I i A v P j x F b n R y e S B U e X B l P S J G a W x s T G F z d F V w Z G F 0 Z W Q i I F Z h b H V l P S J k M j A y M i 0 w N y 0 y M 1 Q x O T o x N z o y N C 4 z O D k 5 M j k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1 D T 1 Z J R D E 5 L 0 N o Y W 5 n Z W Q g V H l w Z S 5 7 Z G F 0 Z S w w f S Z x d W 9 0 O y w m c X V v d D t T Z W N 0 a W 9 u M S 9 V U y 1 D T 1 Z J R D E 5 L 0 N o Y W 5 n Z W Q g V H l w Z S 5 7 Y 2 F z Z X M s M X 0 m c X V v d D s s J n F 1 b 3 Q 7 U 2 V j d G l v b j E v V V M t Q 0 9 W S U Q x O S 9 D a G F u Z 2 V k I F R 5 c G U u e 2 R l Y X R o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y 1 D T 1 Z J R D E 5 L 0 N o Y W 5 n Z W Q g V H l w Z S 5 7 Z G F 0 Z S w w f S Z x d W 9 0 O y w m c X V v d D t T Z W N 0 a W 9 u M S 9 V U y 1 D T 1 Z J R D E 5 L 0 N o Y W 5 n Z W Q g V H l w Z S 5 7 Y 2 F z Z X M s M X 0 m c X V v d D s s J n F 1 b 3 Q 7 U 2 V j d G l v b j E v V V M t Q 0 9 W S U Q x O S 9 D a G F u Z 2 V k I F R 5 c G U u e 2 R l Y X R o c y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V M t Q 0 9 W S U Q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1 D T 1 Z J R D E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L U N P V k l E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1 D T 1 Z J R D E 5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k x N S I g L z 4 8 R W 5 0 c n k g V H l w Z T 0 i R m l s b E V y c m 9 y Q 2 9 1 b n Q i I F Z h b H V l P S J s M C I g L z 4 8 R W 5 0 c n k g V H l w Z T 0 i R m l s b E N v b H V t b l R 5 c G V z I i B W Y W x 1 Z T 0 i c 0 N R T U Q i I C 8 + P E V u d H J 5 I F R 5 c G U 9 I k Z p b G x D b 2 x 1 b W 5 O Y W 1 l c y I g V m F s d W U 9 I n N b J n F 1 b 3 Q 7 Z G F 0 Z S Z x d W 9 0 O y w m c X V v d D t j Y X N l c y Z x d W 9 0 O y w m c X V v d D t k Z W F 0 a H M m c X V v d D t d I i A v P j x F b n R y e S B U e X B l P S J G a W x s R X J y b 3 J D b 2 R l I i B W Y W x 1 Z T 0 i c 1 V u a 2 5 v d 2 4 i I C 8 + P E V u d H J 5 I F R 5 c G U 9 I k Z p b G x M Y X N 0 V X B k Y X R l Z C I g V m F s d W U 9 I m Q y M D I y L T A 3 L T I z V D E 5 O j E 3 O j I 0 L j M 4 O T k y O T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L U N P V k l E M T k v Q 2 h h b m d l Z C B U e X B l L n t k Y X R l L D B 9 J n F 1 b 3 Q 7 L C Z x d W 9 0 O 1 N l Y 3 R p b 2 4 x L 1 V T L U N P V k l E M T k v Q 2 h h b m d l Z C B U e X B l L n t j Y X N l c y w x f S Z x d W 9 0 O y w m c X V v d D t T Z W N 0 a W 9 u M S 9 V U y 1 D T 1 Z J R D E 5 L 0 N o Y W 5 n Z W Q g V H l w Z S 5 7 Z G V h d G h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L U N P V k l E M T k v Q 2 h h b m d l Z C B U e X B l L n t k Y X R l L D B 9 J n F 1 b 3 Q 7 L C Z x d W 9 0 O 1 N l Y 3 R p b 2 4 x L 1 V T L U N P V k l E M T k v Q 2 h h b m d l Z C B U e X B l L n t j Y X N l c y w x f S Z x d W 9 0 O y w m c X V v d D t T Z W N 0 a W 9 u M S 9 V U y 1 D T 1 Z J R D E 5 L 0 N o Y W 5 n Z W Q g V H l w Z S 5 7 Z G V h d G h z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V M t Q 0 9 W S U Q x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1 D T 1 Z J R D E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L U N P V k l E M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1 D T 1 Z J R D E 5 J T I w K D M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k x N S I g L z 4 8 R W 5 0 c n k g V H l w Z T 0 i R m l s b E V y c m 9 y Q 2 9 1 b n Q i I F Z h b H V l P S J s M C I g L z 4 8 R W 5 0 c n k g V H l w Z T 0 i R m l s b E N v b H V t b l R 5 c G V z I i B W Y W x 1 Z T 0 i c 0 N R T U Q i I C 8 + P E V u d H J 5 I F R 5 c G U 9 I k Z p b G x D b 2 x 1 b W 5 O Y W 1 l c y I g V m F s d W U 9 I n N b J n F 1 b 3 Q 7 Z G F 0 Z S Z x d W 9 0 O y w m c X V v d D t j Y X N l c y Z x d W 9 0 O y w m c X V v d D t k Z W F 0 a H M m c X V v d D t d I i A v P j x F b n R y e S B U e X B l P S J G a W x s R X J y b 3 J D b 2 R l I i B W Y W x 1 Z T 0 i c 1 V u a 2 5 v d 2 4 i I C 8 + P E V u d H J 5 I F R 5 c G U 9 I k Z p b G x M Y X N 0 V X B k Y X R l Z C I g V m F s d W U 9 I m Q y M D I y L T A 3 L T I z V D E 5 O j E 3 O j I 0 L j M 4 O T k y O T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L U N P V k l E M T k v Q 2 h h b m d l Z C B U e X B l L n t k Y X R l L D B 9 J n F 1 b 3 Q 7 L C Z x d W 9 0 O 1 N l Y 3 R p b 2 4 x L 1 V T L U N P V k l E M T k v Q 2 h h b m d l Z C B U e X B l L n t j Y X N l c y w x f S Z x d W 9 0 O y w m c X V v d D t T Z W N 0 a W 9 u M S 9 V U y 1 D T 1 Z J R D E 5 L 0 N o Y W 5 n Z W Q g V H l w Z S 5 7 Z G V h d G h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L U N P V k l E M T k v Q 2 h h b m d l Z C B U e X B l L n t k Y X R l L D B 9 J n F 1 b 3 Q 7 L C Z x d W 9 0 O 1 N l Y 3 R p b 2 4 x L 1 V T L U N P V k l E M T k v Q 2 h h b m d l Z C B U e X B l L n t j Y X N l c y w x f S Z x d W 9 0 O y w m c X V v d D t T Z W N 0 a W 9 u M S 9 V U y 1 D T 1 Z J R D E 5 L 0 N o Y W 5 n Z W Q g V H l w Z S 5 7 Z G V h d G h z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F R h c m d l d C I g V m F s d W U 9 I n N V U 1 9 D T 1 Z J R D E 5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V M t Q 0 9 W S U Q x O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1 D T 1 Z J R D E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L U N P V k l E M T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1 D T 1 Z J R D E 5 J T I w K D Q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k x N S I g L z 4 8 R W 5 0 c n k g V H l w Z T 0 i R m l s b E V y c m 9 y Q 2 9 1 b n Q i I F Z h b H V l P S J s M C I g L z 4 8 R W 5 0 c n k g V H l w Z T 0 i R m l s b E N v b H V t b l R 5 c G V z I i B W Y W x 1 Z T 0 i c 0 N R T U Q i I C 8 + P E V u d H J 5 I F R 5 c G U 9 I k Z p b G x D b 2 x 1 b W 5 O Y W 1 l c y I g V m F s d W U 9 I n N b J n F 1 b 3 Q 7 Z G F 0 Z S Z x d W 9 0 O y w m c X V v d D t j Y X N l c y Z x d W 9 0 O y w m c X V v d D t k Z W F 0 a H M m c X V v d D t d I i A v P j x F b n R y e S B U e X B l P S J G a W x s R X J y b 3 J D b 2 R l I i B W Y W x 1 Z T 0 i c 1 V u a 2 5 v d 2 4 i I C 8 + P E V u d H J 5 I F R 5 c G U 9 I k Z p b G x M Y X N 0 V X B k Y X R l Z C I g V m F s d W U 9 I m Q y M D I y L T A 3 L T I z V D E 5 O j E 3 O j I 0 L j M 4 O T k y O T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L U N P V k l E M T k v Q 2 h h b m d l Z C B U e X B l L n t k Y X R l L D B 9 J n F 1 b 3 Q 7 L C Z x d W 9 0 O 1 N l Y 3 R p b 2 4 x L 1 V T L U N P V k l E M T k v Q 2 h h b m d l Z C B U e X B l L n t j Y X N l c y w x f S Z x d W 9 0 O y w m c X V v d D t T Z W N 0 a W 9 u M S 9 V U y 1 D T 1 Z J R D E 5 L 0 N o Y W 5 n Z W Q g V H l w Z S 5 7 Z G V h d G h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L U N P V k l E M T k v Q 2 h h b m d l Z C B U e X B l L n t k Y X R l L D B 9 J n F 1 b 3 Q 7 L C Z x d W 9 0 O 1 N l Y 3 R p b 2 4 x L 1 V T L U N P V k l E M T k v Q 2 h h b m d l Z C B U e X B l L n t j Y X N l c y w x f S Z x d W 9 0 O y w m c X V v d D t T Z W N 0 a W 9 u M S 9 V U y 1 D T 1 Z J R D E 5 L 0 N o Y W 5 n Z W Q g V H l w Z S 5 7 Z G V h d G h z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F R h c m d l d C I g V m F s d W U 9 I n N V U 1 9 D T 1 Z J R D E 5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V M t Q 0 9 W S U Q x O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1 D T 1 Z J R D E 5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L U N P V k l E M T k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c E g D Q j y 4 E i U / q v 3 R f 9 s w A A A A A A C A A A A A A A Q Z g A A A A E A A C A A A A B 8 d o U c / 4 M S V g o U S + v R R d Y I I N 7 N V p L j g 8 / A L 7 s B 3 H R p g Q A A A A A O g A A A A A I A A C A A A A A r W r l a F M o i U N i 5 u z R T F t I n v u U p a s B r 0 + F Y E Z I D r 9 T 2 L l A A A A C y I z C X k j s 6 e F d S c B o b 9 I L s s u E W k z 0 h T m V N m P Q I H f 4 b K r V Z b o E h / u u 2 L s S z O p Z K 1 u a K Z 5 l e Q J z 2 r q k I 4 k R 2 T R m 7 B o o B Z 5 F / p 7 h t F s m v X t N i 8 U A A A A B m d x R W P h u + 5 0 H h 7 5 r O 4 Y k I S R 4 A S 9 2 f p s Z o F B Z 3 F o P r / J 0 L 6 L X Z u 9 E p R L Q t L s / N 5 a x R i G 8 C d Z U T U C j S K u M n w Y X H < / D a t a M a s h u p > 
</file>

<file path=customXml/item2.xml>��< ? x m l   v e r s i o n = " 1 . 0 "   e n c o d i n g = " U T F - 1 6 " ? > < G e m i n i   x m l n s = " h t t p : / / g e m i n i / p i v o t c u s t o m i z a t i o n / T a b l e X M L _ U S _ C O V I D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 c a s e s < / s t r i n g > < / k e y > < v a l u e > < i n t > 6 9 < / i n t > < / v a l u e > < / i t e m > < i t e m > < k e y > < s t r i n g > d e a t h s < / s t r i n g > < / k e y > < v a l u e > < i n t > 7 8 < / i n t > < / v a l u e > < / i t e m > < i t e m > < k e y > < s t r i n g > N u m C a s e P e r D a y < / s t r i n g > < / k e y > < v a l u e > < i n t > 1 3 9 < / i n t > < / v a l u e > < / i t e m > < i t e m > < k e y > < s t r i n g > N u m D e a t h P e r D a y < / s t r i n g > < / k e y > < v a l u e > < i n t > 1 4 7 < / i n t > < / v a l u e > < / i t e m > < i t e m > < k e y > < s t r i n g > M o n t h < / s t r i n g > < / k e y > < v a l u e > < i n t > 7 7 < / i n t > < / v a l u e > < / i t e m > < i t e m > < k e y > < s t r i n g > d a t e   ( Y e a r ) < / s t r i n g > < / k e y > < v a l u e > < i n t > 1 0 3 < / i n t > < / v a l u e > < / i t e m > < i t e m > < k e y > < s t r i n g > d a t e   ( Q u a r t e r ) < / s t r i n g > < / k e y > < v a l u e > < i n t > 1 2 5 < / i n t > < / v a l u e > < / i t e m > < i t e m > < k e y > < s t r i n g > d a t e   ( M o n t h   I n d e x ) < / s t r i n g > < / k e y > < v a l u e > < i n t > 1 5 6 < / i n t > < / v a l u e > < / i t e m > < i t e m > < k e y > < s t r i n g > d a t e   ( M o n t h ) < / s t r i n g > < / k e y > < v a l u e > < i n t > 1 1 8 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 c a s e s < / s t r i n g > < / k e y > < v a l u e > < i n t > 1 < / i n t > < / v a l u e > < / i t e m > < i t e m > < k e y > < s t r i n g > d e a t h s < / s t r i n g > < / k e y > < v a l u e > < i n t > 2 < / i n t > < / v a l u e > < / i t e m > < i t e m > < k e y > < s t r i n g > N u m C a s e P e r D a y < / s t r i n g > < / k e y > < v a l u e > < i n t > 3 < / i n t > < / v a l u e > < / i t e m > < i t e m > < k e y > < s t r i n g > N u m D e a t h P e r D a y < / s t r i n g > < / k e y > < v a l u e > < i n t > 4 < / i n t > < / v a l u e > < / i t e m > < i t e m > < k e y > < s t r i n g > M o n t h < / s t r i n g > < / k e y > < v a l u e > < i n t > 5 < / i n t > < / v a l u e > < / i t e m > < i t e m > < k e y > < s t r i n g > d a t e   ( Y e a r ) < / s t r i n g > < / k e y > < v a l u e > < i n t > 6 < / i n t > < / v a l u e > < / i t e m > < i t e m > < k e y > < s t r i n g > d a t e   ( Q u a r t e r ) < / s t r i n g > < / k e y > < v a l u e > < i n t > 7 < / i n t > < / v a l u e > < / i t e m > < i t e m > < k e y > < s t r i n g > d a t e   ( M o n t h   I n d e x ) < / s t r i n g > < / k e y > < v a l u e > < i n t > 8 < / i n t > < / v a l u e > < / i t e m > < i t e m > < k e y > < s t r i n g > d a t e   ( M o n t h ) 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 2 0 2 2 - 0 7 - 2 4 T 2 2 : 5 6 : 0 3 . 4 8 0 6 0 2 7 + 0 0 : 0 0 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U S _ C O V I D 1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 U S _ C O V I D 1 9 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 U S _ C O V I D 1 9 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 C o l u m n s \ N u m C a s e P e r D a y 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 C o l u m n s \ N u m D e a t h P e r D a y 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B48A948-6C07-4ACC-87E1-9D2441F81C92}">
  <ds:schemaRefs/>
</ds:datastoreItem>
</file>

<file path=customXml/itemProps10.xml><?xml version="1.0" encoding="utf-8"?>
<ds:datastoreItem xmlns:ds="http://schemas.openxmlformats.org/officeDocument/2006/customXml" ds:itemID="{3018FD79-E9AC-4222-8A58-BD5E9820C14D}">
  <ds:schemaRefs/>
</ds:datastoreItem>
</file>

<file path=customXml/itemProps11.xml><?xml version="1.0" encoding="utf-8"?>
<ds:datastoreItem xmlns:ds="http://schemas.openxmlformats.org/officeDocument/2006/customXml" ds:itemID="{E1E89233-808C-417F-A8F0-BF8825C230B1}">
  <ds:schemaRefs/>
</ds:datastoreItem>
</file>

<file path=customXml/itemProps12.xml><?xml version="1.0" encoding="utf-8"?>
<ds:datastoreItem xmlns:ds="http://schemas.openxmlformats.org/officeDocument/2006/customXml" ds:itemID="{367C0F1B-0316-4AA0-9417-53FF85203AEE}">
  <ds:schemaRefs/>
</ds:datastoreItem>
</file>

<file path=customXml/itemProps13.xml><?xml version="1.0" encoding="utf-8"?>
<ds:datastoreItem xmlns:ds="http://schemas.openxmlformats.org/officeDocument/2006/customXml" ds:itemID="{54254EC3-7BBB-47C9-98C5-BCF3EC36F720}">
  <ds:schemaRefs/>
</ds:datastoreItem>
</file>

<file path=customXml/itemProps14.xml><?xml version="1.0" encoding="utf-8"?>
<ds:datastoreItem xmlns:ds="http://schemas.openxmlformats.org/officeDocument/2006/customXml" ds:itemID="{C387CADF-24E1-43AC-99DF-30EC3FB1A44B}">
  <ds:schemaRefs/>
</ds:datastoreItem>
</file>

<file path=customXml/itemProps15.xml><?xml version="1.0" encoding="utf-8"?>
<ds:datastoreItem xmlns:ds="http://schemas.openxmlformats.org/officeDocument/2006/customXml" ds:itemID="{05027C86-21AB-476F-94D0-ED45CBD2E257}">
  <ds:schemaRefs/>
</ds:datastoreItem>
</file>

<file path=customXml/itemProps16.xml><?xml version="1.0" encoding="utf-8"?>
<ds:datastoreItem xmlns:ds="http://schemas.openxmlformats.org/officeDocument/2006/customXml" ds:itemID="{6B26847F-064E-4060-B33A-1A5AA79D1892}">
  <ds:schemaRefs/>
</ds:datastoreItem>
</file>

<file path=customXml/itemProps17.xml><?xml version="1.0" encoding="utf-8"?>
<ds:datastoreItem xmlns:ds="http://schemas.openxmlformats.org/officeDocument/2006/customXml" ds:itemID="{A14A78A3-A9E8-4E04-B42B-CF433472ABDE}">
  <ds:schemaRefs/>
</ds:datastoreItem>
</file>

<file path=customXml/itemProps18.xml><?xml version="1.0" encoding="utf-8"?>
<ds:datastoreItem xmlns:ds="http://schemas.openxmlformats.org/officeDocument/2006/customXml" ds:itemID="{8E6EAB14-7B6A-4F5A-9BFA-6D387C226E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3EC8035-0E55-4268-805E-16B4F14D097C}">
  <ds:schemaRefs/>
</ds:datastoreItem>
</file>

<file path=customXml/itemProps3.xml><?xml version="1.0" encoding="utf-8"?>
<ds:datastoreItem xmlns:ds="http://schemas.openxmlformats.org/officeDocument/2006/customXml" ds:itemID="{293E30F3-3ECE-4DD7-B3D6-DD61BC6DF418}">
  <ds:schemaRefs/>
</ds:datastoreItem>
</file>

<file path=customXml/itemProps4.xml><?xml version="1.0" encoding="utf-8"?>
<ds:datastoreItem xmlns:ds="http://schemas.openxmlformats.org/officeDocument/2006/customXml" ds:itemID="{86DB9B64-C233-4786-883D-2B07FEE19AA9}">
  <ds:schemaRefs/>
</ds:datastoreItem>
</file>

<file path=customXml/itemProps5.xml><?xml version="1.0" encoding="utf-8"?>
<ds:datastoreItem xmlns:ds="http://schemas.openxmlformats.org/officeDocument/2006/customXml" ds:itemID="{B588BC82-FB5C-46C2-874D-AB424EAFE08E}">
  <ds:schemaRefs/>
</ds:datastoreItem>
</file>

<file path=customXml/itemProps6.xml><?xml version="1.0" encoding="utf-8"?>
<ds:datastoreItem xmlns:ds="http://schemas.openxmlformats.org/officeDocument/2006/customXml" ds:itemID="{D4F7087F-07F5-4EC5-AA8B-FD46497DEC5B}">
  <ds:schemaRefs/>
</ds:datastoreItem>
</file>

<file path=customXml/itemProps7.xml><?xml version="1.0" encoding="utf-8"?>
<ds:datastoreItem xmlns:ds="http://schemas.openxmlformats.org/officeDocument/2006/customXml" ds:itemID="{539D0A83-6834-48BF-8578-D569BD17B3B4}">
  <ds:schemaRefs/>
</ds:datastoreItem>
</file>

<file path=customXml/itemProps8.xml><?xml version="1.0" encoding="utf-8"?>
<ds:datastoreItem xmlns:ds="http://schemas.openxmlformats.org/officeDocument/2006/customXml" ds:itemID="{705EE484-CDA9-4E8F-9E4D-FCE1F3E91DB4}">
  <ds:schemaRefs/>
</ds:datastoreItem>
</file>

<file path=customXml/itemProps9.xml><?xml version="1.0" encoding="utf-8"?>
<ds:datastoreItem xmlns:ds="http://schemas.openxmlformats.org/officeDocument/2006/customXml" ds:itemID="{A1D72C22-1C62-4F44-A17D-B588184660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Covid19Data</vt:lpstr>
      <vt:lpstr>Log-Scale</vt:lpstr>
      <vt:lpstr>CovidCases</vt:lpstr>
      <vt:lpstr>DeathCases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2022-08-02T06:36:53Z</dcterms:modified>
</cp:coreProperties>
</file>