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o.e.laurenti\Desktop\Plantilla\"/>
    </mc:Choice>
  </mc:AlternateContent>
  <bookViews>
    <workbookView xWindow="240" yWindow="15" windowWidth="19440" windowHeight="10170"/>
  </bookViews>
  <sheets>
    <sheet name="Métricas" sheetId="2" r:id="rId1"/>
  </sheets>
  <calcPr calcId="171027"/>
</workbook>
</file>

<file path=xl/calcChain.xml><?xml version="1.0" encoding="utf-8"?>
<calcChain xmlns="http://schemas.openxmlformats.org/spreadsheetml/2006/main">
  <c r="B24" i="2" l="1"/>
  <c r="L26" i="2"/>
  <c r="K26" i="2"/>
  <c r="M26" i="2"/>
  <c r="J26" i="2"/>
  <c r="G26" i="2"/>
  <c r="F26" i="2"/>
  <c r="E5" i="2"/>
  <c r="E37" i="2" s="1"/>
  <c r="E9" i="2"/>
  <c r="E38" i="2" s="1"/>
  <c r="E13" i="2"/>
  <c r="E39" i="2" s="1"/>
  <c r="E30" i="2"/>
  <c r="J22" i="2"/>
  <c r="N22" i="2" s="1"/>
  <c r="N23" i="2"/>
  <c r="J25" i="2"/>
  <c r="N25" i="2" s="1"/>
  <c r="J19" i="2"/>
  <c r="N19" i="2" s="1"/>
  <c r="J20" i="2"/>
  <c r="N20" i="2" s="1"/>
  <c r="J21" i="2"/>
  <c r="N21" i="2" s="1"/>
  <c r="J23" i="2"/>
  <c r="J18" i="2"/>
  <c r="N18" i="2" s="1"/>
  <c r="B19" i="2"/>
  <c r="B20" i="2"/>
  <c r="B21" i="2"/>
  <c r="B22" i="2"/>
  <c r="B23" i="2"/>
  <c r="B25" i="2"/>
  <c r="B18" i="2"/>
  <c r="E41" i="2"/>
  <c r="E40" i="2"/>
  <c r="N26" i="2" l="1"/>
  <c r="E34" i="2" s="1"/>
  <c r="E33" i="2"/>
  <c r="E42" i="2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<sst xmlns="http://schemas.openxmlformats.org/spreadsheetml/2006/main" count="55" uniqueCount="38">
  <si>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</si>
  <si>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</si>
  <si>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</si>
  <si>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</si>
  <si>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</si>
  <si>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</si>
  <si>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</si>
  <si>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</si>
  <si>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</si>
  <si>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</si>
  <si>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</si>
  <si>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</si>
  <si>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</si>
  <si>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</si>
  <si>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</si>
  <si>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</si>
  <si>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</si>
  <si>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</si>
  <si>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</si>
  <si>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</si>
  <si>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</si>
  <si>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</si>
  <si>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</si>
  <si>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</si>
  <si>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</si>
  <si>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</si>
  <si>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</si>
  <si>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</si>
  <si>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</si>
  <si>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</si>
  <si>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</si>
  <si>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</si>
  <si>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</si>
  <si>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</si>
  <si>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clase mesada, constructor, getter</t>
  </si>
  <si>
    <t>clase negocio y constructor</t>
  </si>
  <si>
    <t>ordenamiento de mesadas</t>
  </si>
  <si>
    <t>logica metodo 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</si>
</sst>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ercent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897E-4AAD-8AEC-F484F0808176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897E-4AAD-8AEC-F484F0808176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897E-4AAD-8AEC-F484F0808176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897E-4AAD-8AEC-F484F0808176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897E-4AAD-8AEC-F484F0808176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897E-4AAD-8AEC-F484F0808176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4.8611111111111355E-3</c:v>
                </c:pt>
                <c:pt idx="1">
                  <c:v>2.9861111111111116E-2</c:v>
                </c:pt>
                <c:pt idx="2">
                  <c:v>1.3194444444444425E-2</c:v>
                </c:pt>
                <c:pt idx="3">
                  <c:v>0</c:v>
                </c:pt>
                <c:pt idx="4">
                  <c:v>0</c:v>
                </c:pt>
                <c:pt idx="5">
                  <c:v>1.388888888888884E-2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7E-4AAD-8AEC-F484F0808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8" workbookViewId="0">
      <selection activeCell="K20" sqref="K20"/>
    </sheetView>
  </sheetViews>
  <sheetFormatPr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6.9444444444444441E-3</v>
      </c>
      <c r="C5" s="2">
        <v>0.1173611111111111</v>
      </c>
      <c r="D5" s="2">
        <v>0.12222222222222223</v>
      </c>
      <c r="E5" s="52">
        <f>IFERROR(IF(OR(ISBLANK(C5),ISBLANK(D5)),"Completar",IF(D5&gt;=C5,D5-C5,"Error")),"Error")</f>
        <v>4.8611111111111355E-3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>
        <v>2.0833333333333332E-2</v>
      </c>
      <c r="C9" s="2">
        <v>0.125</v>
      </c>
      <c r="D9" s="2">
        <v>0.15486111111111112</v>
      </c>
      <c r="E9" s="52">
        <f>IFERROR(IF(OR(ISBLANK(C9),ISBLANK(D9)),"Completar",IF(D9&gt;=C9,D9-C9,"Error")),"Error")</f>
        <v>2.9861111111111116E-2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>
        <v>2.7777777777777776E-2</v>
      </c>
      <c r="C13" s="2">
        <v>0.15555555555555556</v>
      </c>
      <c r="D13" s="2">
        <v>0.16874999999999998</v>
      </c>
      <c r="E13" s="52">
        <f>IFERROR(IF(OR(ISBLANK(C13),ISBLANK(D13)),"Completar",IF(D13&gt;=C13,D13-C13,"Error")),"Error")</f>
        <v>1.3194444444444425E-2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 t="s">
        <v>34</v>
      </c>
      <c r="D18" s="79"/>
      <c r="E18" s="80"/>
      <c r="F18" s="3">
        <v>8</v>
      </c>
      <c r="G18" s="4">
        <v>3.472222222222222E-3</v>
      </c>
      <c r="H18" s="5">
        <v>0.17013888888888887</v>
      </c>
      <c r="I18" s="6">
        <v>0.17152777777777775</v>
      </c>
      <c r="J18" s="53">
        <f>IFERROR(IF(OR(ISBLANK(H18),ISBLANK(I18)),"",IF(I18&gt;=H18,I18-H18,"Error")),"Error")</f>
        <v>1.388888888888884E-3</v>
      </c>
      <c r="K18" s="7">
        <v>0</v>
      </c>
      <c r="L18" s="8">
        <v>0</v>
      </c>
      <c r="M18" s="9">
        <v>9</v>
      </c>
      <c r="N18" s="54">
        <f>IFERROR(IF(OR(J18="",ISBLANK(L18)),"",J18+L18),"Error")</f>
        <v>1.388888888888884E-3</v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 t="s">
        <v>35</v>
      </c>
      <c r="D19" s="79"/>
      <c r="E19" s="80"/>
      <c r="F19" s="3">
        <v>9</v>
      </c>
      <c r="G19" s="4">
        <v>3.472222222222222E-3</v>
      </c>
      <c r="H19" s="5">
        <v>0.17291666666666669</v>
      </c>
      <c r="I19" s="6">
        <v>0.17847222222222223</v>
      </c>
      <c r="J19" s="53">
        <f t="shared" ref="J19:J23" si="1">IFERROR(IF(OR(ISBLANK(H19),ISBLANK(I19)),"",IF(I19&gt;=H19,I19-H19,"Error")),"Error")</f>
        <v>5.5555555555555358E-3</v>
      </c>
      <c r="K19" s="7">
        <v>0</v>
      </c>
      <c r="L19" s="8">
        <v>0</v>
      </c>
      <c r="M19" s="9">
        <v>10</v>
      </c>
      <c r="N19" s="54">
        <f t="shared" ref="N19:N25" si="2">IFERROR(IF(OR(J19="",ISBLANK(L19)),"",J19+L19),"Error")</f>
        <v>5.5555555555555358E-3</v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 t="s">
        <v>36</v>
      </c>
      <c r="D20" s="79"/>
      <c r="E20" s="80"/>
      <c r="F20" s="3">
        <v>15</v>
      </c>
      <c r="G20" s="4">
        <v>6.9444444444444441E-3</v>
      </c>
      <c r="H20" s="5">
        <v>0.18263888888888891</v>
      </c>
      <c r="I20" s="6">
        <v>0.18958333333333333</v>
      </c>
      <c r="J20" s="53">
        <f t="shared" si="1"/>
        <v>6.9444444444444198E-3</v>
      </c>
      <c r="K20" s="7">
        <v>0</v>
      </c>
      <c r="L20" s="8">
        <v>0</v>
      </c>
      <c r="M20" s="9">
        <v>5</v>
      </c>
      <c r="N20" s="54">
        <f t="shared" si="2"/>
        <v>6.9444444444444198E-3</v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 t="s">
        <v>37</v>
      </c>
      <c r="D21" s="79"/>
      <c r="E21" s="80"/>
      <c r="F21" s="3">
        <v>10</v>
      </c>
      <c r="G21" s="4">
        <v>6.9444444444444441E-3</v>
      </c>
      <c r="H21" s="5">
        <v>0.19999999999999998</v>
      </c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>
        <f>IF(SUM(F18:F25)=0,"Completar",SUM(F18:F25))</f>
        <v>42</v>
      </c>
      <c r="G26" s="46">
        <f>IF(SUM(G18:G25)=0,"Completar",SUM(G18:G25))</f>
        <v>2.0833333333333332E-2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1.388888888888884E-2</v>
      </c>
      <c r="K26" s="50">
        <f>SUM(K18:K25)</f>
        <v>0</v>
      </c>
      <c r="L26" s="46">
        <f>SUM(L18:L25)</f>
        <v>0</v>
      </c>
      <c r="M26" s="51">
        <f>IF(SUM(M18:M25)=0,"Completar",SUM(M18:M25))</f>
        <v>24</v>
      </c>
      <c r="N26" s="52">
        <f>IF(OR(COUNTIF(N18:N25,"Error")&gt;0,COUNTIF(N18:N25,"Completar")&gt;0),"Error",IF(SUM(N18:N25)=0,"Completar",SUM(N18:N25)))</f>
        <v>1.388888888888884E-2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>
        <f>M26</f>
        <v>24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>
        <f>IF(M26="Completar","Completar",IFERROR(M26/(N26*24),"Error"))</f>
        <v>72.000000000000256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4.8611111111111355E-3</v>
      </c>
      <c r="F37" s="58">
        <f>IF(E37="Completar",E37,IFERROR(E37/$E$43,"Error"))</f>
        <v>7.8651685393258869E-2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2.9861111111111116E-2</v>
      </c>
      <c r="F38" s="58">
        <f>IF(E38="Completar",E38,IFERROR(E38/$E$43,"Error"))</f>
        <v>0.48314606741573074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>
        <f>E13</f>
        <v>1.3194444444444425E-2</v>
      </c>
      <c r="F39" s="58">
        <f t="shared" ref="F39" si="3">IF(E39="Completar",E39,IFERROR(E39/$E$43,"Error"))</f>
        <v>0.21348314606741556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>
        <f>J26</f>
        <v>1.388888888888884E-2</v>
      </c>
      <c r="F42" s="58">
        <f>IF(E42="Completar",E42,IFERROR(E42/$E$43,"Completar"))</f>
        <v>0.22471910112359486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6.1805555555555516E-2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Laurenti, Mariano E.</cp:lastModifiedBy>
  <dcterms:created xsi:type="dcterms:W3CDTF">2014-04-14T14:00:11Z</dcterms:created>
  <dcterms:modified xsi:type="dcterms:W3CDTF">2018-05-26T20:41:20Z</dcterms:modified>
</cp:coreProperties>
</file>