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solver_adj" localSheetId="0" hidden="1">Feuil1!$G$4:$G$12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Feuil1!$C$26:$C$28</definedName>
    <definedName name="solver_lhs2" localSheetId="0" hidden="1">Feuil1!$C$29:$C$31</definedName>
    <definedName name="solver_lhs3" localSheetId="0" hidden="1">Feuil1!$C$32:$C$34</definedName>
    <definedName name="solver_lhs4" localSheetId="0" hidden="1">Feuil1!$C$35</definedName>
    <definedName name="solver_lhs5" localSheetId="0" hidden="1">Feuil1!$C$36</definedName>
    <definedName name="solver_lhs6" localSheetId="0" hidden="1">Feuil1!$C$37</definedName>
    <definedName name="solver_lhs7" localSheetId="0" hidden="1">Feuil1!$C$38</definedName>
    <definedName name="solver_lin" localSheetId="0" hidden="1">1</definedName>
    <definedName name="solver_neg" localSheetId="0" hidden="1">1</definedName>
    <definedName name="solver_num" localSheetId="0" hidden="1">7</definedName>
    <definedName name="solver_nwt" localSheetId="0" hidden="1">1</definedName>
    <definedName name="solver_opt" localSheetId="0" hidden="1">Feuil1!$C$23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0</definedName>
    <definedName name="solver_rhs2" localSheetId="0" hidden="1">Feuil1!$E$29:$E$31</definedName>
    <definedName name="solver_rhs3" localSheetId="0" hidden="1">Feuil1!$E$32:$E$34</definedName>
    <definedName name="solver_rhs4" localSheetId="0" hidden="1">Feuil1!$E$35</definedName>
    <definedName name="solver_rhs5" localSheetId="0" hidden="1">Feuil1!$E$36</definedName>
    <definedName name="solver_rhs6" localSheetId="0" hidden="1">Feuil1!$E$37</definedName>
    <definedName name="solver_rhs7" localSheetId="0" hidden="1">Feuil1!$E$38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38" i="1"/>
  <c r="C37"/>
  <c r="C36"/>
  <c r="C23"/>
  <c r="E31"/>
  <c r="C31"/>
  <c r="E30"/>
  <c r="C30"/>
  <c r="E29"/>
  <c r="E28"/>
  <c r="C28"/>
  <c r="E27"/>
  <c r="C27"/>
  <c r="E26"/>
  <c r="C26"/>
  <c r="C35"/>
  <c r="C34"/>
  <c r="C33"/>
  <c r="C32"/>
  <c r="C29"/>
</calcChain>
</file>

<file path=xl/sharedStrings.xml><?xml version="1.0" encoding="utf-8"?>
<sst xmlns="http://schemas.openxmlformats.org/spreadsheetml/2006/main" count="63" uniqueCount="46">
  <si>
    <t>Product or Oil</t>
  </si>
  <si>
    <t>Super Gasoline</t>
  </si>
  <si>
    <t>Diesel Fuel</t>
  </si>
  <si>
    <t>Regular Gasoline</t>
  </si>
  <si>
    <t>Crude 1</t>
  </si>
  <si>
    <t>Crude 2</t>
  </si>
  <si>
    <t>Crude 3</t>
  </si>
  <si>
    <t>Octane Rating</t>
  </si>
  <si>
    <t>Iron Content</t>
  </si>
  <si>
    <t>&gt;= 6</t>
  </si>
  <si>
    <t>&gt;= 8</t>
  </si>
  <si>
    <t>&lt;= 1</t>
  </si>
  <si>
    <t>&lt;= 2</t>
  </si>
  <si>
    <t xml:space="preserve">Product </t>
  </si>
  <si>
    <t>Sales Price</t>
  </si>
  <si>
    <t>Oil</t>
  </si>
  <si>
    <t>Purchase Price</t>
  </si>
  <si>
    <t>Objective</t>
  </si>
  <si>
    <t>Constraints</t>
  </si>
  <si>
    <t>&gt;=</t>
  </si>
  <si>
    <t>&lt;=</t>
  </si>
  <si>
    <t>SuperGasoline Crude1</t>
  </si>
  <si>
    <t>SuperGasoline Crude2</t>
  </si>
  <si>
    <t>SuperGasoline Crude3</t>
  </si>
  <si>
    <t>Regular Gasoline Crude1</t>
  </si>
  <si>
    <t>Regular Gasoline Crude2</t>
  </si>
  <si>
    <t>Regular Gasoline Crude3</t>
  </si>
  <si>
    <t>DieselFuel Crude1</t>
  </si>
  <si>
    <t>DieselFuel Crude2</t>
  </si>
  <si>
    <t>DieselFuel Crude3</t>
  </si>
  <si>
    <t>&gt;= 10</t>
  </si>
  <si>
    <t>Volume</t>
  </si>
  <si>
    <t>Octane Super Gasoline</t>
  </si>
  <si>
    <t>Octane Regular Gasoline</t>
  </si>
  <si>
    <t>Octane Diesel Fuel</t>
  </si>
  <si>
    <t>Iron Super Gasoline</t>
  </si>
  <si>
    <t>Iron Regular Gasoline</t>
  </si>
  <si>
    <t>Iron Diesel Fuel</t>
  </si>
  <si>
    <t>Volume Crude1</t>
  </si>
  <si>
    <t>Volume Crude2</t>
  </si>
  <si>
    <t>Volume Crude3</t>
  </si>
  <si>
    <t>Total amount Crude</t>
  </si>
  <si>
    <t>Estimates Demand Super</t>
  </si>
  <si>
    <t>Estimates Demand Regular</t>
  </si>
  <si>
    <t>Estimates Demand Diesel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</si>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</sst>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38"/>
  <sheetViews>
    <sheetView tabSelected="1" topLeftCell="A12" workbookViewId="0">
      <selection activeCell="C23" sqref="C23"/>
    </sheetView>
  </sheetViews>
  <sheetFormatPr baseColWidth="10" defaultRowHeight="15"/>
  <cols>
    <col min="2" max="2" width="24.85546875" customWidth="1"/>
    <col min="3" max="3" width="15.5703125" customWidth="1"/>
    <col min="4" max="4" width="14" customWidth="1"/>
    <col min="6" max="6" width="23.5703125" customWidth="1"/>
  </cols>
  <sheetData>
    <row r="2" spans="2:7" ht="15.75" thickBot="1"/>
    <row r="3" spans="2:7">
      <c r="B3" s="1" t="s">
        <v>0</v>
      </c>
      <c r="C3" s="2" t="s">
        <v>7</v>
      </c>
      <c r="D3" s="3" t="s">
        <v>8</v>
      </c>
      <c r="F3" s="5" t="s">
        <v>31</v>
      </c>
      <c r="G3" s="5"/>
    </row>
    <row r="4" spans="2:7">
      <c r="B4" s="4" t="s">
        <v>1</v>
      </c>
      <c r="C4" s="5" t="s">
        <v>30</v>
      </c>
      <c r="D4" s="6" t="s">
        <v>11</v>
      </c>
      <c r="F4" s="5" t="s">
        <v>21</v>
      </c>
      <c r="G4" s="12">
        <v>2399.999989085336</v>
      </c>
    </row>
    <row r="5" spans="2:7">
      <c r="B5" s="4" t="s">
        <v>3</v>
      </c>
      <c r="C5" s="5" t="s">
        <v>10</v>
      </c>
      <c r="D5" s="6" t="s">
        <v>12</v>
      </c>
      <c r="F5" s="5" t="s">
        <v>22</v>
      </c>
      <c r="G5" s="12">
        <v>0</v>
      </c>
    </row>
    <row r="6" spans="2:7">
      <c r="B6" s="4" t="s">
        <v>2</v>
      </c>
      <c r="C6" s="5" t="s">
        <v>9</v>
      </c>
      <c r="D6" s="6" t="s">
        <v>11</v>
      </c>
      <c r="F6" s="5" t="s">
        <v>23</v>
      </c>
      <c r="G6" s="12">
        <v>599.99999878728011</v>
      </c>
    </row>
    <row r="7" spans="2:7">
      <c r="B7" s="4" t="s">
        <v>4</v>
      </c>
      <c r="C7" s="5">
        <v>12</v>
      </c>
      <c r="D7" s="6">
        <v>0.5</v>
      </c>
      <c r="F7" s="5" t="s">
        <v>24</v>
      </c>
      <c r="G7" s="12">
        <v>799.99999998340945</v>
      </c>
    </row>
    <row r="8" spans="2:7">
      <c r="B8" s="4" t="s">
        <v>5</v>
      </c>
      <c r="C8" s="5">
        <v>6</v>
      </c>
      <c r="D8" s="6">
        <v>2</v>
      </c>
      <c r="F8" s="5" t="s">
        <v>25</v>
      </c>
      <c r="G8" s="12">
        <v>0</v>
      </c>
    </row>
    <row r="9" spans="2:7" ht="15.75" thickBot="1">
      <c r="B9" s="7" t="s">
        <v>6</v>
      </c>
      <c r="C9" s="8">
        <v>8</v>
      </c>
      <c r="D9" s="9">
        <v>3</v>
      </c>
      <c r="F9" s="5" t="s">
        <v>26</v>
      </c>
      <c r="G9" s="12">
        <v>1200.0000000114969</v>
      </c>
    </row>
    <row r="10" spans="2:7">
      <c r="F10" s="5" t="s">
        <v>27</v>
      </c>
      <c r="G10" s="12">
        <v>800</v>
      </c>
    </row>
    <row r="11" spans="2:7">
      <c r="F11" s="5" t="s">
        <v>28</v>
      </c>
      <c r="G11" s="12">
        <v>0</v>
      </c>
    </row>
    <row r="12" spans="2:7">
      <c r="B12" s="5" t="s">
        <v>13</v>
      </c>
      <c r="C12" s="5" t="s">
        <v>14</v>
      </c>
      <c r="F12" s="5" t="s">
        <v>29</v>
      </c>
      <c r="G12" s="12">
        <v>199.99999999999994</v>
      </c>
    </row>
    <row r="13" spans="2:7">
      <c r="B13" s="10" t="s">
        <v>1</v>
      </c>
      <c r="C13" s="5">
        <v>70</v>
      </c>
    </row>
    <row r="14" spans="2:7">
      <c r="B14" s="4" t="s">
        <v>3</v>
      </c>
      <c r="C14" s="5">
        <v>60</v>
      </c>
    </row>
    <row r="15" spans="2:7">
      <c r="B15" s="4" t="s">
        <v>2</v>
      </c>
      <c r="C15" s="5">
        <v>50</v>
      </c>
    </row>
    <row r="17" spans="2:5">
      <c r="B17" s="5" t="s">
        <v>15</v>
      </c>
      <c r="C17" s="5" t="s">
        <v>16</v>
      </c>
    </row>
    <row r="18" spans="2:5">
      <c r="B18" s="4" t="s">
        <v>4</v>
      </c>
      <c r="C18" s="5">
        <v>45</v>
      </c>
    </row>
    <row r="19" spans="2:5">
      <c r="B19" s="4" t="s">
        <v>5</v>
      </c>
      <c r="C19" s="5">
        <v>35</v>
      </c>
    </row>
    <row r="20" spans="2:5" ht="15.75" thickBot="1">
      <c r="B20" s="7" t="s">
        <v>6</v>
      </c>
      <c r="C20" s="5">
        <v>25</v>
      </c>
    </row>
    <row r="22" spans="2:5">
      <c r="B22" t="s">
        <v>17</v>
      </c>
    </row>
    <row r="23" spans="2:5">
      <c r="C23">
        <f>((SUM(G4:G6)*C13 + SUM(G7:G9)*C14 + SUM(G10:G12) *C15)  - (((G4+G7+G10)*C18)+((G5+G8+G11)*C19)+((G6+G9+G12)*C20)))</f>
        <v>149999.99967271456</v>
      </c>
    </row>
    <row r="25" spans="2:5">
      <c r="B25" t="s">
        <v>18</v>
      </c>
    </row>
    <row r="26" spans="2:5">
      <c r="B26" t="s">
        <v>32</v>
      </c>
      <c r="C26" s="11">
        <f>12*(G4)+6*(G5)+8*(G6)</f>
        <v>33599.99985932227</v>
      </c>
      <c r="D26" s="11" t="s">
        <v>19</v>
      </c>
      <c r="E26" s="11">
        <f>10*SUM(G4:G6)</f>
        <v>29999.999878726161</v>
      </c>
    </row>
    <row r="27" spans="2:5">
      <c r="B27" t="s">
        <v>33</v>
      </c>
      <c r="C27" s="11">
        <f>12*(G7)+6*(G8)+8*(G9)</f>
        <v>19199.999999892891</v>
      </c>
      <c r="D27" s="11" t="s">
        <v>19</v>
      </c>
      <c r="E27" s="11">
        <f xml:space="preserve"> 8 * SUM(G7:G9)</f>
        <v>15999.999999959251</v>
      </c>
    </row>
    <row r="28" spans="2:5">
      <c r="B28" t="s">
        <v>34</v>
      </c>
      <c r="C28" s="11">
        <f>12*(G10)+6*(G11)+8*(G12)</f>
        <v>11200</v>
      </c>
      <c r="D28" s="11" t="s">
        <v>19</v>
      </c>
      <c r="E28" s="11">
        <f xml:space="preserve"> 6* SUM(G10:G12)</f>
        <v>6000</v>
      </c>
    </row>
    <row r="29" spans="2:5">
      <c r="B29" t="s">
        <v>35</v>
      </c>
      <c r="C29" s="11">
        <f xml:space="preserve"> 0.5 * (G4) + 2 * (G5) + 3 * (G6)</f>
        <v>2999.9999909045082</v>
      </c>
      <c r="D29" s="11" t="s">
        <v>20</v>
      </c>
      <c r="E29" s="11">
        <f>1*(SUM(G4:G6))</f>
        <v>2999.9999878726162</v>
      </c>
    </row>
    <row r="30" spans="2:5">
      <c r="B30" t="s">
        <v>36</v>
      </c>
      <c r="C30" s="11">
        <f xml:space="preserve"> 0.5*(G7) + 2 *(G8) + 3*(G9)</f>
        <v>4000.0000000261953</v>
      </c>
      <c r="D30" s="11" t="s">
        <v>20</v>
      </c>
      <c r="E30" s="11">
        <f>2*SUM(G7:G9)</f>
        <v>3999.9999999898127</v>
      </c>
    </row>
    <row r="31" spans="2:5">
      <c r="B31" t="s">
        <v>37</v>
      </c>
      <c r="C31" s="11">
        <f xml:space="preserve"> 0.5 * (G10) + 2 * (G11) + 3 * (G12)</f>
        <v>999.99999999999977</v>
      </c>
      <c r="D31" s="11" t="s">
        <v>20</v>
      </c>
      <c r="E31" s="11">
        <f>1*(SUM(G10:G12))</f>
        <v>1000</v>
      </c>
    </row>
    <row r="32" spans="2:5">
      <c r="B32" t="s">
        <v>38</v>
      </c>
      <c r="C32" s="11">
        <f>G4+G7+G10</f>
        <v>3999.9999890687454</v>
      </c>
      <c r="D32" s="11" t="s">
        <v>20</v>
      </c>
      <c r="E32" s="11">
        <v>5000</v>
      </c>
    </row>
    <row r="33" spans="2:5">
      <c r="B33" t="s">
        <v>39</v>
      </c>
      <c r="C33" s="11">
        <f>G5+G8+G11</f>
        <v>0</v>
      </c>
      <c r="D33" s="11" t="s">
        <v>20</v>
      </c>
      <c r="E33" s="11">
        <v>5000</v>
      </c>
    </row>
    <row r="34" spans="2:5">
      <c r="B34" t="s">
        <v>40</v>
      </c>
      <c r="C34" s="11">
        <f>G6+G9+G12</f>
        <v>1999.9999987987771</v>
      </c>
      <c r="D34" s="11" t="s">
        <v>20</v>
      </c>
      <c r="E34" s="11">
        <v>5000</v>
      </c>
    </row>
    <row r="35" spans="2:5">
      <c r="B35" t="s">
        <v>41</v>
      </c>
      <c r="C35" s="11">
        <f>SUM(G4:G12)</f>
        <v>5999.9999878675226</v>
      </c>
      <c r="D35" s="11" t="s">
        <v>20</v>
      </c>
      <c r="E35" s="11">
        <v>14000</v>
      </c>
    </row>
    <row r="36" spans="2:5">
      <c r="B36" t="s">
        <v>42</v>
      </c>
      <c r="C36" s="11">
        <f>SUM(G4:G6)</f>
        <v>2999.9999878726162</v>
      </c>
      <c r="D36" s="11" t="s">
        <v>45</v>
      </c>
      <c r="E36" s="11">
        <v>3000</v>
      </c>
    </row>
    <row r="37" spans="2:5">
      <c r="B37" t="s">
        <v>43</v>
      </c>
      <c r="C37" s="11">
        <f>SUM(G7:G9)</f>
        <v>1999.9999999949064</v>
      </c>
      <c r="D37" s="11" t="s">
        <v>45</v>
      </c>
      <c r="E37" s="11">
        <v>2000</v>
      </c>
    </row>
    <row r="38" spans="2:5">
      <c r="B38" t="s">
        <v>44</v>
      </c>
      <c r="C38" s="11">
        <f>SUM(G10:G12)</f>
        <v>1000</v>
      </c>
      <c r="D38" s="11" t="s">
        <v>45</v>
      </c>
      <c r="E38" s="11">
        <v>1000</v>
      </c>
    </row>
  </sheetData>
  <pageMargins left="0.7" right="0.7" top="0.75" bottom="0.75" header="0.3" footer="0.3"/>
  <pageSetup paperSize="0" orientation="portrait" horizontalDpi="0" verticalDpi="0" copies="0"/>
  <ignoredErrors>
    <ignoredError sqref="C30" formula="1"/>
    <ignoredError sqref="C36:C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2015-08-12T16:07:32Z</dcterms:modified>
</cp:coreProperties>
</file>