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4D61E526-20E1-4E4A-BC65-124018ED7D6C}" xr6:coauthVersionLast="47" xr6:coauthVersionMax="47" xr10:uidLastSave="{00000000-0000-0000-0000-000000000000}"/>
  <bookViews>
    <workbookView xWindow="5620" yWindow="920" windowWidth="27980" windowHeight="18880" activeTab="3" xr2:uid="{EBBF8BB8-3757-E140-A0F6-9E178C0E96EB}"/>
  </bookViews>
  <sheets>
    <sheet name="Primer choice" sheetId="1" r:id="rId1"/>
    <sheet name="PCR settings" sheetId="2" r:id="rId2"/>
    <sheet name="Testing1" sheetId="3" r:id="rId3"/>
    <sheet name="Testing2 - 202204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4" l="1"/>
  <c r="C28" i="4"/>
  <c r="C29" i="4"/>
  <c r="C26" i="4"/>
  <c r="D26" i="4" s="1"/>
  <c r="D29" i="4"/>
  <c r="D28" i="4"/>
  <c r="D27" i="4"/>
  <c r="H9" i="4"/>
  <c r="I9" i="4" s="1"/>
  <c r="H10" i="4"/>
  <c r="I10" i="4" s="1"/>
  <c r="H11" i="4"/>
  <c r="I11" i="4" s="1"/>
  <c r="H12" i="4"/>
  <c r="I12" i="4" s="1"/>
  <c r="H7" i="4"/>
  <c r="I7" i="4" s="1"/>
  <c r="H8" i="4"/>
  <c r="I8" i="4" s="1"/>
  <c r="D31" i="4" l="1"/>
  <c r="D32" i="4" s="1"/>
  <c r="H6" i="4"/>
  <c r="I6" i="4" s="1"/>
  <c r="H5" i="4"/>
  <c r="I5" i="4" s="1"/>
  <c r="H13" i="4"/>
  <c r="I13" i="4" s="1"/>
  <c r="C27" i="3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<sst xmlns="http://schemas.openxmlformats.org/spreadsheetml/2006/main" count="235" uniqueCount="130">
  <si>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</si>
  <si>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</si>
  <si>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</si>
  <si>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</si>
  <si>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</si>
  <si>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</si>
  <si>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</si>
  <si>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</si>
  <si>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</si>
  <si>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 xml:space="preserve">388F forward 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</si>
  <si>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</si>
  <si>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</si>
  <si>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</si>
  <si>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</si>
  <si>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</si>
  <si>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</si>
  <si>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</si>
  <si>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</si>
  <si>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</si>
  <si>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</si>
  <si>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</si>
  <si>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</si>
  <si>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</si>
  <si>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</si>
  <si>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</si>
  <si>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</si>
  <si>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</si>
  <si>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</si>
  <si>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</si>
  <si>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</si>
  <si>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</si>
  <si>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</si>
  <si>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</si>
  <si>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</si>
  <si>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</si>
  <si>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</si>
  <si>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</si>
  <si>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</si>
  <si>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</si>
  <si>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</si>
  <si>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</si>
  <si>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</si>
  <si>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</si>
  <si>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</si>
  <si>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</si>
  <si>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</si>
  <si>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</si>
  <si>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</si>
  <si>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</si>
  <si>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</si>
  <si>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</si>
  <si>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</si>
  <si>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</si>
  <si>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</si>
  <si>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</si>
  <si>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</si>
  <si>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</si>
  <si>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</si>
  <si>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</si>
  <si>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</si>
  <si>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</si>
  <si>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</si>
  <si>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</si>
  <si>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</si>
  <si>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</si>
  <si>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</si>
  <si>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</si>
  <si>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</si>
  <si>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</si>
  <si>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</si>
  <si>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</si>
  <si>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</si>
  <si>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</si>
  <si>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</si>
  <si>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</si>
  <si>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</si>
  <si>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</si>
  <si>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</si>
  <si>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</si>
  <si>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</si>
  <si>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</si>
  <si>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</si>
  <si>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</si>
  <si>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</si>
  <si>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</si>
  <si>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 xml:space="preserve">20 uL 200 uM 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</si>
  <si>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</si>
  <si>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</si>
  <si>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</si>
  <si>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</si>
  <si>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</si>
  <si>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</si>
  <si>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</si>
  <si>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</si>
  <si>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</si>
  <si>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</si>
  <si>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</si>
  <si>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</si>
  <si>
    <t>GeneRuler 1kb plus DNA LAdder on 2% gel: 100V, 400amp, 1 hour</t>
  </si>
  <si>
    <t>Gel 1:</t>
  </si>
  <si>
    <t>Gel 2:</t>
  </si>
  <si>
    <t>Above 30 samples from all 3 temps</t>
  </si>
  <si>
    <t xml:space="preserve">57C set, with bright band samples diluted and not diluted to see if there are 2 bands </t>
  </si>
  <si>
    <t>GeneRuler 100 bp DNA Ladder on 2% gel: 75V, 400amp, 1 hour</t>
  </si>
  <si>
    <t>Original DNA tube</t>
  </si>
  <si>
    <t>Vial #10</t>
  </si>
  <si>
    <t>DNA concentration (ng/uL)</t>
  </si>
  <si>
    <t>DNA for dilution (uL)</t>
  </si>
  <si>
    <t>Ultrapure H20 for dilution (uL)</t>
  </si>
  <si>
    <t>in 20 uL dilution volume -- 4 ng/uL*20uL reaction / Qubit value = 80/Qubit value</t>
  </si>
  <si>
    <t xml:space="preserve">Hard DNA boxes </t>
  </si>
  <si>
    <t>KBay DNA box</t>
  </si>
  <si>
    <t>ES-17 (M-212 12-4-2019)</t>
  </si>
  <si>
    <t>ES-16 (M-217 12-4-2019)</t>
  </si>
  <si>
    <t>20190722 Ext ID 65, 66</t>
  </si>
  <si>
    <t>20190807 Ext ID 319, 320</t>
  </si>
  <si>
    <t>20210225 Ext ID 17</t>
  </si>
  <si>
    <t>20210225 Ext ID 16</t>
  </si>
  <si>
    <t>too low</t>
  </si>
  <si>
    <t>pull 3 uL straight from Kevin's dilution</t>
  </si>
  <si>
    <t>Porites july bleaching DNA extracts</t>
  </si>
  <si>
    <t>Duplicates instead of triplicates</t>
  </si>
  <si>
    <t>n=20</t>
  </si>
  <si>
    <t>N (20*2*1.05)</t>
  </si>
  <si>
    <t>58 C Test</t>
  </si>
  <si>
    <t>Strip tubes for 2 trials</t>
  </si>
  <si>
    <t xml:space="preserve">57 °C        </t>
  </si>
  <si>
    <t xml:space="preserve">5 min  </t>
  </si>
  <si>
    <t>#6 on 58C is 2 uL of D2 (correct)</t>
  </si>
  <si>
    <t>Notes: #5 on 58C run is 2 uL of D1 and 2 uL of D2 (mix-up)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</si>
</sst>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E2E2E"/>
      <name val="Georgia"/>
      <family val="1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0" xfId="0" applyFont="1"/>
    <xf numFmtId="0" fontId="8" fillId="0" borderId="0" xfId="0" applyFont="1"/>
    <xf numFmtId="0" fontId="6" fillId="0" borderId="0" xfId="0" applyFont="1"/>
    <xf numFmtId="0" fontId="6" fillId="0" borderId="2" xfId="0" applyFont="1" applyBorder="1"/>
    <xf numFmtId="0" fontId="6" fillId="0" borderId="0" xfId="0" applyFont="1" applyFill="1" applyBorder="1"/>
    <xf numFmtId="0" fontId="6" fillId="0" borderId="2" xfId="0" applyFont="1" applyFill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right"/>
    </xf>
    <xf numFmtId="0" fontId="6" fillId="0" borderId="3" xfId="0" applyFont="1" applyFill="1" applyBorder="1"/>
    <xf numFmtId="0" fontId="2" fillId="0" borderId="0" xfId="0" applyFont="1" applyBorder="1" applyAlignment="1"/>
    <xf numFmtId="0" fontId="9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D25"/>
  <sheetViews>
    <sheetView workbookViewId="0">
      <selection activeCell="B41" sqref="B41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4" s="2" customFormat="1" ht="20" thickBot="1" x14ac:dyDescent="0.25">
      <c r="A1" s="22" t="s">
        <v>0</v>
      </c>
      <c r="B1" s="22"/>
      <c r="C1" s="22"/>
      <c r="D1" s="22"/>
    </row>
    <row r="2" spans="1:4" s="2" customFormat="1" x14ac:dyDescent="0.2">
      <c r="A2" s="2" t="s">
        <v>1</v>
      </c>
    </row>
    <row r="4" spans="1:4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</row>
    <row r="5" spans="1:4" x14ac:dyDescent="0.2">
      <c r="A5" s="3" t="s">
        <v>9</v>
      </c>
      <c r="B5" s="1" t="s">
        <v>5</v>
      </c>
      <c r="C5" s="4" t="s">
        <v>10</v>
      </c>
      <c r="D5" s="1" t="s">
        <v>13</v>
      </c>
    </row>
    <row r="6" spans="1:4" x14ac:dyDescent="0.2">
      <c r="A6" s="3" t="s">
        <v>8</v>
      </c>
      <c r="B6" s="1" t="s">
        <v>6</v>
      </c>
      <c r="C6" s="5" t="s">
        <v>11</v>
      </c>
      <c r="D6" s="5" t="s">
        <v>12</v>
      </c>
    </row>
    <row r="11" spans="1:4" x14ac:dyDescent="0.2">
      <c r="A11" s="3" t="s">
        <v>93</v>
      </c>
    </row>
    <row r="12" spans="1:4" x14ac:dyDescent="0.2">
      <c r="A12" s="3" t="s">
        <v>94</v>
      </c>
    </row>
    <row r="14" spans="1:4" ht="17" thickBot="1" x14ac:dyDescent="0.25">
      <c r="A14" s="23" t="s">
        <v>67</v>
      </c>
      <c r="B14" s="23"/>
      <c r="C14" s="21"/>
    </row>
    <row r="16" spans="1:4" x14ac:dyDescent="0.2">
      <c r="A16" s="3" t="s">
        <v>92</v>
      </c>
    </row>
    <row r="18" spans="1:1" x14ac:dyDescent="0.2">
      <c r="A18" s="3" t="s">
        <v>68</v>
      </c>
    </row>
    <row r="19" spans="1:1" x14ac:dyDescent="0.2">
      <c r="A19" s="3" t="s">
        <v>82</v>
      </c>
    </row>
    <row r="20" spans="1:1" x14ac:dyDescent="0.2">
      <c r="A20" s="3" t="s">
        <v>83</v>
      </c>
    </row>
    <row r="21" spans="1:1" x14ac:dyDescent="0.2">
      <c r="A21" s="3" t="s">
        <v>84</v>
      </c>
    </row>
    <row r="23" spans="1:1" x14ac:dyDescent="0.2">
      <c r="A23" s="16" t="s">
        <v>69</v>
      </c>
    </row>
    <row r="24" spans="1:1" x14ac:dyDescent="0.2">
      <c r="A24" s="2" t="s">
        <v>85</v>
      </c>
    </row>
    <row r="25" spans="1:1" x14ac:dyDescent="0.2">
      <c r="A25" s="2" t="s">
        <v>86</v>
      </c>
    </row>
  </sheetData>
  <mergeCells count="2">
    <mergeCell ref="A1:D1"/>
    <mergeCell ref="A14:B1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7" sqref="C17"/>
    </sheetView>
  </sheetViews>
  <sheetFormatPr baseColWidth="10" defaultRowHeight="16" x14ac:dyDescent="0.2"/>
  <cols>
    <col min="1" max="1" width="15.5" customWidth="1"/>
  </cols>
  <sheetData>
    <row r="1" spans="1:3" x14ac:dyDescent="0.2">
      <c r="A1" s="6" t="s">
        <v>14</v>
      </c>
      <c r="B1" s="6" t="s">
        <v>15</v>
      </c>
      <c r="C1" s="6" t="s">
        <v>16</v>
      </c>
    </row>
    <row r="2" spans="1:3" x14ac:dyDescent="0.2">
      <c r="A2" s="7" t="s">
        <v>17</v>
      </c>
      <c r="B2" s="7" t="s">
        <v>18</v>
      </c>
      <c r="C2" s="7">
        <v>1</v>
      </c>
    </row>
    <row r="3" spans="1:3" x14ac:dyDescent="0.2">
      <c r="A3" s="7" t="s">
        <v>17</v>
      </c>
      <c r="B3" s="7" t="s">
        <v>19</v>
      </c>
      <c r="C3" s="24" t="s">
        <v>20</v>
      </c>
    </row>
    <row r="4" spans="1:3" x14ac:dyDescent="0.2">
      <c r="A4" s="7" t="s">
        <v>126</v>
      </c>
      <c r="B4" s="7" t="s">
        <v>21</v>
      </c>
      <c r="C4" s="24"/>
    </row>
    <row r="5" spans="1:3" x14ac:dyDescent="0.2">
      <c r="A5" s="7" t="s">
        <v>23</v>
      </c>
      <c r="B5" s="7" t="s">
        <v>22</v>
      </c>
      <c r="C5" s="24"/>
    </row>
    <row r="6" spans="1:3" x14ac:dyDescent="0.2">
      <c r="A6" s="7" t="s">
        <v>23</v>
      </c>
      <c r="B6" s="7" t="s">
        <v>127</v>
      </c>
      <c r="C6" s="7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40"/>
  <sheetViews>
    <sheetView workbookViewId="0">
      <selection activeCell="G29" sqref="G29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25" t="s">
        <v>24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8" ht="17" thickBot="1" x14ac:dyDescent="0.25">
      <c r="A3" s="11" t="s">
        <v>43</v>
      </c>
      <c r="B3" s="11" t="s">
        <v>25</v>
      </c>
      <c r="C3" s="11" t="s">
        <v>26</v>
      </c>
      <c r="D3" s="11" t="s">
        <v>36</v>
      </c>
      <c r="E3" s="11" t="s">
        <v>27</v>
      </c>
      <c r="F3" s="11" t="s">
        <v>29</v>
      </c>
      <c r="G3" s="13" t="s">
        <v>32</v>
      </c>
      <c r="H3" s="13" t="s">
        <v>33</v>
      </c>
      <c r="I3" s="20" t="s">
        <v>87</v>
      </c>
      <c r="J3" s="12"/>
      <c r="K3" s="27" t="s">
        <v>70</v>
      </c>
      <c r="L3" s="27"/>
      <c r="M3" s="27"/>
      <c r="N3" s="27"/>
      <c r="O3" s="27"/>
      <c r="P3" s="27"/>
      <c r="Q3" s="27"/>
      <c r="R3" s="27"/>
    </row>
    <row r="4" spans="1:18" x14ac:dyDescent="0.2">
      <c r="A4">
        <v>1</v>
      </c>
      <c r="B4" s="15">
        <v>2878</v>
      </c>
      <c r="C4" s="8" t="s">
        <v>30</v>
      </c>
      <c r="D4" s="8" t="s">
        <v>37</v>
      </c>
      <c r="E4" s="8" t="s">
        <v>28</v>
      </c>
      <c r="F4" s="9" t="s">
        <v>31</v>
      </c>
      <c r="G4" s="8" t="s">
        <v>88</v>
      </c>
      <c r="H4" s="8" t="s">
        <v>34</v>
      </c>
    </row>
    <row r="5" spans="1:18" x14ac:dyDescent="0.2">
      <c r="A5">
        <v>2</v>
      </c>
      <c r="B5" s="14">
        <v>2513</v>
      </c>
      <c r="C5" s="8" t="s">
        <v>30</v>
      </c>
      <c r="D5" s="8" t="s">
        <v>37</v>
      </c>
      <c r="E5" s="8" t="s">
        <v>28</v>
      </c>
      <c r="F5" s="9" t="s">
        <v>31</v>
      </c>
      <c r="G5" s="8" t="s">
        <v>89</v>
      </c>
      <c r="H5" t="s">
        <v>34</v>
      </c>
      <c r="I5" t="s">
        <v>90</v>
      </c>
      <c r="K5" s="10" t="s">
        <v>95</v>
      </c>
    </row>
    <row r="6" spans="1:18" x14ac:dyDescent="0.2">
      <c r="A6">
        <v>3</v>
      </c>
      <c r="B6" s="14" t="s">
        <v>59</v>
      </c>
      <c r="C6" s="8" t="s">
        <v>35</v>
      </c>
      <c r="D6" s="8" t="s">
        <v>37</v>
      </c>
      <c r="E6" s="8" t="s">
        <v>38</v>
      </c>
      <c r="F6" s="8" t="s">
        <v>60</v>
      </c>
      <c r="G6" s="8" t="s">
        <v>61</v>
      </c>
      <c r="H6" t="s">
        <v>34</v>
      </c>
      <c r="I6" t="s">
        <v>91</v>
      </c>
      <c r="K6" s="18">
        <v>1</v>
      </c>
      <c r="L6" s="18">
        <v>2</v>
      </c>
      <c r="M6" s="18">
        <v>3</v>
      </c>
      <c r="N6" s="18">
        <v>4</v>
      </c>
      <c r="O6" s="18">
        <v>5</v>
      </c>
      <c r="P6" s="18">
        <v>6</v>
      </c>
      <c r="Q6" s="18">
        <v>7</v>
      </c>
      <c r="R6" s="18">
        <v>8</v>
      </c>
    </row>
    <row r="7" spans="1:18" x14ac:dyDescent="0.2">
      <c r="A7">
        <v>4</v>
      </c>
      <c r="B7" s="14" t="s">
        <v>62</v>
      </c>
      <c r="C7" s="8" t="s">
        <v>35</v>
      </c>
      <c r="D7" s="8" t="s">
        <v>37</v>
      </c>
      <c r="E7" s="8" t="s">
        <v>38</v>
      </c>
      <c r="F7" s="8" t="s">
        <v>60</v>
      </c>
      <c r="G7" s="8" t="s">
        <v>63</v>
      </c>
      <c r="H7" t="s">
        <v>34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6</v>
      </c>
      <c r="Q7" s="7">
        <v>7</v>
      </c>
      <c r="R7" s="7">
        <v>8</v>
      </c>
    </row>
    <row r="8" spans="1:18" x14ac:dyDescent="0.2">
      <c r="A8">
        <v>5</v>
      </c>
      <c r="B8" s="14" t="s">
        <v>72</v>
      </c>
      <c r="C8" s="8" t="s">
        <v>35</v>
      </c>
      <c r="D8" s="8" t="s">
        <v>57</v>
      </c>
      <c r="E8" s="8" t="s">
        <v>39</v>
      </c>
      <c r="F8" s="8" t="s">
        <v>60</v>
      </c>
      <c r="G8" s="8" t="s">
        <v>76</v>
      </c>
      <c r="H8" t="s">
        <v>34</v>
      </c>
      <c r="K8" s="7">
        <v>1</v>
      </c>
      <c r="L8" s="7">
        <v>2</v>
      </c>
      <c r="M8" s="7">
        <v>3</v>
      </c>
      <c r="N8" s="7">
        <v>4</v>
      </c>
      <c r="O8" s="7">
        <v>5</v>
      </c>
      <c r="P8" s="7">
        <v>6</v>
      </c>
      <c r="Q8" s="7">
        <v>7</v>
      </c>
      <c r="R8" s="7">
        <v>8</v>
      </c>
    </row>
    <row r="9" spans="1:18" x14ac:dyDescent="0.2">
      <c r="A9">
        <v>6</v>
      </c>
      <c r="B9" s="14" t="s">
        <v>73</v>
      </c>
      <c r="C9" s="8" t="s">
        <v>35</v>
      </c>
      <c r="D9" s="8" t="s">
        <v>57</v>
      </c>
      <c r="E9" s="8" t="s">
        <v>39</v>
      </c>
      <c r="F9" s="8" t="s">
        <v>60</v>
      </c>
      <c r="G9" s="8" t="s">
        <v>77</v>
      </c>
      <c r="H9" t="s">
        <v>34</v>
      </c>
    </row>
    <row r="10" spans="1:18" x14ac:dyDescent="0.2">
      <c r="A10">
        <v>7</v>
      </c>
      <c r="B10" s="19" t="s">
        <v>75</v>
      </c>
      <c r="C10" s="8" t="s">
        <v>35</v>
      </c>
      <c r="D10" s="8" t="s">
        <v>58</v>
      </c>
      <c r="E10" s="8" t="s">
        <v>39</v>
      </c>
      <c r="F10" s="8" t="s">
        <v>60</v>
      </c>
      <c r="G10" s="8" t="s">
        <v>78</v>
      </c>
      <c r="H10" t="s">
        <v>34</v>
      </c>
      <c r="K10" s="18">
        <v>9</v>
      </c>
      <c r="L10" s="7">
        <v>9</v>
      </c>
      <c r="M10" s="7">
        <v>9</v>
      </c>
      <c r="N10" s="18">
        <v>10</v>
      </c>
      <c r="O10" s="17">
        <v>10</v>
      </c>
      <c r="P10" s="17">
        <v>10</v>
      </c>
    </row>
    <row r="11" spans="1:18" x14ac:dyDescent="0.2">
      <c r="A11">
        <v>8</v>
      </c>
      <c r="B11" s="19" t="s">
        <v>74</v>
      </c>
      <c r="C11" s="8" t="s">
        <v>35</v>
      </c>
      <c r="D11" s="8" t="s">
        <v>40</v>
      </c>
      <c r="E11" s="8" t="s">
        <v>39</v>
      </c>
      <c r="F11" s="8" t="s">
        <v>60</v>
      </c>
      <c r="G11" s="8" t="s">
        <v>79</v>
      </c>
      <c r="H11" t="s">
        <v>34</v>
      </c>
    </row>
    <row r="12" spans="1:18" x14ac:dyDescent="0.2">
      <c r="A12">
        <v>9</v>
      </c>
      <c r="B12" s="14" t="s">
        <v>64</v>
      </c>
      <c r="C12" t="s">
        <v>42</v>
      </c>
      <c r="D12" s="8" t="s">
        <v>37</v>
      </c>
      <c r="E12" s="8" t="s">
        <v>65</v>
      </c>
      <c r="F12" s="8" t="s">
        <v>60</v>
      </c>
      <c r="G12" t="s">
        <v>66</v>
      </c>
      <c r="H12" t="s">
        <v>34</v>
      </c>
    </row>
    <row r="13" spans="1:18" x14ac:dyDescent="0.2">
      <c r="A13">
        <v>10</v>
      </c>
      <c r="B13" s="14" t="s">
        <v>44</v>
      </c>
      <c r="C13" t="s">
        <v>44</v>
      </c>
      <c r="D13" s="8" t="s">
        <v>44</v>
      </c>
      <c r="E13" s="8" t="s">
        <v>41</v>
      </c>
      <c r="F13" s="8" t="s">
        <v>44</v>
      </c>
      <c r="G13" s="8" t="s">
        <v>44</v>
      </c>
      <c r="H13" s="8" t="s">
        <v>44</v>
      </c>
      <c r="K13" s="10" t="s">
        <v>96</v>
      </c>
    </row>
    <row r="14" spans="1:18" x14ac:dyDescent="0.2">
      <c r="K14" s="18">
        <v>1</v>
      </c>
      <c r="L14" s="18">
        <v>2</v>
      </c>
      <c r="M14" s="18">
        <v>3</v>
      </c>
      <c r="N14" s="18">
        <v>4</v>
      </c>
      <c r="O14" s="18">
        <v>5</v>
      </c>
      <c r="P14" s="18">
        <v>6</v>
      </c>
      <c r="Q14" s="18">
        <v>7</v>
      </c>
      <c r="R14" s="18">
        <v>8</v>
      </c>
    </row>
    <row r="15" spans="1:18" x14ac:dyDescent="0.2"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6</v>
      </c>
      <c r="Q15" s="7">
        <v>7</v>
      </c>
      <c r="R15" s="7">
        <v>8</v>
      </c>
    </row>
    <row r="16" spans="1:18" x14ac:dyDescent="0.2">
      <c r="A16" s="26" t="s">
        <v>49</v>
      </c>
      <c r="B16" s="26"/>
      <c r="C16" s="26"/>
      <c r="D16" s="26"/>
      <c r="K16" s="7">
        <v>1</v>
      </c>
      <c r="L16" s="7">
        <v>2</v>
      </c>
      <c r="M16" s="7">
        <v>3</v>
      </c>
      <c r="N16" s="7">
        <v>4</v>
      </c>
      <c r="O16" s="7">
        <v>5</v>
      </c>
      <c r="P16" s="7">
        <v>6</v>
      </c>
      <c r="Q16" s="7">
        <v>7</v>
      </c>
      <c r="R16" s="7">
        <v>8</v>
      </c>
    </row>
    <row r="17" spans="1:18" x14ac:dyDescent="0.2">
      <c r="A17" t="s">
        <v>45</v>
      </c>
      <c r="B17" t="s">
        <v>14</v>
      </c>
      <c r="C17" t="s">
        <v>46</v>
      </c>
    </row>
    <row r="18" spans="1:18" x14ac:dyDescent="0.2">
      <c r="A18">
        <v>1</v>
      </c>
      <c r="B18">
        <v>55</v>
      </c>
      <c r="C18">
        <v>10</v>
      </c>
      <c r="K18" s="18">
        <v>9</v>
      </c>
      <c r="L18" s="7">
        <v>9</v>
      </c>
      <c r="M18" s="7">
        <v>9</v>
      </c>
      <c r="N18" s="18">
        <v>10</v>
      </c>
      <c r="O18" s="17">
        <v>10</v>
      </c>
      <c r="P18" s="17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10" t="s">
        <v>97</v>
      </c>
    </row>
    <row r="22" spans="1:18" x14ac:dyDescent="0.2">
      <c r="C22" s="10" t="s">
        <v>47</v>
      </c>
      <c r="K22" s="18">
        <v>1</v>
      </c>
      <c r="L22" s="18">
        <v>2</v>
      </c>
      <c r="M22" s="18">
        <v>3</v>
      </c>
      <c r="N22" s="18">
        <v>4</v>
      </c>
      <c r="O22" s="18">
        <v>5</v>
      </c>
      <c r="P22" s="18">
        <v>6</v>
      </c>
      <c r="Q22" s="18">
        <v>7</v>
      </c>
      <c r="R22" s="18">
        <v>8</v>
      </c>
    </row>
    <row r="23" spans="1:18" x14ac:dyDescent="0.2">
      <c r="K23" s="7">
        <v>1</v>
      </c>
      <c r="L23" s="7">
        <v>2</v>
      </c>
      <c r="M23" s="7">
        <v>3</v>
      </c>
      <c r="N23" s="7">
        <v>4</v>
      </c>
      <c r="O23" s="7">
        <v>5</v>
      </c>
      <c r="P23" s="7">
        <v>6</v>
      </c>
      <c r="Q23" s="7">
        <v>7</v>
      </c>
      <c r="R23" s="7">
        <v>8</v>
      </c>
    </row>
    <row r="24" spans="1:18" x14ac:dyDescent="0.2">
      <c r="A24" s="26" t="s">
        <v>50</v>
      </c>
      <c r="B24" s="26"/>
      <c r="C24" s="26"/>
      <c r="D24" s="26"/>
      <c r="K24" s="7">
        <v>1</v>
      </c>
      <c r="L24" s="7">
        <v>2</v>
      </c>
      <c r="M24" s="7">
        <v>3</v>
      </c>
      <c r="N24" s="7">
        <v>4</v>
      </c>
      <c r="O24" s="7">
        <v>5</v>
      </c>
      <c r="P24" s="7">
        <v>6</v>
      </c>
      <c r="Q24" s="7">
        <v>7</v>
      </c>
      <c r="R24" s="7">
        <v>8</v>
      </c>
    </row>
    <row r="25" spans="1:18" x14ac:dyDescent="0.2">
      <c r="B25" t="s">
        <v>54</v>
      </c>
      <c r="C25" t="s">
        <v>80</v>
      </c>
      <c r="D25" s="10" t="s">
        <v>55</v>
      </c>
    </row>
    <row r="26" spans="1:18" x14ac:dyDescent="0.2">
      <c r="A26" t="s">
        <v>48</v>
      </c>
      <c r="B26">
        <v>12.5</v>
      </c>
      <c r="C26">
        <f>30*3*1.05</f>
        <v>94.5</v>
      </c>
      <c r="D26" s="10">
        <f>B26*C26</f>
        <v>1181.25</v>
      </c>
      <c r="K26" s="18">
        <v>9</v>
      </c>
      <c r="L26" s="7">
        <v>9</v>
      </c>
      <c r="M26" s="7">
        <v>9</v>
      </c>
      <c r="N26" s="18">
        <v>10</v>
      </c>
      <c r="O26" s="17">
        <v>10</v>
      </c>
      <c r="P26" s="17">
        <v>10</v>
      </c>
    </row>
    <row r="27" spans="1:18" x14ac:dyDescent="0.2">
      <c r="A27" t="s">
        <v>51</v>
      </c>
      <c r="B27">
        <v>0.5</v>
      </c>
      <c r="C27">
        <f t="shared" ref="C27:C29" si="0">30*3*1.05</f>
        <v>94.5</v>
      </c>
      <c r="D27" s="10">
        <f t="shared" ref="D27:D29" si="1">B27*C27</f>
        <v>47.25</v>
      </c>
    </row>
    <row r="28" spans="1:18" x14ac:dyDescent="0.2">
      <c r="A28" t="s">
        <v>52</v>
      </c>
      <c r="B28">
        <v>0.5</v>
      </c>
      <c r="C28">
        <f t="shared" si="0"/>
        <v>94.5</v>
      </c>
      <c r="D28" s="10">
        <f t="shared" si="1"/>
        <v>47.25</v>
      </c>
    </row>
    <row r="29" spans="1:18" x14ac:dyDescent="0.2">
      <c r="A29" t="s">
        <v>53</v>
      </c>
      <c r="B29">
        <v>10.5</v>
      </c>
      <c r="C29">
        <f t="shared" si="0"/>
        <v>94.5</v>
      </c>
      <c r="D29" s="10">
        <f t="shared" si="1"/>
        <v>992.25</v>
      </c>
      <c r="K29" s="18"/>
      <c r="L29" t="s">
        <v>71</v>
      </c>
    </row>
    <row r="31" spans="1:18" x14ac:dyDescent="0.2">
      <c r="D31">
        <f>SUM(D26:D29)</f>
        <v>2268</v>
      </c>
      <c r="E31" t="s">
        <v>56</v>
      </c>
    </row>
    <row r="32" spans="1:18" x14ac:dyDescent="0.2">
      <c r="D32">
        <f>D31/24</f>
        <v>94.5</v>
      </c>
      <c r="E32" t="s">
        <v>81</v>
      </c>
    </row>
    <row r="36" spans="1:2" x14ac:dyDescent="0.2">
      <c r="A36" t="s">
        <v>99</v>
      </c>
      <c r="B36" t="s">
        <v>98</v>
      </c>
    </row>
    <row r="37" spans="1:2" x14ac:dyDescent="0.2">
      <c r="A37" t="s">
        <v>101</v>
      </c>
    </row>
    <row r="39" spans="1:2" x14ac:dyDescent="0.2">
      <c r="A39" t="s">
        <v>100</v>
      </c>
      <c r="B39" t="s">
        <v>103</v>
      </c>
    </row>
    <row r="40" spans="1:2" x14ac:dyDescent="0.2">
      <c r="A40" t="s">
        <v>102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181-9F04-7141-BDC3-07C81E007A08}">
  <sheetPr>
    <pageSetUpPr fitToPage="1"/>
  </sheetPr>
  <dimension ref="A1:M48"/>
  <sheetViews>
    <sheetView tabSelected="1" workbookViewId="0">
      <selection activeCell="G23" sqref="G23"/>
    </sheetView>
  </sheetViews>
  <sheetFormatPr baseColWidth="10" defaultRowHeight="16" x14ac:dyDescent="0.2"/>
  <cols>
    <col min="2" max="2" width="23.5" customWidth="1"/>
    <col min="3" max="3" width="14.83203125" customWidth="1"/>
    <col min="4" max="4" width="18.1640625" customWidth="1"/>
    <col min="5" max="5" width="19.5" customWidth="1"/>
    <col min="6" max="6" width="27.1640625" bestFit="1" customWidth="1"/>
    <col min="7" max="7" width="23.5" bestFit="1" customWidth="1"/>
    <col min="8" max="8" width="18.33203125" bestFit="1" customWidth="1"/>
    <col min="9" max="9" width="31.1640625" bestFit="1" customWidth="1"/>
    <col min="10" max="10" width="35" customWidth="1"/>
  </cols>
  <sheetData>
    <row r="1" spans="1:13" ht="18" thickBot="1" x14ac:dyDescent="0.25">
      <c r="B1" s="25" t="s">
        <v>24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">
      <c r="B2" s="29" t="s">
        <v>109</v>
      </c>
      <c r="C2" s="29"/>
      <c r="D2" s="29"/>
      <c r="E2" s="29"/>
      <c r="F2" s="29"/>
      <c r="G2" s="29"/>
      <c r="H2" s="29"/>
      <c r="I2" s="29"/>
    </row>
    <row r="3" spans="1:13" x14ac:dyDescent="0.2">
      <c r="B3" s="28"/>
    </row>
    <row r="4" spans="1:13" ht="17" thickBot="1" x14ac:dyDescent="0.25">
      <c r="A4" s="11" t="s">
        <v>43</v>
      </c>
      <c r="B4" s="11" t="s">
        <v>25</v>
      </c>
      <c r="C4" s="11" t="s">
        <v>26</v>
      </c>
      <c r="D4" s="11" t="s">
        <v>36</v>
      </c>
      <c r="E4" s="11" t="s">
        <v>27</v>
      </c>
      <c r="F4" s="11" t="s">
        <v>104</v>
      </c>
      <c r="G4" s="13" t="s">
        <v>106</v>
      </c>
      <c r="H4" s="13" t="s">
        <v>107</v>
      </c>
      <c r="I4" s="20" t="s">
        <v>108</v>
      </c>
      <c r="J4" s="12" t="s">
        <v>87</v>
      </c>
    </row>
    <row r="5" spans="1:13" x14ac:dyDescent="0.2">
      <c r="A5">
        <v>1</v>
      </c>
      <c r="B5" s="15">
        <v>2878</v>
      </c>
      <c r="C5" s="8" t="s">
        <v>30</v>
      </c>
      <c r="D5" s="8" t="s">
        <v>37</v>
      </c>
      <c r="E5" s="8" t="s">
        <v>28</v>
      </c>
      <c r="F5" s="8" t="s">
        <v>115</v>
      </c>
      <c r="G5" s="8">
        <v>48.7</v>
      </c>
      <c r="H5" s="30">
        <f>80/G5</f>
        <v>1.6427104722792607</v>
      </c>
      <c r="I5" s="30">
        <f>20-H5</f>
        <v>18.357289527720738</v>
      </c>
      <c r="J5" t="s">
        <v>110</v>
      </c>
    </row>
    <row r="6" spans="1:13" x14ac:dyDescent="0.2">
      <c r="A6">
        <v>2</v>
      </c>
      <c r="B6" s="14">
        <v>2513</v>
      </c>
      <c r="C6" s="8" t="s">
        <v>30</v>
      </c>
      <c r="D6" s="8" t="s">
        <v>37</v>
      </c>
      <c r="E6" s="8" t="s">
        <v>28</v>
      </c>
      <c r="F6" s="9" t="s">
        <v>114</v>
      </c>
      <c r="G6" s="8">
        <v>12.55</v>
      </c>
      <c r="H6" s="30">
        <f>80/G6</f>
        <v>6.3745019920318722</v>
      </c>
      <c r="I6" s="30">
        <f>20-H6</f>
        <v>13.625498007968128</v>
      </c>
      <c r="J6" t="s">
        <v>110</v>
      </c>
    </row>
    <row r="7" spans="1:13" x14ac:dyDescent="0.2">
      <c r="A7">
        <v>3</v>
      </c>
      <c r="B7" s="14" t="s">
        <v>112</v>
      </c>
      <c r="C7" s="8" t="s">
        <v>35</v>
      </c>
      <c r="D7" s="8" t="s">
        <v>37</v>
      </c>
      <c r="E7" s="8" t="s">
        <v>38</v>
      </c>
      <c r="F7" s="8" t="s">
        <v>116</v>
      </c>
      <c r="G7" s="8">
        <v>32.9</v>
      </c>
      <c r="H7" s="30">
        <f t="shared" ref="H7:H12" si="0">80/G7</f>
        <v>2.43161094224924</v>
      </c>
      <c r="I7" s="30">
        <f t="shared" ref="I7:I12" si="1">20-H7</f>
        <v>17.56838905775076</v>
      </c>
      <c r="J7" t="s">
        <v>111</v>
      </c>
    </row>
    <row r="8" spans="1:13" x14ac:dyDescent="0.2">
      <c r="A8">
        <v>4</v>
      </c>
      <c r="B8" s="14" t="s">
        <v>113</v>
      </c>
      <c r="C8" s="8" t="s">
        <v>35</v>
      </c>
      <c r="D8" s="8" t="s">
        <v>37</v>
      </c>
      <c r="E8" s="8" t="s">
        <v>38</v>
      </c>
      <c r="F8" s="8" t="s">
        <v>117</v>
      </c>
      <c r="G8" s="8">
        <v>36.5</v>
      </c>
      <c r="H8" s="30">
        <f t="shared" si="0"/>
        <v>2.1917808219178081</v>
      </c>
      <c r="I8" s="30">
        <f t="shared" si="1"/>
        <v>17.80821917808219</v>
      </c>
      <c r="J8" t="s">
        <v>111</v>
      </c>
    </row>
    <row r="9" spans="1:13" x14ac:dyDescent="0.2">
      <c r="A9">
        <v>5</v>
      </c>
      <c r="B9" s="14" t="s">
        <v>72</v>
      </c>
      <c r="C9" s="8" t="s">
        <v>35</v>
      </c>
      <c r="D9" s="8" t="s">
        <v>57</v>
      </c>
      <c r="E9" s="8" t="s">
        <v>39</v>
      </c>
      <c r="F9" s="8"/>
      <c r="G9" s="8" t="s">
        <v>118</v>
      </c>
      <c r="H9" s="30" t="e">
        <f t="shared" si="0"/>
        <v>#VALUE!</v>
      </c>
      <c r="I9" s="30" t="e">
        <f t="shared" si="1"/>
        <v>#VALUE!</v>
      </c>
      <c r="J9" s="8" t="s">
        <v>119</v>
      </c>
    </row>
    <row r="10" spans="1:13" x14ac:dyDescent="0.2">
      <c r="A10">
        <v>6</v>
      </c>
      <c r="B10" s="14" t="s">
        <v>73</v>
      </c>
      <c r="C10" s="8" t="s">
        <v>35</v>
      </c>
      <c r="D10" s="8" t="s">
        <v>57</v>
      </c>
      <c r="E10" s="8" t="s">
        <v>39</v>
      </c>
      <c r="F10" s="8"/>
      <c r="G10" s="8" t="s">
        <v>118</v>
      </c>
      <c r="H10" s="30" t="e">
        <f t="shared" si="0"/>
        <v>#VALUE!</v>
      </c>
      <c r="I10" s="30" t="e">
        <f t="shared" si="1"/>
        <v>#VALUE!</v>
      </c>
      <c r="J10" s="8" t="s">
        <v>119</v>
      </c>
    </row>
    <row r="11" spans="1:13" x14ac:dyDescent="0.2">
      <c r="A11">
        <v>7</v>
      </c>
      <c r="B11" s="19" t="s">
        <v>75</v>
      </c>
      <c r="C11" s="8" t="s">
        <v>35</v>
      </c>
      <c r="D11" s="8" t="s">
        <v>58</v>
      </c>
      <c r="E11" s="8" t="s">
        <v>39</v>
      </c>
      <c r="F11" s="8"/>
      <c r="G11" s="8">
        <v>31.4</v>
      </c>
      <c r="H11" s="30">
        <f t="shared" si="0"/>
        <v>2.547770700636943</v>
      </c>
      <c r="I11" s="30">
        <f t="shared" si="1"/>
        <v>17.452229299363058</v>
      </c>
    </row>
    <row r="12" spans="1:13" x14ac:dyDescent="0.2">
      <c r="A12">
        <v>8</v>
      </c>
      <c r="B12" s="19" t="s">
        <v>74</v>
      </c>
      <c r="C12" s="8" t="s">
        <v>35</v>
      </c>
      <c r="D12" s="8" t="s">
        <v>40</v>
      </c>
      <c r="E12" s="8" t="s">
        <v>39</v>
      </c>
      <c r="G12" s="8">
        <v>51</v>
      </c>
      <c r="H12" s="30">
        <f t="shared" si="0"/>
        <v>1.5686274509803921</v>
      </c>
      <c r="I12" s="30">
        <f t="shared" si="1"/>
        <v>18.431372549019606</v>
      </c>
    </row>
    <row r="13" spans="1:13" x14ac:dyDescent="0.2">
      <c r="A13">
        <v>9</v>
      </c>
      <c r="B13" s="14" t="s">
        <v>64</v>
      </c>
      <c r="C13" t="s">
        <v>42</v>
      </c>
      <c r="D13" s="8" t="s">
        <v>37</v>
      </c>
      <c r="E13" s="8" t="s">
        <v>65</v>
      </c>
      <c r="F13" s="8" t="s">
        <v>105</v>
      </c>
      <c r="G13">
        <v>10.199999999999999</v>
      </c>
      <c r="H13" s="30">
        <f>80/G13</f>
        <v>7.8431372549019613</v>
      </c>
      <c r="I13" s="30">
        <f>20-H13</f>
        <v>12.156862745098039</v>
      </c>
      <c r="J13" t="s">
        <v>120</v>
      </c>
    </row>
    <row r="14" spans="1:13" x14ac:dyDescent="0.2">
      <c r="A14">
        <v>10</v>
      </c>
      <c r="B14" s="14" t="s">
        <v>44</v>
      </c>
      <c r="C14" t="s">
        <v>44</v>
      </c>
      <c r="D14" s="8" t="s">
        <v>44</v>
      </c>
      <c r="E14" s="8" t="s">
        <v>41</v>
      </c>
      <c r="F14" s="8" t="s">
        <v>44</v>
      </c>
      <c r="G14" s="8" t="s">
        <v>44</v>
      </c>
      <c r="H14" s="8" t="s">
        <v>44</v>
      </c>
      <c r="I14" s="8" t="s">
        <v>44</v>
      </c>
      <c r="J14" s="8" t="s">
        <v>44</v>
      </c>
    </row>
    <row r="17" spans="1:6" x14ac:dyDescent="0.2">
      <c r="A17" s="26" t="s">
        <v>49</v>
      </c>
      <c r="B17" s="26"/>
      <c r="C17" s="26"/>
      <c r="D17" s="26"/>
    </row>
    <row r="18" spans="1:6" x14ac:dyDescent="0.2">
      <c r="A18" t="s">
        <v>45</v>
      </c>
      <c r="B18" t="s">
        <v>14</v>
      </c>
      <c r="C18" t="s">
        <v>46</v>
      </c>
      <c r="D18" t="s">
        <v>121</v>
      </c>
    </row>
    <row r="19" spans="1:6" x14ac:dyDescent="0.2">
      <c r="A19">
        <v>1</v>
      </c>
      <c r="B19">
        <v>57</v>
      </c>
      <c r="C19">
        <v>10</v>
      </c>
      <c r="F19" t="s">
        <v>129</v>
      </c>
    </row>
    <row r="20" spans="1:6" x14ac:dyDescent="0.2">
      <c r="A20">
        <v>2</v>
      </c>
      <c r="B20">
        <v>58</v>
      </c>
      <c r="C20">
        <v>10</v>
      </c>
      <c r="F20" t="s">
        <v>128</v>
      </c>
    </row>
    <row r="22" spans="1:6" x14ac:dyDescent="0.2">
      <c r="C22" s="10" t="s">
        <v>122</v>
      </c>
    </row>
    <row r="24" spans="1:6" x14ac:dyDescent="0.2">
      <c r="A24" s="26" t="s">
        <v>50</v>
      </c>
      <c r="B24" s="26"/>
      <c r="C24" s="26"/>
      <c r="D24" s="26"/>
    </row>
    <row r="25" spans="1:6" x14ac:dyDescent="0.2">
      <c r="B25" t="s">
        <v>54</v>
      </c>
      <c r="C25" t="s">
        <v>123</v>
      </c>
      <c r="D25" s="10" t="s">
        <v>55</v>
      </c>
    </row>
    <row r="26" spans="1:6" x14ac:dyDescent="0.2">
      <c r="A26" t="s">
        <v>48</v>
      </c>
      <c r="B26">
        <v>12.5</v>
      </c>
      <c r="C26">
        <f>20*2*1.05</f>
        <v>42</v>
      </c>
      <c r="D26" s="10">
        <f>B26*C26</f>
        <v>525</v>
      </c>
    </row>
    <row r="27" spans="1:6" x14ac:dyDescent="0.2">
      <c r="A27" t="s">
        <v>51</v>
      </c>
      <c r="B27">
        <v>0.5</v>
      </c>
      <c r="C27">
        <f t="shared" ref="C27:C29" si="2">20*2*1.05</f>
        <v>42</v>
      </c>
      <c r="D27" s="10">
        <f t="shared" ref="D27:D29" si="3">B27*C27</f>
        <v>21</v>
      </c>
    </row>
    <row r="28" spans="1:6" x14ac:dyDescent="0.2">
      <c r="A28" t="s">
        <v>52</v>
      </c>
      <c r="B28">
        <v>0.5</v>
      </c>
      <c r="C28">
        <f t="shared" si="2"/>
        <v>42</v>
      </c>
      <c r="D28" s="10">
        <f t="shared" si="3"/>
        <v>21</v>
      </c>
    </row>
    <row r="29" spans="1:6" x14ac:dyDescent="0.2">
      <c r="A29" t="s">
        <v>53</v>
      </c>
      <c r="B29">
        <v>10.5</v>
      </c>
      <c r="C29">
        <f t="shared" si="2"/>
        <v>42</v>
      </c>
      <c r="D29" s="10">
        <f t="shared" si="3"/>
        <v>441</v>
      </c>
    </row>
    <row r="31" spans="1:6" x14ac:dyDescent="0.2">
      <c r="D31">
        <f>SUM(D26:D29)</f>
        <v>1008</v>
      </c>
      <c r="E31" t="s">
        <v>56</v>
      </c>
    </row>
    <row r="32" spans="1:6" x14ac:dyDescent="0.2">
      <c r="D32">
        <f>D31/24</f>
        <v>42</v>
      </c>
      <c r="E32" t="s">
        <v>81</v>
      </c>
    </row>
    <row r="35" spans="1:8" ht="17" thickBot="1" x14ac:dyDescent="0.25">
      <c r="A35" s="27" t="s">
        <v>125</v>
      </c>
      <c r="B35" s="27"/>
      <c r="C35" s="27"/>
      <c r="D35" s="27"/>
      <c r="E35" s="27"/>
      <c r="F35" s="27"/>
      <c r="G35" s="27"/>
      <c r="H35" s="27"/>
    </row>
    <row r="37" spans="1:8" x14ac:dyDescent="0.2">
      <c r="A37" s="10" t="s">
        <v>97</v>
      </c>
    </row>
    <row r="38" spans="1:8" x14ac:dyDescent="0.2">
      <c r="A38" s="18">
        <v>1</v>
      </c>
      <c r="B38" s="18">
        <v>2</v>
      </c>
      <c r="C38" s="18">
        <v>3</v>
      </c>
      <c r="D38" s="18">
        <v>4</v>
      </c>
      <c r="E38" s="18">
        <v>5</v>
      </c>
      <c r="F38" s="18">
        <v>6</v>
      </c>
      <c r="G38" s="18">
        <v>7</v>
      </c>
      <c r="H38" s="18">
        <v>8</v>
      </c>
    </row>
    <row r="39" spans="1:8" x14ac:dyDescent="0.2">
      <c r="A39" s="7">
        <v>1</v>
      </c>
      <c r="B39" s="7">
        <v>2</v>
      </c>
      <c r="C39" s="7">
        <v>3</v>
      </c>
      <c r="D39" s="7">
        <v>4</v>
      </c>
      <c r="E39" s="7">
        <v>5</v>
      </c>
      <c r="F39" s="7">
        <v>6</v>
      </c>
      <c r="G39" s="7">
        <v>7</v>
      </c>
      <c r="H39" s="7">
        <v>8</v>
      </c>
    </row>
    <row r="41" spans="1:8" x14ac:dyDescent="0.2">
      <c r="A41" s="18">
        <v>9</v>
      </c>
      <c r="B41" s="7">
        <v>9</v>
      </c>
      <c r="C41" s="7">
        <v>9</v>
      </c>
      <c r="D41" s="18">
        <v>10</v>
      </c>
      <c r="E41" s="17">
        <v>10</v>
      </c>
      <c r="F41" s="17">
        <v>10</v>
      </c>
    </row>
    <row r="44" spans="1:8" x14ac:dyDescent="0.2">
      <c r="A44" s="10" t="s">
        <v>124</v>
      </c>
    </row>
    <row r="45" spans="1:8" x14ac:dyDescent="0.2">
      <c r="A45" s="18">
        <v>1</v>
      </c>
      <c r="B45" s="18">
        <v>2</v>
      </c>
      <c r="C45" s="18">
        <v>3</v>
      </c>
      <c r="D45" s="18">
        <v>4</v>
      </c>
      <c r="E45" s="18">
        <v>5</v>
      </c>
      <c r="F45" s="18">
        <v>6</v>
      </c>
      <c r="G45" s="18">
        <v>7</v>
      </c>
      <c r="H45" s="18">
        <v>8</v>
      </c>
    </row>
    <row r="46" spans="1:8" x14ac:dyDescent="0.2">
      <c r="A46" s="7">
        <v>1</v>
      </c>
      <c r="B46" s="7">
        <v>2</v>
      </c>
      <c r="C46" s="7">
        <v>3</v>
      </c>
      <c r="D46" s="7">
        <v>4</v>
      </c>
      <c r="E46" s="7">
        <v>5</v>
      </c>
      <c r="F46" s="7">
        <v>6</v>
      </c>
      <c r="G46" s="7">
        <v>7</v>
      </c>
      <c r="H46" s="7">
        <v>8</v>
      </c>
    </row>
    <row r="48" spans="1:8" x14ac:dyDescent="0.2">
      <c r="A48" s="18">
        <v>9</v>
      </c>
      <c r="B48" s="7">
        <v>9</v>
      </c>
      <c r="C48" s="7">
        <v>9</v>
      </c>
      <c r="D48" s="18">
        <v>10</v>
      </c>
      <c r="E48" s="17">
        <v>10</v>
      </c>
      <c r="F48" s="17">
        <v>10</v>
      </c>
    </row>
  </sheetData>
  <mergeCells count="5">
    <mergeCell ref="B1:M1"/>
    <mergeCell ref="B2:I2"/>
    <mergeCell ref="A17:D17"/>
    <mergeCell ref="A24:D24"/>
    <mergeCell ref="A35:H35"/>
  </mergeCells>
  <pageMargins left="0.7" right="0.7" top="0.75" bottom="0.75" header="0.3" footer="0.3"/>
  <pageSetup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 choice</vt:lpstr>
      <vt:lpstr>PCR settings</vt:lpstr>
      <vt:lpstr>Testing1</vt:lpstr>
      <vt:lpstr>Testing2 - 20220404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2022-04-04T14:42:00Z</cp:lastPrinted>
  <dcterms:created xsi:type="dcterms:W3CDTF">2022-03-15T14:25:51Z</dcterms:created>
  <dcterms:modified xsi:type="dcterms:W3CDTF">2022-04-04T19:35:53Z</dcterms:modified>
</cp:coreProperties>
</file>