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FBD74B64-309F-AA4C-8BBE-4869D3EB0CB9}" xr6:coauthVersionLast="47" xr6:coauthVersionMax="47" xr10:uidLastSave="{00000000-0000-0000-0000-000000000000}"/>
  <bookViews>
    <workbookView xWindow="33600" yWindow="460" windowWidth="38400" windowHeight="21140" xr2:uid="{EBBF8BB8-3757-E140-A0F6-9E178C0E96EB}"/>
  </bookViews>
  <sheets>
    <sheet name="Primer choice" sheetId="1" r:id="rId1"/>
    <sheet name="PCR settings" sheetId="2" r:id="rId2"/>
    <sheet name="Testing1 - 20220321" sheetId="3" r:id="rId3"/>
    <sheet name="Testing2 - 20220404" sheetId="4" r:id="rId4"/>
    <sheet name="Testing3 - 20220406" sheetId="5" r:id="rId5"/>
    <sheet name="Sequencing URI GSC 1" sheetId="7" r:id="rId6"/>
    <sheet name="Sequencing sheet for Janet 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5" l="1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44" i="5" l="1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<sst xmlns="http://schemas.openxmlformats.org/spreadsheetml/2006/main" count="433" uniqueCount="211">
  <si>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</si>
  <si>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</si>
  <si>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</si>
  <si>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</si>
  <si>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</si>
  <si>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</si>
  <si>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</si>
  <si>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</si>
  <si>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</si>
  <si>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</si>
  <si>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</si>
  <si>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</si>
  <si>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</si>
  <si>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</si>
  <si>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</si>
  <si>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</si>
  <si>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</si>
  <si>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</si>
  <si>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</si>
  <si>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</si>
  <si>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</si>
  <si>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</si>
  <si>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</si>
  <si>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</si>
  <si>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</si>
  <si>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</si>
  <si>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</si>
  <si>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</si>
  <si>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</si>
  <si>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</si>
  <si>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</si>
  <si>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</si>
  <si>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</si>
  <si>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</si>
  <si>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</si>
  <si>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</si>
  <si>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</si>
  <si>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</si>
  <si>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</si>
  <si>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</si>
  <si>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</si>
  <si>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</si>
  <si>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</si>
  <si>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</si>
  <si>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</si>
  <si>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</si>
  <si>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</si>
  <si>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</si>
  <si>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</si>
  <si>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</si>
  <si>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</si>
  <si>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</si>
  <si>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</si>
  <si>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</si>
  <si>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</si>
  <si>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</si>
  <si>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</si>
  <si>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</si>
  <si>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</si>
  <si>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</si>
  <si>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</si>
  <si>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</si>
  <si>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</si>
  <si>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</si>
  <si>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</si>
  <si>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</si>
  <si>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</si>
  <si>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</si>
  <si>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</si>
  <si>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</si>
  <si>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</si>
  <si>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</si>
  <si>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</si>
  <si>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</si>
  <si>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</si>
  <si>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</si>
  <si>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</si>
  <si>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</si>
  <si>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</si>
  <si>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</si>
  <si>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</si>
  <si>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</si>
  <si>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</si>
  <si>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</si>
  <si>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 xml:space="preserve">20 uL 200 uM 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</si>
  <si>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</si>
  <si>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</si>
  <si>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</si>
  <si>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</si>
  <si>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</si>
  <si>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</si>
  <si>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</si>
  <si>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</si>
  <si>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</si>
  <si>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</si>
  <si>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</si>
  <si>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</si>
  <si>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</si>
  <si>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</si>
  <si>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</si>
  <si>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</si>
  <si>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</si>
  <si>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</si>
  <si>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</si>
  <si>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</si>
  <si>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</si>
  <si>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</si>
  <si>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</si>
  <si>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</si>
  <si>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</si>
  <si>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</si>
  <si>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</si>
  <si>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</si>
  <si>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</si>
  <si>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</si>
  <si>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</si>
  <si>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</si>
  <si>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</si>
  <si>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</si>
  <si>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</si>
  <si>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</si>
  <si>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</si>
  <si>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</si>
  <si>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</si>
  <si>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</si>
  <si>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</si>
  <si>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</si>
  <si>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</si>
  <si>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</si>
  <si>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</si>
  <si>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</si>
  <si>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</si>
  <si>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</si>
  <si>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</si>
  <si>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</si>
  <si>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</si>
  <si>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</si>
  <si>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</si>
  <si>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</si>
  <si>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</si>
  <si>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</si>
  <si>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</si>
  <si>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</si>
  <si>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</si>
  <si>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</si>
  <si>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</si>
  <si>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</si>
  <si>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</si>
  <si>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</si>
  <si>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</si>
  <si>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</si>
  <si>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</si>
  <si>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</si>
  <si>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</si>
  <si>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</si>
  <si>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</si>
  <si>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</si>
  <si>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</si>
  <si>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</si>
  <si>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</si>
  <si>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</si>
  <si>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</si>
  <si>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</si>
  <si>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</si>
  <si>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</si>
  <si>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</si>
  <si>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</si>
  <si>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</si>
  <si>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faint</t>
  </si>
  <si>
    <t>none</t>
  </si>
  <si>
    <t>strong</t>
  </si>
  <si>
    <t>DNA input</t>
  </si>
  <si>
    <t>8 ng/uL (24 ng total)</t>
  </si>
  <si>
    <t>Pocillopora acuta</t>
  </si>
  <si>
    <t>Porites asteroides</t>
  </si>
  <si>
    <t>Montipora capitata</t>
  </si>
  <si>
    <t>Lifestage</t>
  </si>
  <si>
    <t>Settled recruit</t>
  </si>
  <si>
    <t>Eggs</t>
  </si>
  <si>
    <t>KW-10</t>
  </si>
  <si>
    <t xml:space="preserve">Plug10 </t>
  </si>
  <si>
    <t>M-217</t>
  </si>
  <si>
    <t>M-212</t>
  </si>
  <si>
    <t>D1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</si>
  <si>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</si>
  <si>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</si>
  <si>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</si>
  <si>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</si>
  <si>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</si>
  <si>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</si>
  <si>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</si>
  <si>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</si>
  <si>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Strip tube # to Janet</t>
  </si>
  <si>
    <t>Original strip tube #</t>
  </si>
  <si>
    <t>Strip Tube #</t>
  </si>
  <si>
    <t>Sample ID</t>
  </si>
  <si>
    <t>Type</t>
  </si>
  <si>
    <t>16S</t>
  </si>
  <si>
    <t>25 uL of sample to URI GSC</t>
  </si>
  <si>
    <t xml:space="preserve">uL leftover after </t>
  </si>
  <si>
    <t>3 (70 uL)</t>
  </si>
  <si>
    <t>Replicate # (uL total after gel)</t>
  </si>
  <si>
    <t>2 (45 uL)</t>
  </si>
  <si>
    <t>20 uL</t>
  </si>
  <si>
    <t>45 uL</t>
  </si>
  <si>
    <t>4 ng/uL (12 ng total)</t>
  </si>
  <si>
    <t>s</t>
  </si>
  <si>
    <t>341F forward</t>
  </si>
  <si>
    <t>CCTACGGGNGGCWGCAG</t>
  </si>
  <si>
    <t>TCGTCGGCAGCGTCAGATGTGTATAAGAGACAGCCTACGGGNGGCWGCAG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</si>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</sst>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Arial"/>
      <family val="2"/>
    </font>
    <font>
      <i/>
      <sz val="16"/>
      <color rgb="FF000000"/>
      <name val="Times New Roman"/>
      <family val="1"/>
    </font>
    <font>
      <b/>
      <u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Font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Fill="1" applyBorder="1"/>
    <xf numFmtId="0" fontId="4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4" fillId="0" borderId="3" xfId="0" applyFont="1" applyFill="1" applyBorder="1"/>
    <xf numFmtId="0" fontId="2" fillId="0" borderId="0" xfId="0" applyFont="1" applyBorder="1" applyAlignment="1"/>
    <xf numFmtId="0" fontId="8" fillId="0" borderId="0" xfId="0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4" fillId="0" borderId="9" xfId="0" applyFont="1" applyBorder="1"/>
    <xf numFmtId="0" fontId="4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6" fillId="0" borderId="0" xfId="0" applyFont="1" applyBorder="1"/>
    <xf numFmtId="0" fontId="4" fillId="0" borderId="3" xfId="0" applyFont="1" applyBorder="1"/>
    <xf numFmtId="0" fontId="0" fillId="0" borderId="16" xfId="0" applyBorder="1"/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4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1" fillId="0" borderId="0" xfId="0" applyFont="1"/>
    <xf numFmtId="0" fontId="10" fillId="0" borderId="0" xfId="0" applyFont="1" applyAlignment="1"/>
    <xf numFmtId="0" fontId="13" fillId="0" borderId="0" xfId="0" applyFont="1"/>
    <xf numFmtId="0" fontId="7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E28"/>
  <sheetViews>
    <sheetView tabSelected="1" workbookViewId="0">
      <selection activeCell="D7" sqref="D7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5" s="2" customFormat="1" ht="20" thickBot="1" x14ac:dyDescent="0.25">
      <c r="A1" s="58" t="s">
        <v>0</v>
      </c>
      <c r="B1" s="58"/>
      <c r="C1" s="58"/>
      <c r="D1" s="58"/>
    </row>
    <row r="2" spans="1:5" s="2" customFormat="1" x14ac:dyDescent="0.2">
      <c r="A2" s="2" t="s">
        <v>1</v>
      </c>
    </row>
    <row r="4" spans="1:5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  <c r="E4" s="2" t="s">
        <v>210</v>
      </c>
    </row>
    <row r="5" spans="1:5" x14ac:dyDescent="0.2">
      <c r="A5" s="3" t="s">
        <v>163</v>
      </c>
      <c r="B5" s="1" t="s">
        <v>5</v>
      </c>
      <c r="C5" s="57" t="s">
        <v>9</v>
      </c>
      <c r="D5" s="1" t="s">
        <v>12</v>
      </c>
      <c r="E5" s="3">
        <v>52</v>
      </c>
    </row>
    <row r="6" spans="1:5" x14ac:dyDescent="0.2">
      <c r="A6" s="3" t="s">
        <v>8</v>
      </c>
      <c r="B6" s="1" t="s">
        <v>6</v>
      </c>
      <c r="C6" s="1" t="s">
        <v>10</v>
      </c>
      <c r="D6" s="1" t="s">
        <v>11</v>
      </c>
      <c r="E6" s="3">
        <v>54</v>
      </c>
    </row>
    <row r="7" spans="1:5" x14ac:dyDescent="0.2">
      <c r="A7" s="3" t="s">
        <v>207</v>
      </c>
      <c r="B7" s="1" t="s">
        <v>5</v>
      </c>
      <c r="C7" s="80" t="s">
        <v>208</v>
      </c>
      <c r="D7" s="1" t="s">
        <v>209</v>
      </c>
      <c r="E7" s="3">
        <v>50</v>
      </c>
    </row>
    <row r="8" spans="1:5" ht="20" x14ac:dyDescent="0.2">
      <c r="C8" s="80"/>
      <c r="D8" s="81"/>
    </row>
    <row r="9" spans="1:5" ht="18" x14ac:dyDescent="0.2">
      <c r="C9" s="79"/>
    </row>
    <row r="13" spans="1:5" ht="18" x14ac:dyDescent="0.2">
      <c r="A13" s="82" t="s">
        <v>163</v>
      </c>
      <c r="B13" s="82"/>
    </row>
    <row r="14" spans="1:5" x14ac:dyDescent="0.2">
      <c r="A14" s="3" t="s">
        <v>92</v>
      </c>
      <c r="C14" s="19"/>
    </row>
    <row r="15" spans="1:5" x14ac:dyDescent="0.2">
      <c r="A15" s="3" t="s">
        <v>93</v>
      </c>
    </row>
    <row r="17" spans="1:3" ht="17" thickBot="1" x14ac:dyDescent="0.25">
      <c r="A17" s="22" t="s">
        <v>66</v>
      </c>
      <c r="B17" s="22"/>
    </row>
    <row r="19" spans="1:3" x14ac:dyDescent="0.2">
      <c r="A19" s="3" t="s">
        <v>91</v>
      </c>
    </row>
    <row r="21" spans="1:3" x14ac:dyDescent="0.2">
      <c r="A21" s="3" t="s">
        <v>67</v>
      </c>
    </row>
    <row r="22" spans="1:3" x14ac:dyDescent="0.2">
      <c r="A22" s="3" t="s">
        <v>81</v>
      </c>
    </row>
    <row r="23" spans="1:3" x14ac:dyDescent="0.2">
      <c r="A23" s="3" t="s">
        <v>82</v>
      </c>
    </row>
    <row r="24" spans="1:3" x14ac:dyDescent="0.2">
      <c r="A24" s="3" t="s">
        <v>83</v>
      </c>
      <c r="C24" s="57"/>
    </row>
    <row r="26" spans="1:3" x14ac:dyDescent="0.2">
      <c r="A26" s="14" t="s">
        <v>68</v>
      </c>
    </row>
    <row r="27" spans="1:3" x14ac:dyDescent="0.2">
      <c r="A27" s="2" t="s">
        <v>84</v>
      </c>
    </row>
    <row r="28" spans="1:3" x14ac:dyDescent="0.2">
      <c r="A28" s="2" t="s">
        <v>85</v>
      </c>
    </row>
  </sheetData>
  <mergeCells count="2">
    <mergeCell ref="A1:D1"/>
    <mergeCell ref="A13:B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2" spans="1:3" x14ac:dyDescent="0.2">
      <c r="A2" s="5" t="s">
        <v>16</v>
      </c>
      <c r="B2" s="5" t="s">
        <v>17</v>
      </c>
      <c r="C2" s="5">
        <v>1</v>
      </c>
    </row>
    <row r="3" spans="1:3" x14ac:dyDescent="0.2">
      <c r="A3" s="5" t="s">
        <v>16</v>
      </c>
      <c r="B3" s="5" t="s">
        <v>18</v>
      </c>
      <c r="C3" s="59" t="s">
        <v>19</v>
      </c>
    </row>
    <row r="4" spans="1:3" x14ac:dyDescent="0.2">
      <c r="A4" s="5" t="s">
        <v>125</v>
      </c>
      <c r="B4" s="5" t="s">
        <v>20</v>
      </c>
      <c r="C4" s="59"/>
    </row>
    <row r="5" spans="1:3" x14ac:dyDescent="0.2">
      <c r="A5" s="5" t="s">
        <v>22</v>
      </c>
      <c r="B5" s="5" t="s">
        <v>21</v>
      </c>
      <c r="C5" s="59"/>
    </row>
    <row r="6" spans="1:3" x14ac:dyDescent="0.2">
      <c r="A6" s="5" t="s">
        <v>22</v>
      </c>
      <c r="B6" s="5" t="s">
        <v>126</v>
      </c>
      <c r="C6" s="5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F45" sqref="F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60" t="s">
        <v>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3" spans="1:18" ht="17" thickBot="1" x14ac:dyDescent="0.25">
      <c r="A3" s="9" t="s">
        <v>42</v>
      </c>
      <c r="B3" s="9" t="s">
        <v>24</v>
      </c>
      <c r="C3" s="9" t="s">
        <v>25</v>
      </c>
      <c r="D3" s="9" t="s">
        <v>35</v>
      </c>
      <c r="E3" s="9" t="s">
        <v>26</v>
      </c>
      <c r="F3" s="9" t="s">
        <v>28</v>
      </c>
      <c r="G3" s="11" t="s">
        <v>31</v>
      </c>
      <c r="H3" s="11" t="s">
        <v>32</v>
      </c>
      <c r="I3" s="18" t="s">
        <v>86</v>
      </c>
      <c r="J3" s="10"/>
      <c r="K3" s="62" t="s">
        <v>69</v>
      </c>
      <c r="L3" s="62"/>
      <c r="M3" s="62"/>
      <c r="N3" s="62"/>
      <c r="O3" s="62"/>
      <c r="P3" s="62"/>
      <c r="Q3" s="62"/>
      <c r="R3" s="62"/>
    </row>
    <row r="4" spans="1:18" x14ac:dyDescent="0.2">
      <c r="A4">
        <v>1</v>
      </c>
      <c r="B4" s="13">
        <v>2878</v>
      </c>
      <c r="C4" s="6" t="s">
        <v>29</v>
      </c>
      <c r="D4" s="6" t="s">
        <v>36</v>
      </c>
      <c r="E4" s="6" t="s">
        <v>27</v>
      </c>
      <c r="F4" s="7" t="s">
        <v>30</v>
      </c>
      <c r="G4" s="6" t="s">
        <v>87</v>
      </c>
      <c r="H4" s="6" t="s">
        <v>33</v>
      </c>
    </row>
    <row r="5" spans="1:18" x14ac:dyDescent="0.2">
      <c r="A5">
        <v>2</v>
      </c>
      <c r="B5" s="12">
        <v>2513</v>
      </c>
      <c r="C5" s="6" t="s">
        <v>29</v>
      </c>
      <c r="D5" s="6" t="s">
        <v>36</v>
      </c>
      <c r="E5" s="6" t="s">
        <v>27</v>
      </c>
      <c r="F5" s="7" t="s">
        <v>30</v>
      </c>
      <c r="G5" s="6" t="s">
        <v>88</v>
      </c>
      <c r="H5" t="s">
        <v>33</v>
      </c>
      <c r="I5" t="s">
        <v>89</v>
      </c>
      <c r="K5" s="8" t="s">
        <v>94</v>
      </c>
    </row>
    <row r="6" spans="1:18" x14ac:dyDescent="0.2">
      <c r="A6">
        <v>3</v>
      </c>
      <c r="B6" s="12" t="s">
        <v>58</v>
      </c>
      <c r="C6" s="6" t="s">
        <v>34</v>
      </c>
      <c r="D6" s="6" t="s">
        <v>36</v>
      </c>
      <c r="E6" s="6" t="s">
        <v>37</v>
      </c>
      <c r="F6" s="6" t="s">
        <v>59</v>
      </c>
      <c r="G6" s="6" t="s">
        <v>60</v>
      </c>
      <c r="H6" t="s">
        <v>33</v>
      </c>
      <c r="I6" t="s">
        <v>90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6">
        <v>8</v>
      </c>
    </row>
    <row r="7" spans="1:18" x14ac:dyDescent="0.2">
      <c r="A7">
        <v>4</v>
      </c>
      <c r="B7" s="12" t="s">
        <v>61</v>
      </c>
      <c r="C7" s="6" t="s">
        <v>34</v>
      </c>
      <c r="D7" s="6" t="s">
        <v>36</v>
      </c>
      <c r="E7" s="6" t="s">
        <v>37</v>
      </c>
      <c r="F7" s="6" t="s">
        <v>59</v>
      </c>
      <c r="G7" s="6" t="s">
        <v>62</v>
      </c>
      <c r="H7" t="s">
        <v>33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5">
        <v>6</v>
      </c>
      <c r="Q7" s="5">
        <v>7</v>
      </c>
      <c r="R7" s="5">
        <v>8</v>
      </c>
    </row>
    <row r="8" spans="1:18" x14ac:dyDescent="0.2">
      <c r="A8">
        <v>5</v>
      </c>
      <c r="B8" s="12" t="s">
        <v>71</v>
      </c>
      <c r="C8" s="6" t="s">
        <v>34</v>
      </c>
      <c r="D8" s="6" t="s">
        <v>56</v>
      </c>
      <c r="E8" s="6" t="s">
        <v>38</v>
      </c>
      <c r="F8" s="6" t="s">
        <v>59</v>
      </c>
      <c r="G8" s="6" t="s">
        <v>75</v>
      </c>
      <c r="H8" t="s">
        <v>33</v>
      </c>
      <c r="K8" s="5">
        <v>1</v>
      </c>
      <c r="L8" s="5">
        <v>2</v>
      </c>
      <c r="M8" s="5">
        <v>3</v>
      </c>
      <c r="N8" s="5">
        <v>4</v>
      </c>
      <c r="O8" s="5">
        <v>5</v>
      </c>
      <c r="P8" s="5">
        <v>6</v>
      </c>
      <c r="Q8" s="5">
        <v>7</v>
      </c>
      <c r="R8" s="5">
        <v>8</v>
      </c>
    </row>
    <row r="9" spans="1:18" x14ac:dyDescent="0.2">
      <c r="A9">
        <v>6</v>
      </c>
      <c r="B9" s="12" t="s">
        <v>72</v>
      </c>
      <c r="C9" s="6" t="s">
        <v>34</v>
      </c>
      <c r="D9" s="6" t="s">
        <v>56</v>
      </c>
      <c r="E9" s="6" t="s">
        <v>38</v>
      </c>
      <c r="F9" s="6" t="s">
        <v>59</v>
      </c>
      <c r="G9" s="6" t="s">
        <v>76</v>
      </c>
      <c r="H9" t="s">
        <v>33</v>
      </c>
    </row>
    <row r="10" spans="1:18" x14ac:dyDescent="0.2">
      <c r="A10">
        <v>7</v>
      </c>
      <c r="B10" s="17" t="s">
        <v>74</v>
      </c>
      <c r="C10" s="6" t="s">
        <v>34</v>
      </c>
      <c r="D10" s="6" t="s">
        <v>57</v>
      </c>
      <c r="E10" s="6" t="s">
        <v>38</v>
      </c>
      <c r="F10" s="6" t="s">
        <v>59</v>
      </c>
      <c r="G10" s="6" t="s">
        <v>77</v>
      </c>
      <c r="H10" t="s">
        <v>33</v>
      </c>
      <c r="K10" s="16">
        <v>9</v>
      </c>
      <c r="L10" s="5">
        <v>9</v>
      </c>
      <c r="M10" s="5">
        <v>9</v>
      </c>
      <c r="N10" s="16">
        <v>10</v>
      </c>
      <c r="O10" s="15">
        <v>10</v>
      </c>
      <c r="P10" s="15">
        <v>10</v>
      </c>
    </row>
    <row r="11" spans="1:18" x14ac:dyDescent="0.2">
      <c r="A11">
        <v>8</v>
      </c>
      <c r="B11" s="17" t="s">
        <v>73</v>
      </c>
      <c r="C11" s="6" t="s">
        <v>34</v>
      </c>
      <c r="D11" s="6" t="s">
        <v>39</v>
      </c>
      <c r="E11" s="6" t="s">
        <v>38</v>
      </c>
      <c r="F11" s="6" t="s">
        <v>59</v>
      </c>
      <c r="G11" s="6" t="s">
        <v>78</v>
      </c>
      <c r="H11" t="s">
        <v>33</v>
      </c>
    </row>
    <row r="12" spans="1:18" x14ac:dyDescent="0.2">
      <c r="A12">
        <v>9</v>
      </c>
      <c r="B12" s="12" t="s">
        <v>63</v>
      </c>
      <c r="C12" t="s">
        <v>41</v>
      </c>
      <c r="D12" s="6" t="s">
        <v>36</v>
      </c>
      <c r="E12" s="6" t="s">
        <v>64</v>
      </c>
      <c r="F12" s="6" t="s">
        <v>59</v>
      </c>
      <c r="G12" t="s">
        <v>65</v>
      </c>
      <c r="H12" t="s">
        <v>33</v>
      </c>
    </row>
    <row r="13" spans="1:18" x14ac:dyDescent="0.2">
      <c r="A13">
        <v>10</v>
      </c>
      <c r="B13" s="12" t="s">
        <v>43</v>
      </c>
      <c r="C13" t="s">
        <v>43</v>
      </c>
      <c r="D13" s="6" t="s">
        <v>43</v>
      </c>
      <c r="E13" s="6" t="s">
        <v>40</v>
      </c>
      <c r="F13" s="6" t="s">
        <v>43</v>
      </c>
      <c r="G13" s="6" t="s">
        <v>43</v>
      </c>
      <c r="H13" s="6" t="s">
        <v>43</v>
      </c>
      <c r="K13" s="8" t="s">
        <v>95</v>
      </c>
    </row>
    <row r="14" spans="1:18" x14ac:dyDescent="0.2">
      <c r="K14" s="16">
        <v>1</v>
      </c>
      <c r="L14" s="16">
        <v>2</v>
      </c>
      <c r="M14" s="16">
        <v>3</v>
      </c>
      <c r="N14" s="16">
        <v>4</v>
      </c>
      <c r="O14" s="16">
        <v>5</v>
      </c>
      <c r="P14" s="16">
        <v>6</v>
      </c>
      <c r="Q14" s="16">
        <v>7</v>
      </c>
      <c r="R14" s="16">
        <v>8</v>
      </c>
    </row>
    <row r="15" spans="1:18" x14ac:dyDescent="0.2">
      <c r="K15" s="5">
        <v>1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8</v>
      </c>
    </row>
    <row r="16" spans="1:18" x14ac:dyDescent="0.2">
      <c r="A16" s="61" t="s">
        <v>48</v>
      </c>
      <c r="B16" s="61"/>
      <c r="C16" s="61"/>
      <c r="D16" s="61"/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6">
        <v>9</v>
      </c>
      <c r="L18" s="5">
        <v>9</v>
      </c>
      <c r="M18" s="5">
        <v>9</v>
      </c>
      <c r="N18" s="16">
        <v>10</v>
      </c>
      <c r="O18" s="15">
        <v>10</v>
      </c>
      <c r="P18" s="15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8" t="s">
        <v>96</v>
      </c>
    </row>
    <row r="22" spans="1:18" x14ac:dyDescent="0.2">
      <c r="C22" s="8" t="s">
        <v>46</v>
      </c>
      <c r="K22" s="16">
        <v>1</v>
      </c>
      <c r="L22" s="16">
        <v>2</v>
      </c>
      <c r="M22" s="16">
        <v>3</v>
      </c>
      <c r="N22" s="16">
        <v>4</v>
      </c>
      <c r="O22" s="16">
        <v>5</v>
      </c>
      <c r="P22" s="16">
        <v>6</v>
      </c>
      <c r="Q22" s="16">
        <v>7</v>
      </c>
      <c r="R22" s="16">
        <v>8</v>
      </c>
    </row>
    <row r="23" spans="1:18" x14ac:dyDescent="0.2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</row>
    <row r="24" spans="1:18" x14ac:dyDescent="0.2">
      <c r="A24" s="61" t="s">
        <v>49</v>
      </c>
      <c r="B24" s="61"/>
      <c r="C24" s="61"/>
      <c r="D24" s="61"/>
      <c r="K24" s="5">
        <v>1</v>
      </c>
      <c r="L24" s="5">
        <v>2</v>
      </c>
      <c r="M24" s="5">
        <v>3</v>
      </c>
      <c r="N24" s="5">
        <v>4</v>
      </c>
      <c r="O24" s="5">
        <v>5</v>
      </c>
      <c r="P24" s="5">
        <v>6</v>
      </c>
      <c r="Q24" s="5">
        <v>7</v>
      </c>
      <c r="R24" s="5">
        <v>8</v>
      </c>
    </row>
    <row r="25" spans="1:18" x14ac:dyDescent="0.2">
      <c r="B25" t="s">
        <v>53</v>
      </c>
      <c r="C25" t="s">
        <v>79</v>
      </c>
      <c r="D25" s="8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8">
        <f>B26*C26</f>
        <v>1181.25</v>
      </c>
      <c r="K26" s="16">
        <v>9</v>
      </c>
      <c r="L26" s="5">
        <v>9</v>
      </c>
      <c r="M26" s="5">
        <v>9</v>
      </c>
      <c r="N26" s="16">
        <v>10</v>
      </c>
      <c r="O26" s="15">
        <v>10</v>
      </c>
      <c r="P26" s="15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8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8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8">
        <f t="shared" si="1"/>
        <v>992.25</v>
      </c>
      <c r="K29" s="16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98</v>
      </c>
      <c r="B36" t="s">
        <v>97</v>
      </c>
    </row>
    <row r="37" spans="1:2" x14ac:dyDescent="0.2">
      <c r="A37" t="s">
        <v>100</v>
      </c>
    </row>
    <row r="39" spans="1:2" x14ac:dyDescent="0.2">
      <c r="A39" t="s">
        <v>99</v>
      </c>
      <c r="B39" t="s">
        <v>102</v>
      </c>
    </row>
    <row r="40" spans="1:2" x14ac:dyDescent="0.2">
      <c r="A40" t="s">
        <v>101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A9" sqref="A9:B9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60" t="s">
        <v>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">
      <c r="B2" s="63" t="s">
        <v>108</v>
      </c>
      <c r="C2" s="63"/>
      <c r="D2" s="63"/>
      <c r="E2" s="63"/>
      <c r="F2" s="63"/>
      <c r="G2" s="63"/>
      <c r="H2" s="63"/>
      <c r="I2" s="63"/>
    </row>
    <row r="3" spans="1:13" x14ac:dyDescent="0.2">
      <c r="B3" s="20"/>
    </row>
    <row r="4" spans="1:13" ht="17" thickBot="1" x14ac:dyDescent="0.25">
      <c r="A4" s="9" t="s">
        <v>42</v>
      </c>
      <c r="B4" s="9" t="s">
        <v>24</v>
      </c>
      <c r="C4" s="9" t="s">
        <v>25</v>
      </c>
      <c r="D4" s="9" t="s">
        <v>35</v>
      </c>
      <c r="E4" s="9" t="s">
        <v>26</v>
      </c>
      <c r="F4" s="9" t="s">
        <v>103</v>
      </c>
      <c r="G4" s="11" t="s">
        <v>105</v>
      </c>
      <c r="H4" s="11" t="s">
        <v>106</v>
      </c>
      <c r="I4" s="18" t="s">
        <v>107</v>
      </c>
      <c r="J4" s="10" t="s">
        <v>86</v>
      </c>
    </row>
    <row r="5" spans="1:13" x14ac:dyDescent="0.2">
      <c r="A5">
        <v>1</v>
      </c>
      <c r="B5" s="13">
        <v>2878</v>
      </c>
      <c r="C5" s="6" t="s">
        <v>29</v>
      </c>
      <c r="D5" s="6" t="s">
        <v>36</v>
      </c>
      <c r="E5" s="6" t="s">
        <v>27</v>
      </c>
      <c r="F5" s="6" t="s">
        <v>114</v>
      </c>
      <c r="G5" s="6">
        <v>48.7</v>
      </c>
      <c r="H5" s="21">
        <f>80/G5</f>
        <v>1.6427104722792607</v>
      </c>
      <c r="I5" s="21">
        <f>20-H5</f>
        <v>18.357289527720738</v>
      </c>
      <c r="J5" t="s">
        <v>109</v>
      </c>
    </row>
    <row r="6" spans="1:13" x14ac:dyDescent="0.2">
      <c r="A6">
        <v>2</v>
      </c>
      <c r="B6" s="12">
        <v>2513</v>
      </c>
      <c r="C6" s="6" t="s">
        <v>29</v>
      </c>
      <c r="D6" s="6" t="s">
        <v>36</v>
      </c>
      <c r="E6" s="6" t="s">
        <v>27</v>
      </c>
      <c r="F6" s="7" t="s">
        <v>113</v>
      </c>
      <c r="G6" s="6">
        <v>12.55</v>
      </c>
      <c r="H6" s="21">
        <f>80/G6</f>
        <v>6.3745019920318722</v>
      </c>
      <c r="I6" s="21">
        <f>20-H6</f>
        <v>13.625498007968128</v>
      </c>
      <c r="J6" t="s">
        <v>109</v>
      </c>
    </row>
    <row r="7" spans="1:13" x14ac:dyDescent="0.2">
      <c r="A7">
        <v>3</v>
      </c>
      <c r="B7" s="12" t="s">
        <v>111</v>
      </c>
      <c r="C7" s="6" t="s">
        <v>34</v>
      </c>
      <c r="D7" s="6" t="s">
        <v>36</v>
      </c>
      <c r="E7" s="6" t="s">
        <v>37</v>
      </c>
      <c r="F7" s="6" t="s">
        <v>115</v>
      </c>
      <c r="G7" s="6">
        <v>32.9</v>
      </c>
      <c r="H7" s="21">
        <f t="shared" ref="H7:H12" si="0">80/G7</f>
        <v>2.43161094224924</v>
      </c>
      <c r="I7" s="21">
        <f t="shared" ref="I7:I12" si="1">20-H7</f>
        <v>17.56838905775076</v>
      </c>
      <c r="J7" t="s">
        <v>110</v>
      </c>
    </row>
    <row r="8" spans="1:13" x14ac:dyDescent="0.2">
      <c r="A8">
        <v>4</v>
      </c>
      <c r="B8" s="12" t="s">
        <v>112</v>
      </c>
      <c r="C8" s="6" t="s">
        <v>34</v>
      </c>
      <c r="D8" s="6" t="s">
        <v>36</v>
      </c>
      <c r="E8" s="6" t="s">
        <v>37</v>
      </c>
      <c r="F8" s="6" t="s">
        <v>116</v>
      </c>
      <c r="G8" s="6">
        <v>36.5</v>
      </c>
      <c r="H8" s="21">
        <f t="shared" si="0"/>
        <v>2.1917808219178081</v>
      </c>
      <c r="I8" s="21">
        <f t="shared" si="1"/>
        <v>17.80821917808219</v>
      </c>
      <c r="J8" t="s">
        <v>110</v>
      </c>
    </row>
    <row r="9" spans="1:13" x14ac:dyDescent="0.2">
      <c r="A9">
        <v>5</v>
      </c>
      <c r="B9" s="12" t="s">
        <v>71</v>
      </c>
      <c r="C9" s="6" t="s">
        <v>34</v>
      </c>
      <c r="D9" s="6" t="s">
        <v>56</v>
      </c>
      <c r="E9" s="6" t="s">
        <v>38</v>
      </c>
      <c r="F9" s="6"/>
      <c r="G9" s="6" t="s">
        <v>117</v>
      </c>
      <c r="H9" s="21" t="e">
        <f t="shared" si="0"/>
        <v>#VALUE!</v>
      </c>
      <c r="I9" s="21" t="e">
        <f t="shared" si="1"/>
        <v>#VALUE!</v>
      </c>
      <c r="J9" s="6" t="s">
        <v>118</v>
      </c>
    </row>
    <row r="10" spans="1:13" x14ac:dyDescent="0.2">
      <c r="A10">
        <v>6</v>
      </c>
      <c r="B10" s="12" t="s">
        <v>72</v>
      </c>
      <c r="C10" s="6" t="s">
        <v>34</v>
      </c>
      <c r="D10" s="6" t="s">
        <v>56</v>
      </c>
      <c r="E10" s="6" t="s">
        <v>38</v>
      </c>
      <c r="F10" s="6"/>
      <c r="G10" s="6" t="s">
        <v>117</v>
      </c>
      <c r="H10" s="21" t="e">
        <f t="shared" si="0"/>
        <v>#VALUE!</v>
      </c>
      <c r="I10" s="21" t="e">
        <f t="shared" si="1"/>
        <v>#VALUE!</v>
      </c>
      <c r="J10" s="6" t="s">
        <v>118</v>
      </c>
    </row>
    <row r="11" spans="1:13" x14ac:dyDescent="0.2">
      <c r="A11">
        <v>7</v>
      </c>
      <c r="B11" s="17" t="s">
        <v>74</v>
      </c>
      <c r="C11" s="6" t="s">
        <v>34</v>
      </c>
      <c r="D11" s="6" t="s">
        <v>57</v>
      </c>
      <c r="E11" s="6" t="s">
        <v>38</v>
      </c>
      <c r="F11" s="6"/>
      <c r="G11" s="6">
        <v>31.4</v>
      </c>
      <c r="H11" s="21">
        <f t="shared" si="0"/>
        <v>2.547770700636943</v>
      </c>
      <c r="I11" s="21">
        <f t="shared" si="1"/>
        <v>17.452229299363058</v>
      </c>
    </row>
    <row r="12" spans="1:13" x14ac:dyDescent="0.2">
      <c r="A12">
        <v>8</v>
      </c>
      <c r="B12" s="17" t="s">
        <v>73</v>
      </c>
      <c r="C12" s="6" t="s">
        <v>34</v>
      </c>
      <c r="D12" s="6" t="s">
        <v>39</v>
      </c>
      <c r="E12" s="6" t="s">
        <v>38</v>
      </c>
      <c r="G12" s="6">
        <v>51</v>
      </c>
      <c r="H12" s="21">
        <f t="shared" si="0"/>
        <v>1.5686274509803921</v>
      </c>
      <c r="I12" s="21">
        <f t="shared" si="1"/>
        <v>18.431372549019606</v>
      </c>
    </row>
    <row r="13" spans="1:13" x14ac:dyDescent="0.2">
      <c r="A13">
        <v>9</v>
      </c>
      <c r="B13" s="12" t="s">
        <v>63</v>
      </c>
      <c r="C13" t="s">
        <v>41</v>
      </c>
      <c r="D13" s="6" t="s">
        <v>36</v>
      </c>
      <c r="E13" s="6" t="s">
        <v>64</v>
      </c>
      <c r="F13" s="6" t="s">
        <v>104</v>
      </c>
      <c r="G13">
        <v>10.199999999999999</v>
      </c>
      <c r="H13" s="21">
        <f>80/G13</f>
        <v>7.8431372549019613</v>
      </c>
      <c r="I13" s="21">
        <f>20-H13</f>
        <v>12.156862745098039</v>
      </c>
      <c r="J13" t="s">
        <v>119</v>
      </c>
    </row>
    <row r="14" spans="1:13" x14ac:dyDescent="0.2">
      <c r="A14">
        <v>10</v>
      </c>
      <c r="B14" s="12" t="s">
        <v>43</v>
      </c>
      <c r="C14" t="s">
        <v>43</v>
      </c>
      <c r="D14" s="6" t="s">
        <v>43</v>
      </c>
      <c r="E14" s="6" t="s">
        <v>40</v>
      </c>
      <c r="F14" s="6" t="s">
        <v>43</v>
      </c>
      <c r="G14" s="6" t="s">
        <v>43</v>
      </c>
      <c r="H14" s="6" t="s">
        <v>43</v>
      </c>
      <c r="I14" s="6" t="s">
        <v>43</v>
      </c>
      <c r="J14" s="6" t="s">
        <v>43</v>
      </c>
    </row>
    <row r="17" spans="1:6" x14ac:dyDescent="0.2">
      <c r="A17" s="61" t="s">
        <v>48</v>
      </c>
      <c r="B17" s="61"/>
      <c r="C17" s="61"/>
      <c r="D17" s="61"/>
    </row>
    <row r="18" spans="1:6" x14ac:dyDescent="0.2">
      <c r="A18" t="s">
        <v>44</v>
      </c>
      <c r="B18" t="s">
        <v>13</v>
      </c>
      <c r="C18" t="s">
        <v>45</v>
      </c>
      <c r="D18" t="s">
        <v>120</v>
      </c>
    </row>
    <row r="19" spans="1:6" x14ac:dyDescent="0.2">
      <c r="A19">
        <v>1</v>
      </c>
      <c r="B19">
        <v>57</v>
      </c>
      <c r="C19">
        <v>10</v>
      </c>
      <c r="F19" t="s">
        <v>128</v>
      </c>
    </row>
    <row r="20" spans="1:6" x14ac:dyDescent="0.2">
      <c r="A20">
        <v>2</v>
      </c>
      <c r="B20">
        <v>58</v>
      </c>
      <c r="C20">
        <v>10</v>
      </c>
      <c r="F20" t="s">
        <v>127</v>
      </c>
    </row>
    <row r="22" spans="1:6" x14ac:dyDescent="0.2">
      <c r="C22" s="8" t="s">
        <v>121</v>
      </c>
    </row>
    <row r="24" spans="1:6" x14ac:dyDescent="0.2">
      <c r="A24" s="61" t="s">
        <v>49</v>
      </c>
      <c r="B24" s="61"/>
      <c r="C24" s="61"/>
      <c r="D24" s="61"/>
    </row>
    <row r="25" spans="1:6" x14ac:dyDescent="0.2">
      <c r="B25" t="s">
        <v>53</v>
      </c>
      <c r="C25" t="s">
        <v>122</v>
      </c>
      <c r="D25" s="8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8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8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8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8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62" t="s">
        <v>124</v>
      </c>
      <c r="B35" s="62"/>
      <c r="C35" s="62"/>
      <c r="D35" s="62"/>
      <c r="E35" s="62"/>
      <c r="F35" s="62"/>
      <c r="G35" s="62"/>
      <c r="H35" s="62"/>
    </row>
    <row r="37" spans="1:8" x14ac:dyDescent="0.2">
      <c r="A37" s="8" t="s">
        <v>96</v>
      </c>
    </row>
    <row r="38" spans="1:8" x14ac:dyDescent="0.2">
      <c r="A38" s="16">
        <v>1</v>
      </c>
      <c r="B38" s="16">
        <v>2</v>
      </c>
      <c r="C38" s="16">
        <v>3</v>
      </c>
      <c r="D38" s="16">
        <v>4</v>
      </c>
      <c r="E38" s="16">
        <v>5</v>
      </c>
      <c r="F38" s="16">
        <v>6</v>
      </c>
      <c r="G38" s="16">
        <v>7</v>
      </c>
      <c r="H38" s="16">
        <v>8</v>
      </c>
    </row>
    <row r="39" spans="1:8" x14ac:dyDescent="0.2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</row>
    <row r="41" spans="1:8" x14ac:dyDescent="0.2">
      <c r="A41" s="16">
        <v>9</v>
      </c>
      <c r="B41" s="5">
        <v>9</v>
      </c>
      <c r="C41" s="5">
        <v>9</v>
      </c>
      <c r="D41" s="16">
        <v>10</v>
      </c>
      <c r="E41" s="15">
        <v>10</v>
      </c>
      <c r="F41" s="15">
        <v>10</v>
      </c>
    </row>
    <row r="44" spans="1:8" x14ac:dyDescent="0.2">
      <c r="A44" s="8" t="s">
        <v>123</v>
      </c>
    </row>
    <row r="45" spans="1:8" x14ac:dyDescent="0.2">
      <c r="A45" s="16">
        <v>1</v>
      </c>
      <c r="B45" s="16">
        <v>2</v>
      </c>
      <c r="C45" s="16">
        <v>3</v>
      </c>
      <c r="D45" s="16">
        <v>4</v>
      </c>
      <c r="E45" s="16">
        <v>5</v>
      </c>
      <c r="F45" s="16">
        <v>6</v>
      </c>
      <c r="G45" s="16">
        <v>7</v>
      </c>
      <c r="H45" s="16">
        <v>8</v>
      </c>
    </row>
    <row r="46" spans="1:8" x14ac:dyDescent="0.2">
      <c r="A46" s="5">
        <v>1</v>
      </c>
      <c r="B46" s="5">
        <v>2</v>
      </c>
      <c r="C46" s="5">
        <v>3</v>
      </c>
      <c r="D46" s="5">
        <v>4</v>
      </c>
      <c r="E46" s="5">
        <v>5</v>
      </c>
      <c r="F46" s="5">
        <v>6</v>
      </c>
      <c r="G46" s="5">
        <v>7</v>
      </c>
      <c r="H46" s="5">
        <v>8</v>
      </c>
    </row>
    <row r="48" spans="1:8" x14ac:dyDescent="0.2">
      <c r="A48" s="16">
        <v>9</v>
      </c>
      <c r="B48" s="5">
        <v>9</v>
      </c>
      <c r="C48" s="5">
        <v>9</v>
      </c>
      <c r="D48" s="16">
        <v>10</v>
      </c>
      <c r="E48" s="15">
        <v>10</v>
      </c>
      <c r="F48" s="15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B30" sqref="B30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64" t="s">
        <v>138</v>
      </c>
      <c r="B1" s="64"/>
      <c r="C1" s="64"/>
      <c r="D1" s="64"/>
      <c r="E1" s="64"/>
      <c r="F1" s="64"/>
      <c r="G1" s="64"/>
      <c r="H1" s="64"/>
      <c r="I1" s="64"/>
      <c r="J1" s="56"/>
      <c r="K1" s="56"/>
      <c r="L1" s="56"/>
      <c r="M1" s="56"/>
      <c r="N1" s="56"/>
      <c r="O1" s="56"/>
    </row>
    <row r="3" spans="1:15" x14ac:dyDescent="0.2">
      <c r="A3" t="s">
        <v>139</v>
      </c>
    </row>
    <row r="4" spans="1:15" x14ac:dyDescent="0.2">
      <c r="A4" s="5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5" x14ac:dyDescent="0.2">
      <c r="A5" s="4" t="s">
        <v>129</v>
      </c>
      <c r="B5" s="16">
        <v>1</v>
      </c>
      <c r="C5" s="5">
        <v>1</v>
      </c>
      <c r="D5" s="5">
        <v>1</v>
      </c>
      <c r="E5" s="5"/>
      <c r="F5" s="16">
        <v>7</v>
      </c>
      <c r="G5" s="5">
        <v>7</v>
      </c>
      <c r="H5" s="5">
        <v>7</v>
      </c>
      <c r="I5" s="5"/>
      <c r="J5" s="5" t="s">
        <v>140</v>
      </c>
      <c r="K5" s="5"/>
      <c r="L5" s="5"/>
      <c r="M5" s="5"/>
    </row>
    <row r="6" spans="1:15" x14ac:dyDescent="0.2">
      <c r="A6" s="4" t="s">
        <v>130</v>
      </c>
      <c r="B6" s="16">
        <v>2</v>
      </c>
      <c r="C6" s="5">
        <v>2</v>
      </c>
      <c r="D6" s="5">
        <v>2</v>
      </c>
      <c r="E6" s="5"/>
      <c r="F6" s="16">
        <v>8</v>
      </c>
      <c r="G6" s="5">
        <v>8</v>
      </c>
      <c r="H6" s="5">
        <v>8</v>
      </c>
      <c r="I6" s="5"/>
      <c r="J6" s="5" t="s">
        <v>140</v>
      </c>
      <c r="K6" s="5"/>
      <c r="L6" s="5"/>
      <c r="M6" s="5"/>
    </row>
    <row r="7" spans="1:15" x14ac:dyDescent="0.2">
      <c r="A7" s="4" t="s">
        <v>131</v>
      </c>
      <c r="B7" s="16">
        <v>3</v>
      </c>
      <c r="C7" s="5">
        <v>3</v>
      </c>
      <c r="D7" s="5">
        <v>3</v>
      </c>
      <c r="E7" s="5"/>
      <c r="F7" s="16">
        <v>9</v>
      </c>
      <c r="G7" s="5">
        <v>9</v>
      </c>
      <c r="H7" s="5">
        <v>9</v>
      </c>
      <c r="I7" s="5"/>
      <c r="J7" s="5" t="s">
        <v>140</v>
      </c>
      <c r="K7" s="5"/>
      <c r="L7" s="5"/>
      <c r="M7" s="5"/>
    </row>
    <row r="8" spans="1:15" x14ac:dyDescent="0.2">
      <c r="A8" s="4" t="s">
        <v>132</v>
      </c>
      <c r="B8" s="16">
        <v>4</v>
      </c>
      <c r="C8" s="5">
        <v>4</v>
      </c>
      <c r="D8" s="5">
        <v>4</v>
      </c>
      <c r="E8" s="5"/>
      <c r="F8" s="16">
        <v>10</v>
      </c>
      <c r="G8" s="5">
        <v>10</v>
      </c>
      <c r="H8" s="5">
        <v>10</v>
      </c>
      <c r="I8" s="5"/>
      <c r="J8" s="5"/>
      <c r="K8" s="5"/>
      <c r="L8" s="5"/>
      <c r="M8" s="5"/>
    </row>
    <row r="9" spans="1:15" x14ac:dyDescent="0.2">
      <c r="A9" s="4" t="s">
        <v>133</v>
      </c>
      <c r="B9" s="26">
        <v>5</v>
      </c>
      <c r="C9" s="5">
        <v>5</v>
      </c>
      <c r="D9" s="5">
        <v>5</v>
      </c>
      <c r="E9" s="5"/>
      <c r="F9" s="16">
        <v>11</v>
      </c>
      <c r="G9" s="5">
        <v>11</v>
      </c>
      <c r="H9" s="5">
        <v>11</v>
      </c>
      <c r="I9" s="5"/>
      <c r="J9" s="5"/>
      <c r="K9" s="5"/>
      <c r="L9" s="5"/>
      <c r="M9" s="5"/>
    </row>
    <row r="10" spans="1:15" x14ac:dyDescent="0.2">
      <c r="A10" s="4" t="s">
        <v>134</v>
      </c>
      <c r="B10" s="27">
        <v>6</v>
      </c>
      <c r="C10" s="5">
        <v>6</v>
      </c>
      <c r="D10" s="5">
        <v>6</v>
      </c>
      <c r="E10" s="5"/>
      <c r="F10" s="16">
        <v>12</v>
      </c>
      <c r="G10" s="5">
        <v>12</v>
      </c>
      <c r="H10" s="5">
        <v>12</v>
      </c>
      <c r="I10" s="5"/>
      <c r="J10" s="5"/>
      <c r="K10" s="5"/>
      <c r="L10" s="5"/>
      <c r="M10" s="5"/>
    </row>
    <row r="11" spans="1:15" x14ac:dyDescent="0.2">
      <c r="A11" s="31" t="s">
        <v>135</v>
      </c>
      <c r="B11" s="5"/>
      <c r="C11" s="23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4" t="s">
        <v>136</v>
      </c>
      <c r="B12" s="2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">
      <c r="A13" s="4" t="s">
        <v>137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5" spans="1:15" x14ac:dyDescent="0.2">
      <c r="F15" s="65"/>
      <c r="G15" s="65"/>
      <c r="H15" s="65"/>
      <c r="I15" s="65"/>
      <c r="J15" s="65"/>
      <c r="K15" s="65"/>
    </row>
    <row r="16" spans="1:15" ht="17" thickBot="1" x14ac:dyDescent="0.25">
      <c r="B16" s="38" t="s">
        <v>141</v>
      </c>
      <c r="C16" s="38" t="s">
        <v>142</v>
      </c>
      <c r="D16" s="38" t="s">
        <v>103</v>
      </c>
      <c r="E16" s="18" t="s">
        <v>86</v>
      </c>
      <c r="F16" s="44" t="s">
        <v>105</v>
      </c>
      <c r="G16" s="10" t="s">
        <v>106</v>
      </c>
      <c r="H16" s="10" t="s">
        <v>107</v>
      </c>
      <c r="I16" s="10"/>
      <c r="J16" s="10"/>
      <c r="K16" s="10"/>
    </row>
    <row r="17" spans="1:11" x14ac:dyDescent="0.2">
      <c r="A17" s="30">
        <v>1</v>
      </c>
      <c r="B17" s="32" t="s">
        <v>143</v>
      </c>
      <c r="C17" s="25" t="s">
        <v>33</v>
      </c>
      <c r="D17" s="37" t="s">
        <v>113</v>
      </c>
      <c r="E17" s="25" t="s">
        <v>150</v>
      </c>
      <c r="F17" s="41">
        <v>12.55</v>
      </c>
      <c r="G17" s="42">
        <f>80/F17</f>
        <v>6.3745019920318722</v>
      </c>
      <c r="H17" s="43">
        <f>20-G17</f>
        <v>13.625498007968128</v>
      </c>
      <c r="I17" s="40" t="s">
        <v>157</v>
      </c>
      <c r="J17" s="25"/>
      <c r="K17" s="25"/>
    </row>
    <row r="18" spans="1:11" x14ac:dyDescent="0.2">
      <c r="A18" s="30">
        <v>2</v>
      </c>
      <c r="B18" s="32" t="s">
        <v>144</v>
      </c>
      <c r="C18" s="25" t="s">
        <v>33</v>
      </c>
      <c r="D18" s="33" t="s">
        <v>104</v>
      </c>
      <c r="E18" s="25" t="s">
        <v>150</v>
      </c>
      <c r="F18" s="32">
        <v>10.199999999999999</v>
      </c>
      <c r="G18" s="46">
        <f t="shared" ref="G18:G22" si="0">80/F18</f>
        <v>7.8431372549019613</v>
      </c>
      <c r="H18" s="47">
        <f t="shared" ref="H18:H22" si="1">20-G18</f>
        <v>12.156862745098039</v>
      </c>
      <c r="I18" s="40" t="s">
        <v>157</v>
      </c>
      <c r="J18" s="40"/>
      <c r="K18" s="40"/>
    </row>
    <row r="19" spans="1:11" x14ac:dyDescent="0.2">
      <c r="A19" s="30">
        <v>3</v>
      </c>
      <c r="B19" s="32" t="s">
        <v>147</v>
      </c>
      <c r="C19" s="25" t="s">
        <v>33</v>
      </c>
      <c r="D19" s="33" t="s">
        <v>155</v>
      </c>
      <c r="E19" s="33" t="s">
        <v>152</v>
      </c>
      <c r="F19" s="45">
        <v>31.4</v>
      </c>
      <c r="G19" s="46">
        <f t="shared" si="0"/>
        <v>2.547770700636943</v>
      </c>
      <c r="H19" s="47">
        <f t="shared" si="1"/>
        <v>17.452229299363058</v>
      </c>
      <c r="I19" s="40" t="s">
        <v>157</v>
      </c>
      <c r="J19" s="25"/>
      <c r="K19" s="25"/>
    </row>
    <row r="20" spans="1:11" x14ac:dyDescent="0.2">
      <c r="A20" s="30">
        <v>4</v>
      </c>
      <c r="B20" s="32" t="s">
        <v>148</v>
      </c>
      <c r="C20" s="25" t="s">
        <v>33</v>
      </c>
      <c r="D20" s="33" t="s">
        <v>114</v>
      </c>
      <c r="E20" s="33" t="s">
        <v>152</v>
      </c>
      <c r="F20" s="45">
        <v>48.7</v>
      </c>
      <c r="G20" s="46">
        <f t="shared" si="0"/>
        <v>1.6427104722792607</v>
      </c>
      <c r="H20" s="47">
        <f t="shared" si="1"/>
        <v>18.357289527720738</v>
      </c>
      <c r="I20" s="40" t="s">
        <v>157</v>
      </c>
      <c r="J20" s="25"/>
      <c r="K20" s="25"/>
    </row>
    <row r="21" spans="1:11" x14ac:dyDescent="0.2">
      <c r="A21" s="30">
        <v>5</v>
      </c>
      <c r="B21" s="32" t="s">
        <v>153</v>
      </c>
      <c r="C21" s="25" t="s">
        <v>33</v>
      </c>
      <c r="D21" s="33" t="s">
        <v>116</v>
      </c>
      <c r="E21" s="33" t="s">
        <v>151</v>
      </c>
      <c r="F21" s="45">
        <v>36.5</v>
      </c>
      <c r="G21" s="46">
        <f t="shared" si="0"/>
        <v>2.1917808219178081</v>
      </c>
      <c r="H21" s="47">
        <f t="shared" si="1"/>
        <v>17.80821917808219</v>
      </c>
      <c r="I21" s="40" t="s">
        <v>157</v>
      </c>
      <c r="J21" s="25"/>
      <c r="K21" s="25"/>
    </row>
    <row r="22" spans="1:11" ht="17" thickBot="1" x14ac:dyDescent="0.25">
      <c r="A22" s="30">
        <v>6</v>
      </c>
      <c r="B22" s="34" t="s">
        <v>149</v>
      </c>
      <c r="C22" s="35" t="s">
        <v>33</v>
      </c>
      <c r="D22" s="36" t="s">
        <v>115</v>
      </c>
      <c r="E22" s="36" t="s">
        <v>151</v>
      </c>
      <c r="F22" s="53">
        <v>32.9</v>
      </c>
      <c r="G22" s="48">
        <f t="shared" si="0"/>
        <v>2.43161094224924</v>
      </c>
      <c r="H22" s="49">
        <f t="shared" si="1"/>
        <v>17.56838905775076</v>
      </c>
      <c r="I22" s="40" t="s">
        <v>157</v>
      </c>
      <c r="J22" s="25"/>
      <c r="K22" s="25"/>
    </row>
    <row r="23" spans="1:11" x14ac:dyDescent="0.2">
      <c r="A23" s="30">
        <v>7</v>
      </c>
      <c r="B23" t="s">
        <v>143</v>
      </c>
      <c r="C23" t="s">
        <v>145</v>
      </c>
      <c r="D23" s="7" t="s">
        <v>113</v>
      </c>
      <c r="E23" t="s">
        <v>150</v>
      </c>
      <c r="F23" s="45">
        <v>12.55</v>
      </c>
      <c r="G23" s="46">
        <f>160/F23</f>
        <v>12.749003984063744</v>
      </c>
      <c r="H23" s="47">
        <f>20-G23</f>
        <v>7.2509960159362556</v>
      </c>
      <c r="I23" s="25"/>
      <c r="J23" s="25"/>
      <c r="K23" s="25"/>
    </row>
    <row r="24" spans="1:11" x14ac:dyDescent="0.2">
      <c r="A24" s="30">
        <v>8</v>
      </c>
      <c r="B24" t="s">
        <v>144</v>
      </c>
      <c r="C24" t="s">
        <v>145</v>
      </c>
      <c r="D24" s="6" t="s">
        <v>104</v>
      </c>
      <c r="E24" t="s">
        <v>150</v>
      </c>
      <c r="F24" s="32">
        <v>10.199999999999999</v>
      </c>
      <c r="G24" s="46">
        <f t="shared" ref="G24:G28" si="2">160/F24</f>
        <v>15.686274509803923</v>
      </c>
      <c r="H24" s="47">
        <f t="shared" ref="H24:H28" si="3">20-G24</f>
        <v>4.3137254901960773</v>
      </c>
      <c r="I24" s="25"/>
      <c r="J24" s="25"/>
      <c r="K24" s="25"/>
    </row>
    <row r="25" spans="1:11" x14ac:dyDescent="0.2">
      <c r="A25" s="30">
        <v>9</v>
      </c>
      <c r="B25" s="25" t="s">
        <v>147</v>
      </c>
      <c r="C25" t="s">
        <v>145</v>
      </c>
      <c r="D25" s="6" t="s">
        <v>155</v>
      </c>
      <c r="E25" s="6" t="s">
        <v>152</v>
      </c>
      <c r="F25" s="45">
        <v>31.4</v>
      </c>
      <c r="G25" s="46">
        <f t="shared" si="2"/>
        <v>5.095541401273886</v>
      </c>
      <c r="H25" s="47">
        <f t="shared" si="3"/>
        <v>14.904458598726114</v>
      </c>
      <c r="I25" s="25"/>
      <c r="J25" s="25"/>
      <c r="K25" s="25"/>
    </row>
    <row r="26" spans="1:11" x14ac:dyDescent="0.2">
      <c r="A26" s="30">
        <v>10</v>
      </c>
      <c r="B26" t="s">
        <v>148</v>
      </c>
      <c r="C26" t="s">
        <v>145</v>
      </c>
      <c r="D26" s="6" t="s">
        <v>114</v>
      </c>
      <c r="E26" s="6" t="s">
        <v>152</v>
      </c>
      <c r="F26" s="45">
        <v>48.7</v>
      </c>
      <c r="G26" s="46">
        <f t="shared" si="2"/>
        <v>3.2854209445585214</v>
      </c>
      <c r="H26" s="47">
        <f t="shared" si="3"/>
        <v>16.714579055441479</v>
      </c>
      <c r="I26" s="25"/>
      <c r="J26" s="25"/>
      <c r="K26" s="25"/>
    </row>
    <row r="27" spans="1:11" x14ac:dyDescent="0.2">
      <c r="A27" s="30">
        <v>11</v>
      </c>
      <c r="B27" t="s">
        <v>153</v>
      </c>
      <c r="C27" t="s">
        <v>145</v>
      </c>
      <c r="D27" s="6" t="s">
        <v>116</v>
      </c>
      <c r="E27" s="6" t="s">
        <v>151</v>
      </c>
      <c r="F27" s="45">
        <v>36.5</v>
      </c>
      <c r="G27" s="46">
        <f t="shared" si="2"/>
        <v>4.3835616438356162</v>
      </c>
      <c r="H27" s="47">
        <f t="shared" si="3"/>
        <v>15.616438356164384</v>
      </c>
      <c r="I27" s="25"/>
      <c r="J27" s="25"/>
      <c r="K27" s="25"/>
    </row>
    <row r="28" spans="1:11" x14ac:dyDescent="0.2">
      <c r="A28" s="30">
        <v>12</v>
      </c>
      <c r="B28" s="39" t="s">
        <v>149</v>
      </c>
      <c r="C28" s="28" t="s">
        <v>145</v>
      </c>
      <c r="D28" s="29" t="s">
        <v>115</v>
      </c>
      <c r="E28" s="54" t="s">
        <v>151</v>
      </c>
      <c r="F28" s="52">
        <v>32.9</v>
      </c>
      <c r="G28" s="50">
        <f t="shared" si="2"/>
        <v>4.86322188449848</v>
      </c>
      <c r="H28" s="51">
        <f t="shared" si="3"/>
        <v>15.136778115501521</v>
      </c>
      <c r="I28" s="25"/>
      <c r="J28" s="25"/>
      <c r="K28" s="25"/>
    </row>
    <row r="30" spans="1:11" x14ac:dyDescent="0.2">
      <c r="A30" t="s">
        <v>156</v>
      </c>
      <c r="B30" s="25" t="s">
        <v>146</v>
      </c>
      <c r="C30" t="s">
        <v>154</v>
      </c>
    </row>
    <row r="33" spans="1:9" x14ac:dyDescent="0.2">
      <c r="B33" s="66" t="s">
        <v>108</v>
      </c>
      <c r="C33" s="67"/>
      <c r="D33" s="67"/>
      <c r="E33" s="67"/>
      <c r="F33" s="67"/>
      <c r="G33" s="67"/>
      <c r="H33" s="67"/>
      <c r="I33" s="68"/>
    </row>
    <row r="34" spans="1:9" x14ac:dyDescent="0.2">
      <c r="B34" s="69" t="s">
        <v>158</v>
      </c>
      <c r="C34" s="70"/>
      <c r="D34" s="70"/>
      <c r="E34" s="70"/>
      <c r="F34" s="70"/>
      <c r="G34" s="70"/>
      <c r="H34" s="70"/>
      <c r="I34" s="71"/>
    </row>
    <row r="35" spans="1:9" x14ac:dyDescent="0.2">
      <c r="C35" s="25"/>
    </row>
    <row r="37" spans="1:9" x14ac:dyDescent="0.2">
      <c r="A37" s="61" t="s">
        <v>49</v>
      </c>
      <c r="B37" s="61"/>
      <c r="C37" s="61"/>
      <c r="D37" s="61"/>
      <c r="F37" s="55" t="s">
        <v>160</v>
      </c>
    </row>
    <row r="38" spans="1:9" x14ac:dyDescent="0.2">
      <c r="B38" t="s">
        <v>53</v>
      </c>
      <c r="C38" t="s">
        <v>159</v>
      </c>
      <c r="D38" s="8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8">
        <f>B39*C39</f>
        <v>472.50000000000006</v>
      </c>
      <c r="F39" t="s">
        <v>161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8">
        <f t="shared" ref="D40:D42" si="5">B40*C40</f>
        <v>18.900000000000002</v>
      </c>
      <c r="F40" t="s">
        <v>162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8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8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2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dimension ref="A1:N24"/>
  <sheetViews>
    <sheetView workbookViewId="0">
      <selection activeCell="G24" sqref="G24"/>
    </sheetView>
  </sheetViews>
  <sheetFormatPr baseColWidth="10" defaultRowHeight="16" x14ac:dyDescent="0.2"/>
  <cols>
    <col min="1" max="1" width="14.5" style="73" customWidth="1"/>
    <col min="2" max="2" width="20" style="73" customWidth="1"/>
    <col min="3" max="3" width="20.5" style="73" customWidth="1"/>
    <col min="4" max="6" width="19.83203125" style="73" customWidth="1"/>
    <col min="7" max="7" width="22" style="73" customWidth="1"/>
    <col min="8" max="8" width="14.83203125" style="73" customWidth="1"/>
    <col min="9" max="9" width="10.83203125" style="73"/>
    <col min="10" max="10" width="16.83203125" style="73" customWidth="1"/>
    <col min="11" max="11" width="26.1640625" style="73" bestFit="1" customWidth="1"/>
    <col min="12" max="12" width="19.1640625" customWidth="1"/>
  </cols>
  <sheetData>
    <row r="1" spans="1:14" ht="21" x14ac:dyDescent="0.25">
      <c r="A1" s="78" t="s">
        <v>164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ht="19" x14ac:dyDescent="0.25">
      <c r="A2" s="77" t="s">
        <v>198</v>
      </c>
    </row>
    <row r="4" spans="1:14" s="8" customFormat="1" x14ac:dyDescent="0.2">
      <c r="A4" s="72" t="s">
        <v>141</v>
      </c>
      <c r="B4" s="72" t="s">
        <v>192</v>
      </c>
      <c r="C4" s="72" t="s">
        <v>193</v>
      </c>
      <c r="D4" s="72" t="s">
        <v>141</v>
      </c>
      <c r="E4" s="72" t="s">
        <v>176</v>
      </c>
      <c r="F4" s="72" t="s">
        <v>25</v>
      </c>
      <c r="G4" s="72" t="s">
        <v>171</v>
      </c>
      <c r="H4" s="72" t="s">
        <v>165</v>
      </c>
      <c r="I4" s="72" t="s">
        <v>44</v>
      </c>
      <c r="J4" s="72" t="s">
        <v>167</v>
      </c>
      <c r="K4" s="72" t="s">
        <v>201</v>
      </c>
      <c r="L4" s="8" t="s">
        <v>199</v>
      </c>
    </row>
    <row r="5" spans="1:14" x14ac:dyDescent="0.2">
      <c r="A5" s="73" t="s">
        <v>184</v>
      </c>
      <c r="B5" s="73">
        <v>1</v>
      </c>
      <c r="C5" s="75">
        <v>7</v>
      </c>
      <c r="D5" s="73">
        <v>2513</v>
      </c>
      <c r="E5" s="73" t="s">
        <v>36</v>
      </c>
      <c r="F5" s="73" t="s">
        <v>173</v>
      </c>
      <c r="G5" s="73" t="s">
        <v>172</v>
      </c>
      <c r="H5" s="73">
        <v>20220406</v>
      </c>
      <c r="I5" s="73">
        <v>3</v>
      </c>
      <c r="J5" s="73" t="s">
        <v>170</v>
      </c>
      <c r="K5" s="73" t="s">
        <v>200</v>
      </c>
      <c r="L5" s="73" t="s">
        <v>204</v>
      </c>
    </row>
    <row r="6" spans="1:14" x14ac:dyDescent="0.2">
      <c r="A6" s="73" t="s">
        <v>185</v>
      </c>
      <c r="B6" s="73">
        <v>2</v>
      </c>
      <c r="C6" s="75">
        <v>8</v>
      </c>
      <c r="D6" s="73" t="s">
        <v>179</v>
      </c>
      <c r="E6" s="73" t="s">
        <v>36</v>
      </c>
      <c r="F6" s="73" t="s">
        <v>174</v>
      </c>
      <c r="G6" s="73" t="s">
        <v>172</v>
      </c>
      <c r="H6" s="73">
        <v>20220406</v>
      </c>
      <c r="I6" s="73">
        <v>3</v>
      </c>
      <c r="J6" s="73" t="s">
        <v>170</v>
      </c>
      <c r="K6" s="73" t="s">
        <v>200</v>
      </c>
      <c r="L6" s="73" t="s">
        <v>204</v>
      </c>
    </row>
    <row r="7" spans="1:14" x14ac:dyDescent="0.2">
      <c r="A7" s="73" t="s">
        <v>186</v>
      </c>
      <c r="B7" s="73">
        <v>3</v>
      </c>
      <c r="C7" s="75">
        <v>9</v>
      </c>
      <c r="D7" s="74" t="s">
        <v>180</v>
      </c>
      <c r="E7" s="74" t="s">
        <v>177</v>
      </c>
      <c r="F7" s="74" t="s">
        <v>175</v>
      </c>
      <c r="G7" s="73" t="s">
        <v>172</v>
      </c>
      <c r="H7" s="73">
        <v>20220406</v>
      </c>
      <c r="I7" s="73">
        <v>3</v>
      </c>
      <c r="J7" s="73" t="s">
        <v>170</v>
      </c>
      <c r="K7" s="73" t="s">
        <v>200</v>
      </c>
      <c r="L7" s="73" t="s">
        <v>204</v>
      </c>
    </row>
    <row r="8" spans="1:14" x14ac:dyDescent="0.2">
      <c r="A8" s="73" t="s">
        <v>187</v>
      </c>
      <c r="B8" s="73">
        <v>4</v>
      </c>
      <c r="C8" s="75">
        <v>10</v>
      </c>
      <c r="D8" s="73">
        <v>2878</v>
      </c>
      <c r="E8" s="76" t="s">
        <v>36</v>
      </c>
      <c r="F8" s="76" t="s">
        <v>173</v>
      </c>
      <c r="G8" s="73" t="s">
        <v>205</v>
      </c>
      <c r="H8" s="73">
        <v>20220321</v>
      </c>
      <c r="I8" s="73">
        <v>1</v>
      </c>
      <c r="J8" s="73" t="s">
        <v>168</v>
      </c>
      <c r="K8" s="73" t="s">
        <v>200</v>
      </c>
      <c r="L8" s="73" t="s">
        <v>204</v>
      </c>
    </row>
    <row r="9" spans="1:14" x14ac:dyDescent="0.2">
      <c r="A9" s="73" t="s">
        <v>188</v>
      </c>
      <c r="B9" s="73">
        <v>5</v>
      </c>
      <c r="C9" s="75">
        <v>11</v>
      </c>
      <c r="D9" s="73" t="s">
        <v>181</v>
      </c>
      <c r="E9" s="76" t="s">
        <v>36</v>
      </c>
      <c r="F9" s="76" t="s">
        <v>175</v>
      </c>
      <c r="G9" s="73" t="s">
        <v>172</v>
      </c>
      <c r="H9" s="73">
        <v>20220406</v>
      </c>
      <c r="I9" s="73">
        <v>3</v>
      </c>
      <c r="J9" s="73" t="s">
        <v>169</v>
      </c>
      <c r="K9" s="73" t="s">
        <v>200</v>
      </c>
      <c r="L9" s="73" t="s">
        <v>204</v>
      </c>
    </row>
    <row r="10" spans="1:14" x14ac:dyDescent="0.2">
      <c r="A10" s="73" t="s">
        <v>189</v>
      </c>
      <c r="B10" s="73">
        <v>6</v>
      </c>
      <c r="C10" s="75">
        <v>12</v>
      </c>
      <c r="D10" s="74" t="s">
        <v>182</v>
      </c>
      <c r="E10" s="76" t="s">
        <v>36</v>
      </c>
      <c r="F10" s="76" t="s">
        <v>175</v>
      </c>
      <c r="G10" s="73" t="s">
        <v>172</v>
      </c>
      <c r="H10" s="73">
        <v>20220406</v>
      </c>
      <c r="I10" s="73">
        <v>3</v>
      </c>
      <c r="J10" s="73" t="s">
        <v>169</v>
      </c>
      <c r="K10" s="73" t="s">
        <v>200</v>
      </c>
      <c r="L10" s="73" t="s">
        <v>204</v>
      </c>
    </row>
    <row r="11" spans="1:14" x14ac:dyDescent="0.2">
      <c r="A11" s="73" t="s">
        <v>190</v>
      </c>
      <c r="B11" s="73">
        <v>7</v>
      </c>
      <c r="C11" s="73" t="s">
        <v>140</v>
      </c>
      <c r="D11" s="73" t="s">
        <v>40</v>
      </c>
      <c r="E11" s="73" t="s">
        <v>43</v>
      </c>
      <c r="F11" s="73" t="s">
        <v>43</v>
      </c>
      <c r="G11" s="76" t="s">
        <v>43</v>
      </c>
      <c r="H11" s="73">
        <v>20220406</v>
      </c>
      <c r="I11" s="73">
        <v>3</v>
      </c>
      <c r="J11" s="73" t="s">
        <v>169</v>
      </c>
      <c r="K11" s="73" t="s">
        <v>200</v>
      </c>
      <c r="L11" s="73" t="s">
        <v>204</v>
      </c>
    </row>
    <row r="12" spans="1:14" x14ac:dyDescent="0.2">
      <c r="A12" s="73" t="s">
        <v>191</v>
      </c>
      <c r="B12" s="73">
        <v>8</v>
      </c>
      <c r="C12" s="73">
        <v>5</v>
      </c>
      <c r="D12" s="74" t="s">
        <v>183</v>
      </c>
      <c r="E12" s="76" t="s">
        <v>178</v>
      </c>
      <c r="F12" s="76" t="s">
        <v>175</v>
      </c>
      <c r="G12" s="76" t="s">
        <v>166</v>
      </c>
      <c r="H12" s="73">
        <v>20220404</v>
      </c>
      <c r="I12" s="73">
        <v>2</v>
      </c>
      <c r="J12" s="73" t="s">
        <v>168</v>
      </c>
      <c r="K12" s="73" t="s">
        <v>202</v>
      </c>
      <c r="L12" s="73" t="s">
        <v>203</v>
      </c>
    </row>
    <row r="24" spans="7:7" x14ac:dyDescent="0.2">
      <c r="G24" s="73" t="s">
        <v>206</v>
      </c>
    </row>
  </sheetData>
  <mergeCells count="1">
    <mergeCell ref="A1:N1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D9"/>
  <sheetViews>
    <sheetView workbookViewId="0">
      <selection activeCell="C14" sqref="C14"/>
    </sheetView>
  </sheetViews>
  <sheetFormatPr baseColWidth="10" defaultRowHeight="16" x14ac:dyDescent="0.2"/>
  <cols>
    <col min="1" max="1" width="14" customWidth="1"/>
  </cols>
  <sheetData>
    <row r="1" spans="1:4" x14ac:dyDescent="0.2">
      <c r="A1" t="s">
        <v>194</v>
      </c>
      <c r="B1" t="s">
        <v>195</v>
      </c>
      <c r="C1" t="s">
        <v>26</v>
      </c>
      <c r="D1" t="s">
        <v>196</v>
      </c>
    </row>
    <row r="2" spans="1:4" x14ac:dyDescent="0.2">
      <c r="A2" s="73">
        <v>1</v>
      </c>
      <c r="B2" s="73" t="s">
        <v>184</v>
      </c>
      <c r="C2" s="73"/>
      <c r="D2" t="s">
        <v>197</v>
      </c>
    </row>
    <row r="3" spans="1:4" x14ac:dyDescent="0.2">
      <c r="A3" s="73">
        <v>2</v>
      </c>
      <c r="B3" s="73" t="s">
        <v>185</v>
      </c>
      <c r="C3" s="73"/>
      <c r="D3" t="s">
        <v>197</v>
      </c>
    </row>
    <row r="4" spans="1:4" x14ac:dyDescent="0.2">
      <c r="A4" s="73">
        <v>3</v>
      </c>
      <c r="B4" s="73" t="s">
        <v>186</v>
      </c>
      <c r="C4" s="73"/>
      <c r="D4" t="s">
        <v>197</v>
      </c>
    </row>
    <row r="5" spans="1:4" x14ac:dyDescent="0.2">
      <c r="A5" s="73">
        <v>4</v>
      </c>
      <c r="B5" s="73" t="s">
        <v>187</v>
      </c>
      <c r="C5" s="73"/>
      <c r="D5" t="s">
        <v>197</v>
      </c>
    </row>
    <row r="6" spans="1:4" x14ac:dyDescent="0.2">
      <c r="A6" s="73">
        <v>5</v>
      </c>
      <c r="B6" s="73" t="s">
        <v>188</v>
      </c>
      <c r="C6" s="73"/>
      <c r="D6" t="s">
        <v>197</v>
      </c>
    </row>
    <row r="7" spans="1:4" x14ac:dyDescent="0.2">
      <c r="A7" s="73">
        <v>6</v>
      </c>
      <c r="B7" s="73" t="s">
        <v>189</v>
      </c>
      <c r="C7" s="73"/>
      <c r="D7" t="s">
        <v>197</v>
      </c>
    </row>
    <row r="8" spans="1:4" x14ac:dyDescent="0.2">
      <c r="A8" s="73">
        <v>7</v>
      </c>
      <c r="B8" s="73" t="s">
        <v>190</v>
      </c>
      <c r="C8" s="73"/>
      <c r="D8" t="s">
        <v>197</v>
      </c>
    </row>
    <row r="9" spans="1:4" x14ac:dyDescent="0.2">
      <c r="A9" s="73">
        <v>8</v>
      </c>
      <c r="B9" s="73" t="s">
        <v>191</v>
      </c>
      <c r="C9" s="73"/>
      <c r="D9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Primer choice</vt:lpstr>
      <vt:lpstr>PCR settings</vt:lpstr>
      <vt:lpstr>Testing1 - 20220321</vt:lpstr>
      <vt:lpstr>Testing2 - 20220404</vt:lpstr>
      <vt:lpstr>Testing3 - 20220406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2022-04-06T15:53:47Z</cp:lastPrinted>
  <dcterms:created xsi:type="dcterms:W3CDTF">2022-03-15T14:25:51Z</dcterms:created>
  <dcterms:modified xsi:type="dcterms:W3CDTF">2022-04-07T18:57:12Z</dcterms:modified>
</cp:coreProperties>
</file>