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Strand\MyProjects\GMGI_Notebook\lab work\"/>
    </mc:Choice>
  </mc:AlternateContent>
  <xr:revisionPtr revIDLastSave="0" documentId="13_ncr:1_{E356CD8B-C5D6-4B56-A95B-72E4D72E7B82}" xr6:coauthVersionLast="47" xr6:coauthVersionMax="47" xr10:uidLastSave="{00000000-0000-0000-0000-000000000000}"/>
  <bookViews>
    <workbookView xWindow="-108" yWindow="-108" windowWidth="23256" windowHeight="13896" activeTab="1" xr2:uid="{49876468-E79B-4B89-B15B-A1189A24950D}"/>
  </bookViews>
  <sheets>
    <sheet name="Samples" sheetId="4" r:id="rId1"/>
    <sheet name="Print_MasterM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B20" i="3"/>
  <c r="G21" i="3"/>
  <c r="E21" i="3"/>
  <c r="C21" i="3"/>
  <c r="L14" i="3"/>
  <c r="G18" i="3"/>
  <c r="K19" i="3"/>
  <c r="D19" i="3"/>
  <c r="K15" i="3"/>
  <c r="M16" i="3"/>
  <c r="C15" i="3"/>
  <c r="C18" i="3"/>
  <c r="M19" i="3"/>
  <c r="G14" i="3"/>
  <c r="G17" i="3"/>
  <c r="I18" i="3"/>
  <c r="F17" i="3"/>
  <c r="M14" i="3"/>
  <c r="H21" i="3"/>
  <c r="F21" i="3"/>
  <c r="C19" i="3"/>
  <c r="H18" i="3"/>
  <c r="F16" i="3"/>
  <c r="B16" i="3"/>
  <c r="D21" i="3"/>
  <c r="J15" i="3"/>
  <c r="G16" i="3"/>
  <c r="C17" i="3"/>
  <c r="M18" i="3"/>
  <c r="I19" i="3"/>
  <c r="F15" i="3"/>
  <c r="L15" i="3"/>
  <c r="L17" i="3"/>
  <c r="F20" i="3"/>
  <c r="H17" i="3"/>
  <c r="H14" i="3"/>
  <c r="L18" i="3"/>
  <c r="D17" i="3"/>
  <c r="L16" i="3"/>
  <c r="H20" i="3"/>
  <c r="D14" i="3"/>
  <c r="M17" i="3"/>
  <c r="G15" i="3"/>
  <c r="G20" i="3"/>
  <c r="I21" i="3"/>
  <c r="H16" i="3"/>
  <c r="C16" i="3"/>
  <c r="L21" i="3"/>
  <c r="J20" i="3"/>
  <c r="F18" i="3"/>
  <c r="F19" i="3"/>
  <c r="M20" i="3"/>
  <c r="I16" i="3"/>
  <c r="C20" i="3"/>
  <c r="H19" i="3"/>
  <c r="K17" i="3"/>
  <c r="B21" i="3"/>
  <c r="B18" i="3"/>
  <c r="F14" i="3"/>
  <c r="I20" i="3"/>
  <c r="J19" i="3"/>
  <c r="C14" i="3"/>
  <c r="I14" i="3"/>
  <c r="I15" i="3"/>
  <c r="B19" i="3"/>
  <c r="E19" i="3"/>
  <c r="E20" i="3"/>
  <c r="B15" i="3"/>
  <c r="L19" i="3"/>
  <c r="D18" i="3"/>
  <c r="E17" i="3"/>
  <c r="J21" i="3"/>
  <c r="E16" i="3"/>
  <c r="E18" i="3"/>
  <c r="I17" i="3"/>
  <c r="M21" i="3"/>
  <c r="J18" i="3"/>
  <c r="K14" i="3"/>
  <c r="E14" i="3"/>
  <c r="E15" i="3"/>
  <c r="L20" i="3"/>
  <c r="J17" i="3"/>
  <c r="D20" i="3"/>
  <c r="D16" i="3"/>
  <c r="J14" i="3"/>
  <c r="J16" i="3"/>
  <c r="B17" i="3"/>
  <c r="B14" i="3"/>
  <c r="H15" i="3"/>
  <c r="G19" i="3"/>
  <c r="D15" i="3"/>
  <c r="M15" i="3"/>
  <c r="K18" i="3"/>
  <c r="K21" i="3"/>
  <c r="K20" i="3"/>
  <c r="K16" i="3"/>
  <c r="J10" i="3" l="1"/>
  <c r="G3" i="3" s="1"/>
  <c r="G5" i="3" l="1"/>
  <c r="G4" i="3"/>
</calcChain>
</file>

<file path=xl/sharedStrings.xml><?xml version="1.0" encoding="utf-8"?>
<sst xmlns="http://schemas.openxmlformats.org/spreadsheetml/2006/main" count="147" uniqueCount="144">
  <si>
    <t>Cycling Conditions</t>
  </si>
  <si>
    <t>Reagent</t>
  </si>
  <si>
    <t>units</t>
  </si>
  <si>
    <t>stock</t>
  </si>
  <si>
    <t>final</t>
  </si>
  <si>
    <t>vol/well</t>
  </si>
  <si>
    <t>vol/MM</t>
  </si>
  <si>
    <t>Step</t>
  </si>
  <si>
    <t>Temp</t>
  </si>
  <si>
    <t>Time</t>
  </si>
  <si>
    <t>Cycles</t>
  </si>
  <si>
    <t>H2O</t>
  </si>
  <si>
    <t>In. Denature</t>
  </si>
  <si>
    <t>30 sec</t>
  </si>
  <si>
    <t>1x</t>
  </si>
  <si>
    <t>x</t>
  </si>
  <si>
    <t>Denature</t>
  </si>
  <si>
    <t>µM</t>
  </si>
  <si>
    <t>Anneal</t>
  </si>
  <si>
    <t>Extend</t>
  </si>
  <si>
    <t>Final Extend</t>
  </si>
  <si>
    <t xml:space="preserve">1x </t>
  </si>
  <si>
    <t>Hold</t>
  </si>
  <si>
    <t>4 °C</t>
  </si>
  <si>
    <t>∞</t>
  </si>
  <si>
    <t>Total # of Samples</t>
  </si>
  <si>
    <t>Replicates</t>
  </si>
  <si>
    <t>A</t>
  </si>
  <si>
    <t>B</t>
  </si>
  <si>
    <t>C</t>
  </si>
  <si>
    <t>D</t>
  </si>
  <si>
    <t>E</t>
  </si>
  <si>
    <t>F</t>
  </si>
  <si>
    <t>G</t>
  </si>
  <si>
    <t>H</t>
  </si>
  <si>
    <t>1 min</t>
  </si>
  <si>
    <t>Rxn Vol.</t>
  </si>
  <si>
    <t>Sample List</t>
  </si>
  <si>
    <t>94 °C</t>
  </si>
  <si>
    <t>3 min</t>
  </si>
  <si>
    <t>60 °C</t>
  </si>
  <si>
    <t>6x</t>
  </si>
  <si>
    <t>5 min</t>
  </si>
  <si>
    <t>OneTaq Mix</t>
  </si>
  <si>
    <t>F + R Adapters</t>
  </si>
  <si>
    <t>PCR2 eDNA Metabarcoding</t>
  </si>
  <si>
    <t>PCR1 Amplicon</t>
  </si>
  <si>
    <t>68 °C</t>
  </si>
  <si>
    <t>May501_1S</t>
  </si>
  <si>
    <t>May501_4S</t>
  </si>
  <si>
    <t>MaySF_01S</t>
  </si>
  <si>
    <t>MaySF_S3S</t>
  </si>
  <si>
    <t>MayVW_C1S</t>
  </si>
  <si>
    <t>MayVW_C2S</t>
  </si>
  <si>
    <t>May501_1B</t>
  </si>
  <si>
    <t>May501_4B</t>
  </si>
  <si>
    <t>MayREV_01B</t>
  </si>
  <si>
    <t>MayREV_04B</t>
  </si>
  <si>
    <t>MayREV_07B</t>
  </si>
  <si>
    <t>MayREV_11B</t>
  </si>
  <si>
    <t>MayREV_17B</t>
  </si>
  <si>
    <t>MaySF_01B</t>
  </si>
  <si>
    <t>MayREV_C1B</t>
  </si>
  <si>
    <t>MayREV_C4B</t>
  </si>
  <si>
    <t>MayVW_C1B</t>
  </si>
  <si>
    <t>MayVW_C3B</t>
  </si>
  <si>
    <t>MayVW_S5B</t>
  </si>
  <si>
    <t>MayVW_S7B</t>
  </si>
  <si>
    <t>June501_1S</t>
  </si>
  <si>
    <t>June501_4S</t>
  </si>
  <si>
    <t>JuneSF_01S</t>
  </si>
  <si>
    <t>JuneSF_S3S</t>
  </si>
  <si>
    <t>JuneVW_C1S</t>
  </si>
  <si>
    <t>JuneVW_C2S</t>
  </si>
  <si>
    <t>June501_1B</t>
  </si>
  <si>
    <t>June501_4B</t>
  </si>
  <si>
    <t>JuneREV_01B</t>
  </si>
  <si>
    <t>JuneREV_04B</t>
  </si>
  <si>
    <t>JuneREV_07B</t>
  </si>
  <si>
    <t>JuneREV_11B</t>
  </si>
  <si>
    <t>JuneREV_17B</t>
  </si>
  <si>
    <t>JuneSF_01B</t>
  </si>
  <si>
    <t>JuneREV_C1B</t>
  </si>
  <si>
    <t>JuneREV_C4B</t>
  </si>
  <si>
    <t>JuneVW_C1B</t>
  </si>
  <si>
    <t>JuneVW_C3B</t>
  </si>
  <si>
    <t>JuneVW_S5B</t>
  </si>
  <si>
    <t>JuneVW_S7B</t>
  </si>
  <si>
    <t>July501_1S</t>
  </si>
  <si>
    <t>July501_3S</t>
  </si>
  <si>
    <t>July501_4S</t>
  </si>
  <si>
    <t>JulyVW_C1S</t>
  </si>
  <si>
    <t>JulyVW_C2S</t>
  </si>
  <si>
    <t>JulyVW_C3S</t>
  </si>
  <si>
    <t>July501_1B</t>
  </si>
  <si>
    <t>July501_4B</t>
  </si>
  <si>
    <t>JulyREV_01B</t>
  </si>
  <si>
    <t>JulyREV_04B</t>
  </si>
  <si>
    <t>JulyREV_07B</t>
  </si>
  <si>
    <t>JulyREV_11B</t>
  </si>
  <si>
    <t>JulyREV_17B</t>
  </si>
  <si>
    <t>JulySF_01B</t>
  </si>
  <si>
    <t>JulyREV_C1B</t>
  </si>
  <si>
    <t>JulyREV_C4B</t>
  </si>
  <si>
    <t>JulyVW_C1B</t>
  </si>
  <si>
    <t>JulyVW_C3B</t>
  </si>
  <si>
    <t>JulyVW_S5B</t>
  </si>
  <si>
    <t>JulyVW_S7B</t>
  </si>
  <si>
    <t>August501_1S</t>
  </si>
  <si>
    <t>August501_4S</t>
  </si>
  <si>
    <t>AugustSF_01S</t>
  </si>
  <si>
    <t>AugustSF_S3S</t>
  </si>
  <si>
    <t>AugustVW_C1S</t>
  </si>
  <si>
    <t>AugustVW_C3S</t>
  </si>
  <si>
    <t>August501_1B</t>
  </si>
  <si>
    <t>August501_4B</t>
  </si>
  <si>
    <t>AugustREV_04B</t>
  </si>
  <si>
    <t>AugustREV_07B</t>
  </si>
  <si>
    <t>AugustREV_11B</t>
  </si>
  <si>
    <t>AugustREV_17B</t>
  </si>
  <si>
    <t>AugustSF_01B</t>
  </si>
  <si>
    <t>AugustREV_C1B</t>
  </si>
  <si>
    <t>AugustREV_C4B</t>
  </si>
  <si>
    <t>AugustVW_C1B</t>
  </si>
  <si>
    <t>AugustVW_S5B</t>
  </si>
  <si>
    <t>AugustVW_S7B</t>
  </si>
  <si>
    <t>Sept501_1S</t>
  </si>
  <si>
    <t>Sept501_3S</t>
  </si>
  <si>
    <t>SeptSF_01S</t>
  </si>
  <si>
    <t>SeptSF_S3S</t>
  </si>
  <si>
    <t>SeptVW_C1S</t>
  </si>
  <si>
    <t>SeptVW_C3S</t>
  </si>
  <si>
    <t>Sept501_1B</t>
  </si>
  <si>
    <t>Sept501_4B</t>
  </si>
  <si>
    <t>SeptREV_04B</t>
  </si>
  <si>
    <t>SeptREV_07B</t>
  </si>
  <si>
    <t>SeptREV_11B</t>
  </si>
  <si>
    <t>SeptREV_17B</t>
  </si>
  <si>
    <t>SeptSF_01B</t>
  </si>
  <si>
    <t>SeptREV_C1B</t>
  </si>
  <si>
    <t>SeptREV_C4B</t>
  </si>
  <si>
    <t>SeptVW_C1B</t>
  </si>
  <si>
    <t>SeptVW_S5B</t>
  </si>
  <si>
    <t>SeptVW_S7B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</si>
</sst>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.5"/>
      <color theme="1"/>
      <name val="Calibri"/>
      <family val="2"/>
      <scheme val="minor"/>
    </font>
    <font>
      <sz val="12"/>
      <color rgb="FF222222"/>
      <name val="Arial"/>
      <family val="2"/>
    </font>
    <font>
      <sz val="10"/>
      <name val="Geneva"/>
      <family val="2"/>
    </font>
    <font>
      <sz val="8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0" xfId="0" applyFont="1"/>
    <xf numFmtId="0" fontId="8" fillId="5" borderId="3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  <xf numFmtId="164" fontId="8" fillId="5" borderId="6" xfId="1" applyNumberFormat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2" fontId="8" fillId="3" borderId="14" xfId="1" applyNumberFormat="1" applyFont="1" applyFill="1" applyBorder="1" applyAlignment="1">
      <alignment horizontal="center" vertical="center"/>
    </xf>
    <xf numFmtId="2" fontId="8" fillId="3" borderId="15" xfId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8" fillId="3" borderId="11" xfId="1" applyNumberFormat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8" fillId="5" borderId="0" xfId="1" applyNumberFormat="1" applyFont="1" applyFill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Normal_Sheet1" xfId="1" xr:uid="{65705C24-B504-4D78-8FC4-BC9083EE88B2}"/>
  </cellStyles>
  <dxfs count="0"/>
  <tableStyles count="0" defaultTableStyle="TableStyleMedium2" defaultPivotStyle="PivotStyleLight16"/>
  <colors>
    <mruColors>
      <color rgb="FFFF3B3B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DF63-8AFF-4A2C-8233-94688AFCEBE1}">
  <dimension ref="A1:A97"/>
  <sheetViews>
    <sheetView workbookViewId="0">
      <selection activeCell="D9" sqref="D9"/>
    </sheetView>
  </sheetViews>
  <sheetFormatPr defaultRowHeight="14.4"/>
  <sheetData>
    <row r="1" spans="1:1">
      <c r="A1" t="s">
        <v>37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64</v>
      </c>
    </row>
    <row r="19" spans="1:1">
      <c r="A19" t="s">
        <v>65</v>
      </c>
    </row>
    <row r="20" spans="1:1">
      <c r="A20" t="s">
        <v>66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  <row r="24" spans="1:1">
      <c r="A24" t="s">
        <v>70</v>
      </c>
    </row>
    <row r="25" spans="1:1">
      <c r="A25" t="s">
        <v>71</v>
      </c>
    </row>
    <row r="26" spans="1:1">
      <c r="A26" t="s">
        <v>72</v>
      </c>
    </row>
    <row r="27" spans="1:1">
      <c r="A27" t="s">
        <v>73</v>
      </c>
    </row>
    <row r="28" spans="1:1">
      <c r="A28" t="s">
        <v>74</v>
      </c>
    </row>
    <row r="29" spans="1:1">
      <c r="A29" t="s">
        <v>75</v>
      </c>
    </row>
    <row r="30" spans="1:1">
      <c r="A30" t="s">
        <v>76</v>
      </c>
    </row>
    <row r="31" spans="1:1">
      <c r="A31" t="s">
        <v>77</v>
      </c>
    </row>
    <row r="32" spans="1:1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  <row r="38" spans="1:1">
      <c r="A38" t="s">
        <v>84</v>
      </c>
    </row>
    <row r="39" spans="1:1">
      <c r="A39" t="s">
        <v>85</v>
      </c>
    </row>
    <row r="40" spans="1:1">
      <c r="A40" t="s">
        <v>86</v>
      </c>
    </row>
    <row r="41" spans="1:1">
      <c r="A41" t="s">
        <v>87</v>
      </c>
    </row>
    <row r="42" spans="1:1">
      <c r="A42" t="s">
        <v>88</v>
      </c>
    </row>
    <row r="43" spans="1:1">
      <c r="A43" t="s">
        <v>89</v>
      </c>
    </row>
    <row r="44" spans="1:1">
      <c r="A44" t="s">
        <v>90</v>
      </c>
    </row>
    <row r="45" spans="1:1">
      <c r="A45" t="s">
        <v>91</v>
      </c>
    </row>
    <row r="46" spans="1:1">
      <c r="A46" t="s">
        <v>92</v>
      </c>
    </row>
    <row r="47" spans="1:1">
      <c r="A47" t="s">
        <v>93</v>
      </c>
    </row>
    <row r="48" spans="1:1">
      <c r="A48" t="s">
        <v>94</v>
      </c>
    </row>
    <row r="49" spans="1:1">
      <c r="A49" t="s">
        <v>95</v>
      </c>
    </row>
    <row r="50" spans="1:1">
      <c r="A50" t="s">
        <v>96</v>
      </c>
    </row>
    <row r="51" spans="1:1">
      <c r="A51" t="s">
        <v>97</v>
      </c>
    </row>
    <row r="52" spans="1:1">
      <c r="A52" t="s">
        <v>98</v>
      </c>
    </row>
    <row r="53" spans="1:1">
      <c r="A53" t="s">
        <v>99</v>
      </c>
    </row>
    <row r="54" spans="1:1">
      <c r="A54" t="s">
        <v>100</v>
      </c>
    </row>
    <row r="55" spans="1:1">
      <c r="A55" t="s">
        <v>101</v>
      </c>
    </row>
    <row r="56" spans="1:1">
      <c r="A56" t="s">
        <v>102</v>
      </c>
    </row>
    <row r="57" spans="1:1">
      <c r="A57" t="s">
        <v>103</v>
      </c>
    </row>
    <row r="58" spans="1:1">
      <c r="A58" t="s">
        <v>104</v>
      </c>
    </row>
    <row r="59" spans="1:1">
      <c r="A59" t="s">
        <v>105</v>
      </c>
    </row>
    <row r="60" spans="1:1">
      <c r="A60" t="s">
        <v>106</v>
      </c>
    </row>
    <row r="61" spans="1:1">
      <c r="A61" t="s">
        <v>107</v>
      </c>
    </row>
    <row r="62" spans="1:1">
      <c r="A62" t="s">
        <v>108</v>
      </c>
    </row>
    <row r="63" spans="1:1">
      <c r="A63" t="s">
        <v>109</v>
      </c>
    </row>
    <row r="64" spans="1:1">
      <c r="A64" t="s">
        <v>110</v>
      </c>
    </row>
    <row r="65" spans="1:1">
      <c r="A65" t="s">
        <v>111</v>
      </c>
    </row>
    <row r="66" spans="1:1">
      <c r="A66" t="s">
        <v>112</v>
      </c>
    </row>
    <row r="67" spans="1:1">
      <c r="A67" t="s">
        <v>113</v>
      </c>
    </row>
    <row r="68" spans="1:1">
      <c r="A68" t="s">
        <v>114</v>
      </c>
    </row>
    <row r="69" spans="1:1">
      <c r="A69" t="s">
        <v>115</v>
      </c>
    </row>
    <row r="70" spans="1:1">
      <c r="A70" t="s">
        <v>116</v>
      </c>
    </row>
    <row r="71" spans="1:1">
      <c r="A71" t="s">
        <v>117</v>
      </c>
    </row>
    <row r="72" spans="1:1">
      <c r="A72" t="s">
        <v>118</v>
      </c>
    </row>
    <row r="73" spans="1:1">
      <c r="A73" t="s">
        <v>119</v>
      </c>
    </row>
    <row r="74" spans="1:1">
      <c r="A74" t="s">
        <v>120</v>
      </c>
    </row>
    <row r="75" spans="1:1">
      <c r="A75" t="s">
        <v>121</v>
      </c>
    </row>
    <row r="76" spans="1:1">
      <c r="A76" t="s">
        <v>122</v>
      </c>
    </row>
    <row r="77" spans="1:1">
      <c r="A77" t="s">
        <v>123</v>
      </c>
    </row>
    <row r="78" spans="1:1">
      <c r="A78" t="s">
        <v>124</v>
      </c>
    </row>
    <row r="79" spans="1:1">
      <c r="A79" t="s">
        <v>125</v>
      </c>
    </row>
    <row r="80" spans="1:1">
      <c r="A80" t="s">
        <v>126</v>
      </c>
    </row>
    <row r="81" spans="1:1">
      <c r="A81" t="s">
        <v>127</v>
      </c>
    </row>
    <row r="82" spans="1:1">
      <c r="A82" t="s">
        <v>128</v>
      </c>
    </row>
    <row r="83" spans="1:1">
      <c r="A83" t="s">
        <v>129</v>
      </c>
    </row>
    <row r="84" spans="1:1">
      <c r="A84" t="s">
        <v>130</v>
      </c>
    </row>
    <row r="85" spans="1:1">
      <c r="A85" t="s">
        <v>131</v>
      </c>
    </row>
    <row r="86" spans="1:1">
      <c r="A86" t="s">
        <v>132</v>
      </c>
    </row>
    <row r="87" spans="1:1">
      <c r="A87" t="s">
        <v>133</v>
      </c>
    </row>
    <row r="88" spans="1:1">
      <c r="A88" t="s">
        <v>134</v>
      </c>
    </row>
    <row r="89" spans="1:1">
      <c r="A89" t="s">
        <v>135</v>
      </c>
    </row>
    <row r="90" spans="1:1">
      <c r="A90" t="s">
        <v>136</v>
      </c>
    </row>
    <row r="91" spans="1:1">
      <c r="A91" t="s">
        <v>137</v>
      </c>
    </row>
    <row r="92" spans="1:1">
      <c r="A92" t="s">
        <v>138</v>
      </c>
    </row>
    <row r="93" spans="1:1">
      <c r="A93" t="s">
        <v>139</v>
      </c>
    </row>
    <row r="94" spans="1:1">
      <c r="A94" t="s">
        <v>140</v>
      </c>
    </row>
    <row r="95" spans="1:1">
      <c r="A95" t="s">
        <v>141</v>
      </c>
    </row>
    <row r="96" spans="1:1">
      <c r="A96" t="s">
        <v>142</v>
      </c>
    </row>
    <row r="97" spans="1:1">
      <c r="A97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6AFF-DC28-40C5-A3C6-BC0EE58D5976}">
  <dimension ref="A1:S24"/>
  <sheetViews>
    <sheetView tabSelected="1" zoomScale="114" zoomScaleNormal="110" workbookViewId="0">
      <selection activeCell="E10" sqref="E10"/>
    </sheetView>
  </sheetViews>
  <sheetFormatPr defaultRowHeight="14.4"/>
  <cols>
    <col min="1" max="1" width="3.44140625" customWidth="1"/>
    <col min="2" max="5" width="7" customWidth="1"/>
    <col min="6" max="6" width="7" style="25" customWidth="1"/>
    <col min="7" max="13" width="7" customWidth="1"/>
  </cols>
  <sheetData>
    <row r="1" spans="1:19">
      <c r="A1" s="62" t="s">
        <v>45</v>
      </c>
      <c r="B1" s="63"/>
      <c r="C1" s="63"/>
      <c r="D1" s="63"/>
      <c r="E1" s="63"/>
      <c r="F1" s="63"/>
      <c r="G1" s="64"/>
      <c r="H1" s="3" t="s">
        <v>36</v>
      </c>
      <c r="I1" s="4"/>
      <c r="J1" s="57" t="s">
        <v>0</v>
      </c>
      <c r="K1" s="58"/>
      <c r="L1" s="58"/>
      <c r="M1" s="59"/>
    </row>
    <row r="2" spans="1:19">
      <c r="A2" s="48" t="s">
        <v>1</v>
      </c>
      <c r="B2" s="47"/>
      <c r="C2" s="28" t="s">
        <v>2</v>
      </c>
      <c r="D2" s="28" t="s">
        <v>3</v>
      </c>
      <c r="E2" s="28" t="s">
        <v>4</v>
      </c>
      <c r="F2" s="28" t="s">
        <v>5</v>
      </c>
      <c r="G2" s="5" t="s">
        <v>6</v>
      </c>
      <c r="H2" s="29">
        <v>25</v>
      </c>
      <c r="I2" s="4"/>
      <c r="J2" s="6" t="s">
        <v>7</v>
      </c>
      <c r="K2" s="7" t="s">
        <v>8</v>
      </c>
      <c r="L2" s="7" t="s">
        <v>9</v>
      </c>
      <c r="M2" s="8" t="s">
        <v>10</v>
      </c>
    </row>
    <row r="3" spans="1:19">
      <c r="A3" s="60" t="s">
        <v>11</v>
      </c>
      <c r="B3" s="61"/>
      <c r="C3" s="11"/>
      <c r="D3" s="12"/>
      <c r="E3" s="12"/>
      <c r="F3" s="12">
        <f>$H$2-SUM(F4:F6)</f>
        <v>9.5</v>
      </c>
      <c r="G3" s="23">
        <f ca="1">($J$10+0.1*$J$10)*F3</f>
        <v>1003.1999999999999</v>
      </c>
      <c r="H3" s="4"/>
      <c r="I3" s="4"/>
      <c r="J3" s="26" t="s">
        <v>12</v>
      </c>
      <c r="K3" s="27" t="s">
        <v>38</v>
      </c>
      <c r="L3" s="30" t="s">
        <v>39</v>
      </c>
      <c r="M3" s="22" t="s">
        <v>14</v>
      </c>
    </row>
    <row r="4" spans="1:19">
      <c r="A4" s="48" t="s">
        <v>43</v>
      </c>
      <c r="B4" s="49"/>
      <c r="C4" s="13" t="s">
        <v>15</v>
      </c>
      <c r="D4" s="24">
        <v>2</v>
      </c>
      <c r="E4" s="24">
        <v>1</v>
      </c>
      <c r="F4" s="24">
        <f>$H$2/(D4/E4)</f>
        <v>12.5</v>
      </c>
      <c r="G4" s="17">
        <f t="shared" ref="G4:G5" ca="1" si="0">($J$10+0.1*$J$10)*F4</f>
        <v>1320</v>
      </c>
      <c r="H4" s="4"/>
      <c r="I4" s="4"/>
      <c r="J4" s="26" t="s">
        <v>16</v>
      </c>
      <c r="K4" s="27" t="s">
        <v>38</v>
      </c>
      <c r="L4" s="27" t="s">
        <v>13</v>
      </c>
      <c r="M4" s="50" t="s">
        <v>41</v>
      </c>
    </row>
    <row r="5" spans="1:19">
      <c r="A5" s="48" t="s">
        <v>44</v>
      </c>
      <c r="B5" s="49"/>
      <c r="C5" s="14" t="s">
        <v>17</v>
      </c>
      <c r="D5" s="31">
        <v>10</v>
      </c>
      <c r="E5" s="31">
        <v>0.4</v>
      </c>
      <c r="F5" s="24">
        <f t="shared" ref="F5" si="1">$H$2/(D5/E5)</f>
        <v>1</v>
      </c>
      <c r="G5" s="17">
        <f t="shared" ca="1" si="0"/>
        <v>105.6</v>
      </c>
      <c r="H5" s="4"/>
      <c r="I5" s="4"/>
      <c r="J5" s="9" t="s">
        <v>18</v>
      </c>
      <c r="K5" s="30" t="s">
        <v>40</v>
      </c>
      <c r="L5" s="30" t="s">
        <v>13</v>
      </c>
      <c r="M5" s="51"/>
    </row>
    <row r="6" spans="1:19">
      <c r="A6" s="53" t="s">
        <v>46</v>
      </c>
      <c r="B6" s="54"/>
      <c r="C6" s="15"/>
      <c r="D6" s="16"/>
      <c r="E6" s="16"/>
      <c r="F6" s="16">
        <v>2</v>
      </c>
      <c r="G6" s="18"/>
      <c r="H6" s="4"/>
      <c r="I6" s="4"/>
      <c r="J6" s="6" t="s">
        <v>19</v>
      </c>
      <c r="K6" s="7" t="s">
        <v>47</v>
      </c>
      <c r="L6" s="7" t="s">
        <v>35</v>
      </c>
      <c r="M6" s="52"/>
    </row>
    <row r="7" spans="1:19">
      <c r="A7" s="47"/>
      <c r="B7" s="47"/>
      <c r="C7" s="32"/>
      <c r="D7" s="32"/>
      <c r="E7" s="32"/>
      <c r="F7" s="32"/>
      <c r="G7" s="33"/>
      <c r="H7" s="4"/>
      <c r="I7" s="4"/>
      <c r="J7" s="19" t="s">
        <v>20</v>
      </c>
      <c r="K7" s="20" t="s">
        <v>47</v>
      </c>
      <c r="L7" s="20" t="s">
        <v>42</v>
      </c>
      <c r="M7" s="21" t="s">
        <v>21</v>
      </c>
    </row>
    <row r="8" spans="1:19">
      <c r="F8"/>
      <c r="H8" s="4"/>
      <c r="I8" s="4"/>
      <c r="J8" s="19" t="s">
        <v>22</v>
      </c>
      <c r="K8" s="20" t="s">
        <v>23</v>
      </c>
      <c r="L8" s="20" t="s">
        <v>24</v>
      </c>
      <c r="M8" s="21"/>
    </row>
    <row r="9" spans="1:19">
      <c r="A9" s="4"/>
      <c r="B9" s="4"/>
      <c r="C9" s="4"/>
      <c r="D9" s="4"/>
      <c r="E9" s="4"/>
      <c r="F9" s="4"/>
      <c r="G9" s="4"/>
      <c r="H9" s="4"/>
      <c r="I9" s="4"/>
      <c r="J9" s="45" t="s">
        <v>25</v>
      </c>
      <c r="K9" s="46"/>
      <c r="L9" s="45" t="s">
        <v>26</v>
      </c>
      <c r="M9" s="46"/>
    </row>
    <row r="10" spans="1:19">
      <c r="F10"/>
      <c r="H10" s="4"/>
      <c r="I10" s="4"/>
      <c r="J10" s="55">
        <f ca="1">COUNTIF($B$14:$M$21,"&lt;&gt;0")</f>
        <v>96</v>
      </c>
      <c r="K10" s="56"/>
      <c r="L10" s="43">
        <v>1</v>
      </c>
      <c r="M10" s="44"/>
    </row>
    <row r="11" spans="1:19">
      <c r="F11"/>
    </row>
    <row r="12" spans="1:19" ht="15.6">
      <c r="S12" s="10"/>
    </row>
    <row r="13" spans="1:19">
      <c r="A13" s="1"/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</row>
    <row r="14" spans="1:19">
      <c r="A14" s="2" t="s">
        <v>27</v>
      </c>
      <c r="B14" s="34" t="str">
        <f ca="1">INDIRECT("Samples!A2")</f>
        <v>May501_1S</v>
      </c>
      <c r="C14" s="35" t="str">
        <f ca="1">INDIRECT("Samples!A10")</f>
        <v>MayREV_01B</v>
      </c>
      <c r="D14" s="35" t="str">
        <f ca="1">INDIRECT("Samples!A18")</f>
        <v>MayVW_C1B</v>
      </c>
      <c r="E14" s="36" t="str">
        <f ca="1">INDIRECT("Samples!A26")</f>
        <v>JuneVW_C1S</v>
      </c>
      <c r="F14" s="34" t="str">
        <f ca="1">INDIRECT("Samples!A34")</f>
        <v>JuneREV_17B</v>
      </c>
      <c r="G14" s="35" t="str">
        <f ca="1">INDIRECT("Samples!A42")</f>
        <v>July501_1S</v>
      </c>
      <c r="H14" s="35" t="str">
        <f ca="1">INDIRECT("Samples!A50")</f>
        <v>JulyREV_01B</v>
      </c>
      <c r="I14" s="36" t="str">
        <f ca="1">INDIRECT("Samples!A58")</f>
        <v>JulyVW_C1B</v>
      </c>
      <c r="J14" s="34" t="str">
        <f ca="1">INDIRECT("Samples!A66")</f>
        <v>AugustVW_C1S</v>
      </c>
      <c r="K14" s="35" t="str">
        <f ca="1">INDIRECT("Samples!A74")</f>
        <v>AugustSF_01B</v>
      </c>
      <c r="L14" s="35" t="str">
        <f ca="1">INDIRECT("Samples!A82")</f>
        <v>SeptSF_01S</v>
      </c>
      <c r="M14" s="36" t="str">
        <f ca="1">INDIRECT("Samples!A90")</f>
        <v>SeptREV_11B</v>
      </c>
    </row>
    <row r="15" spans="1:19">
      <c r="A15" s="2" t="s">
        <v>28</v>
      </c>
      <c r="B15" s="37" t="str">
        <f ca="1">INDIRECT("Samples!A3")</f>
        <v>May501_4S</v>
      </c>
      <c r="C15" s="38" t="str">
        <f ca="1">INDIRECT("Samples!A11")</f>
        <v>MayREV_04B</v>
      </c>
      <c r="D15" s="38" t="str">
        <f ca="1">INDIRECT("Samples!A19")</f>
        <v>MayVW_C3B</v>
      </c>
      <c r="E15" s="39" t="str">
        <f ca="1">INDIRECT("Samples!A27")</f>
        <v>JuneVW_C2S</v>
      </c>
      <c r="F15" s="37" t="str">
        <f ca="1">INDIRECT("Samples!A35")</f>
        <v>JuneSF_01B</v>
      </c>
      <c r="G15" s="38" t="str">
        <f ca="1">INDIRECT("Samples!A43")</f>
        <v>July501_3S</v>
      </c>
      <c r="H15" s="38" t="str">
        <f ca="1">INDIRECT("Samples!A51")</f>
        <v>JulyREV_04B</v>
      </c>
      <c r="I15" s="39" t="str">
        <f ca="1">INDIRECT("Samples!A59")</f>
        <v>JulyVW_C3B</v>
      </c>
      <c r="J15" s="37" t="str">
        <f ca="1">INDIRECT("Samples!A67")</f>
        <v>AugustVW_C3S</v>
      </c>
      <c r="K15" s="38" t="str">
        <f ca="1">INDIRECT("Samples!A75")</f>
        <v>AugustREV_C1B</v>
      </c>
      <c r="L15" s="38" t="str">
        <f ca="1">INDIRECT("Samples!A83")</f>
        <v>SeptSF_S3S</v>
      </c>
      <c r="M15" s="39" t="str">
        <f ca="1">INDIRECT("Samples!A91")</f>
        <v>SeptREV_17B</v>
      </c>
    </row>
    <row r="16" spans="1:19">
      <c r="A16" s="2" t="s">
        <v>29</v>
      </c>
      <c r="B16" s="37" t="str">
        <f ca="1">INDIRECT("Samples!A4")</f>
        <v>MaySF_01S</v>
      </c>
      <c r="C16" s="38" t="str">
        <f ca="1">INDIRECT("Samples!A12")</f>
        <v>MayREV_07B</v>
      </c>
      <c r="D16" s="38" t="str">
        <f ca="1">INDIRECT("Samples!A20")</f>
        <v>MayVW_S5B</v>
      </c>
      <c r="E16" s="39" t="str">
        <f ca="1">INDIRECT("Samples!A28")</f>
        <v>June501_1B</v>
      </c>
      <c r="F16" s="37" t="str">
        <f ca="1">INDIRECT("Samples!A36")</f>
        <v>JuneREV_C1B</v>
      </c>
      <c r="G16" s="38" t="str">
        <f ca="1">INDIRECT("Samples!A44")</f>
        <v>July501_4S</v>
      </c>
      <c r="H16" s="38" t="str">
        <f ca="1">INDIRECT("Samples!A52")</f>
        <v>JulyREV_07B</v>
      </c>
      <c r="I16" s="39" t="str">
        <f ca="1">INDIRECT("Samples!A60")</f>
        <v>JulyVW_S5B</v>
      </c>
      <c r="J16" s="37" t="str">
        <f ca="1">INDIRECT("Samples!A68")</f>
        <v>August501_1B</v>
      </c>
      <c r="K16" s="38" t="str">
        <f ca="1">INDIRECT("Samples!A76")</f>
        <v>AugustREV_C4B</v>
      </c>
      <c r="L16" s="38" t="str">
        <f ca="1">INDIRECT("Samples!A84")</f>
        <v>SeptVW_C1S</v>
      </c>
      <c r="M16" s="39" t="str">
        <f ca="1">INDIRECT("Samples!A92")</f>
        <v>SeptSF_01B</v>
      </c>
    </row>
    <row r="17" spans="1:13">
      <c r="A17" s="2" t="s">
        <v>30</v>
      </c>
      <c r="B17" s="37" t="str">
        <f ca="1">INDIRECT("Samples!A5")</f>
        <v>MaySF_S3S</v>
      </c>
      <c r="C17" s="38" t="str">
        <f ca="1">INDIRECT("Samples!A13")</f>
        <v>MayREV_11B</v>
      </c>
      <c r="D17" s="38" t="str">
        <f ca="1">INDIRECT("Samples!A21")</f>
        <v>MayVW_S7B</v>
      </c>
      <c r="E17" s="39" t="str">
        <f ca="1">INDIRECT("Samples!A29")</f>
        <v>June501_4B</v>
      </c>
      <c r="F17" s="37" t="str">
        <f ca="1">INDIRECT("Samples!A37")</f>
        <v>JuneREV_C4B</v>
      </c>
      <c r="G17" s="38" t="str">
        <f ca="1">INDIRECT("Samples!A45")</f>
        <v>JulyVW_C1S</v>
      </c>
      <c r="H17" s="38" t="str">
        <f ca="1">INDIRECT("Samples!A53")</f>
        <v>JulyREV_11B</v>
      </c>
      <c r="I17" s="39" t="str">
        <f ca="1">INDIRECT("Samples!A61")</f>
        <v>JulyVW_S7B</v>
      </c>
      <c r="J17" s="37" t="str">
        <f ca="1">INDIRECT("Samples!A69")</f>
        <v>August501_4B</v>
      </c>
      <c r="K17" s="38" t="str">
        <f ca="1">INDIRECT("Samples!A77")</f>
        <v>AugustVW_C1B</v>
      </c>
      <c r="L17" s="38" t="str">
        <f ca="1">INDIRECT("Samples!A85")</f>
        <v>SeptVW_C3S</v>
      </c>
      <c r="M17" s="39" t="str">
        <f ca="1">INDIRECT("Samples!A93")</f>
        <v>SeptREV_C1B</v>
      </c>
    </row>
    <row r="18" spans="1:13">
      <c r="A18" s="2" t="s">
        <v>31</v>
      </c>
      <c r="B18" s="37" t="str">
        <f ca="1">INDIRECT("Samples!A6")</f>
        <v>MayVW_C1S</v>
      </c>
      <c r="C18" s="38" t="str">
        <f ca="1">INDIRECT("Samples!A14")</f>
        <v>MayREV_17B</v>
      </c>
      <c r="D18" s="38" t="str">
        <f ca="1">INDIRECT("Samples!A22")</f>
        <v>June501_1S</v>
      </c>
      <c r="E18" s="39" t="str">
        <f ca="1">INDIRECT("Samples!A30")</f>
        <v>JuneREV_01B</v>
      </c>
      <c r="F18" s="37" t="str">
        <f ca="1">INDIRECT("Samples!A38")</f>
        <v>JuneVW_C1B</v>
      </c>
      <c r="G18" s="38" t="str">
        <f ca="1">INDIRECT("Samples!A46")</f>
        <v>JulyVW_C2S</v>
      </c>
      <c r="H18" s="38" t="str">
        <f ca="1">INDIRECT("Samples!A54")</f>
        <v>JulyREV_17B</v>
      </c>
      <c r="I18" s="39" t="str">
        <f ca="1">INDIRECT("Samples!A62")</f>
        <v>August501_1S</v>
      </c>
      <c r="J18" s="37" t="str">
        <f ca="1">INDIRECT("Samples!A70")</f>
        <v>AugustREV_04B</v>
      </c>
      <c r="K18" s="38" t="str">
        <f ca="1">INDIRECT("Samples!A78")</f>
        <v>AugustVW_S5B</v>
      </c>
      <c r="L18" s="38" t="str">
        <f ca="1">INDIRECT("Samples!A86")</f>
        <v>Sept501_1B</v>
      </c>
      <c r="M18" s="39" t="str">
        <f ca="1">INDIRECT("Samples!A94")</f>
        <v>SeptREV_C4B</v>
      </c>
    </row>
    <row r="19" spans="1:13">
      <c r="A19" s="2" t="s">
        <v>32</v>
      </c>
      <c r="B19" s="37" t="str">
        <f ca="1">INDIRECT("Samples!A7")</f>
        <v>MayVW_C2S</v>
      </c>
      <c r="C19" s="38" t="str">
        <f ca="1">INDIRECT("Samples!A15")</f>
        <v>MaySF_01B</v>
      </c>
      <c r="D19" s="38" t="str">
        <f ca="1">INDIRECT("Samples!A23")</f>
        <v>June501_4S</v>
      </c>
      <c r="E19" s="39" t="str">
        <f ca="1">INDIRECT("Samples!A31")</f>
        <v>JuneREV_04B</v>
      </c>
      <c r="F19" s="37" t="str">
        <f ca="1">INDIRECT("Samples!A39")</f>
        <v>JuneVW_C3B</v>
      </c>
      <c r="G19" s="38" t="str">
        <f ca="1">INDIRECT("Samples!A47")</f>
        <v>JulyVW_C3S</v>
      </c>
      <c r="H19" s="38" t="str">
        <f ca="1">INDIRECT("Samples!A55")</f>
        <v>JulySF_01B</v>
      </c>
      <c r="I19" s="39" t="str">
        <f ca="1">INDIRECT("Samples!A63")</f>
        <v>August501_4S</v>
      </c>
      <c r="J19" s="37" t="str">
        <f ca="1">INDIRECT("Samples!A71")</f>
        <v>AugustREV_07B</v>
      </c>
      <c r="K19" s="38" t="str">
        <f ca="1">INDIRECT("Samples!A79")</f>
        <v>AugustVW_S7B</v>
      </c>
      <c r="L19" s="38" t="str">
        <f ca="1">INDIRECT("Samples!A87")</f>
        <v>Sept501_4B</v>
      </c>
      <c r="M19" s="39" t="str">
        <f ca="1">INDIRECT("Samples!A95")</f>
        <v>SeptVW_C1B</v>
      </c>
    </row>
    <row r="20" spans="1:13">
      <c r="A20" s="2" t="s">
        <v>33</v>
      </c>
      <c r="B20" s="37" t="str">
        <f ca="1">INDIRECT("Samples!A8")</f>
        <v>May501_1B</v>
      </c>
      <c r="C20" s="38" t="str">
        <f ca="1">INDIRECT("Samples!A16")</f>
        <v>MayREV_C1B</v>
      </c>
      <c r="D20" s="38" t="str">
        <f ca="1">INDIRECT("Samples!A24")</f>
        <v>JuneSF_01S</v>
      </c>
      <c r="E20" s="39" t="str">
        <f ca="1">INDIRECT("Samples!A32")</f>
        <v>JuneREV_07B</v>
      </c>
      <c r="F20" s="37" t="str">
        <f ca="1">INDIRECT("Samples!A40")</f>
        <v>JuneVW_S5B</v>
      </c>
      <c r="G20" s="38" t="str">
        <f ca="1">INDIRECT("Samples!A48")</f>
        <v>July501_1B</v>
      </c>
      <c r="H20" s="38" t="str">
        <f ca="1">INDIRECT("Samples!A56")</f>
        <v>JulyREV_C1B</v>
      </c>
      <c r="I20" s="39" t="str">
        <f ca="1">INDIRECT("Samples!A64")</f>
        <v>AugustSF_01S</v>
      </c>
      <c r="J20" s="37" t="str">
        <f ca="1">INDIRECT("Samples!A72")</f>
        <v>AugustREV_11B</v>
      </c>
      <c r="K20" s="38" t="str">
        <f ca="1">INDIRECT("Samples!A80")</f>
        <v>Sept501_1S</v>
      </c>
      <c r="L20" s="38" t="str">
        <f ca="1">INDIRECT("Samples!A88")</f>
        <v>SeptREV_04B</v>
      </c>
      <c r="M20" s="39" t="str">
        <f ca="1">INDIRECT("Samples!A96")</f>
        <v>SeptVW_S5B</v>
      </c>
    </row>
    <row r="21" spans="1:13">
      <c r="A21" s="2" t="s">
        <v>34</v>
      </c>
      <c r="B21" s="40" t="str">
        <f ca="1">INDIRECT("Samples!A9")</f>
        <v>May501_4B</v>
      </c>
      <c r="C21" s="41" t="str">
        <f ca="1">INDIRECT("Samples!A17")</f>
        <v>MayREV_C4B</v>
      </c>
      <c r="D21" s="41" t="str">
        <f ca="1">INDIRECT("Samples!A25")</f>
        <v>JuneSF_S3S</v>
      </c>
      <c r="E21" s="42" t="str">
        <f ca="1">INDIRECT("Samples!A33")</f>
        <v>JuneREV_11B</v>
      </c>
      <c r="F21" s="40" t="str">
        <f ca="1">INDIRECT("Samples!A41")</f>
        <v>JuneVW_S7B</v>
      </c>
      <c r="G21" s="41" t="str">
        <f ca="1">INDIRECT("Samples!A49")</f>
        <v>July501_4B</v>
      </c>
      <c r="H21" s="41" t="str">
        <f ca="1">INDIRECT("Samples!A57")</f>
        <v>JulyREV_C4B</v>
      </c>
      <c r="I21" s="42" t="str">
        <f ca="1">INDIRECT("Samples!A65")</f>
        <v>AugustSF_S3S</v>
      </c>
      <c r="J21" s="40" t="str">
        <f ca="1">INDIRECT("Samples!A73")</f>
        <v>AugustREV_17B</v>
      </c>
      <c r="K21" s="41" t="str">
        <f ca="1">INDIRECT("Samples!A81")</f>
        <v>Sept501_3S</v>
      </c>
      <c r="L21" s="41" t="str">
        <f ca="1">INDIRECT("Samples!A89")</f>
        <v>SeptREV_07B</v>
      </c>
      <c r="M21" s="42" t="str">
        <f ca="1">INDIRECT("Samples!A97")</f>
        <v>SeptVW_S7B</v>
      </c>
    </row>
    <row r="22" spans="1:13">
      <c r="F22"/>
    </row>
    <row r="23" spans="1:13">
      <c r="F23"/>
    </row>
    <row r="24" spans="1:13">
      <c r="F24"/>
    </row>
  </sheetData>
  <mergeCells count="13">
    <mergeCell ref="J1:M1"/>
    <mergeCell ref="J9:K9"/>
    <mergeCell ref="A3:B3"/>
    <mergeCell ref="A2:B2"/>
    <mergeCell ref="A1:G1"/>
    <mergeCell ref="L10:M10"/>
    <mergeCell ref="L9:M9"/>
    <mergeCell ref="A7:B7"/>
    <mergeCell ref="A4:B4"/>
    <mergeCell ref="M4:M6"/>
    <mergeCell ref="A6:B6"/>
    <mergeCell ref="A5:B5"/>
    <mergeCell ref="J10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Print_MasterMix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O'Donnell</dc:creator>
  <cp:keywords/>
  <dc:description/>
  <cp:lastModifiedBy>Emma Strand</cp:lastModifiedBy>
  <cp:revision/>
  <cp:lastPrinted>2021-08-11T19:49:28Z</cp:lastPrinted>
  <dcterms:created xsi:type="dcterms:W3CDTF">2019-02-25T15:18:26Z</dcterms:created>
  <dcterms:modified xsi:type="dcterms:W3CDTF">2023-12-14T18:20:01Z</dcterms:modified>
  <cp:category/>
  <cp:contentStatus/>
</cp:coreProperties>
</file>