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OTES\2018\4414\data partitioning\"/>
    </mc:Choice>
  </mc:AlternateContent>
  <xr:revisionPtr revIDLastSave="0" documentId="13_ncr:1_{86D19DAE-FB44-4E64-8071-DF38864D8378}" xr6:coauthVersionLast="40" xr6:coauthVersionMax="40" xr10:uidLastSave="{00000000-0000-0000-0000-000000000000}"/>
  <bookViews>
    <workbookView xWindow="0" yWindow="0" windowWidth="24000" windowHeight="9465" xr2:uid="{37CABFC9-3EE8-4C59-966A-D17A3637C9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8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2" i="1"/>
  <c r="G68" i="1"/>
  <c r="G66" i="1"/>
  <c r="G65" i="1"/>
  <c r="G63" i="1"/>
  <c r="G60" i="1"/>
  <c r="G59" i="1"/>
  <c r="G58" i="1"/>
  <c r="G57" i="1"/>
  <c r="G56" i="1"/>
  <c r="G54" i="1"/>
  <c r="G52" i="1"/>
  <c r="G50" i="1"/>
  <c r="G48" i="1"/>
  <c r="G47" i="1"/>
  <c r="G46" i="1"/>
  <c r="G44" i="1"/>
  <c r="G43" i="1"/>
  <c r="G42" i="1"/>
  <c r="G41" i="1"/>
  <c r="G38" i="1"/>
  <c r="G37" i="1"/>
  <c r="G36" i="1"/>
  <c r="G31" i="1"/>
  <c r="G30" i="1"/>
  <c r="G29" i="1"/>
  <c r="G26" i="1"/>
  <c r="G25" i="1"/>
  <c r="G24" i="1"/>
  <c r="G23" i="1"/>
  <c r="G22" i="1"/>
  <c r="G19" i="1"/>
  <c r="G17" i="1"/>
  <c r="G14" i="1"/>
  <c r="G12" i="1"/>
  <c r="G16" i="1"/>
  <c r="G15" i="1"/>
  <c r="G10" i="1"/>
  <c r="G9" i="1"/>
  <c r="G7" i="1"/>
  <c r="G6" i="1"/>
  <c r="G5" i="1"/>
  <c r="G4" i="1"/>
  <c r="G3" i="1"/>
  <c r="G2" i="1"/>
  <c r="F68" i="1"/>
</calcChain>
</file>

<file path=xl/sharedStrings.xml><?xml version="1.0" encoding="utf-8"?>
<sst xmlns="http://schemas.openxmlformats.org/spreadsheetml/2006/main" count="263" uniqueCount="200">
  <si>
    <t>All\ The\ Small\ Things\ -\ Chorus.midi</t>
  </si>
  <si>
    <t>All\ The\ Small\ Things\ -\ Verse.midi</t>
  </si>
  <si>
    <t>Around\ The\ World\ -\ Chorus.midi</t>
  </si>
  <si>
    <t>Around\ The\ World\ -\ Verse.midi</t>
  </si>
  <si>
    <t>Baby\ I'm\ Yours\ -\ Chorus.midi</t>
  </si>
  <si>
    <t>Baby\ One\ More\ Time\ -\ Chorus.midi</t>
  </si>
  <si>
    <t>Baby\ One\ More\ Time\ -\ Verse.midi</t>
  </si>
  <si>
    <t>Barbie\ Girl\ -\ Chorus.midi</t>
  </si>
  <si>
    <t>Barbie\ Girl\ -\ Verse.midi</t>
  </si>
  <si>
    <t>Beautiful\ Life\ -\ Chorus.midi</t>
  </si>
  <si>
    <t>Beautiful\ Life\ -\ Pre\ Chorus.midi</t>
  </si>
  <si>
    <t>Beautiful\ Life\ -\ Verse.midi</t>
  </si>
  <si>
    <t>Best\ Day\ Of\ My\ Life\ -\ Chorus.midi</t>
  </si>
  <si>
    <t>Blank\ Space\ -\ Chorus.midi</t>
  </si>
  <si>
    <t>Blank\ Space\ -\ Pre\ Chorus.midi</t>
  </si>
  <si>
    <t>Blank\ Space\ -\ Verse.midi</t>
  </si>
  <si>
    <t>California\ Gurls\ -\ Chorus.midi</t>
  </si>
  <si>
    <t>California\ Gurls\ -\ Pre\ Chorus.midi</t>
  </si>
  <si>
    <t>California\ Gurls\ -\ Verse.midi</t>
  </si>
  <si>
    <t>Call\ Me\ Maybe\ -\ Chorus.midi</t>
  </si>
  <si>
    <t>Can\ You\ Feel\ the\ Love\ Tonight\ -\ Chorus.midi</t>
  </si>
  <si>
    <t>Can\ You\ Feel\ the\ Love\ Tonight\ -\ Verse.midi</t>
  </si>
  <si>
    <t>Chasing\ Pavements\ -\ Chorus.midi</t>
  </si>
  <si>
    <t>Clocks\ -\ Intro.midi</t>
  </si>
  <si>
    <t>Clocks\ -\ Verse.midi</t>
  </si>
  <si>
    <t>Dancing\ Queen\ -\ Chorus.midi</t>
  </si>
  <si>
    <t>Dancing\ Queen\ -\ Verse.midi</t>
  </si>
  <si>
    <t>Dark\ Horse\ -\ Chorus.midi</t>
  </si>
  <si>
    <t>Dark\ Horse\ -\ Verse.midi</t>
  </si>
  <si>
    <t>Die\ Young\ -\ Chorus.midi</t>
  </si>
  <si>
    <t>Die\ Young\ -\ Verse.midi</t>
  </si>
  <si>
    <t>Don't\ Trust\ Me\ -\ Chorus.midi</t>
  </si>
  <si>
    <t>Every\ Time\ We\ Touch\ -\ Chorus.midi</t>
  </si>
  <si>
    <t>Every\ Time\ We\ Touch\ -\ Verse.midi</t>
  </si>
  <si>
    <t>Everybody\ -\ Chorus.midi</t>
  </si>
  <si>
    <t>Ex's\ And\ Oh's\ -\ Chorus.midi</t>
  </si>
  <si>
    <t>Feel\ So\ Close\ -\ Chorus.midi</t>
  </si>
  <si>
    <t>Feel\ So\ Close\ -\ Verse.midi</t>
  </si>
  <si>
    <t>Fix\ You\ -\ Chorus.midi</t>
  </si>
  <si>
    <t>Fix\ You\ -\ Verse.midi</t>
  </si>
  <si>
    <t>Genie\ In\ A\ Bottle\ -\ Chorus.midi</t>
  </si>
  <si>
    <t>Genie\ in\ a\ Bottle\ -\ Verse.midi</t>
  </si>
  <si>
    <t>Girl\ On\ Fire\ -\ Bridge.midi</t>
  </si>
  <si>
    <t>Girl\ On\ Fire\ -\ Chorus.midi</t>
  </si>
  <si>
    <t>Girl\ On\ Fire\ -\ Pre\ Chorus.midi</t>
  </si>
  <si>
    <t>Girl\ On\ Fire\ -\ Verse.midi</t>
  </si>
  <si>
    <t>Hot\ N\ Cold\ -\ Bridge.midi</t>
  </si>
  <si>
    <t>Hot\ N\ Cold\ -\ Chorus.midi</t>
  </si>
  <si>
    <t>Hot\ N\ Cold\ -\ Verse.midi</t>
  </si>
  <si>
    <t>How\ Deep\ Is\ Your\ Love\ -\ Chorus.midi</t>
  </si>
  <si>
    <t>I\ Gotta\ Feeling\ -\ Chorus.midi</t>
  </si>
  <si>
    <t>I\ Kissed\ A\ Girl\ -\ Bridge.midi</t>
  </si>
  <si>
    <t>I\ Kissed\ A\ Girl\ -\ Chorus.midi</t>
  </si>
  <si>
    <t>I\ Kissed\ A\ Girl\ -\ Verse.midi</t>
  </si>
  <si>
    <t>I\ Miss\ You\ -\ Chorus.midi</t>
  </si>
  <si>
    <t>I\ Miss\ You\ -\ Verse.midi</t>
  </si>
  <si>
    <t>I\ Need\ Your\ Love\ -\ Chorus.midi</t>
  </si>
  <si>
    <t>I\ Need\ Your\ Love\ -\ Verse.midi</t>
  </si>
  <si>
    <t>I\ Want\ It\ That\ Way\ -\ Chorus.midi</t>
  </si>
  <si>
    <t>Irreplaceable\ -\ Chorus.midi</t>
  </si>
  <si>
    <t>Let's\ Dance\ -\ Chorus.midi</t>
  </si>
  <si>
    <t>Let's\ Go\ -\ Verse.midi</t>
  </si>
  <si>
    <t>Locked\ Out\ Of\ Heaven\ -\ Chorus.midi</t>
  </si>
  <si>
    <t>Locked\ Out\ Of\ Heaven\ -\ Pre\ Chorus.midi</t>
  </si>
  <si>
    <t>Locked\ Out\ Of\ Heaven\ -\ Verse.midi</t>
  </si>
  <si>
    <t>Love\ Me\ Harder\ ft\ The\ Weeknd\ -\ Chorus.midi</t>
  </si>
  <si>
    <t>Love\ Me\ Harder\ ft\ The\ Weeknd\ -\ Pre\ Chorus.midi</t>
  </si>
  <si>
    <t>Love\ Me\ Harder\ ft\ The\ Weeknd\ -\ Verse.midi</t>
  </si>
  <si>
    <t>Love\ Story\ -\ Chorus.midi</t>
  </si>
  <si>
    <t>Love\ Story\ -\ Verse.midi</t>
  </si>
  <si>
    <t>Mr\ Saxobeat\ -\ Verse.midi</t>
  </si>
  <si>
    <t>Outside\ feat\ Ellie\ Goulding\ -\ Chorus.midi</t>
  </si>
  <si>
    <t>Piano\ man\ -\ Bridge.midi</t>
  </si>
  <si>
    <t>Piano\ Man\ -\ Chorus.midi</t>
  </si>
  <si>
    <t>Piano\ Man\ -\ Verse.midi</t>
  </si>
  <si>
    <t>Pompeii\ -\ Bridge.midi</t>
  </si>
  <si>
    <t>Pompeii\ -\ Chorus.midi</t>
  </si>
  <si>
    <t>Pompeii\ -\ Intro.midi</t>
  </si>
  <si>
    <t>Pompeii\ -\ Verse.midi</t>
  </si>
  <si>
    <t>Put\ Your\ Records\ On\ -\ Chorus.midi</t>
  </si>
  <si>
    <t>Put\ Your\ Records\ On\ -\ Verse.midi</t>
  </si>
  <si>
    <t>Roar\ -\ Chorus.midi</t>
  </si>
  <si>
    <t>Roar\ -\ Pre\ Chorus.midi</t>
  </si>
  <si>
    <t>Roar\ -\ Verse.midi</t>
  </si>
  <si>
    <t>Rock\ That\ Body\ -\ Chorus.midi</t>
  </si>
  <si>
    <t>Rolling\ In\ The\ Deep\ -\ Chorus.midi</t>
  </si>
  <si>
    <t>Rolling\ In\ The\ Deep\ -\ Pre\ Chorus.midi</t>
  </si>
  <si>
    <t>Say\ My\ Name\ -\ Chorus.midi</t>
  </si>
  <si>
    <t>Say\ My\ Name\ -\ Pre\ Chorus.midi</t>
  </si>
  <si>
    <t>Say\ My\ Name\ -\ Verse.midi</t>
  </si>
  <si>
    <t>Shake\ It\ Off\ -\ Chorus.midi</t>
  </si>
  <si>
    <t>Shake\ It\ Off\ -\ Pre\ Chorus.midi</t>
  </si>
  <si>
    <t>Shake\ It\ Off\ -\ Verse.midi</t>
  </si>
  <si>
    <t>Sk8er\ Boi\ -\ Verse.midi</t>
  </si>
  <si>
    <t>Someone\ Like\ You\ -\ Chorus.midi</t>
  </si>
  <si>
    <t>Someone\ Like\ You\ -\ Verse.midi</t>
  </si>
  <si>
    <t>Summer\ -\ Chorus.midi</t>
  </si>
  <si>
    <t>Sweet\ Nothing\ -\ Chorus.midi</t>
  </si>
  <si>
    <t>Sweet\ Nothing\ -\ Verse.midi</t>
  </si>
  <si>
    <t>The\ Great\ Escape\ -\ Verse.midi</t>
  </si>
  <si>
    <t>The\ Scientist\ -\ Intro.midi</t>
  </si>
  <si>
    <t>The\ Scientist\ -\ Verse.midi</t>
  </si>
  <si>
    <t>Thinking\ Out\ Loud\ -\ Chorus.midi</t>
  </si>
  <si>
    <t>Timber\ -\ Chorus.midi</t>
  </si>
  <si>
    <t>Timber\ -\ Verse.midi</t>
  </si>
  <si>
    <t>Tiny\ Dancer\ -\ Chorus.midi</t>
  </si>
  <si>
    <t>Tiny\ Dancer\ -\ Pre\ Chorus.midi</t>
  </si>
  <si>
    <t>Tiny\ Dancer\ -\ Verse.midi</t>
  </si>
  <si>
    <t>Titanium\ feat\ Sia\ -\ Chorus.midi</t>
  </si>
  <si>
    <t>Titanium\ feat\ Sia\ -\ Verse.midi</t>
  </si>
  <si>
    <t>Toxic\ -\ Chorus.midi</t>
  </si>
  <si>
    <t>Toxic\ -\ Verse.midi</t>
  </si>
  <si>
    <t>Treasure\ -\ Chorus.midi</t>
  </si>
  <si>
    <t>Treasure\ -\ Verse.midi</t>
  </si>
  <si>
    <t>Viva\ La\ Vida\ -\ Verse.midi</t>
  </si>
  <si>
    <t>What\ A\ Girl\ Wants\ -\ Chorus.midi</t>
  </si>
  <si>
    <t>When\ I\ Was\ Your\ Man\ -\ Chorus.midi</t>
  </si>
  <si>
    <t>When\ I\ Was\ Your\ Man\ -\ Pre\ Chorus.midi</t>
  </si>
  <si>
    <t>When\ I\ Was\ Your\ Man\ -\ Verse.midi</t>
  </si>
  <si>
    <t>When\ Love\ Takes\ Over\ ft\ Kelly\ Rowland\ -\ Chorus.midi</t>
  </si>
  <si>
    <t>White\ Flag\ -\ Chorus.midi</t>
  </si>
  <si>
    <t>White\ Flag\ -\ Verse.midi</t>
  </si>
  <si>
    <t>You\ Belong\ With\ Me\ -\ Chorus.midi</t>
  </si>
  <si>
    <t>You\ Belong\ With\ Me\ -\ Pre\ Chorus.midi</t>
  </si>
  <si>
    <t>You\ Belong\ With\ Me\ -\ Verse.midi</t>
  </si>
  <si>
    <t>You\ Drive\ Me\ Crazy\ -\ Chorus.midi</t>
  </si>
  <si>
    <t>Song</t>
  </si>
  <si>
    <t>Sequences</t>
  </si>
  <si>
    <t>Parts</t>
  </si>
  <si>
    <t>All The Small Things</t>
  </si>
  <si>
    <t>Around The World</t>
  </si>
  <si>
    <t>Baby I'm Yours</t>
  </si>
  <si>
    <t>Barbie Girl</t>
  </si>
  <si>
    <t>Beautiful Life</t>
  </si>
  <si>
    <t>Best Day Of My Life</t>
  </si>
  <si>
    <t>Blank Space</t>
  </si>
  <si>
    <t>California Gurls</t>
  </si>
  <si>
    <t>Call Me Maybe</t>
  </si>
  <si>
    <t>Can You Feel the Love Tonight</t>
  </si>
  <si>
    <t>Chasing Pavements</t>
  </si>
  <si>
    <t>Clocks</t>
  </si>
  <si>
    <t>Dancing Queen</t>
  </si>
  <si>
    <t>Dark Horse</t>
  </si>
  <si>
    <t>Die Young</t>
  </si>
  <si>
    <t>Don't Trust Me</t>
  </si>
  <si>
    <t>Every Time We Touch</t>
  </si>
  <si>
    <t>Everybody</t>
  </si>
  <si>
    <t>Ex's And Oh's</t>
  </si>
  <si>
    <t>Feel So Close</t>
  </si>
  <si>
    <t>Fix You</t>
  </si>
  <si>
    <t>Genie In A Bottle</t>
  </si>
  <si>
    <t>Girl On Fire</t>
  </si>
  <si>
    <t>Hot N Cold</t>
  </si>
  <si>
    <t>How Deep Is Your Love</t>
  </si>
  <si>
    <t>I Gotta Feeling</t>
  </si>
  <si>
    <t>I Kissed A Girl</t>
  </si>
  <si>
    <t>I Miss You</t>
  </si>
  <si>
    <t xml:space="preserve">I Need Your Love </t>
  </si>
  <si>
    <t>I Want It That Way</t>
  </si>
  <si>
    <t>Irreplaceable</t>
  </si>
  <si>
    <t>Let's Dance</t>
  </si>
  <si>
    <t>Let's Go</t>
  </si>
  <si>
    <t>Locked Out Of Heaven</t>
  </si>
  <si>
    <t>Love Me Harder ft The Weekend</t>
  </si>
  <si>
    <t>Love Story</t>
  </si>
  <si>
    <t>Mr Saxobeat</t>
  </si>
  <si>
    <t>Outside feat Ellie Goulding</t>
  </si>
  <si>
    <t>Piano Man</t>
  </si>
  <si>
    <t>Pomepeii</t>
  </si>
  <si>
    <t>Put Your Records On</t>
  </si>
  <si>
    <t>Roar</t>
  </si>
  <si>
    <t>Rock That Body</t>
  </si>
  <si>
    <t>Rolling In The Deep</t>
  </si>
  <si>
    <t>Say My Name</t>
  </si>
  <si>
    <t>Shake It Off</t>
  </si>
  <si>
    <t>Sk8er Boi</t>
  </si>
  <si>
    <t>Someone Like You</t>
  </si>
  <si>
    <t xml:space="preserve">Summer </t>
  </si>
  <si>
    <t>Sweet Nothing</t>
  </si>
  <si>
    <t xml:space="preserve">The Great Escape </t>
  </si>
  <si>
    <t xml:space="preserve">The Scientist </t>
  </si>
  <si>
    <t>Thinking Out Loud</t>
  </si>
  <si>
    <t>Timber</t>
  </si>
  <si>
    <t>Tiny Dancer</t>
  </si>
  <si>
    <t>Titanium</t>
  </si>
  <si>
    <t>Toxic</t>
  </si>
  <si>
    <t>Treasure</t>
  </si>
  <si>
    <t>Viva La Vida</t>
  </si>
  <si>
    <t>What  A Girl Wants</t>
  </si>
  <si>
    <t>When I Was Your Man</t>
  </si>
  <si>
    <t>When Love Takes Over ft Kelly Rowland</t>
  </si>
  <si>
    <t>White Flag</t>
  </si>
  <si>
    <t>You Belong With Me</t>
  </si>
  <si>
    <t>You Drive Me Crazy</t>
  </si>
  <si>
    <t>Num Notes</t>
  </si>
  <si>
    <t>Baby One More Time</t>
  </si>
  <si>
    <t>test</t>
  </si>
  <si>
    <t>DATASET ASSIGNMENT (randomly generated)</t>
  </si>
  <si>
    <t>validation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</si>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</sst>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07CD-6843-4A7C-998A-A98121F5E810}">
  <dimension ref="A1:I191"/>
  <sheetViews>
    <sheetView tabSelected="1" topLeftCell="F44" workbookViewId="0">
      <selection activeCell="I68" sqref="I68"/>
    </sheetView>
  </sheetViews>
  <sheetFormatPr defaultRowHeight="15" x14ac:dyDescent="0.25"/>
  <cols>
    <col min="2" max="2" width="55.5703125" style="1" customWidth="1"/>
    <col min="5" max="5" width="35.7109375" customWidth="1"/>
    <col min="6" max="7" width="17.140625" customWidth="1"/>
    <col min="8" max="8" width="12.7109375" customWidth="1"/>
    <col min="9" max="9" width="23.28515625" customWidth="1"/>
  </cols>
  <sheetData>
    <row r="1" spans="1:9" x14ac:dyDescent="0.25">
      <c r="A1">
        <v>1</v>
      </c>
      <c r="B1" s="1" t="s">
        <v>0</v>
      </c>
      <c r="E1" s="2" t="s">
        <v>126</v>
      </c>
      <c r="F1" s="2" t="s">
        <v>128</v>
      </c>
      <c r="G1" s="2" t="s">
        <v>194</v>
      </c>
      <c r="H1" s="2" t="s">
        <v>127</v>
      </c>
      <c r="I1" s="2" t="s">
        <v>197</v>
      </c>
    </row>
    <row r="2" spans="1:9" x14ac:dyDescent="0.25">
      <c r="B2" s="1" t="s">
        <v>1</v>
      </c>
      <c r="E2" t="s">
        <v>129</v>
      </c>
      <c r="F2">
        <v>2</v>
      </c>
      <c r="G2">
        <f>171+136</f>
        <v>307</v>
      </c>
      <c r="H2">
        <f>G2-40</f>
        <v>267</v>
      </c>
      <c r="I2" t="s">
        <v>199</v>
      </c>
    </row>
    <row r="3" spans="1:9" x14ac:dyDescent="0.25">
      <c r="E3" t="s">
        <v>130</v>
      </c>
      <c r="F3">
        <v>2</v>
      </c>
      <c r="G3">
        <f>316+139</f>
        <v>455</v>
      </c>
      <c r="H3">
        <f t="shared" ref="H3:H66" si="0">G3-40</f>
        <v>415</v>
      </c>
      <c r="I3" t="s">
        <v>199</v>
      </c>
    </row>
    <row r="4" spans="1:9" x14ac:dyDescent="0.25">
      <c r="A4">
        <v>2</v>
      </c>
      <c r="B4" s="1" t="s">
        <v>2</v>
      </c>
      <c r="E4" s="1" t="s">
        <v>131</v>
      </c>
      <c r="F4">
        <v>1</v>
      </c>
      <c r="G4">
        <f>207</f>
        <v>207</v>
      </c>
      <c r="H4">
        <f t="shared" si="0"/>
        <v>167</v>
      </c>
      <c r="I4" t="s">
        <v>199</v>
      </c>
    </row>
    <row r="5" spans="1:9" x14ac:dyDescent="0.25">
      <c r="E5" s="1" t="s">
        <v>195</v>
      </c>
      <c r="F5">
        <v>2</v>
      </c>
      <c r="G5">
        <f>89+83</f>
        <v>172</v>
      </c>
      <c r="H5">
        <f t="shared" si="0"/>
        <v>132</v>
      </c>
      <c r="I5" t="s">
        <v>198</v>
      </c>
    </row>
    <row r="6" spans="1:9" x14ac:dyDescent="0.25">
      <c r="B6" s="1" t="s">
        <v>3</v>
      </c>
      <c r="E6" s="1" t="s">
        <v>132</v>
      </c>
      <c r="F6">
        <v>2</v>
      </c>
      <c r="G6">
        <f>242+198</f>
        <v>440</v>
      </c>
      <c r="H6">
        <f t="shared" si="0"/>
        <v>400</v>
      </c>
      <c r="I6" t="s">
        <v>199</v>
      </c>
    </row>
    <row r="7" spans="1:9" x14ac:dyDescent="0.25">
      <c r="E7" s="1" t="s">
        <v>133</v>
      </c>
      <c r="F7">
        <v>3</v>
      </c>
      <c r="G7">
        <f xml:space="preserve"> 71+127+60</f>
        <v>258</v>
      </c>
      <c r="H7">
        <f t="shared" si="0"/>
        <v>218</v>
      </c>
      <c r="I7" t="s">
        <v>199</v>
      </c>
    </row>
    <row r="8" spans="1:9" x14ac:dyDescent="0.25">
      <c r="A8">
        <v>3</v>
      </c>
      <c r="B8" s="1" t="s">
        <v>4</v>
      </c>
      <c r="E8" s="1" t="s">
        <v>134</v>
      </c>
      <c r="F8">
        <v>1</v>
      </c>
      <c r="G8">
        <v>143</v>
      </c>
      <c r="H8">
        <f t="shared" si="0"/>
        <v>103</v>
      </c>
      <c r="I8" t="s">
        <v>199</v>
      </c>
    </row>
    <row r="9" spans="1:9" x14ac:dyDescent="0.25">
      <c r="B9" s="1" t="s">
        <v>5</v>
      </c>
      <c r="E9" s="1" t="s">
        <v>135</v>
      </c>
      <c r="F9">
        <v>3</v>
      </c>
      <c r="G9">
        <f>160+160+156</f>
        <v>476</v>
      </c>
      <c r="H9">
        <f t="shared" si="0"/>
        <v>436</v>
      </c>
      <c r="I9" t="s">
        <v>196</v>
      </c>
    </row>
    <row r="10" spans="1:9" x14ac:dyDescent="0.25">
      <c r="B10" s="1" t="s">
        <v>6</v>
      </c>
      <c r="E10" s="1" t="s">
        <v>136</v>
      </c>
      <c r="F10">
        <v>3</v>
      </c>
      <c r="G10">
        <f>127+127</f>
        <v>254</v>
      </c>
      <c r="H10">
        <f t="shared" si="0"/>
        <v>214</v>
      </c>
      <c r="I10" t="s">
        <v>199</v>
      </c>
    </row>
    <row r="11" spans="1:9" x14ac:dyDescent="0.25">
      <c r="E11" s="1" t="s">
        <v>137</v>
      </c>
      <c r="F11">
        <v>1</v>
      </c>
      <c r="G11">
        <v>67</v>
      </c>
      <c r="H11">
        <f t="shared" si="0"/>
        <v>27</v>
      </c>
      <c r="I11" t="s">
        <v>199</v>
      </c>
    </row>
    <row r="12" spans="1:9" x14ac:dyDescent="0.25">
      <c r="A12">
        <v>4</v>
      </c>
      <c r="B12" s="1" t="s">
        <v>7</v>
      </c>
      <c r="E12" s="1" t="s">
        <v>138</v>
      </c>
      <c r="F12">
        <v>2</v>
      </c>
      <c r="G12">
        <f>180+117</f>
        <v>297</v>
      </c>
      <c r="H12">
        <f t="shared" si="0"/>
        <v>257</v>
      </c>
      <c r="I12" t="s">
        <v>196</v>
      </c>
    </row>
    <row r="13" spans="1:9" x14ac:dyDescent="0.25">
      <c r="B13" s="1" t="s">
        <v>8</v>
      </c>
      <c r="E13" s="1" t="s">
        <v>139</v>
      </c>
      <c r="F13">
        <v>1</v>
      </c>
      <c r="G13">
        <v>297</v>
      </c>
      <c r="H13">
        <f t="shared" si="0"/>
        <v>257</v>
      </c>
      <c r="I13" t="s">
        <v>198</v>
      </c>
    </row>
    <row r="14" spans="1:9" x14ac:dyDescent="0.25">
      <c r="E14" s="1" t="s">
        <v>140</v>
      </c>
      <c r="F14">
        <v>2</v>
      </c>
      <c r="G14">
        <f>67+52</f>
        <v>119</v>
      </c>
      <c r="H14">
        <f t="shared" si="0"/>
        <v>79</v>
      </c>
      <c r="I14" t="s">
        <v>199</v>
      </c>
    </row>
    <row r="15" spans="1:9" x14ac:dyDescent="0.25">
      <c r="A15">
        <v>5</v>
      </c>
      <c r="B15" s="1" t="s">
        <v>9</v>
      </c>
      <c r="E15" s="1" t="s">
        <v>141</v>
      </c>
      <c r="F15">
        <v>2</v>
      </c>
      <c r="G15">
        <f>137+118</f>
        <v>255</v>
      </c>
      <c r="H15">
        <f t="shared" si="0"/>
        <v>215</v>
      </c>
      <c r="I15" t="s">
        <v>196</v>
      </c>
    </row>
    <row r="16" spans="1:9" x14ac:dyDescent="0.25">
      <c r="B16" s="1" t="s">
        <v>10</v>
      </c>
      <c r="E16" s="1" t="s">
        <v>142</v>
      </c>
      <c r="F16">
        <v>2</v>
      </c>
      <c r="G16">
        <f>242+212</f>
        <v>454</v>
      </c>
      <c r="H16">
        <f t="shared" si="0"/>
        <v>414</v>
      </c>
      <c r="I16" t="s">
        <v>199</v>
      </c>
    </row>
    <row r="17" spans="1:9" x14ac:dyDescent="0.25">
      <c r="B17" s="1" t="s">
        <v>11</v>
      </c>
      <c r="E17" t="s">
        <v>143</v>
      </c>
      <c r="F17">
        <v>2</v>
      </c>
      <c r="G17">
        <f>240+107</f>
        <v>347</v>
      </c>
      <c r="H17">
        <f t="shared" si="0"/>
        <v>307</v>
      </c>
      <c r="I17" t="s">
        <v>199</v>
      </c>
    </row>
    <row r="18" spans="1:9" x14ac:dyDescent="0.25">
      <c r="E18" t="s">
        <v>144</v>
      </c>
      <c r="F18">
        <v>1</v>
      </c>
      <c r="G18">
        <v>128</v>
      </c>
      <c r="H18">
        <f t="shared" si="0"/>
        <v>88</v>
      </c>
      <c r="I18" t="s">
        <v>199</v>
      </c>
    </row>
    <row r="19" spans="1:9" x14ac:dyDescent="0.25">
      <c r="A19">
        <v>6</v>
      </c>
      <c r="B19" s="1" t="s">
        <v>12</v>
      </c>
      <c r="E19" t="s">
        <v>145</v>
      </c>
      <c r="F19">
        <v>2</v>
      </c>
      <c r="G19">
        <f>78+82</f>
        <v>160</v>
      </c>
      <c r="H19">
        <f t="shared" si="0"/>
        <v>120</v>
      </c>
      <c r="I19" t="s">
        <v>198</v>
      </c>
    </row>
    <row r="20" spans="1:9" x14ac:dyDescent="0.25">
      <c r="E20" t="s">
        <v>146</v>
      </c>
      <c r="F20">
        <v>1</v>
      </c>
      <c r="G20">
        <v>130</v>
      </c>
      <c r="H20">
        <f t="shared" si="0"/>
        <v>90</v>
      </c>
      <c r="I20" t="s">
        <v>199</v>
      </c>
    </row>
    <row r="21" spans="1:9" x14ac:dyDescent="0.25">
      <c r="A21">
        <v>7</v>
      </c>
      <c r="B21" s="1" t="s">
        <v>13</v>
      </c>
      <c r="E21" t="s">
        <v>147</v>
      </c>
      <c r="F21">
        <v>1</v>
      </c>
      <c r="G21">
        <v>129</v>
      </c>
      <c r="H21">
        <f t="shared" si="0"/>
        <v>89</v>
      </c>
      <c r="I21" t="s">
        <v>199</v>
      </c>
    </row>
    <row r="22" spans="1:9" x14ac:dyDescent="0.25">
      <c r="B22" s="1" t="s">
        <v>14</v>
      </c>
      <c r="E22" t="s">
        <v>148</v>
      </c>
      <c r="F22">
        <v>2</v>
      </c>
      <c r="G22">
        <f>103+104</f>
        <v>207</v>
      </c>
      <c r="H22">
        <f t="shared" si="0"/>
        <v>167</v>
      </c>
      <c r="I22" t="s">
        <v>199</v>
      </c>
    </row>
    <row r="23" spans="1:9" x14ac:dyDescent="0.25">
      <c r="B23" s="1" t="s">
        <v>15</v>
      </c>
      <c r="E23" t="s">
        <v>149</v>
      </c>
      <c r="F23">
        <v>2</v>
      </c>
      <c r="G23">
        <f>62+117</f>
        <v>179</v>
      </c>
      <c r="H23">
        <f t="shared" si="0"/>
        <v>139</v>
      </c>
      <c r="I23" t="s">
        <v>199</v>
      </c>
    </row>
    <row r="24" spans="1:9" x14ac:dyDescent="0.25">
      <c r="E24" t="s">
        <v>150</v>
      </c>
      <c r="F24">
        <v>2</v>
      </c>
      <c r="G24">
        <f>106+50</f>
        <v>156</v>
      </c>
      <c r="H24">
        <f t="shared" si="0"/>
        <v>116</v>
      </c>
      <c r="I24" t="s">
        <v>199</v>
      </c>
    </row>
    <row r="25" spans="1:9" x14ac:dyDescent="0.25">
      <c r="A25">
        <v>8</v>
      </c>
      <c r="B25" s="1" t="s">
        <v>16</v>
      </c>
      <c r="E25" t="s">
        <v>151</v>
      </c>
      <c r="F25">
        <v>4</v>
      </c>
      <c r="G25">
        <f>77+118+125+141</f>
        <v>461</v>
      </c>
      <c r="H25">
        <f t="shared" si="0"/>
        <v>421</v>
      </c>
      <c r="I25" t="s">
        <v>198</v>
      </c>
    </row>
    <row r="26" spans="1:9" x14ac:dyDescent="0.25">
      <c r="B26" s="1" t="s">
        <v>17</v>
      </c>
      <c r="E26" t="s">
        <v>152</v>
      </c>
      <c r="F26">
        <v>3</v>
      </c>
      <c r="G26">
        <f>132+238+216</f>
        <v>586</v>
      </c>
      <c r="H26">
        <f t="shared" si="0"/>
        <v>546</v>
      </c>
      <c r="I26" t="s">
        <v>199</v>
      </c>
    </row>
    <row r="27" spans="1:9" x14ac:dyDescent="0.25">
      <c r="B27" s="1" t="s">
        <v>18</v>
      </c>
      <c r="E27" t="s">
        <v>153</v>
      </c>
      <c r="F27">
        <v>1</v>
      </c>
      <c r="G27">
        <v>66</v>
      </c>
      <c r="H27">
        <f t="shared" si="0"/>
        <v>26</v>
      </c>
      <c r="I27" t="s">
        <v>199</v>
      </c>
    </row>
    <row r="28" spans="1:9" x14ac:dyDescent="0.25">
      <c r="E28" t="s">
        <v>154</v>
      </c>
      <c r="F28">
        <v>1</v>
      </c>
      <c r="G28">
        <v>127</v>
      </c>
      <c r="H28">
        <f t="shared" si="0"/>
        <v>87</v>
      </c>
      <c r="I28" t="s">
        <v>199</v>
      </c>
    </row>
    <row r="29" spans="1:9" x14ac:dyDescent="0.25">
      <c r="A29">
        <v>9</v>
      </c>
      <c r="B29" s="1" t="s">
        <v>19</v>
      </c>
      <c r="E29" t="s">
        <v>155</v>
      </c>
      <c r="F29">
        <v>3</v>
      </c>
      <c r="G29">
        <f>167+216+202</f>
        <v>585</v>
      </c>
      <c r="H29">
        <f t="shared" si="0"/>
        <v>545</v>
      </c>
      <c r="I29" t="s">
        <v>196</v>
      </c>
    </row>
    <row r="30" spans="1:9" x14ac:dyDescent="0.25">
      <c r="E30" t="s">
        <v>156</v>
      </c>
      <c r="F30">
        <v>2</v>
      </c>
      <c r="G30">
        <f>123+137</f>
        <v>260</v>
      </c>
      <c r="H30">
        <f t="shared" si="0"/>
        <v>220</v>
      </c>
      <c r="I30" t="s">
        <v>199</v>
      </c>
    </row>
    <row r="31" spans="1:9" x14ac:dyDescent="0.25">
      <c r="A31">
        <v>10</v>
      </c>
      <c r="B31" s="1" t="s">
        <v>20</v>
      </c>
      <c r="E31" t="s">
        <v>157</v>
      </c>
      <c r="F31">
        <v>2</v>
      </c>
      <c r="G31">
        <f>133+72</f>
        <v>205</v>
      </c>
      <c r="H31">
        <f t="shared" si="0"/>
        <v>165</v>
      </c>
      <c r="I31" t="s">
        <v>199</v>
      </c>
    </row>
    <row r="32" spans="1:9" x14ac:dyDescent="0.25">
      <c r="B32" s="1" t="s">
        <v>21</v>
      </c>
      <c r="E32" t="s">
        <v>158</v>
      </c>
      <c r="F32">
        <v>1</v>
      </c>
      <c r="G32">
        <v>113</v>
      </c>
      <c r="H32">
        <f t="shared" si="0"/>
        <v>73</v>
      </c>
      <c r="I32" t="s">
        <v>199</v>
      </c>
    </row>
    <row r="33" spans="1:9" x14ac:dyDescent="0.25">
      <c r="E33" t="s">
        <v>159</v>
      </c>
      <c r="F33">
        <v>1</v>
      </c>
      <c r="G33">
        <v>178</v>
      </c>
      <c r="H33">
        <f t="shared" si="0"/>
        <v>138</v>
      </c>
      <c r="I33" t="s">
        <v>199</v>
      </c>
    </row>
    <row r="34" spans="1:9" x14ac:dyDescent="0.25">
      <c r="A34">
        <v>11</v>
      </c>
      <c r="B34" s="1" t="s">
        <v>22</v>
      </c>
      <c r="E34" t="s">
        <v>160</v>
      </c>
      <c r="F34">
        <v>1</v>
      </c>
      <c r="G34">
        <v>112</v>
      </c>
      <c r="H34">
        <f t="shared" si="0"/>
        <v>72</v>
      </c>
      <c r="I34" t="s">
        <v>199</v>
      </c>
    </row>
    <row r="35" spans="1:9" x14ac:dyDescent="0.25">
      <c r="E35" t="s">
        <v>161</v>
      </c>
      <c r="F35">
        <v>1</v>
      </c>
      <c r="G35">
        <v>72</v>
      </c>
      <c r="H35">
        <f t="shared" si="0"/>
        <v>32</v>
      </c>
      <c r="I35" t="s">
        <v>199</v>
      </c>
    </row>
    <row r="36" spans="1:9" x14ac:dyDescent="0.25">
      <c r="A36">
        <v>12</v>
      </c>
      <c r="B36" s="1" t="s">
        <v>23</v>
      </c>
      <c r="E36" t="s">
        <v>162</v>
      </c>
      <c r="F36">
        <v>3</v>
      </c>
      <c r="G36">
        <f>96+159+293</f>
        <v>548</v>
      </c>
      <c r="H36">
        <f t="shared" si="0"/>
        <v>508</v>
      </c>
      <c r="I36" t="s">
        <v>199</v>
      </c>
    </row>
    <row r="37" spans="1:9" x14ac:dyDescent="0.25">
      <c r="B37" s="1" t="s">
        <v>24</v>
      </c>
      <c r="E37" t="s">
        <v>163</v>
      </c>
      <c r="F37">
        <v>3</v>
      </c>
      <c r="G37">
        <f>202+121+127</f>
        <v>450</v>
      </c>
      <c r="H37">
        <f t="shared" si="0"/>
        <v>410</v>
      </c>
      <c r="I37" t="s">
        <v>199</v>
      </c>
    </row>
    <row r="38" spans="1:9" x14ac:dyDescent="0.25">
      <c r="E38" t="s">
        <v>164</v>
      </c>
      <c r="F38">
        <v>2</v>
      </c>
      <c r="G38">
        <f>127+115</f>
        <v>242</v>
      </c>
      <c r="H38">
        <f t="shared" si="0"/>
        <v>202</v>
      </c>
      <c r="I38" t="s">
        <v>199</v>
      </c>
    </row>
    <row r="39" spans="1:9" x14ac:dyDescent="0.25">
      <c r="A39">
        <v>13</v>
      </c>
      <c r="B39" s="1" t="s">
        <v>25</v>
      </c>
      <c r="E39" t="s">
        <v>165</v>
      </c>
      <c r="F39">
        <v>1</v>
      </c>
      <c r="G39">
        <v>204</v>
      </c>
      <c r="H39">
        <f t="shared" si="0"/>
        <v>164</v>
      </c>
      <c r="I39" t="s">
        <v>199</v>
      </c>
    </row>
    <row r="40" spans="1:9" x14ac:dyDescent="0.25">
      <c r="B40" s="1" t="s">
        <v>26</v>
      </c>
      <c r="E40" t="s">
        <v>166</v>
      </c>
      <c r="F40">
        <v>1</v>
      </c>
      <c r="G40">
        <v>75</v>
      </c>
      <c r="H40">
        <f t="shared" si="0"/>
        <v>35</v>
      </c>
      <c r="I40" t="s">
        <v>199</v>
      </c>
    </row>
    <row r="41" spans="1:9" x14ac:dyDescent="0.25">
      <c r="E41" t="s">
        <v>167</v>
      </c>
      <c r="F41">
        <v>3</v>
      </c>
      <c r="G41">
        <f>145+132+129</f>
        <v>406</v>
      </c>
      <c r="H41">
        <f t="shared" si="0"/>
        <v>366</v>
      </c>
      <c r="I41" t="s">
        <v>196</v>
      </c>
    </row>
    <row r="42" spans="1:9" x14ac:dyDescent="0.25">
      <c r="A42">
        <v>14</v>
      </c>
      <c r="B42" s="1" t="s">
        <v>27</v>
      </c>
      <c r="E42" t="s">
        <v>168</v>
      </c>
      <c r="F42">
        <v>4</v>
      </c>
      <c r="G42">
        <f>115+170+121+224</f>
        <v>630</v>
      </c>
      <c r="H42">
        <f t="shared" si="0"/>
        <v>590</v>
      </c>
      <c r="I42" t="s">
        <v>196</v>
      </c>
    </row>
    <row r="43" spans="1:9" x14ac:dyDescent="0.25">
      <c r="B43" s="1" t="s">
        <v>28</v>
      </c>
      <c r="E43" t="s">
        <v>169</v>
      </c>
      <c r="F43">
        <v>2</v>
      </c>
      <c r="G43">
        <f>143+57</f>
        <v>200</v>
      </c>
      <c r="H43">
        <f t="shared" si="0"/>
        <v>160</v>
      </c>
      <c r="I43" t="s">
        <v>199</v>
      </c>
    </row>
    <row r="44" spans="1:9" x14ac:dyDescent="0.25">
      <c r="E44" t="s">
        <v>170</v>
      </c>
      <c r="F44">
        <v>3</v>
      </c>
      <c r="G44">
        <f>87+84+80</f>
        <v>251</v>
      </c>
      <c r="H44">
        <f t="shared" si="0"/>
        <v>211</v>
      </c>
      <c r="I44" t="s">
        <v>199</v>
      </c>
    </row>
    <row r="45" spans="1:9" x14ac:dyDescent="0.25">
      <c r="A45">
        <v>15</v>
      </c>
      <c r="B45" s="1" t="s">
        <v>29</v>
      </c>
      <c r="E45" t="s">
        <v>171</v>
      </c>
      <c r="F45">
        <v>1</v>
      </c>
      <c r="G45">
        <v>269</v>
      </c>
      <c r="H45">
        <f t="shared" si="0"/>
        <v>229</v>
      </c>
      <c r="I45" t="s">
        <v>199</v>
      </c>
    </row>
    <row r="46" spans="1:9" x14ac:dyDescent="0.25">
      <c r="B46" s="1" t="s">
        <v>30</v>
      </c>
      <c r="E46" t="s">
        <v>172</v>
      </c>
      <c r="F46">
        <v>2</v>
      </c>
      <c r="G46">
        <f>122+136</f>
        <v>258</v>
      </c>
      <c r="H46">
        <f t="shared" si="0"/>
        <v>218</v>
      </c>
      <c r="I46" t="s">
        <v>198</v>
      </c>
    </row>
    <row r="47" spans="1:9" x14ac:dyDescent="0.25">
      <c r="E47" t="s">
        <v>173</v>
      </c>
      <c r="F47">
        <v>3</v>
      </c>
      <c r="G47">
        <f>80+110+90</f>
        <v>280</v>
      </c>
      <c r="H47">
        <f t="shared" si="0"/>
        <v>240</v>
      </c>
      <c r="I47" t="s">
        <v>199</v>
      </c>
    </row>
    <row r="48" spans="1:9" x14ac:dyDescent="0.25">
      <c r="A48">
        <v>16</v>
      </c>
      <c r="B48" s="1" t="s">
        <v>31</v>
      </c>
      <c r="E48" t="s">
        <v>174</v>
      </c>
      <c r="F48">
        <v>3</v>
      </c>
      <c r="G48">
        <f>258+109+108</f>
        <v>475</v>
      </c>
      <c r="H48">
        <f t="shared" si="0"/>
        <v>435</v>
      </c>
      <c r="I48" t="s">
        <v>199</v>
      </c>
    </row>
    <row r="49" spans="1:9" x14ac:dyDescent="0.25">
      <c r="E49" t="s">
        <v>175</v>
      </c>
      <c r="F49">
        <v>1</v>
      </c>
      <c r="G49">
        <v>219</v>
      </c>
      <c r="H49">
        <f t="shared" si="0"/>
        <v>179</v>
      </c>
      <c r="I49" t="s">
        <v>199</v>
      </c>
    </row>
    <row r="50" spans="1:9" x14ac:dyDescent="0.25">
      <c r="A50">
        <v>17</v>
      </c>
      <c r="B50" s="1" t="s">
        <v>32</v>
      </c>
      <c r="E50" t="s">
        <v>176</v>
      </c>
      <c r="F50">
        <v>2</v>
      </c>
      <c r="G50">
        <f>167+148</f>
        <v>315</v>
      </c>
      <c r="H50">
        <f t="shared" si="0"/>
        <v>275</v>
      </c>
      <c r="I50" t="s">
        <v>199</v>
      </c>
    </row>
    <row r="51" spans="1:9" x14ac:dyDescent="0.25">
      <c r="B51" s="1" t="s">
        <v>33</v>
      </c>
      <c r="E51" t="s">
        <v>177</v>
      </c>
      <c r="F51">
        <v>1</v>
      </c>
      <c r="G51">
        <v>53</v>
      </c>
      <c r="H51">
        <f t="shared" si="0"/>
        <v>13</v>
      </c>
      <c r="I51" t="s">
        <v>199</v>
      </c>
    </row>
    <row r="52" spans="1:9" x14ac:dyDescent="0.25">
      <c r="E52" t="s">
        <v>178</v>
      </c>
      <c r="F52">
        <v>2</v>
      </c>
      <c r="G52">
        <f>281+95</f>
        <v>376</v>
      </c>
      <c r="H52">
        <f t="shared" si="0"/>
        <v>336</v>
      </c>
      <c r="I52" t="s">
        <v>199</v>
      </c>
    </row>
    <row r="53" spans="1:9" x14ac:dyDescent="0.25">
      <c r="A53">
        <v>18</v>
      </c>
      <c r="B53" s="1" t="s">
        <v>34</v>
      </c>
      <c r="E53" t="s">
        <v>179</v>
      </c>
      <c r="F53">
        <v>1</v>
      </c>
      <c r="G53">
        <v>209</v>
      </c>
      <c r="H53">
        <f t="shared" si="0"/>
        <v>169</v>
      </c>
      <c r="I53" t="s">
        <v>199</v>
      </c>
    </row>
    <row r="54" spans="1:9" x14ac:dyDescent="0.25">
      <c r="E54" t="s">
        <v>180</v>
      </c>
      <c r="F54">
        <v>2</v>
      </c>
      <c r="G54">
        <f>51+41</f>
        <v>92</v>
      </c>
      <c r="H54">
        <f t="shared" si="0"/>
        <v>52</v>
      </c>
      <c r="I54" t="s">
        <v>199</v>
      </c>
    </row>
    <row r="55" spans="1:9" x14ac:dyDescent="0.25">
      <c r="A55">
        <v>19</v>
      </c>
      <c r="B55" s="1" t="s">
        <v>35</v>
      </c>
      <c r="E55" t="s">
        <v>181</v>
      </c>
      <c r="F55">
        <v>1</v>
      </c>
      <c r="G55">
        <v>192</v>
      </c>
      <c r="H55">
        <f t="shared" si="0"/>
        <v>152</v>
      </c>
      <c r="I55" t="s">
        <v>196</v>
      </c>
    </row>
    <row r="56" spans="1:9" x14ac:dyDescent="0.25">
      <c r="E56" t="s">
        <v>182</v>
      </c>
      <c r="F56">
        <v>2</v>
      </c>
      <c r="G56">
        <f>128+64</f>
        <v>192</v>
      </c>
      <c r="H56">
        <f t="shared" si="0"/>
        <v>152</v>
      </c>
      <c r="I56" t="s">
        <v>199</v>
      </c>
    </row>
    <row r="57" spans="1:9" x14ac:dyDescent="0.25">
      <c r="A57">
        <v>20</v>
      </c>
      <c r="B57" s="1" t="s">
        <v>36</v>
      </c>
      <c r="E57" t="s">
        <v>183</v>
      </c>
      <c r="F57">
        <v>3</v>
      </c>
      <c r="G57">
        <f>95+64+162</f>
        <v>321</v>
      </c>
      <c r="H57">
        <f t="shared" si="0"/>
        <v>281</v>
      </c>
      <c r="I57" t="s">
        <v>199</v>
      </c>
    </row>
    <row r="58" spans="1:9" x14ac:dyDescent="0.25">
      <c r="B58" s="1" t="s">
        <v>37</v>
      </c>
      <c r="E58" t="s">
        <v>184</v>
      </c>
      <c r="F58">
        <v>2</v>
      </c>
      <c r="G58">
        <f>120+48</f>
        <v>168</v>
      </c>
      <c r="H58">
        <f t="shared" si="0"/>
        <v>128</v>
      </c>
      <c r="I58" t="s">
        <v>199</v>
      </c>
    </row>
    <row r="59" spans="1:9" x14ac:dyDescent="0.25">
      <c r="E59" t="s">
        <v>185</v>
      </c>
      <c r="F59">
        <v>2</v>
      </c>
      <c r="G59">
        <f>109+116</f>
        <v>225</v>
      </c>
      <c r="H59">
        <f t="shared" si="0"/>
        <v>185</v>
      </c>
      <c r="I59" t="s">
        <v>199</v>
      </c>
    </row>
    <row r="60" spans="1:9" x14ac:dyDescent="0.25">
      <c r="A60">
        <v>21</v>
      </c>
      <c r="B60" s="1" t="s">
        <v>38</v>
      </c>
      <c r="E60" t="s">
        <v>186</v>
      </c>
      <c r="F60">
        <v>2</v>
      </c>
      <c r="G60">
        <f>161+120</f>
        <v>281</v>
      </c>
      <c r="H60">
        <f t="shared" si="0"/>
        <v>241</v>
      </c>
      <c r="I60" t="s">
        <v>199</v>
      </c>
    </row>
    <row r="61" spans="1:9" x14ac:dyDescent="0.25">
      <c r="B61" s="1" t="s">
        <v>39</v>
      </c>
      <c r="E61" t="s">
        <v>187</v>
      </c>
      <c r="F61">
        <v>1</v>
      </c>
      <c r="G61">
        <v>64</v>
      </c>
      <c r="H61">
        <f t="shared" si="0"/>
        <v>24</v>
      </c>
      <c r="I61" t="s">
        <v>199</v>
      </c>
    </row>
    <row r="62" spans="1:9" x14ac:dyDescent="0.25">
      <c r="E62" t="s">
        <v>188</v>
      </c>
      <c r="F62">
        <v>1</v>
      </c>
      <c r="G62">
        <v>100</v>
      </c>
      <c r="H62">
        <f t="shared" si="0"/>
        <v>60</v>
      </c>
      <c r="I62" t="s">
        <v>196</v>
      </c>
    </row>
    <row r="63" spans="1:9" x14ac:dyDescent="0.25">
      <c r="A63">
        <v>22</v>
      </c>
      <c r="B63" s="1" t="s">
        <v>40</v>
      </c>
      <c r="E63" t="s">
        <v>189</v>
      </c>
      <c r="F63">
        <v>3</v>
      </c>
      <c r="G63">
        <f>100+45+103</f>
        <v>248</v>
      </c>
      <c r="H63">
        <f t="shared" si="0"/>
        <v>208</v>
      </c>
      <c r="I63" t="s">
        <v>199</v>
      </c>
    </row>
    <row r="64" spans="1:9" x14ac:dyDescent="0.25">
      <c r="B64" s="1" t="s">
        <v>41</v>
      </c>
      <c r="E64" t="s">
        <v>190</v>
      </c>
      <c r="F64">
        <v>1</v>
      </c>
      <c r="G64">
        <v>69</v>
      </c>
      <c r="H64">
        <f t="shared" si="0"/>
        <v>29</v>
      </c>
      <c r="I64" t="s">
        <v>199</v>
      </c>
    </row>
    <row r="65" spans="1:9" x14ac:dyDescent="0.25">
      <c r="E65" t="s">
        <v>191</v>
      </c>
      <c r="F65">
        <v>2</v>
      </c>
      <c r="G65">
        <f>68+81</f>
        <v>149</v>
      </c>
      <c r="H65">
        <f t="shared" si="0"/>
        <v>109</v>
      </c>
      <c r="I65" t="s">
        <v>196</v>
      </c>
    </row>
    <row r="66" spans="1:9" x14ac:dyDescent="0.25">
      <c r="A66">
        <v>23</v>
      </c>
      <c r="B66" s="1" t="s">
        <v>42</v>
      </c>
      <c r="E66" t="s">
        <v>192</v>
      </c>
      <c r="F66">
        <v>3</v>
      </c>
      <c r="G66">
        <f>113+65+115</f>
        <v>293</v>
      </c>
      <c r="H66">
        <f t="shared" si="0"/>
        <v>253</v>
      </c>
      <c r="I66" t="s">
        <v>198</v>
      </c>
    </row>
    <row r="67" spans="1:9" x14ac:dyDescent="0.25">
      <c r="B67" s="1" t="s">
        <v>43</v>
      </c>
      <c r="E67" t="s">
        <v>193</v>
      </c>
      <c r="F67">
        <v>1</v>
      </c>
      <c r="G67">
        <v>160</v>
      </c>
      <c r="H67">
        <f t="shared" ref="H67" si="1">G67-40</f>
        <v>120</v>
      </c>
      <c r="I67" t="s">
        <v>199</v>
      </c>
    </row>
    <row r="68" spans="1:9" x14ac:dyDescent="0.25">
      <c r="B68" s="1" t="s">
        <v>44</v>
      </c>
      <c r="F68" s="2">
        <f>SUM(F2:F67)</f>
        <v>126</v>
      </c>
      <c r="G68" s="2">
        <f>SUM(G2:G67)</f>
        <v>16416</v>
      </c>
      <c r="H68" s="2">
        <f>SUM(H2:H67)</f>
        <v>13776</v>
      </c>
    </row>
    <row r="69" spans="1:9" x14ac:dyDescent="0.25">
      <c r="B69" s="1" t="s">
        <v>45</v>
      </c>
    </row>
    <row r="71" spans="1:9" x14ac:dyDescent="0.25">
      <c r="A71">
        <v>24</v>
      </c>
      <c r="B71" s="1" t="s">
        <v>46</v>
      </c>
    </row>
    <row r="72" spans="1:9" x14ac:dyDescent="0.25">
      <c r="B72" s="1" t="s">
        <v>47</v>
      </c>
    </row>
    <row r="73" spans="1:9" x14ac:dyDescent="0.25">
      <c r="B73" s="1" t="s">
        <v>48</v>
      </c>
    </row>
    <row r="75" spans="1:9" x14ac:dyDescent="0.25">
      <c r="A75">
        <v>25</v>
      </c>
      <c r="B75" s="1" t="s">
        <v>49</v>
      </c>
    </row>
    <row r="77" spans="1:9" x14ac:dyDescent="0.25">
      <c r="A77">
        <v>26</v>
      </c>
      <c r="B77" s="1" t="s">
        <v>50</v>
      </c>
    </row>
    <row r="79" spans="1:9" x14ac:dyDescent="0.25">
      <c r="A79">
        <v>27</v>
      </c>
      <c r="B79" s="1" t="s">
        <v>51</v>
      </c>
    </row>
    <row r="80" spans="1:9" x14ac:dyDescent="0.25">
      <c r="B80" s="1" t="s">
        <v>52</v>
      </c>
    </row>
    <row r="81" spans="1:2" x14ac:dyDescent="0.25">
      <c r="B81" s="1" t="s">
        <v>53</v>
      </c>
    </row>
    <row r="83" spans="1:2" x14ac:dyDescent="0.25">
      <c r="A83">
        <v>28</v>
      </c>
      <c r="B83" s="1" t="s">
        <v>54</v>
      </c>
    </row>
    <row r="84" spans="1:2" x14ac:dyDescent="0.25">
      <c r="B84" s="1" t="s">
        <v>55</v>
      </c>
    </row>
    <row r="86" spans="1:2" x14ac:dyDescent="0.25">
      <c r="A86">
        <v>29</v>
      </c>
      <c r="B86" s="1" t="s">
        <v>56</v>
      </c>
    </row>
    <row r="87" spans="1:2" x14ac:dyDescent="0.25">
      <c r="B87" s="1" t="s">
        <v>57</v>
      </c>
    </row>
    <row r="89" spans="1:2" x14ac:dyDescent="0.25">
      <c r="A89">
        <v>30</v>
      </c>
      <c r="B89" s="1" t="s">
        <v>58</v>
      </c>
    </row>
    <row r="91" spans="1:2" x14ac:dyDescent="0.25">
      <c r="A91">
        <v>31</v>
      </c>
      <c r="B91" s="1" t="s">
        <v>59</v>
      </c>
    </row>
    <row r="93" spans="1:2" x14ac:dyDescent="0.25">
      <c r="A93">
        <v>32</v>
      </c>
      <c r="B93" s="1" t="s">
        <v>60</v>
      </c>
    </row>
    <row r="95" spans="1:2" x14ac:dyDescent="0.25">
      <c r="A95">
        <v>33</v>
      </c>
      <c r="B95" s="1" t="s">
        <v>61</v>
      </c>
    </row>
    <row r="97" spans="1:2" x14ac:dyDescent="0.25">
      <c r="A97">
        <v>34</v>
      </c>
      <c r="B97" s="1" t="s">
        <v>62</v>
      </c>
    </row>
    <row r="98" spans="1:2" x14ac:dyDescent="0.25">
      <c r="B98" s="1" t="s">
        <v>63</v>
      </c>
    </row>
    <row r="99" spans="1:2" x14ac:dyDescent="0.25">
      <c r="B99" s="1" t="s">
        <v>64</v>
      </c>
    </row>
    <row r="101" spans="1:2" x14ac:dyDescent="0.25">
      <c r="A101">
        <v>35</v>
      </c>
      <c r="B101" s="1" t="s">
        <v>65</v>
      </c>
    </row>
    <row r="102" spans="1:2" x14ac:dyDescent="0.25">
      <c r="B102" s="1" t="s">
        <v>66</v>
      </c>
    </row>
    <row r="103" spans="1:2" x14ac:dyDescent="0.25">
      <c r="B103" s="1" t="s">
        <v>67</v>
      </c>
    </row>
    <row r="105" spans="1:2" x14ac:dyDescent="0.25">
      <c r="A105">
        <v>36</v>
      </c>
      <c r="B105" s="1" t="s">
        <v>68</v>
      </c>
    </row>
    <row r="106" spans="1:2" x14ac:dyDescent="0.25">
      <c r="B106" s="1" t="s">
        <v>69</v>
      </c>
    </row>
    <row r="108" spans="1:2" x14ac:dyDescent="0.25">
      <c r="A108">
        <v>37</v>
      </c>
      <c r="B108" s="1" t="s">
        <v>70</v>
      </c>
    </row>
    <row r="110" spans="1:2" x14ac:dyDescent="0.25">
      <c r="A110">
        <v>38</v>
      </c>
      <c r="B110" s="1" t="s">
        <v>71</v>
      </c>
    </row>
    <row r="112" spans="1:2" x14ac:dyDescent="0.25">
      <c r="A112">
        <v>39</v>
      </c>
      <c r="B112" s="1" t="s">
        <v>72</v>
      </c>
    </row>
    <row r="113" spans="1:2" x14ac:dyDescent="0.25">
      <c r="B113" s="1" t="s">
        <v>73</v>
      </c>
    </row>
    <row r="114" spans="1:2" x14ac:dyDescent="0.25">
      <c r="B114" s="1" t="s">
        <v>74</v>
      </c>
    </row>
    <row r="116" spans="1:2" x14ac:dyDescent="0.25">
      <c r="A116">
        <v>40</v>
      </c>
      <c r="B116" s="1" t="s">
        <v>75</v>
      </c>
    </row>
    <row r="117" spans="1:2" x14ac:dyDescent="0.25">
      <c r="B117" s="1" t="s">
        <v>76</v>
      </c>
    </row>
    <row r="118" spans="1:2" x14ac:dyDescent="0.25">
      <c r="B118" s="1" t="s">
        <v>77</v>
      </c>
    </row>
    <row r="119" spans="1:2" x14ac:dyDescent="0.25">
      <c r="B119" s="1" t="s">
        <v>78</v>
      </c>
    </row>
    <row r="121" spans="1:2" x14ac:dyDescent="0.25">
      <c r="A121">
        <v>41</v>
      </c>
      <c r="B121" s="1" t="s">
        <v>79</v>
      </c>
    </row>
    <row r="122" spans="1:2" x14ac:dyDescent="0.25">
      <c r="B122" s="1" t="s">
        <v>80</v>
      </c>
    </row>
    <row r="124" spans="1:2" x14ac:dyDescent="0.25">
      <c r="A124">
        <v>42</v>
      </c>
      <c r="B124" s="1" t="s">
        <v>81</v>
      </c>
    </row>
    <row r="125" spans="1:2" x14ac:dyDescent="0.25">
      <c r="B125" s="1" t="s">
        <v>82</v>
      </c>
    </row>
    <row r="126" spans="1:2" x14ac:dyDescent="0.25">
      <c r="B126" s="1" t="s">
        <v>83</v>
      </c>
    </row>
    <row r="128" spans="1:2" x14ac:dyDescent="0.25">
      <c r="A128">
        <v>43</v>
      </c>
      <c r="B128" s="1" t="s">
        <v>84</v>
      </c>
    </row>
    <row r="130" spans="1:2" x14ac:dyDescent="0.25">
      <c r="A130">
        <v>44</v>
      </c>
      <c r="B130" s="1" t="s">
        <v>85</v>
      </c>
    </row>
    <row r="131" spans="1:2" x14ac:dyDescent="0.25">
      <c r="B131" s="1" t="s">
        <v>86</v>
      </c>
    </row>
    <row r="133" spans="1:2" x14ac:dyDescent="0.25">
      <c r="A133">
        <v>45</v>
      </c>
      <c r="B133" s="1" t="s">
        <v>87</v>
      </c>
    </row>
    <row r="134" spans="1:2" x14ac:dyDescent="0.25">
      <c r="B134" s="1" t="s">
        <v>88</v>
      </c>
    </row>
    <row r="135" spans="1:2" x14ac:dyDescent="0.25">
      <c r="B135" s="1" t="s">
        <v>89</v>
      </c>
    </row>
    <row r="137" spans="1:2" x14ac:dyDescent="0.25">
      <c r="A137">
        <v>46</v>
      </c>
      <c r="B137" s="1" t="s">
        <v>90</v>
      </c>
    </row>
    <row r="138" spans="1:2" x14ac:dyDescent="0.25">
      <c r="B138" s="1" t="s">
        <v>91</v>
      </c>
    </row>
    <row r="139" spans="1:2" x14ac:dyDescent="0.25">
      <c r="B139" s="1" t="s">
        <v>92</v>
      </c>
    </row>
    <row r="141" spans="1:2" x14ac:dyDescent="0.25">
      <c r="A141">
        <v>47</v>
      </c>
      <c r="B141" s="1" t="s">
        <v>93</v>
      </c>
    </row>
    <row r="143" spans="1:2" x14ac:dyDescent="0.25">
      <c r="A143">
        <v>48</v>
      </c>
      <c r="B143" s="1" t="s">
        <v>94</v>
      </c>
    </row>
    <row r="144" spans="1:2" x14ac:dyDescent="0.25">
      <c r="B144" s="1" t="s">
        <v>95</v>
      </c>
    </row>
    <row r="146" spans="1:2" x14ac:dyDescent="0.25">
      <c r="A146">
        <v>49</v>
      </c>
      <c r="B146" s="1" t="s">
        <v>96</v>
      </c>
    </row>
    <row r="148" spans="1:2" x14ac:dyDescent="0.25">
      <c r="A148">
        <v>50</v>
      </c>
      <c r="B148" s="1" t="s">
        <v>97</v>
      </c>
    </row>
    <row r="149" spans="1:2" x14ac:dyDescent="0.25">
      <c r="B149" s="1" t="s">
        <v>98</v>
      </c>
    </row>
    <row r="151" spans="1:2" x14ac:dyDescent="0.25">
      <c r="A151">
        <v>51</v>
      </c>
      <c r="B151" s="1" t="s">
        <v>99</v>
      </c>
    </row>
    <row r="153" spans="1:2" x14ac:dyDescent="0.25">
      <c r="A153">
        <v>52</v>
      </c>
      <c r="B153" s="1" t="s">
        <v>100</v>
      </c>
    </row>
    <row r="154" spans="1:2" x14ac:dyDescent="0.25">
      <c r="B154" s="1" t="s">
        <v>101</v>
      </c>
    </row>
    <row r="156" spans="1:2" x14ac:dyDescent="0.25">
      <c r="A156">
        <v>53</v>
      </c>
      <c r="B156" s="1" t="s">
        <v>102</v>
      </c>
    </row>
    <row r="158" spans="1:2" x14ac:dyDescent="0.25">
      <c r="A158">
        <v>54</v>
      </c>
      <c r="B158" s="1" t="s">
        <v>103</v>
      </c>
    </row>
    <row r="159" spans="1:2" x14ac:dyDescent="0.25">
      <c r="B159" s="1" t="s">
        <v>104</v>
      </c>
    </row>
    <row r="161" spans="1:2" x14ac:dyDescent="0.25">
      <c r="A161">
        <v>55</v>
      </c>
      <c r="B161" s="1" t="s">
        <v>105</v>
      </c>
    </row>
    <row r="162" spans="1:2" x14ac:dyDescent="0.25">
      <c r="B162" s="1" t="s">
        <v>106</v>
      </c>
    </row>
    <row r="163" spans="1:2" x14ac:dyDescent="0.25">
      <c r="B163" s="1" t="s">
        <v>107</v>
      </c>
    </row>
    <row r="165" spans="1:2" x14ac:dyDescent="0.25">
      <c r="A165">
        <v>56</v>
      </c>
      <c r="B165" s="1" t="s">
        <v>108</v>
      </c>
    </row>
    <row r="166" spans="1:2" x14ac:dyDescent="0.25">
      <c r="B166" s="1" t="s">
        <v>109</v>
      </c>
    </row>
    <row r="168" spans="1:2" x14ac:dyDescent="0.25">
      <c r="A168">
        <v>57</v>
      </c>
      <c r="B168" s="1" t="s">
        <v>110</v>
      </c>
    </row>
    <row r="169" spans="1:2" x14ac:dyDescent="0.25">
      <c r="B169" s="1" t="s">
        <v>111</v>
      </c>
    </row>
    <row r="171" spans="1:2" x14ac:dyDescent="0.25">
      <c r="A171">
        <v>58</v>
      </c>
      <c r="B171" s="1" t="s">
        <v>112</v>
      </c>
    </row>
    <row r="172" spans="1:2" x14ac:dyDescent="0.25">
      <c r="B172" s="1" t="s">
        <v>113</v>
      </c>
    </row>
    <row r="174" spans="1:2" x14ac:dyDescent="0.25">
      <c r="A174">
        <v>59</v>
      </c>
      <c r="B174" s="1" t="s">
        <v>114</v>
      </c>
    </row>
    <row r="176" spans="1:2" x14ac:dyDescent="0.25">
      <c r="A176">
        <v>60</v>
      </c>
      <c r="B176" s="1" t="s">
        <v>115</v>
      </c>
    </row>
    <row r="178" spans="1:2" x14ac:dyDescent="0.25">
      <c r="A178">
        <v>61</v>
      </c>
      <c r="B178" s="1" t="s">
        <v>116</v>
      </c>
    </row>
    <row r="179" spans="1:2" x14ac:dyDescent="0.25">
      <c r="B179" s="1" t="s">
        <v>117</v>
      </c>
    </row>
    <row r="180" spans="1:2" x14ac:dyDescent="0.25">
      <c r="B180" s="1" t="s">
        <v>118</v>
      </c>
    </row>
    <row r="182" spans="1:2" x14ac:dyDescent="0.25">
      <c r="A182">
        <v>62</v>
      </c>
      <c r="B182" s="1" t="s">
        <v>119</v>
      </c>
    </row>
    <row r="184" spans="1:2" x14ac:dyDescent="0.25">
      <c r="A184">
        <v>63</v>
      </c>
      <c r="B184" s="1" t="s">
        <v>120</v>
      </c>
    </row>
    <row r="185" spans="1:2" x14ac:dyDescent="0.25">
      <c r="B185" s="1" t="s">
        <v>121</v>
      </c>
    </row>
    <row r="187" spans="1:2" x14ac:dyDescent="0.25">
      <c r="A187">
        <v>64</v>
      </c>
      <c r="B187" s="1" t="s">
        <v>122</v>
      </c>
    </row>
    <row r="188" spans="1:2" x14ac:dyDescent="0.25">
      <c r="B188" s="1" t="s">
        <v>123</v>
      </c>
    </row>
    <row r="189" spans="1:2" x14ac:dyDescent="0.25">
      <c r="B189" s="1" t="s">
        <v>124</v>
      </c>
    </row>
    <row r="191" spans="1:2" x14ac:dyDescent="0.25">
      <c r="A191">
        <v>65</v>
      </c>
      <c r="B191" s="1" t="s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2018-11-22T19:43:12Z</dcterms:created>
  <dcterms:modified xsi:type="dcterms:W3CDTF">2018-12-05T22:11:01Z</dcterms:modified>
</cp:coreProperties>
</file>