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charts/chart9.xml" ContentType="application/vnd.openxmlformats-officedocument.drawingml.chart+xml"/>
  <Override PartName="/xl/drawings/drawing14.xml" ContentType="application/vnd.openxmlformats-officedocument.drawing+xml"/>
  <Override PartName="/xl/charts/chart10.xml" ContentType="application/vnd.openxmlformats-officedocument.drawingml.chart+xml"/>
  <Override PartName="/xl/drawings/drawing15.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6.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4.xml" ContentType="application/vnd.openxmlformats-officedocument.themeOverride+xml"/>
  <Override PartName="/xl/drawings/drawing1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xr:revisionPtr revIDLastSave="0" documentId="8_{BEAAF7FA-2B9D-4D30-A058-555EC42205CC}" xr6:coauthVersionLast="47" xr6:coauthVersionMax="47" xr10:uidLastSave="{00000000-0000-0000-0000-000000000000}"/>
  <bookViews>
    <workbookView xWindow="1515" yWindow="945" windowWidth="28800" windowHeight="15435" tabRatio="604" xr2:uid="{00000000-000D-0000-FFFF-FFFF00000000}"/>
  </bookViews>
  <sheets>
    <sheet name="TOC" sheetId="28" r:id="rId1"/>
    <sheet name="Notes" sheetId="29" r:id="rId2"/>
    <sheet name="Glossary" sheetId="31" r:id="rId3"/>
    <sheet name="Fig1" sheetId="40" r:id="rId4"/>
    <sheet name="Tab1" sheetId="1" r:id="rId5"/>
    <sheet name="Tab2" sheetId="2" r:id="rId6"/>
    <sheet name="Fig2" sheetId="41" r:id="rId7"/>
    <sheet name="Tab3" sheetId="3" r:id="rId8"/>
    <sheet name="Tab4" sheetId="4" r:id="rId9"/>
    <sheet name="Tab5a" sheetId="52" r:id="rId10"/>
    <sheet name="Tab5b" sheetId="30" r:id="rId11"/>
    <sheet name="Tab6" sheetId="6" r:id="rId12"/>
    <sheet name="Tab7" sheetId="7" r:id="rId13"/>
    <sheet name="Fig3" sheetId="42" r:id="rId14"/>
    <sheet name="Tab8" sheetId="8" r:id="rId15"/>
    <sheet name="Fig4" sheetId="58" r:id="rId16"/>
    <sheet name="Tab9" sheetId="54" r:id="rId17"/>
    <sheet name="Tab10a" sheetId="11" r:id="rId18"/>
    <sheet name="Tab10b" sheetId="55" r:id="rId19"/>
    <sheet name="Fig5" sheetId="62" r:id="rId20"/>
    <sheet name="Tab11" sheetId="13" r:id="rId21"/>
    <sheet name="Fig6" sheetId="44" r:id="rId22"/>
    <sheet name="Tab12" sheetId="14" r:id="rId23"/>
    <sheet name="Tab13" sheetId="15" r:id="rId24"/>
    <sheet name="Tab14" sheetId="16" r:id="rId25"/>
    <sheet name="Tab15a" sheetId="18" r:id="rId26"/>
    <sheet name="Tab15b" sheetId="56" r:id="rId27"/>
    <sheet name="Fig7" sheetId="59" r:id="rId28"/>
    <sheet name="Fig8" sheetId="46" r:id="rId29"/>
    <sheet name="Tab16" sheetId="19" r:id="rId30"/>
    <sheet name="Tab17" sheetId="20" r:id="rId31"/>
    <sheet name="Tab18a" sheetId="21" r:id="rId32"/>
    <sheet name="Tab18b" sheetId="57" r:id="rId33"/>
    <sheet name="Fig9" sheetId="63" r:id="rId34"/>
    <sheet name="Tab19" sheetId="32" r:id="rId35"/>
    <sheet name="Tab20" sheetId="26" r:id="rId36"/>
    <sheet name="Fig10" sheetId="48" r:id="rId37"/>
    <sheet name="Tab21" sheetId="24" r:id="rId38"/>
    <sheet name="Fig11" sheetId="51" r:id="rId39"/>
    <sheet name="Tab22a" sheetId="33" r:id="rId40"/>
    <sheet name="Tab22b" sheetId="34" r:id="rId41"/>
    <sheet name="Tab22c" sheetId="35" r:id="rId42"/>
    <sheet name="Tab22d" sheetId="36" r:id="rId43"/>
    <sheet name="Tab22e" sheetId="37" r:id="rId44"/>
    <sheet name="Fig12" sheetId="50" r:id="rId45"/>
    <sheet name="Tab23" sheetId="38" r:id="rId46"/>
  </sheets>
  <definedNames>
    <definedName name="_xlnm._FilterDatabase" localSheetId="4" hidden="1">'Tab1'!$A$3:$I$86</definedName>
    <definedName name="_xlnm._FilterDatabase" localSheetId="18" hidden="1">Tab10b!$A$4:$AQ$4</definedName>
    <definedName name="_xlnm._FilterDatabase" localSheetId="20" hidden="1">'Tab11'!$A$3:$BN$3</definedName>
    <definedName name="_xlnm._FilterDatabase" localSheetId="22" hidden="1">'Tab12'!$A$4:$S$4</definedName>
    <definedName name="_xlnm._FilterDatabase" localSheetId="23" hidden="1">'Tab13'!$A$3:$N$3</definedName>
    <definedName name="_xlnm._FilterDatabase" localSheetId="24" hidden="1">'Tab14'!$A$5:$BK$5</definedName>
    <definedName name="_xlnm._FilterDatabase" localSheetId="26" hidden="1">Tab15b!$A$4:$AQ$4</definedName>
    <definedName name="_xlnm._FilterDatabase" localSheetId="29" hidden="1">'Tab16'!$A$3:$N$3</definedName>
    <definedName name="_xlnm._FilterDatabase" localSheetId="30" hidden="1">'Tab17'!$A$5:$BK$5</definedName>
    <definedName name="_xlnm._FilterDatabase" localSheetId="32" hidden="1">Tab18b!$A$4:$AQ$4</definedName>
    <definedName name="_xlnm._FilterDatabase" localSheetId="34" hidden="1">'Tab19'!$A$8:$AJ$8</definedName>
    <definedName name="_xlnm._FilterDatabase" localSheetId="35" hidden="1">'Tab20'!$A$4:$R$6</definedName>
    <definedName name="_xlnm._FilterDatabase" localSheetId="37" hidden="1">'Tab21'!$A$4:$I$4</definedName>
    <definedName name="_xlnm._FilterDatabase" localSheetId="39" hidden="1">Tab22a!$A$3:$R$4</definedName>
    <definedName name="_xlnm._FilterDatabase" localSheetId="40" hidden="1">Tab22b!$A$3:$S$78</definedName>
    <definedName name="_xlnm._FilterDatabase" localSheetId="41" hidden="1">Tab22c!$A$3:$R$4</definedName>
    <definedName name="_xlnm._FilterDatabase" localSheetId="42" hidden="1">Tab22d!$A$3:$R$4</definedName>
    <definedName name="_xlnm._FilterDatabase" localSheetId="43" hidden="1">Tab22e!$A$3:$R$4</definedName>
    <definedName name="_xlnm._FilterDatabase" localSheetId="45" hidden="1">'Tab23'!$A$3:$D$77</definedName>
    <definedName name="_xlnm._FilterDatabase" localSheetId="7" hidden="1">'Tab3'!$A$3:$N$3</definedName>
    <definedName name="_xlnm._FilterDatabase" localSheetId="8" hidden="1">'Tab4'!$A$5:$BK$5</definedName>
    <definedName name="_xlnm._FilterDatabase" localSheetId="9" hidden="1">Tab5a!$A$4:$AQ$4</definedName>
    <definedName name="_xlnm._FilterDatabase" localSheetId="10" hidden="1">Tab5b!$A$3:$F$3</definedName>
    <definedName name="_xlnm._FilterDatabase" localSheetId="11" hidden="1">'Tab6'!$A$4:$J$4</definedName>
    <definedName name="_xlnm._FilterDatabase" localSheetId="14" hidden="1">'Tab8'!$A$4:$Y$4</definedName>
    <definedName name="_xlnm._FilterDatabase" localSheetId="16" hidden="1">'Tab9'!$A$5:$BK$5</definedName>
    <definedName name="_xlnm._FilterDatabase" localSheetId="0" hidden="1">TOC!$A$1:$A$59</definedName>
    <definedName name="_ftn1" localSheetId="1">Notes!$A$11</definedName>
    <definedName name="_ftnref1" localSheetId="1">Notes!$A$4</definedName>
    <definedName name="_xlnm.Print_Area" localSheetId="3">'Fig1'!$A$1:$J$35</definedName>
    <definedName name="_xlnm.Print_Area" localSheetId="36">'Fig10'!$A$1:$O$37</definedName>
    <definedName name="_xlnm.Print_Area" localSheetId="38">'Fig11'!$A$1:$N$49</definedName>
    <definedName name="_xlnm.Print_Area" localSheetId="44">'Fig12'!$A$1:$K$35</definedName>
    <definedName name="_xlnm.Print_Area" localSheetId="6">'Fig2'!$A$1:$O$37</definedName>
    <definedName name="_xlnm.Print_Area" localSheetId="13">'Fig3'!$A$1:$O$37</definedName>
    <definedName name="_xlnm.Print_Area" localSheetId="15">'Fig4'!$A$1:$Q$38</definedName>
    <definedName name="_xlnm.Print_Area" localSheetId="19">'Fig5'!$A$1:$Q$56</definedName>
    <definedName name="_xlnm.Print_Area" localSheetId="21">'Fig6'!$A$1:$P$39</definedName>
    <definedName name="_xlnm.Print_Area" localSheetId="27">'Fig7'!$A$1:$Q$38</definedName>
    <definedName name="_xlnm.Print_Area" localSheetId="28">'Fig8'!$A$1:$M$32</definedName>
    <definedName name="_xlnm.Print_Area" localSheetId="2">Glossary!$A$1:$B$45</definedName>
    <definedName name="_xlnm.Print_Area" localSheetId="1">Notes!$A$1:$A$14</definedName>
    <definedName name="_xlnm.Print_Area" localSheetId="4">'Tab1'!$A$1:$I$94</definedName>
    <definedName name="_xlnm.Print_Area" localSheetId="18">Tab10b!$A$1:$AQ$81</definedName>
    <definedName name="_xlnm.Print_Area" localSheetId="20">'Tab11'!$A$1:$BN$80</definedName>
    <definedName name="_xlnm.Print_Area" localSheetId="22">'Tab12'!$A$1:$S$96</definedName>
    <definedName name="_xlnm.Print_Area" localSheetId="26">Tab15b!$A$1:$AQ$79</definedName>
    <definedName name="_xlnm.Print_Area" localSheetId="29">'Tab16'!$A$1:$M$92</definedName>
    <definedName name="_xlnm.Print_Area" localSheetId="30">'Tab17'!$A$1:$BK$94</definedName>
    <definedName name="_xlnm.Print_Area" localSheetId="31">Tab18a!$A$1:$Z$21</definedName>
    <definedName name="_xlnm.Print_Area" localSheetId="32">Tab18b!$A$1:$AQ$84</definedName>
    <definedName name="_xlnm.Print_Area" localSheetId="34">'Tab19'!$A$1:$AL$83</definedName>
    <definedName name="_xlnm.Print_Area" localSheetId="35">'Tab20'!$A$1:$S$81</definedName>
    <definedName name="_xlnm.Print_Area" localSheetId="37">'Tab21'!$A$1:$I$95</definedName>
    <definedName name="_xlnm.Print_Area" localSheetId="39">Tab22a!$A$1:$R$82</definedName>
    <definedName name="_xlnm.Print_Area" localSheetId="40">Tab22b!$A$1:$S$81</definedName>
    <definedName name="_xlnm.Print_Area" localSheetId="41">Tab22c!$A$1:$R$81</definedName>
    <definedName name="_xlnm.Print_Area" localSheetId="42">Tab22d!$A$1:$R$81</definedName>
    <definedName name="_xlnm.Print_Area" localSheetId="43">Tab22e!$A$1:$R$81</definedName>
    <definedName name="_xlnm.Print_Area" localSheetId="45">'Tab23'!$A$1:$D$77</definedName>
    <definedName name="_xlnm.Print_Area" localSheetId="8">'Tab4'!$A$1:$BK$83</definedName>
    <definedName name="_xlnm.Print_Area" localSheetId="9">Tab5a!$A$1:$AQ$80</definedName>
    <definedName name="_xlnm.Print_Area" localSheetId="10">Tab5b!$A$1:$F$78</definedName>
    <definedName name="_xlnm.Print_Area" localSheetId="11">'Tab6'!$A$1:$J$93</definedName>
    <definedName name="_xlnm.Print_Area" localSheetId="14">'Tab8'!$A$1:$Y$94</definedName>
    <definedName name="_xlnm.Print_Area" localSheetId="16">'Tab9'!$A$1:$BK$82</definedName>
    <definedName name="_xlnm.Print_Area" localSheetId="0">TOC!$A$1:$A$63</definedName>
    <definedName name="_xlnm.Print_Titles" localSheetId="2">Glossary!$1:$3</definedName>
    <definedName name="_xlnm.Print_Titles" localSheetId="4">'Tab1'!$A:$B,'Tab1'!$1:$3</definedName>
    <definedName name="_xlnm.Print_Titles" localSheetId="18">Tab10b!$A:$C</definedName>
    <definedName name="_xlnm.Print_Titles" localSheetId="20">'Tab11'!$A:$C</definedName>
    <definedName name="_xlnm.Print_Titles" localSheetId="22">'Tab12'!$A:$C,'Tab12'!$1:$4</definedName>
    <definedName name="_xlnm.Print_Titles" localSheetId="23">'Tab13'!$A:$C</definedName>
    <definedName name="_xlnm.Print_Titles" localSheetId="24">'Tab14'!$A:$C</definedName>
    <definedName name="_xlnm.Print_Titles" localSheetId="26">Tab15b!$A:$C</definedName>
    <definedName name="_xlnm.Print_Titles" localSheetId="29">'Tab16'!$1:$3</definedName>
    <definedName name="_xlnm.Print_Titles" localSheetId="30">'Tab17'!$A:$C,'Tab17'!$1:$5</definedName>
    <definedName name="_xlnm.Print_Titles" localSheetId="32">Tab18b!$A:$C,Tab18b!$1:$4</definedName>
    <definedName name="_xlnm.Print_Titles" localSheetId="34">'Tab19'!$A:$F</definedName>
    <definedName name="_xlnm.Print_Titles" localSheetId="35">'Tab20'!$A:$C</definedName>
    <definedName name="_xlnm.Print_Titles" localSheetId="37">'Tab21'!$1:$4</definedName>
    <definedName name="_xlnm.Print_Titles" localSheetId="39">Tab22a!$A:$C,Tab22a!$3:$4</definedName>
    <definedName name="_xlnm.Print_Titles" localSheetId="40">Tab22b!$A:$D</definedName>
    <definedName name="_xlnm.Print_Titles" localSheetId="41">Tab22c!$A:$C</definedName>
    <definedName name="_xlnm.Print_Titles" localSheetId="42">Tab22d!$A:$C</definedName>
    <definedName name="_xlnm.Print_Titles" localSheetId="43">Tab22e!$A:$C</definedName>
    <definedName name="_xlnm.Print_Titles" localSheetId="8">'Tab4'!$A:$C</definedName>
    <definedName name="_xlnm.Print_Titles" localSheetId="9">Tab5a!$A:$C</definedName>
    <definedName name="_xlnm.Print_Titles" localSheetId="11">'Tab6'!$1:$4</definedName>
    <definedName name="_xlnm.Print_Titles" localSheetId="14">'Tab8'!$A:$C,'Tab8'!$1:$4</definedName>
    <definedName name="_xlnm.Print_Titles" localSheetId="16">'Tab9'!$A:$C,'Tab9'!$3:$5</definedName>
    <definedName name="_xlnm.Print_Titles" localSheetId="0">TOC!$1:$6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46" l="1"/>
  <c r="BJ75" i="20" l="1"/>
  <c r="BH75" i="20"/>
  <c r="BF75" i="20"/>
  <c r="E22" i="63"/>
  <c r="E21" i="63"/>
  <c r="E20" i="63"/>
  <c r="E19" i="63"/>
  <c r="F8" i="63"/>
  <c r="E8" i="63"/>
  <c r="D8" i="63"/>
  <c r="C8" i="63"/>
  <c r="B18" i="59" l="1"/>
  <c r="B16" i="59"/>
  <c r="B19" i="59" s="1"/>
  <c r="C15" i="59"/>
  <c r="C18" i="59" s="1"/>
  <c r="I15" i="59"/>
  <c r="I18" i="59" s="1"/>
  <c r="J15" i="59"/>
  <c r="J18" i="59" s="1"/>
  <c r="B12" i="59"/>
  <c r="B15" i="59" s="1"/>
  <c r="C12" i="59"/>
  <c r="C16" i="59" s="1"/>
  <c r="C19" i="59" s="1"/>
  <c r="D12" i="59"/>
  <c r="D15" i="59" s="1"/>
  <c r="D18" i="59" s="1"/>
  <c r="E12" i="59"/>
  <c r="E15" i="59" s="1"/>
  <c r="E18" i="59" s="1"/>
  <c r="F12" i="59"/>
  <c r="F15" i="59" s="1"/>
  <c r="F18" i="59" s="1"/>
  <c r="G12" i="59"/>
  <c r="G16" i="59" s="1"/>
  <c r="G19" i="59" s="1"/>
  <c r="H12" i="59"/>
  <c r="H15" i="59" s="1"/>
  <c r="H18" i="59" s="1"/>
  <c r="I12" i="59"/>
  <c r="I16" i="59" s="1"/>
  <c r="I19" i="59" s="1"/>
  <c r="J12" i="59"/>
  <c r="J16" i="59" s="1"/>
  <c r="J19" i="59" s="1"/>
  <c r="K12" i="59"/>
  <c r="K16" i="59" s="1"/>
  <c r="K19" i="59" s="1"/>
  <c r="L12" i="59"/>
  <c r="L16" i="59" s="1"/>
  <c r="L19" i="59" s="1"/>
  <c r="B19" i="58"/>
  <c r="C19" i="58"/>
  <c r="D19" i="58"/>
  <c r="E19" i="58"/>
  <c r="F19" i="58"/>
  <c r="G19" i="58"/>
  <c r="H19" i="58"/>
  <c r="I19" i="58"/>
  <c r="J19" i="58"/>
  <c r="K19" i="58"/>
  <c r="L19" i="58"/>
  <c r="C18" i="58"/>
  <c r="D18" i="58"/>
  <c r="E18" i="58"/>
  <c r="F18" i="58"/>
  <c r="G18" i="58"/>
  <c r="H18" i="58"/>
  <c r="I18" i="58"/>
  <c r="J18" i="58"/>
  <c r="K18" i="58"/>
  <c r="L18" i="58"/>
  <c r="B18" i="58"/>
  <c r="N10" i="58"/>
  <c r="O10" i="58"/>
  <c r="P10" i="58"/>
  <c r="Q10" i="58"/>
  <c r="R10" i="58"/>
  <c r="S10" i="58"/>
  <c r="T10" i="58"/>
  <c r="U10" i="58"/>
  <c r="V10" i="58"/>
  <c r="W10" i="58"/>
  <c r="N11" i="58"/>
  <c r="O11" i="58"/>
  <c r="P11" i="58"/>
  <c r="Q11" i="58"/>
  <c r="R11" i="58"/>
  <c r="S11" i="58"/>
  <c r="T11" i="58"/>
  <c r="U11" i="58"/>
  <c r="V11" i="58"/>
  <c r="W11" i="58"/>
  <c r="M11" i="58"/>
  <c r="M10" i="58"/>
  <c r="C12" i="58"/>
  <c r="D12" i="58"/>
  <c r="E12" i="58"/>
  <c r="F12" i="58"/>
  <c r="G12" i="58"/>
  <c r="H12" i="58"/>
  <c r="I12" i="58"/>
  <c r="J12" i="58"/>
  <c r="K12" i="58"/>
  <c r="L12" i="58"/>
  <c r="B12" i="58"/>
  <c r="M10" i="42"/>
  <c r="H16" i="59" l="1"/>
  <c r="H19" i="59" s="1"/>
  <c r="E16" i="59"/>
  <c r="E19" i="59" s="1"/>
  <c r="K15" i="59"/>
  <c r="K18" i="59" s="1"/>
  <c r="D16" i="59"/>
  <c r="D19" i="59" s="1"/>
  <c r="L15" i="59"/>
  <c r="L18" i="59" s="1"/>
  <c r="F16" i="59"/>
  <c r="F19" i="59" s="1"/>
  <c r="G15" i="59"/>
  <c r="G18" i="59" s="1"/>
  <c r="AP75" i="57"/>
  <c r="AO75" i="57"/>
  <c r="AN75" i="57"/>
  <c r="AM74" i="57"/>
  <c r="AI74" i="57"/>
  <c r="AE74" i="57"/>
  <c r="AA74" i="57"/>
  <c r="W74" i="57"/>
  <c r="S74" i="57"/>
  <c r="O74" i="57"/>
  <c r="K74" i="57"/>
  <c r="G74" i="57"/>
  <c r="AM73" i="57"/>
  <c r="AI73" i="57"/>
  <c r="AE73" i="57"/>
  <c r="AA73" i="57"/>
  <c r="W73" i="57"/>
  <c r="S73" i="57"/>
  <c r="O73" i="57"/>
  <c r="K73" i="57"/>
  <c r="G73" i="57"/>
  <c r="AM72" i="57"/>
  <c r="AI72" i="57"/>
  <c r="AE72" i="57"/>
  <c r="AA72" i="57"/>
  <c r="W72" i="57"/>
  <c r="S72" i="57"/>
  <c r="O72" i="57"/>
  <c r="K72" i="57"/>
  <c r="G72" i="57"/>
  <c r="AM71" i="57"/>
  <c r="AI71" i="57"/>
  <c r="AE71" i="57"/>
  <c r="AA71" i="57"/>
  <c r="W71" i="57"/>
  <c r="S71" i="57"/>
  <c r="O71" i="57"/>
  <c r="K71" i="57"/>
  <c r="G71" i="57"/>
  <c r="AM70" i="57"/>
  <c r="AI70" i="57"/>
  <c r="AE70" i="57"/>
  <c r="AA70" i="57"/>
  <c r="W70" i="57"/>
  <c r="S70" i="57"/>
  <c r="O70" i="57"/>
  <c r="K70" i="57"/>
  <c r="G70" i="57"/>
  <c r="AM69" i="57"/>
  <c r="AI69" i="57"/>
  <c r="AE69" i="57"/>
  <c r="AA69" i="57"/>
  <c r="W69" i="57"/>
  <c r="S69" i="57"/>
  <c r="O69" i="57"/>
  <c r="K69" i="57"/>
  <c r="G69" i="57"/>
  <c r="AM68" i="57"/>
  <c r="AI68" i="57"/>
  <c r="AE68" i="57"/>
  <c r="AA68" i="57"/>
  <c r="W68" i="57"/>
  <c r="S68" i="57"/>
  <c r="O68" i="57"/>
  <c r="K68" i="57"/>
  <c r="G68" i="57"/>
  <c r="AM67" i="57"/>
  <c r="AI67" i="57"/>
  <c r="AE67" i="57"/>
  <c r="AA67" i="57"/>
  <c r="W67" i="57"/>
  <c r="S67" i="57"/>
  <c r="O67" i="57"/>
  <c r="K67" i="57"/>
  <c r="G67" i="57"/>
  <c r="AM66" i="57"/>
  <c r="AI66" i="57"/>
  <c r="AE66" i="57"/>
  <c r="AA66" i="57"/>
  <c r="W66" i="57"/>
  <c r="S66" i="57"/>
  <c r="O66" i="57"/>
  <c r="K66" i="57"/>
  <c r="G66" i="57"/>
  <c r="AM65" i="57"/>
  <c r="AI65" i="57"/>
  <c r="AE65" i="57"/>
  <c r="AA65" i="57"/>
  <c r="W65" i="57"/>
  <c r="S65" i="57"/>
  <c r="O65" i="57"/>
  <c r="K65" i="57"/>
  <c r="G65" i="57"/>
  <c r="AM64" i="57"/>
  <c r="AI64" i="57"/>
  <c r="AE64" i="57"/>
  <c r="AA64" i="57"/>
  <c r="W64" i="57"/>
  <c r="S64" i="57"/>
  <c r="O64" i="57"/>
  <c r="K64" i="57"/>
  <c r="G64" i="57"/>
  <c r="AM63" i="57"/>
  <c r="AI63" i="57"/>
  <c r="AE63" i="57"/>
  <c r="AA63" i="57"/>
  <c r="W63" i="57"/>
  <c r="S63" i="57"/>
  <c r="O63" i="57"/>
  <c r="K63" i="57"/>
  <c r="G63" i="57"/>
  <c r="AM62" i="57"/>
  <c r="AI62" i="57"/>
  <c r="AE62" i="57"/>
  <c r="AA62" i="57"/>
  <c r="W62" i="57"/>
  <c r="S62" i="57"/>
  <c r="O62" i="57"/>
  <c r="K62" i="57"/>
  <c r="G62" i="57"/>
  <c r="AM61" i="57"/>
  <c r="AI61" i="57"/>
  <c r="AE61" i="57"/>
  <c r="AA61" i="57"/>
  <c r="W61" i="57"/>
  <c r="S61" i="57"/>
  <c r="O61" i="57"/>
  <c r="K61" i="57"/>
  <c r="G61" i="57"/>
  <c r="AM60" i="57"/>
  <c r="AI60" i="57"/>
  <c r="AE60" i="57"/>
  <c r="AA60" i="57"/>
  <c r="W60" i="57"/>
  <c r="S60" i="57"/>
  <c r="O60" i="57"/>
  <c r="K60" i="57"/>
  <c r="G60" i="57"/>
  <c r="AM59" i="57"/>
  <c r="AI59" i="57"/>
  <c r="AE59" i="57"/>
  <c r="AA59" i="57"/>
  <c r="W59" i="57"/>
  <c r="S59" i="57"/>
  <c r="O59" i="57"/>
  <c r="K59" i="57"/>
  <c r="G59" i="57"/>
  <c r="AM58" i="57"/>
  <c r="AI58" i="57"/>
  <c r="AE58" i="57"/>
  <c r="AA58" i="57"/>
  <c r="W58" i="57"/>
  <c r="S58" i="57"/>
  <c r="O58" i="57"/>
  <c r="K58" i="57"/>
  <c r="G58" i="57"/>
  <c r="AM57" i="57"/>
  <c r="AI57" i="57"/>
  <c r="AE57" i="57"/>
  <c r="AA57" i="57"/>
  <c r="W57" i="57"/>
  <c r="S57" i="57"/>
  <c r="O57" i="57"/>
  <c r="K57" i="57"/>
  <c r="G57" i="57"/>
  <c r="AM56" i="57"/>
  <c r="AI56" i="57"/>
  <c r="AE56" i="57"/>
  <c r="AA56" i="57"/>
  <c r="W56" i="57"/>
  <c r="S56" i="57"/>
  <c r="O56" i="57"/>
  <c r="K56" i="57"/>
  <c r="G56" i="57"/>
  <c r="AM55" i="57"/>
  <c r="AI55" i="57"/>
  <c r="AE55" i="57"/>
  <c r="AA55" i="57"/>
  <c r="W55" i="57"/>
  <c r="S55" i="57"/>
  <c r="O55" i="57"/>
  <c r="K55" i="57"/>
  <c r="G55" i="57"/>
  <c r="AM54" i="57"/>
  <c r="AI54" i="57"/>
  <c r="AE54" i="57"/>
  <c r="AA54" i="57"/>
  <c r="W54" i="57"/>
  <c r="S54" i="57"/>
  <c r="O54" i="57"/>
  <c r="K54" i="57"/>
  <c r="G54" i="57"/>
  <c r="AM53" i="57"/>
  <c r="AI53" i="57"/>
  <c r="AE53" i="57"/>
  <c r="AA53" i="57"/>
  <c r="W53" i="57"/>
  <c r="S53" i="57"/>
  <c r="O53" i="57"/>
  <c r="K53" i="57"/>
  <c r="G53" i="57"/>
  <c r="AM52" i="57"/>
  <c r="AI52" i="57"/>
  <c r="AE52" i="57"/>
  <c r="AA52" i="57"/>
  <c r="W52" i="57"/>
  <c r="S52" i="57"/>
  <c r="O52" i="57"/>
  <c r="K52" i="57"/>
  <c r="G52" i="57"/>
  <c r="AM51" i="57"/>
  <c r="AI51" i="57"/>
  <c r="AE51" i="57"/>
  <c r="AA51" i="57"/>
  <c r="W51" i="57"/>
  <c r="S51" i="57"/>
  <c r="O51" i="57"/>
  <c r="K51" i="57"/>
  <c r="G51" i="57"/>
  <c r="AM50" i="57"/>
  <c r="AI50" i="57"/>
  <c r="AE50" i="57"/>
  <c r="AA50" i="57"/>
  <c r="W50" i="57"/>
  <c r="S50" i="57"/>
  <c r="O50" i="57"/>
  <c r="K50" i="57"/>
  <c r="G50" i="57"/>
  <c r="AM49" i="57"/>
  <c r="AI49" i="57"/>
  <c r="AE49" i="57"/>
  <c r="AA49" i="57"/>
  <c r="W49" i="57"/>
  <c r="S49" i="57"/>
  <c r="O49" i="57"/>
  <c r="K49" i="57"/>
  <c r="G49" i="57"/>
  <c r="AM48" i="57"/>
  <c r="AI48" i="57"/>
  <c r="AE48" i="57"/>
  <c r="AA48" i="57"/>
  <c r="W48" i="57"/>
  <c r="S48" i="57"/>
  <c r="O48" i="57"/>
  <c r="K48" i="57"/>
  <c r="G48" i="57"/>
  <c r="AM47" i="57"/>
  <c r="AI47" i="57"/>
  <c r="AE47" i="57"/>
  <c r="AA47" i="57"/>
  <c r="W47" i="57"/>
  <c r="S47" i="57"/>
  <c r="O47" i="57"/>
  <c r="K47" i="57"/>
  <c r="G47" i="57"/>
  <c r="AM46" i="57"/>
  <c r="AI46" i="57"/>
  <c r="AE46" i="57"/>
  <c r="AA46" i="57"/>
  <c r="W46" i="57"/>
  <c r="S46" i="57"/>
  <c r="O46" i="57"/>
  <c r="K46" i="57"/>
  <c r="G46" i="57"/>
  <c r="AM45" i="57"/>
  <c r="AI45" i="57"/>
  <c r="AE45" i="57"/>
  <c r="AA45" i="57"/>
  <c r="W45" i="57"/>
  <c r="S45" i="57"/>
  <c r="O45" i="57"/>
  <c r="K45" i="57"/>
  <c r="G45" i="57"/>
  <c r="AM44" i="57"/>
  <c r="AI44" i="57"/>
  <c r="AE44" i="57"/>
  <c r="AA44" i="57"/>
  <c r="W44" i="57"/>
  <c r="S44" i="57"/>
  <c r="O44" i="57"/>
  <c r="K44" i="57"/>
  <c r="G44" i="57"/>
  <c r="AM43" i="57"/>
  <c r="AI43" i="57"/>
  <c r="AE43" i="57"/>
  <c r="AA43" i="57"/>
  <c r="W43" i="57"/>
  <c r="S43" i="57"/>
  <c r="O43" i="57"/>
  <c r="K43" i="57"/>
  <c r="G43" i="57"/>
  <c r="AM42" i="57"/>
  <c r="AI42" i="57"/>
  <c r="AE42" i="57"/>
  <c r="AA42" i="57"/>
  <c r="W42" i="57"/>
  <c r="S42" i="57"/>
  <c r="O42" i="57"/>
  <c r="K42" i="57"/>
  <c r="G42" i="57"/>
  <c r="AM41" i="57"/>
  <c r="AI41" i="57"/>
  <c r="AE41" i="57"/>
  <c r="AA41" i="57"/>
  <c r="W41" i="57"/>
  <c r="S41" i="57"/>
  <c r="O41" i="57"/>
  <c r="K41" i="57"/>
  <c r="G41" i="57"/>
  <c r="AM40" i="57"/>
  <c r="AI40" i="57"/>
  <c r="AE40" i="57"/>
  <c r="AA40" i="57"/>
  <c r="W40" i="57"/>
  <c r="S40" i="57"/>
  <c r="O40" i="57"/>
  <c r="K40" i="57"/>
  <c r="G40" i="57"/>
  <c r="AM39" i="57"/>
  <c r="AI39" i="57"/>
  <c r="AE39" i="57"/>
  <c r="AA39" i="57"/>
  <c r="W39" i="57"/>
  <c r="S39" i="57"/>
  <c r="O39" i="57"/>
  <c r="K39" i="57"/>
  <c r="G39" i="57"/>
  <c r="AM38" i="57"/>
  <c r="AI38" i="57"/>
  <c r="AE38" i="57"/>
  <c r="AA38" i="57"/>
  <c r="W38" i="57"/>
  <c r="S38" i="57"/>
  <c r="O38" i="57"/>
  <c r="K38" i="57"/>
  <c r="G38" i="57"/>
  <c r="AM37" i="57"/>
  <c r="AI37" i="57"/>
  <c r="AE37" i="57"/>
  <c r="AA37" i="57"/>
  <c r="W37" i="57"/>
  <c r="S37" i="57"/>
  <c r="O37" i="57"/>
  <c r="K37" i="57"/>
  <c r="G37" i="57"/>
  <c r="AM36" i="57"/>
  <c r="AI36" i="57"/>
  <c r="AE36" i="57"/>
  <c r="AA36" i="57"/>
  <c r="W36" i="57"/>
  <c r="S36" i="57"/>
  <c r="O36" i="57"/>
  <c r="K36" i="57"/>
  <c r="G36" i="57"/>
  <c r="AM35" i="57"/>
  <c r="AI35" i="57"/>
  <c r="AE35" i="57"/>
  <c r="AA35" i="57"/>
  <c r="W35" i="57"/>
  <c r="S35" i="57"/>
  <c r="O35" i="57"/>
  <c r="K35" i="57"/>
  <c r="G35" i="57"/>
  <c r="AM34" i="57"/>
  <c r="AI34" i="57"/>
  <c r="AE34" i="57"/>
  <c r="AA34" i="57"/>
  <c r="W34" i="57"/>
  <c r="S34" i="57"/>
  <c r="O34" i="57"/>
  <c r="K34" i="57"/>
  <c r="G34" i="57"/>
  <c r="AM33" i="57"/>
  <c r="AI33" i="57"/>
  <c r="AE33" i="57"/>
  <c r="AA33" i="57"/>
  <c r="W33" i="57"/>
  <c r="S33" i="57"/>
  <c r="O33" i="57"/>
  <c r="K33" i="57"/>
  <c r="G33" i="57"/>
  <c r="AM32" i="57"/>
  <c r="AI32" i="57"/>
  <c r="AE32" i="57"/>
  <c r="AA32" i="57"/>
  <c r="W32" i="57"/>
  <c r="S32" i="57"/>
  <c r="O32" i="57"/>
  <c r="K32" i="57"/>
  <c r="G32" i="57"/>
  <c r="AM31" i="57"/>
  <c r="AI31" i="57"/>
  <c r="AE31" i="57"/>
  <c r="AA31" i="57"/>
  <c r="W31" i="57"/>
  <c r="S31" i="57"/>
  <c r="O31" i="57"/>
  <c r="K31" i="57"/>
  <c r="G31" i="57"/>
  <c r="AM30" i="57"/>
  <c r="AI30" i="57"/>
  <c r="AE30" i="57"/>
  <c r="AA30" i="57"/>
  <c r="W30" i="57"/>
  <c r="S30" i="57"/>
  <c r="O30" i="57"/>
  <c r="K30" i="57"/>
  <c r="G30" i="57"/>
  <c r="AM29" i="57"/>
  <c r="AI29" i="57"/>
  <c r="AE29" i="57"/>
  <c r="AA29" i="57"/>
  <c r="W29" i="57"/>
  <c r="S29" i="57"/>
  <c r="O29" i="57"/>
  <c r="K29" i="57"/>
  <c r="G29" i="57"/>
  <c r="AM28" i="57"/>
  <c r="AI28" i="57"/>
  <c r="AE28" i="57"/>
  <c r="AA28" i="57"/>
  <c r="W28" i="57"/>
  <c r="S28" i="57"/>
  <c r="O28" i="57"/>
  <c r="K28" i="57"/>
  <c r="G28" i="57"/>
  <c r="AM27" i="57"/>
  <c r="AI27" i="57"/>
  <c r="AE27" i="57"/>
  <c r="AA27" i="57"/>
  <c r="W27" i="57"/>
  <c r="S27" i="57"/>
  <c r="O27" i="57"/>
  <c r="K27" i="57"/>
  <c r="G27" i="57"/>
  <c r="AM26" i="57"/>
  <c r="AI26" i="57"/>
  <c r="AE26" i="57"/>
  <c r="AA26" i="57"/>
  <c r="W26" i="57"/>
  <c r="S26" i="57"/>
  <c r="O26" i="57"/>
  <c r="K26" i="57"/>
  <c r="G26" i="57"/>
  <c r="AM25" i="57"/>
  <c r="AI25" i="57"/>
  <c r="AE25" i="57"/>
  <c r="AA25" i="57"/>
  <c r="W25" i="57"/>
  <c r="S25" i="57"/>
  <c r="O25" i="57"/>
  <c r="K25" i="57"/>
  <c r="G25" i="57"/>
  <c r="AM24" i="57"/>
  <c r="AI24" i="57"/>
  <c r="AE24" i="57"/>
  <c r="AA24" i="57"/>
  <c r="W24" i="57"/>
  <c r="S24" i="57"/>
  <c r="O24" i="57"/>
  <c r="K24" i="57"/>
  <c r="G24" i="57"/>
  <c r="AM23" i="57"/>
  <c r="AI23" i="57"/>
  <c r="AE23" i="57"/>
  <c r="AA23" i="57"/>
  <c r="W23" i="57"/>
  <c r="S23" i="57"/>
  <c r="O23" i="57"/>
  <c r="K23" i="57"/>
  <c r="G23" i="57"/>
  <c r="AM22" i="57"/>
  <c r="AI22" i="57"/>
  <c r="AE22" i="57"/>
  <c r="AA22" i="57"/>
  <c r="W22" i="57"/>
  <c r="S22" i="57"/>
  <c r="O22" i="57"/>
  <c r="K22" i="57"/>
  <c r="G22" i="57"/>
  <c r="AM21" i="57"/>
  <c r="AI21" i="57"/>
  <c r="AE21" i="57"/>
  <c r="AA21" i="57"/>
  <c r="W21" i="57"/>
  <c r="S21" i="57"/>
  <c r="O21" i="57"/>
  <c r="K21" i="57"/>
  <c r="G21" i="57"/>
  <c r="AM20" i="57"/>
  <c r="AI20" i="57"/>
  <c r="AE20" i="57"/>
  <c r="AA20" i="57"/>
  <c r="W20" i="57"/>
  <c r="S20" i="57"/>
  <c r="O20" i="57"/>
  <c r="K20" i="57"/>
  <c r="G20" i="57"/>
  <c r="AM19" i="57"/>
  <c r="AI19" i="57"/>
  <c r="AE19" i="57"/>
  <c r="AA19" i="57"/>
  <c r="W19" i="57"/>
  <c r="S19" i="57"/>
  <c r="O19" i="57"/>
  <c r="K19" i="57"/>
  <c r="G19" i="57"/>
  <c r="AM18" i="57"/>
  <c r="AI18" i="57"/>
  <c r="AE18" i="57"/>
  <c r="AA18" i="57"/>
  <c r="W18" i="57"/>
  <c r="S18" i="57"/>
  <c r="O18" i="57"/>
  <c r="K18" i="57"/>
  <c r="G18" i="57"/>
  <c r="AM17" i="57"/>
  <c r="AI17" i="57"/>
  <c r="AE17" i="57"/>
  <c r="AA17" i="57"/>
  <c r="W17" i="57"/>
  <c r="S17" i="57"/>
  <c r="O17" i="57"/>
  <c r="K17" i="57"/>
  <c r="G17" i="57"/>
  <c r="AM16" i="57"/>
  <c r="AI16" i="57"/>
  <c r="AE16" i="57"/>
  <c r="AA16" i="57"/>
  <c r="W16" i="57"/>
  <c r="S16" i="57"/>
  <c r="O16" i="57"/>
  <c r="K16" i="57"/>
  <c r="G16" i="57"/>
  <c r="AM15" i="57"/>
  <c r="AI15" i="57"/>
  <c r="AE15" i="57"/>
  <c r="AA15" i="57"/>
  <c r="W15" i="57"/>
  <c r="S15" i="57"/>
  <c r="O15" i="57"/>
  <c r="K15" i="57"/>
  <c r="G15" i="57"/>
  <c r="AM14" i="57"/>
  <c r="AI14" i="57"/>
  <c r="AE14" i="57"/>
  <c r="AA14" i="57"/>
  <c r="W14" i="57"/>
  <c r="S14" i="57"/>
  <c r="O14" i="57"/>
  <c r="K14" i="57"/>
  <c r="G14" i="57"/>
  <c r="AM13" i="57"/>
  <c r="AI13" i="57"/>
  <c r="AE13" i="57"/>
  <c r="AA13" i="57"/>
  <c r="W13" i="57"/>
  <c r="S13" i="57"/>
  <c r="O13" i="57"/>
  <c r="K13" i="57"/>
  <c r="G13" i="57"/>
  <c r="AM12" i="57"/>
  <c r="AI12" i="57"/>
  <c r="AE12" i="57"/>
  <c r="AA12" i="57"/>
  <c r="W12" i="57"/>
  <c r="S12" i="57"/>
  <c r="O12" i="57"/>
  <c r="K12" i="57"/>
  <c r="G12" i="57"/>
  <c r="AM11" i="57"/>
  <c r="AI11" i="57"/>
  <c r="AE11" i="57"/>
  <c r="AA11" i="57"/>
  <c r="W11" i="57"/>
  <c r="S11" i="57"/>
  <c r="O11" i="57"/>
  <c r="K11" i="57"/>
  <c r="G11" i="57"/>
  <c r="AM10" i="57"/>
  <c r="AI10" i="57"/>
  <c r="AE10" i="57"/>
  <c r="AA10" i="57"/>
  <c r="W10" i="57"/>
  <c r="S10" i="57"/>
  <c r="O10" i="57"/>
  <c r="K10" i="57"/>
  <c r="G10" i="57"/>
  <c r="AM9" i="57"/>
  <c r="AI9" i="57"/>
  <c r="AE9" i="57"/>
  <c r="AA9" i="57"/>
  <c r="W9" i="57"/>
  <c r="S9" i="57"/>
  <c r="O9" i="57"/>
  <c r="K9" i="57"/>
  <c r="G9" i="57"/>
  <c r="AM8" i="57"/>
  <c r="AI8" i="57"/>
  <c r="AE8" i="57"/>
  <c r="AA8" i="57"/>
  <c r="W8" i="57"/>
  <c r="S8" i="57"/>
  <c r="O8" i="57"/>
  <c r="K8" i="57"/>
  <c r="G8" i="57"/>
  <c r="AM7" i="57"/>
  <c r="AI7" i="57"/>
  <c r="AE7" i="57"/>
  <c r="AA7" i="57"/>
  <c r="W7" i="57"/>
  <c r="S7" i="57"/>
  <c r="O7" i="57"/>
  <c r="K7" i="57"/>
  <c r="G7" i="57"/>
  <c r="AM6" i="57"/>
  <c r="AI6" i="57"/>
  <c r="AE6" i="57"/>
  <c r="AA6" i="57"/>
  <c r="W6" i="57"/>
  <c r="S6" i="57"/>
  <c r="O6" i="57"/>
  <c r="K6" i="57"/>
  <c r="G6" i="57"/>
  <c r="AM5" i="57"/>
  <c r="AI5" i="57"/>
  <c r="AE5" i="57"/>
  <c r="AA5" i="57"/>
  <c r="W5" i="57"/>
  <c r="S5" i="57"/>
  <c r="O5" i="57"/>
  <c r="K5" i="57"/>
  <c r="G5" i="57"/>
  <c r="G5" i="56" l="1"/>
  <c r="K5" i="56"/>
  <c r="O5" i="56"/>
  <c r="S5" i="56"/>
  <c r="W5" i="56"/>
  <c r="AA5" i="56"/>
  <c r="AE5" i="56"/>
  <c r="AI5" i="56"/>
  <c r="AM5" i="56"/>
  <c r="G6" i="56"/>
  <c r="K6" i="56"/>
  <c r="O6" i="56"/>
  <c r="S6" i="56"/>
  <c r="W6" i="56"/>
  <c r="AA6" i="56"/>
  <c r="AE6" i="56"/>
  <c r="AI6" i="56"/>
  <c r="AM6" i="56"/>
  <c r="G7" i="56"/>
  <c r="K7" i="56"/>
  <c r="O7" i="56"/>
  <c r="S7" i="56"/>
  <c r="W7" i="56"/>
  <c r="AA7" i="56"/>
  <c r="AE7" i="56"/>
  <c r="AI7" i="56"/>
  <c r="AM7" i="56"/>
  <c r="G8" i="56"/>
  <c r="K8" i="56"/>
  <c r="O8" i="56"/>
  <c r="S8" i="56"/>
  <c r="W8" i="56"/>
  <c r="AA8" i="56"/>
  <c r="AE8" i="56"/>
  <c r="AI8" i="56"/>
  <c r="AM8" i="56"/>
  <c r="G9" i="56"/>
  <c r="K9" i="56"/>
  <c r="O9" i="56"/>
  <c r="S9" i="56"/>
  <c r="W9" i="56"/>
  <c r="AA9" i="56"/>
  <c r="AE9" i="56"/>
  <c r="AI9" i="56"/>
  <c r="AM9" i="56"/>
  <c r="G10" i="56"/>
  <c r="K10" i="56"/>
  <c r="O10" i="56"/>
  <c r="S10" i="56"/>
  <c r="W10" i="56"/>
  <c r="AA10" i="56"/>
  <c r="AE10" i="56"/>
  <c r="AI10" i="56"/>
  <c r="AM10" i="56"/>
  <c r="G11" i="56"/>
  <c r="K11" i="56"/>
  <c r="O11" i="56"/>
  <c r="S11" i="56"/>
  <c r="W11" i="56"/>
  <c r="AA11" i="56"/>
  <c r="AE11" i="56"/>
  <c r="AI11" i="56"/>
  <c r="AM11" i="56"/>
  <c r="G12" i="56"/>
  <c r="K12" i="56"/>
  <c r="O12" i="56"/>
  <c r="S12" i="56"/>
  <c r="W12" i="56"/>
  <c r="AA12" i="56"/>
  <c r="AE12" i="56"/>
  <c r="AI12" i="56"/>
  <c r="AM12" i="56"/>
  <c r="G13" i="56"/>
  <c r="K13" i="56"/>
  <c r="O13" i="56"/>
  <c r="S13" i="56"/>
  <c r="W13" i="56"/>
  <c r="AA13" i="56"/>
  <c r="AE13" i="56"/>
  <c r="AI13" i="56"/>
  <c r="AM13" i="56"/>
  <c r="G14" i="56"/>
  <c r="K14" i="56"/>
  <c r="O14" i="56"/>
  <c r="S14" i="56"/>
  <c r="W14" i="56"/>
  <c r="AA14" i="56"/>
  <c r="AE14" i="56"/>
  <c r="AI14" i="56"/>
  <c r="AM14" i="56"/>
  <c r="G15" i="56"/>
  <c r="K15" i="56"/>
  <c r="O15" i="56"/>
  <c r="S15" i="56"/>
  <c r="W15" i="56"/>
  <c r="AA15" i="56"/>
  <c r="AE15" i="56"/>
  <c r="AI15" i="56"/>
  <c r="AM15" i="56"/>
  <c r="G16" i="56"/>
  <c r="K16" i="56"/>
  <c r="O16" i="56"/>
  <c r="S16" i="56"/>
  <c r="W16" i="56"/>
  <c r="AA16" i="56"/>
  <c r="AE16" i="56"/>
  <c r="AI16" i="56"/>
  <c r="AM16" i="56"/>
  <c r="G17" i="56"/>
  <c r="K17" i="56"/>
  <c r="O17" i="56"/>
  <c r="S17" i="56"/>
  <c r="W17" i="56"/>
  <c r="AA17" i="56"/>
  <c r="AE17" i="56"/>
  <c r="AI17" i="56"/>
  <c r="AM17" i="56"/>
  <c r="G18" i="56"/>
  <c r="K18" i="56"/>
  <c r="O18" i="56"/>
  <c r="S18" i="56"/>
  <c r="W18" i="56"/>
  <c r="AA18" i="56"/>
  <c r="AE18" i="56"/>
  <c r="AI18" i="56"/>
  <c r="AM18" i="56"/>
  <c r="G19" i="56"/>
  <c r="K19" i="56"/>
  <c r="O19" i="56"/>
  <c r="S19" i="56"/>
  <c r="W19" i="56"/>
  <c r="AA19" i="56"/>
  <c r="AE19" i="56"/>
  <c r="AI19" i="56"/>
  <c r="AM19" i="56"/>
  <c r="G20" i="56"/>
  <c r="K20" i="56"/>
  <c r="O20" i="56"/>
  <c r="S20" i="56"/>
  <c r="W20" i="56"/>
  <c r="AA20" i="56"/>
  <c r="AE20" i="56"/>
  <c r="AI20" i="56"/>
  <c r="AM20" i="56"/>
  <c r="G21" i="56"/>
  <c r="K21" i="56"/>
  <c r="O21" i="56"/>
  <c r="S21" i="56"/>
  <c r="W21" i="56"/>
  <c r="AA21" i="56"/>
  <c r="AE21" i="56"/>
  <c r="AI21" i="56"/>
  <c r="AM21" i="56"/>
  <c r="G22" i="56"/>
  <c r="K22" i="56"/>
  <c r="O22" i="56"/>
  <c r="S22" i="56"/>
  <c r="W22" i="56"/>
  <c r="AA22" i="56"/>
  <c r="AE22" i="56"/>
  <c r="AI22" i="56"/>
  <c r="AM22" i="56"/>
  <c r="G23" i="56"/>
  <c r="K23" i="56"/>
  <c r="O23" i="56"/>
  <c r="S23" i="56"/>
  <c r="W23" i="56"/>
  <c r="AA23" i="56"/>
  <c r="AE23" i="56"/>
  <c r="AI23" i="56"/>
  <c r="AM23" i="56"/>
  <c r="G24" i="56"/>
  <c r="K24" i="56"/>
  <c r="O24" i="56"/>
  <c r="S24" i="56"/>
  <c r="W24" i="56"/>
  <c r="AA24" i="56"/>
  <c r="AE24" i="56"/>
  <c r="AI24" i="56"/>
  <c r="AM24" i="56"/>
  <c r="G25" i="56"/>
  <c r="K25" i="56"/>
  <c r="O25" i="56"/>
  <c r="S25" i="56"/>
  <c r="W25" i="56"/>
  <c r="AA25" i="56"/>
  <c r="AE25" i="56"/>
  <c r="AI25" i="56"/>
  <c r="AM25" i="56"/>
  <c r="G26" i="56"/>
  <c r="K26" i="56"/>
  <c r="O26" i="56"/>
  <c r="S26" i="56"/>
  <c r="W26" i="56"/>
  <c r="AA26" i="56"/>
  <c r="AE26" i="56"/>
  <c r="AI26" i="56"/>
  <c r="AM26" i="56"/>
  <c r="G27" i="56"/>
  <c r="K27" i="56"/>
  <c r="O27" i="56"/>
  <c r="S27" i="56"/>
  <c r="W27" i="56"/>
  <c r="AA27" i="56"/>
  <c r="AE27" i="56"/>
  <c r="AI27" i="56"/>
  <c r="AM27" i="56"/>
  <c r="G28" i="56"/>
  <c r="K28" i="56"/>
  <c r="O28" i="56"/>
  <c r="S28" i="56"/>
  <c r="W28" i="56"/>
  <c r="AA28" i="56"/>
  <c r="AE28" i="56"/>
  <c r="AI28" i="56"/>
  <c r="AM28" i="56"/>
  <c r="G29" i="56"/>
  <c r="K29" i="56"/>
  <c r="O29" i="56"/>
  <c r="S29" i="56"/>
  <c r="W29" i="56"/>
  <c r="AA29" i="56"/>
  <c r="AE29" i="56"/>
  <c r="AI29" i="56"/>
  <c r="AM29" i="56"/>
  <c r="G30" i="56"/>
  <c r="K30" i="56"/>
  <c r="O30" i="56"/>
  <c r="S30" i="56"/>
  <c r="W30" i="56"/>
  <c r="AA30" i="56"/>
  <c r="AE30" i="56"/>
  <c r="AI30" i="56"/>
  <c r="AM30" i="56"/>
  <c r="G31" i="56"/>
  <c r="K31" i="56"/>
  <c r="O31" i="56"/>
  <c r="S31" i="56"/>
  <c r="W31" i="56"/>
  <c r="AA31" i="56"/>
  <c r="AE31" i="56"/>
  <c r="AI31" i="56"/>
  <c r="AM31" i="56"/>
  <c r="G32" i="56"/>
  <c r="K32" i="56"/>
  <c r="O32" i="56"/>
  <c r="S32" i="56"/>
  <c r="W32" i="56"/>
  <c r="AA32" i="56"/>
  <c r="AE32" i="56"/>
  <c r="AI32" i="56"/>
  <c r="AM32" i="56"/>
  <c r="G33" i="56"/>
  <c r="K33" i="56"/>
  <c r="O33" i="56"/>
  <c r="S33" i="56"/>
  <c r="W33" i="56"/>
  <c r="AA33" i="56"/>
  <c r="AE33" i="56"/>
  <c r="AI33" i="56"/>
  <c r="AM33" i="56"/>
  <c r="G34" i="56"/>
  <c r="K34" i="56"/>
  <c r="O34" i="56"/>
  <c r="S34" i="56"/>
  <c r="W34" i="56"/>
  <c r="AA34" i="56"/>
  <c r="AE34" i="56"/>
  <c r="AI34" i="56"/>
  <c r="AM34" i="56"/>
  <c r="G35" i="56"/>
  <c r="K35" i="56"/>
  <c r="O35" i="56"/>
  <c r="S35" i="56"/>
  <c r="W35" i="56"/>
  <c r="AA35" i="56"/>
  <c r="AE35" i="56"/>
  <c r="AI35" i="56"/>
  <c r="AM35" i="56"/>
  <c r="G36" i="56"/>
  <c r="K36" i="56"/>
  <c r="O36" i="56"/>
  <c r="S36" i="56"/>
  <c r="W36" i="56"/>
  <c r="AA36" i="56"/>
  <c r="AE36" i="56"/>
  <c r="AI36" i="56"/>
  <c r="AM36" i="56"/>
  <c r="G37" i="56"/>
  <c r="K37" i="56"/>
  <c r="O37" i="56"/>
  <c r="S37" i="56"/>
  <c r="W37" i="56"/>
  <c r="AA37" i="56"/>
  <c r="AE37" i="56"/>
  <c r="AI37" i="56"/>
  <c r="AM37" i="56"/>
  <c r="G38" i="56"/>
  <c r="K38" i="56"/>
  <c r="O38" i="56"/>
  <c r="S38" i="56"/>
  <c r="W38" i="56"/>
  <c r="AA38" i="56"/>
  <c r="AE38" i="56"/>
  <c r="AI38" i="56"/>
  <c r="AM38" i="56"/>
  <c r="G39" i="56"/>
  <c r="K39" i="56"/>
  <c r="O39" i="56"/>
  <c r="S39" i="56"/>
  <c r="W39" i="56"/>
  <c r="AA39" i="56"/>
  <c r="AE39" i="56"/>
  <c r="AI39" i="56"/>
  <c r="AM39" i="56"/>
  <c r="G40" i="56"/>
  <c r="K40" i="56"/>
  <c r="O40" i="56"/>
  <c r="S40" i="56"/>
  <c r="W40" i="56"/>
  <c r="AA40" i="56"/>
  <c r="AE40" i="56"/>
  <c r="AI40" i="56"/>
  <c r="AM40" i="56"/>
  <c r="G41" i="56"/>
  <c r="K41" i="56"/>
  <c r="O41" i="56"/>
  <c r="S41" i="56"/>
  <c r="W41" i="56"/>
  <c r="AA41" i="56"/>
  <c r="AE41" i="56"/>
  <c r="AI41" i="56"/>
  <c r="AM41" i="56"/>
  <c r="G42" i="56"/>
  <c r="K42" i="56"/>
  <c r="O42" i="56"/>
  <c r="S42" i="56"/>
  <c r="W42" i="56"/>
  <c r="AA42" i="56"/>
  <c r="AE42" i="56"/>
  <c r="AI42" i="56"/>
  <c r="AM42" i="56"/>
  <c r="G43" i="56"/>
  <c r="K43" i="56"/>
  <c r="O43" i="56"/>
  <c r="S43" i="56"/>
  <c r="W43" i="56"/>
  <c r="AA43" i="56"/>
  <c r="AE43" i="56"/>
  <c r="AI43" i="56"/>
  <c r="AM43" i="56"/>
  <c r="G44" i="56"/>
  <c r="K44" i="56"/>
  <c r="O44" i="56"/>
  <c r="S44" i="56"/>
  <c r="W44" i="56"/>
  <c r="AA44" i="56"/>
  <c r="AE44" i="56"/>
  <c r="AI44" i="56"/>
  <c r="AM44" i="56"/>
  <c r="G45" i="56"/>
  <c r="K45" i="56"/>
  <c r="O45" i="56"/>
  <c r="S45" i="56"/>
  <c r="W45" i="56"/>
  <c r="AA45" i="56"/>
  <c r="AE45" i="56"/>
  <c r="AI45" i="56"/>
  <c r="AM45" i="56"/>
  <c r="G46" i="56"/>
  <c r="K46" i="56"/>
  <c r="O46" i="56"/>
  <c r="S46" i="56"/>
  <c r="W46" i="56"/>
  <c r="AA46" i="56"/>
  <c r="AE46" i="56"/>
  <c r="AI46" i="56"/>
  <c r="AM46" i="56"/>
  <c r="G47" i="56"/>
  <c r="K47" i="56"/>
  <c r="O47" i="56"/>
  <c r="S47" i="56"/>
  <c r="W47" i="56"/>
  <c r="AA47" i="56"/>
  <c r="AE47" i="56"/>
  <c r="AI47" i="56"/>
  <c r="AM47" i="56"/>
  <c r="G48" i="56"/>
  <c r="K48" i="56"/>
  <c r="O48" i="56"/>
  <c r="S48" i="56"/>
  <c r="W48" i="56"/>
  <c r="AA48" i="56"/>
  <c r="AE48" i="56"/>
  <c r="AI48" i="56"/>
  <c r="AM48" i="56"/>
  <c r="G49" i="56"/>
  <c r="K49" i="56"/>
  <c r="O49" i="56"/>
  <c r="S49" i="56"/>
  <c r="W49" i="56"/>
  <c r="AA49" i="56"/>
  <c r="AE49" i="56"/>
  <c r="AI49" i="56"/>
  <c r="AM49" i="56"/>
  <c r="G50" i="56"/>
  <c r="K50" i="56"/>
  <c r="O50" i="56"/>
  <c r="S50" i="56"/>
  <c r="W50" i="56"/>
  <c r="AA50" i="56"/>
  <c r="AE50" i="56"/>
  <c r="AI50" i="56"/>
  <c r="AM50" i="56"/>
  <c r="G51" i="56"/>
  <c r="K51" i="56"/>
  <c r="O51" i="56"/>
  <c r="S51" i="56"/>
  <c r="W51" i="56"/>
  <c r="AA51" i="56"/>
  <c r="AE51" i="56"/>
  <c r="AI51" i="56"/>
  <c r="AM51" i="56"/>
  <c r="G52" i="56"/>
  <c r="K52" i="56"/>
  <c r="O52" i="56"/>
  <c r="S52" i="56"/>
  <c r="W52" i="56"/>
  <c r="AA52" i="56"/>
  <c r="AE52" i="56"/>
  <c r="AI52" i="56"/>
  <c r="AM52" i="56"/>
  <c r="G53" i="56"/>
  <c r="K53" i="56"/>
  <c r="O53" i="56"/>
  <c r="S53" i="56"/>
  <c r="W53" i="56"/>
  <c r="AA53" i="56"/>
  <c r="AE53" i="56"/>
  <c r="AI53" i="56"/>
  <c r="AM53" i="56"/>
  <c r="G54" i="56"/>
  <c r="K54" i="56"/>
  <c r="O54" i="56"/>
  <c r="S54" i="56"/>
  <c r="W54" i="56"/>
  <c r="AA54" i="56"/>
  <c r="AE54" i="56"/>
  <c r="AI54" i="56"/>
  <c r="AM54" i="56"/>
  <c r="G55" i="56"/>
  <c r="K55" i="56"/>
  <c r="O55" i="56"/>
  <c r="S55" i="56"/>
  <c r="W55" i="56"/>
  <c r="AA55" i="56"/>
  <c r="AE55" i="56"/>
  <c r="AI55" i="56"/>
  <c r="AM55" i="56"/>
  <c r="G56" i="56"/>
  <c r="K56" i="56"/>
  <c r="O56" i="56"/>
  <c r="S56" i="56"/>
  <c r="W56" i="56"/>
  <c r="AA56" i="56"/>
  <c r="AE56" i="56"/>
  <c r="AI56" i="56"/>
  <c r="AM56" i="56"/>
  <c r="G57" i="56"/>
  <c r="K57" i="56"/>
  <c r="O57" i="56"/>
  <c r="S57" i="56"/>
  <c r="W57" i="56"/>
  <c r="AA57" i="56"/>
  <c r="AE57" i="56"/>
  <c r="AI57" i="56"/>
  <c r="AM57" i="56"/>
  <c r="G58" i="56"/>
  <c r="K58" i="56"/>
  <c r="O58" i="56"/>
  <c r="S58" i="56"/>
  <c r="W58" i="56"/>
  <c r="AA58" i="56"/>
  <c r="AE58" i="56"/>
  <c r="AI58" i="56"/>
  <c r="AM58" i="56"/>
  <c r="G59" i="56"/>
  <c r="K59" i="56"/>
  <c r="O59" i="56"/>
  <c r="S59" i="56"/>
  <c r="W59" i="56"/>
  <c r="AA59" i="56"/>
  <c r="AE59" i="56"/>
  <c r="AI59" i="56"/>
  <c r="AM59" i="56"/>
  <c r="G60" i="56"/>
  <c r="K60" i="56"/>
  <c r="O60" i="56"/>
  <c r="S60" i="56"/>
  <c r="W60" i="56"/>
  <c r="AA60" i="56"/>
  <c r="AE60" i="56"/>
  <c r="AI60" i="56"/>
  <c r="AM60" i="56"/>
  <c r="G61" i="56"/>
  <c r="K61" i="56"/>
  <c r="O61" i="56"/>
  <c r="S61" i="56"/>
  <c r="W61" i="56"/>
  <c r="AA61" i="56"/>
  <c r="AE61" i="56"/>
  <c r="AI61" i="56"/>
  <c r="AM61" i="56"/>
  <c r="G62" i="56"/>
  <c r="K62" i="56"/>
  <c r="O62" i="56"/>
  <c r="S62" i="56"/>
  <c r="W62" i="56"/>
  <c r="AA62" i="56"/>
  <c r="AE62" i="56"/>
  <c r="AI62" i="56"/>
  <c r="AM62" i="56"/>
  <c r="G63" i="56"/>
  <c r="K63" i="56"/>
  <c r="O63" i="56"/>
  <c r="S63" i="56"/>
  <c r="W63" i="56"/>
  <c r="AA63" i="56"/>
  <c r="AE63" i="56"/>
  <c r="AI63" i="56"/>
  <c r="AM63" i="56"/>
  <c r="G64" i="56"/>
  <c r="K64" i="56"/>
  <c r="O64" i="56"/>
  <c r="S64" i="56"/>
  <c r="W64" i="56"/>
  <c r="AA64" i="56"/>
  <c r="AE64" i="56"/>
  <c r="AI64" i="56"/>
  <c r="AM64" i="56"/>
  <c r="G65" i="56"/>
  <c r="K65" i="56"/>
  <c r="O65" i="56"/>
  <c r="S65" i="56"/>
  <c r="W65" i="56"/>
  <c r="AA65" i="56"/>
  <c r="AE65" i="56"/>
  <c r="AI65" i="56"/>
  <c r="AM65" i="56"/>
  <c r="G66" i="56"/>
  <c r="K66" i="56"/>
  <c r="O66" i="56"/>
  <c r="S66" i="56"/>
  <c r="W66" i="56"/>
  <c r="AA66" i="56"/>
  <c r="AE66" i="56"/>
  <c r="AI66" i="56"/>
  <c r="AM66" i="56"/>
  <c r="G67" i="56"/>
  <c r="K67" i="56"/>
  <c r="O67" i="56"/>
  <c r="S67" i="56"/>
  <c r="W67" i="56"/>
  <c r="AA67" i="56"/>
  <c r="AE67" i="56"/>
  <c r="AI67" i="56"/>
  <c r="AM67" i="56"/>
  <c r="G68" i="56"/>
  <c r="K68" i="56"/>
  <c r="O68" i="56"/>
  <c r="S68" i="56"/>
  <c r="W68" i="56"/>
  <c r="AA68" i="56"/>
  <c r="AE68" i="56"/>
  <c r="AI68" i="56"/>
  <c r="AM68" i="56"/>
  <c r="G69" i="56"/>
  <c r="K69" i="56"/>
  <c r="O69" i="56"/>
  <c r="S69" i="56"/>
  <c r="W69" i="56"/>
  <c r="AA69" i="56"/>
  <c r="AE69" i="56"/>
  <c r="AI69" i="56"/>
  <c r="AM69" i="56"/>
  <c r="G70" i="56"/>
  <c r="K70" i="56"/>
  <c r="O70" i="56"/>
  <c r="S70" i="56"/>
  <c r="W70" i="56"/>
  <c r="AA70" i="56"/>
  <c r="AE70" i="56"/>
  <c r="AI70" i="56"/>
  <c r="AM70" i="56"/>
  <c r="G71" i="56"/>
  <c r="K71" i="56"/>
  <c r="O71" i="56"/>
  <c r="S71" i="56"/>
  <c r="W71" i="56"/>
  <c r="AA71" i="56"/>
  <c r="AE71" i="56"/>
  <c r="AI71" i="56"/>
  <c r="AM71" i="56"/>
  <c r="G72" i="56"/>
  <c r="K72" i="56"/>
  <c r="O72" i="56"/>
  <c r="S72" i="56"/>
  <c r="W72" i="56"/>
  <c r="AA72" i="56"/>
  <c r="AE72" i="56"/>
  <c r="AI72" i="56"/>
  <c r="AM72" i="56"/>
  <c r="G73" i="56"/>
  <c r="K73" i="56"/>
  <c r="O73" i="56"/>
  <c r="S73" i="56"/>
  <c r="W73" i="56"/>
  <c r="AA73" i="56"/>
  <c r="AE73" i="56"/>
  <c r="AI73" i="56"/>
  <c r="AM73" i="56"/>
  <c r="F74" i="56"/>
  <c r="G74" i="56" s="1"/>
  <c r="J74" i="56"/>
  <c r="K74" i="56"/>
  <c r="N74" i="56"/>
  <c r="O74" i="56" s="1"/>
  <c r="R74" i="56"/>
  <c r="S74" i="56" s="1"/>
  <c r="V74" i="56"/>
  <c r="W74" i="56"/>
  <c r="Z74" i="56"/>
  <c r="AA74" i="56"/>
  <c r="AD74" i="56"/>
  <c r="AE74" i="56" s="1"/>
  <c r="AH74" i="56"/>
  <c r="AI74" i="56" s="1"/>
  <c r="AL74" i="56"/>
  <c r="AM74" i="56"/>
  <c r="AP74" i="56"/>
  <c r="AN75" i="56"/>
  <c r="AO75" i="56"/>
  <c r="AP75" i="56"/>
  <c r="AP75" i="55" l="1"/>
  <c r="AO75" i="55"/>
  <c r="AN75" i="55"/>
  <c r="AM74" i="55"/>
  <c r="AI74" i="55"/>
  <c r="AE74" i="55"/>
  <c r="AA74" i="55"/>
  <c r="W74" i="55"/>
  <c r="S74" i="55"/>
  <c r="O74" i="55"/>
  <c r="K74" i="55"/>
  <c r="G74" i="55"/>
  <c r="AM73" i="55"/>
  <c r="AI73" i="55"/>
  <c r="AE73" i="55"/>
  <c r="AA73" i="55"/>
  <c r="W73" i="55"/>
  <c r="S73" i="55"/>
  <c r="O73" i="55"/>
  <c r="K73" i="55"/>
  <c r="G73" i="55"/>
  <c r="AM72" i="55"/>
  <c r="AI72" i="55"/>
  <c r="AE72" i="55"/>
  <c r="AA72" i="55"/>
  <c r="W72" i="55"/>
  <c r="S72" i="55"/>
  <c r="O72" i="55"/>
  <c r="K72" i="55"/>
  <c r="G72" i="55"/>
  <c r="AM71" i="55"/>
  <c r="AI71" i="55"/>
  <c r="AE71" i="55"/>
  <c r="AA71" i="55"/>
  <c r="W71" i="55"/>
  <c r="S71" i="55"/>
  <c r="O71" i="55"/>
  <c r="K71" i="55"/>
  <c r="G71" i="55"/>
  <c r="AM70" i="55"/>
  <c r="AI70" i="55"/>
  <c r="AE70" i="55"/>
  <c r="AA70" i="55"/>
  <c r="W70" i="55"/>
  <c r="S70" i="55"/>
  <c r="O70" i="55"/>
  <c r="K70" i="55"/>
  <c r="G70" i="55"/>
  <c r="AM69" i="55"/>
  <c r="AI69" i="55"/>
  <c r="AE69" i="55"/>
  <c r="AA69" i="55"/>
  <c r="W69" i="55"/>
  <c r="S69" i="55"/>
  <c r="O69" i="55"/>
  <c r="K69" i="55"/>
  <c r="G69" i="55"/>
  <c r="AM68" i="55"/>
  <c r="AI68" i="55"/>
  <c r="AE68" i="55"/>
  <c r="AA68" i="55"/>
  <c r="W68" i="55"/>
  <c r="S68" i="55"/>
  <c r="O68" i="55"/>
  <c r="K68" i="55"/>
  <c r="G68" i="55"/>
  <c r="AM67" i="55"/>
  <c r="AI67" i="55"/>
  <c r="AE67" i="55"/>
  <c r="AA67" i="55"/>
  <c r="W67" i="55"/>
  <c r="S67" i="55"/>
  <c r="O67" i="55"/>
  <c r="K67" i="55"/>
  <c r="G67" i="55"/>
  <c r="AM66" i="55"/>
  <c r="AI66" i="55"/>
  <c r="AE66" i="55"/>
  <c r="AA66" i="55"/>
  <c r="W66" i="55"/>
  <c r="S66" i="55"/>
  <c r="O66" i="55"/>
  <c r="K66" i="55"/>
  <c r="G66" i="55"/>
  <c r="AM65" i="55"/>
  <c r="AI65" i="55"/>
  <c r="AE65" i="55"/>
  <c r="AA65" i="55"/>
  <c r="W65" i="55"/>
  <c r="S65" i="55"/>
  <c r="O65" i="55"/>
  <c r="K65" i="55"/>
  <c r="G65" i="55"/>
  <c r="AM64" i="55"/>
  <c r="AI64" i="55"/>
  <c r="AE64" i="55"/>
  <c r="AA64" i="55"/>
  <c r="W64" i="55"/>
  <c r="S64" i="55"/>
  <c r="O64" i="55"/>
  <c r="K64" i="55"/>
  <c r="G64" i="55"/>
  <c r="AM63" i="55"/>
  <c r="AI63" i="55"/>
  <c r="AE63" i="55"/>
  <c r="AA63" i="55"/>
  <c r="W63" i="55"/>
  <c r="S63" i="55"/>
  <c r="O63" i="55"/>
  <c r="K63" i="55"/>
  <c r="G63" i="55"/>
  <c r="AM62" i="55"/>
  <c r="AI62" i="55"/>
  <c r="AE62" i="55"/>
  <c r="AA62" i="55"/>
  <c r="W62" i="55"/>
  <c r="S62" i="55"/>
  <c r="O62" i="55"/>
  <c r="K62" i="55"/>
  <c r="G62" i="55"/>
  <c r="AM61" i="55"/>
  <c r="AI61" i="55"/>
  <c r="AE61" i="55"/>
  <c r="AA61" i="55"/>
  <c r="W61" i="55"/>
  <c r="S61" i="55"/>
  <c r="O61" i="55"/>
  <c r="K61" i="55"/>
  <c r="G61" i="55"/>
  <c r="AM60" i="55"/>
  <c r="AI60" i="55"/>
  <c r="AE60" i="55"/>
  <c r="AA60" i="55"/>
  <c r="W60" i="55"/>
  <c r="S60" i="55"/>
  <c r="O60" i="55"/>
  <c r="K60" i="55"/>
  <c r="G60" i="55"/>
  <c r="AM59" i="55"/>
  <c r="AI59" i="55"/>
  <c r="AE59" i="55"/>
  <c r="AA59" i="55"/>
  <c r="W59" i="55"/>
  <c r="S59" i="55"/>
  <c r="O59" i="55"/>
  <c r="K59" i="55"/>
  <c r="G59" i="55"/>
  <c r="AM58" i="55"/>
  <c r="AI58" i="55"/>
  <c r="AE58" i="55"/>
  <c r="AA58" i="55"/>
  <c r="W58" i="55"/>
  <c r="S58" i="55"/>
  <c r="O58" i="55"/>
  <c r="K58" i="55"/>
  <c r="G58" i="55"/>
  <c r="AM57" i="55"/>
  <c r="AI57" i="55"/>
  <c r="AE57" i="55"/>
  <c r="AA57" i="55"/>
  <c r="W57" i="55"/>
  <c r="S57" i="55"/>
  <c r="O57" i="55"/>
  <c r="K57" i="55"/>
  <c r="G57" i="55"/>
  <c r="AM56" i="55"/>
  <c r="AI56" i="55"/>
  <c r="AE56" i="55"/>
  <c r="AA56" i="55"/>
  <c r="W56" i="55"/>
  <c r="S56" i="55"/>
  <c r="O56" i="55"/>
  <c r="K56" i="55"/>
  <c r="G56" i="55"/>
  <c r="AM55" i="55"/>
  <c r="AI55" i="55"/>
  <c r="AE55" i="55"/>
  <c r="AA55" i="55"/>
  <c r="W55" i="55"/>
  <c r="S55" i="55"/>
  <c r="O55" i="55"/>
  <c r="K55" i="55"/>
  <c r="G55" i="55"/>
  <c r="AM54" i="55"/>
  <c r="AI54" i="55"/>
  <c r="AE54" i="55"/>
  <c r="AA54" i="55"/>
  <c r="W54" i="55"/>
  <c r="S54" i="55"/>
  <c r="O54" i="55"/>
  <c r="K54" i="55"/>
  <c r="G54" i="55"/>
  <c r="AM53" i="55"/>
  <c r="AI53" i="55"/>
  <c r="AE53" i="55"/>
  <c r="AA53" i="55"/>
  <c r="W53" i="55"/>
  <c r="S53" i="55"/>
  <c r="O53" i="55"/>
  <c r="K53" i="55"/>
  <c r="G53" i="55"/>
  <c r="AM52" i="55"/>
  <c r="AI52" i="55"/>
  <c r="AE52" i="55"/>
  <c r="AA52" i="55"/>
  <c r="W52" i="55"/>
  <c r="S52" i="55"/>
  <c r="O52" i="55"/>
  <c r="K52" i="55"/>
  <c r="G52" i="55"/>
  <c r="AM51" i="55"/>
  <c r="AI51" i="55"/>
  <c r="AE51" i="55"/>
  <c r="AA51" i="55"/>
  <c r="W51" i="55"/>
  <c r="S51" i="55"/>
  <c r="O51" i="55"/>
  <c r="K51" i="55"/>
  <c r="G51" i="55"/>
  <c r="AM50" i="55"/>
  <c r="AI50" i="55"/>
  <c r="AE50" i="55"/>
  <c r="AA50" i="55"/>
  <c r="W50" i="55"/>
  <c r="S50" i="55"/>
  <c r="O50" i="55"/>
  <c r="K50" i="55"/>
  <c r="G50" i="55"/>
  <c r="AM49" i="55"/>
  <c r="AI49" i="55"/>
  <c r="AE49" i="55"/>
  <c r="AA49" i="55"/>
  <c r="W49" i="55"/>
  <c r="S49" i="55"/>
  <c r="O49" i="55"/>
  <c r="K49" i="55"/>
  <c r="G49" i="55"/>
  <c r="AM48" i="55"/>
  <c r="AI48" i="55"/>
  <c r="AE48" i="55"/>
  <c r="AA48" i="55"/>
  <c r="W48" i="55"/>
  <c r="S48" i="55"/>
  <c r="O48" i="55"/>
  <c r="K48" i="55"/>
  <c r="G48" i="55"/>
  <c r="AM47" i="55"/>
  <c r="AI47" i="55"/>
  <c r="AE47" i="55"/>
  <c r="AA47" i="55"/>
  <c r="W47" i="55"/>
  <c r="S47" i="55"/>
  <c r="O47" i="55"/>
  <c r="K47" i="55"/>
  <c r="G47" i="55"/>
  <c r="AM46" i="55"/>
  <c r="AI46" i="55"/>
  <c r="AE46" i="55"/>
  <c r="AA46" i="55"/>
  <c r="W46" i="55"/>
  <c r="S46" i="55"/>
  <c r="O46" i="55"/>
  <c r="K46" i="55"/>
  <c r="G46" i="55"/>
  <c r="AM45" i="55"/>
  <c r="AI45" i="55"/>
  <c r="AE45" i="55"/>
  <c r="AA45" i="55"/>
  <c r="W45" i="55"/>
  <c r="S45" i="55"/>
  <c r="O45" i="55"/>
  <c r="K45" i="55"/>
  <c r="G45" i="55"/>
  <c r="AM44" i="55"/>
  <c r="AI44" i="55"/>
  <c r="AE44" i="55"/>
  <c r="AA44" i="55"/>
  <c r="W44" i="55"/>
  <c r="S44" i="55"/>
  <c r="O44" i="55"/>
  <c r="K44" i="55"/>
  <c r="G44" i="55"/>
  <c r="AM43" i="55"/>
  <c r="AI43" i="55"/>
  <c r="AE43" i="55"/>
  <c r="AA43" i="55"/>
  <c r="W43" i="55"/>
  <c r="S43" i="55"/>
  <c r="O43" i="55"/>
  <c r="K43" i="55"/>
  <c r="G43" i="55"/>
  <c r="AM42" i="55"/>
  <c r="AI42" i="55"/>
  <c r="AE42" i="55"/>
  <c r="AA42" i="55"/>
  <c r="W42" i="55"/>
  <c r="S42" i="55"/>
  <c r="O42" i="55"/>
  <c r="K42" i="55"/>
  <c r="G42" i="55"/>
  <c r="AM41" i="55"/>
  <c r="AI41" i="55"/>
  <c r="AE41" i="55"/>
  <c r="AA41" i="55"/>
  <c r="W41" i="55"/>
  <c r="S41" i="55"/>
  <c r="O41" i="55"/>
  <c r="K41" i="55"/>
  <c r="G41" i="55"/>
  <c r="AM40" i="55"/>
  <c r="AI40" i="55"/>
  <c r="AE40" i="55"/>
  <c r="AA40" i="55"/>
  <c r="W40" i="55"/>
  <c r="S40" i="55"/>
  <c r="O40" i="55"/>
  <c r="K40" i="55"/>
  <c r="G40" i="55"/>
  <c r="AM39" i="55"/>
  <c r="AI39" i="55"/>
  <c r="AE39" i="55"/>
  <c r="AA39" i="55"/>
  <c r="W39" i="55"/>
  <c r="S39" i="55"/>
  <c r="O39" i="55"/>
  <c r="K39" i="55"/>
  <c r="G39" i="55"/>
  <c r="AM38" i="55"/>
  <c r="AI38" i="55"/>
  <c r="AE38" i="55"/>
  <c r="AA38" i="55"/>
  <c r="W38" i="55"/>
  <c r="S38" i="55"/>
  <c r="O38" i="55"/>
  <c r="K38" i="55"/>
  <c r="G38" i="55"/>
  <c r="AM37" i="55"/>
  <c r="AI37" i="55"/>
  <c r="AE37" i="55"/>
  <c r="AA37" i="55"/>
  <c r="W37" i="55"/>
  <c r="S37" i="55"/>
  <c r="O37" i="55"/>
  <c r="K37" i="55"/>
  <c r="G37" i="55"/>
  <c r="AM36" i="55"/>
  <c r="AI36" i="55"/>
  <c r="AE36" i="55"/>
  <c r="AA36" i="55"/>
  <c r="W36" i="55"/>
  <c r="S36" i="55"/>
  <c r="O36" i="55"/>
  <c r="K36" i="55"/>
  <c r="G36" i="55"/>
  <c r="AM35" i="55"/>
  <c r="AI35" i="55"/>
  <c r="AE35" i="55"/>
  <c r="AA35" i="55"/>
  <c r="W35" i="55"/>
  <c r="S35" i="55"/>
  <c r="O35" i="55"/>
  <c r="K35" i="55"/>
  <c r="G35" i="55"/>
  <c r="AM34" i="55"/>
  <c r="AI34" i="55"/>
  <c r="AE34" i="55"/>
  <c r="AA34" i="55"/>
  <c r="W34" i="55"/>
  <c r="S34" i="55"/>
  <c r="O34" i="55"/>
  <c r="K34" i="55"/>
  <c r="G34" i="55"/>
  <c r="AM33" i="55"/>
  <c r="AI33" i="55"/>
  <c r="AE33" i="55"/>
  <c r="AA33" i="55"/>
  <c r="W33" i="55"/>
  <c r="S33" i="55"/>
  <c r="O33" i="55"/>
  <c r="K33" i="55"/>
  <c r="G33" i="55"/>
  <c r="AM32" i="55"/>
  <c r="AI32" i="55"/>
  <c r="AE32" i="55"/>
  <c r="AA32" i="55"/>
  <c r="W32" i="55"/>
  <c r="S32" i="55"/>
  <c r="O32" i="55"/>
  <c r="K32" i="55"/>
  <c r="G32" i="55"/>
  <c r="AM31" i="55"/>
  <c r="AI31" i="55"/>
  <c r="AE31" i="55"/>
  <c r="AA31" i="55"/>
  <c r="W31" i="55"/>
  <c r="S31" i="55"/>
  <c r="O31" i="55"/>
  <c r="K31" i="55"/>
  <c r="G31" i="55"/>
  <c r="AM30" i="55"/>
  <c r="AI30" i="55"/>
  <c r="AE30" i="55"/>
  <c r="AA30" i="55"/>
  <c r="W30" i="55"/>
  <c r="S30" i="55"/>
  <c r="O30" i="55"/>
  <c r="K30" i="55"/>
  <c r="G30" i="55"/>
  <c r="AM29" i="55"/>
  <c r="AI29" i="55"/>
  <c r="AE29" i="55"/>
  <c r="AA29" i="55"/>
  <c r="W29" i="55"/>
  <c r="S29" i="55"/>
  <c r="O29" i="55"/>
  <c r="K29" i="55"/>
  <c r="G29" i="55"/>
  <c r="AM28" i="55"/>
  <c r="AI28" i="55"/>
  <c r="AE28" i="55"/>
  <c r="AA28" i="55"/>
  <c r="W28" i="55"/>
  <c r="S28" i="55"/>
  <c r="O28" i="55"/>
  <c r="K28" i="55"/>
  <c r="G28" i="55"/>
  <c r="AM27" i="55"/>
  <c r="AI27" i="55"/>
  <c r="AE27" i="55"/>
  <c r="AA27" i="55"/>
  <c r="W27" i="55"/>
  <c r="S27" i="55"/>
  <c r="O27" i="55"/>
  <c r="K27" i="55"/>
  <c r="G27" i="55"/>
  <c r="AM26" i="55"/>
  <c r="AI26" i="55"/>
  <c r="AE26" i="55"/>
  <c r="AA26" i="55"/>
  <c r="W26" i="55"/>
  <c r="S26" i="55"/>
  <c r="O26" i="55"/>
  <c r="K26" i="55"/>
  <c r="G26" i="55"/>
  <c r="AM25" i="55"/>
  <c r="AI25" i="55"/>
  <c r="AE25" i="55"/>
  <c r="AA25" i="55"/>
  <c r="W25" i="55"/>
  <c r="S25" i="55"/>
  <c r="O25" i="55"/>
  <c r="K25" i="55"/>
  <c r="G25" i="55"/>
  <c r="AM24" i="55"/>
  <c r="AI24" i="55"/>
  <c r="AE24" i="55"/>
  <c r="AA24" i="55"/>
  <c r="W24" i="55"/>
  <c r="S24" i="55"/>
  <c r="O24" i="55"/>
  <c r="K24" i="55"/>
  <c r="G24" i="55"/>
  <c r="AM23" i="55"/>
  <c r="AI23" i="55"/>
  <c r="AE23" i="55"/>
  <c r="AA23" i="55"/>
  <c r="W23" i="55"/>
  <c r="S23" i="55"/>
  <c r="O23" i="55"/>
  <c r="K23" i="55"/>
  <c r="G23" i="55"/>
  <c r="AM22" i="55"/>
  <c r="AI22" i="55"/>
  <c r="AE22" i="55"/>
  <c r="AA22" i="55"/>
  <c r="W22" i="55"/>
  <c r="S22" i="55"/>
  <c r="O22" i="55"/>
  <c r="K22" i="55"/>
  <c r="G22" i="55"/>
  <c r="AM21" i="55"/>
  <c r="AI21" i="55"/>
  <c r="AE21" i="55"/>
  <c r="AA21" i="55"/>
  <c r="W21" i="55"/>
  <c r="S21" i="55"/>
  <c r="O21" i="55"/>
  <c r="K21" i="55"/>
  <c r="G21" i="55"/>
  <c r="AM20" i="55"/>
  <c r="AI20" i="55"/>
  <c r="AE20" i="55"/>
  <c r="AA20" i="55"/>
  <c r="W20" i="55"/>
  <c r="S20" i="55"/>
  <c r="O20" i="55"/>
  <c r="K20" i="55"/>
  <c r="G20" i="55"/>
  <c r="AM19" i="55"/>
  <c r="AI19" i="55"/>
  <c r="AE19" i="55"/>
  <c r="AA19" i="55"/>
  <c r="W19" i="55"/>
  <c r="S19" i="55"/>
  <c r="O19" i="55"/>
  <c r="K19" i="55"/>
  <c r="G19" i="55"/>
  <c r="AM18" i="55"/>
  <c r="AI18" i="55"/>
  <c r="AE18" i="55"/>
  <c r="AA18" i="55"/>
  <c r="W18" i="55"/>
  <c r="S18" i="55"/>
  <c r="O18" i="55"/>
  <c r="K18" i="55"/>
  <c r="G18" i="55"/>
  <c r="AM17" i="55"/>
  <c r="AI17" i="55"/>
  <c r="AE17" i="55"/>
  <c r="AA17" i="55"/>
  <c r="W17" i="55"/>
  <c r="S17" i="55"/>
  <c r="O17" i="55"/>
  <c r="K17" i="55"/>
  <c r="G17" i="55"/>
  <c r="AM16" i="55"/>
  <c r="AI16" i="55"/>
  <c r="AE16" i="55"/>
  <c r="AA16" i="55"/>
  <c r="W16" i="55"/>
  <c r="S16" i="55"/>
  <c r="O16" i="55"/>
  <c r="K16" i="55"/>
  <c r="G16" i="55"/>
  <c r="AM15" i="55"/>
  <c r="AI15" i="55"/>
  <c r="AE15" i="55"/>
  <c r="AA15" i="55"/>
  <c r="W15" i="55"/>
  <c r="S15" i="55"/>
  <c r="O15" i="55"/>
  <c r="K15" i="55"/>
  <c r="G15" i="55"/>
  <c r="AM14" i="55"/>
  <c r="AI14" i="55"/>
  <c r="AE14" i="55"/>
  <c r="AA14" i="55"/>
  <c r="W14" i="55"/>
  <c r="S14" i="55"/>
  <c r="O14" i="55"/>
  <c r="K14" i="55"/>
  <c r="G14" i="55"/>
  <c r="AM13" i="55"/>
  <c r="AI13" i="55"/>
  <c r="AE13" i="55"/>
  <c r="AA13" i="55"/>
  <c r="W13" i="55"/>
  <c r="S13" i="55"/>
  <c r="O13" i="55"/>
  <c r="K13" i="55"/>
  <c r="G13" i="55"/>
  <c r="AM12" i="55"/>
  <c r="AI12" i="55"/>
  <c r="AE12" i="55"/>
  <c r="AA12" i="55"/>
  <c r="W12" i="55"/>
  <c r="S12" i="55"/>
  <c r="O12" i="55"/>
  <c r="K12" i="55"/>
  <c r="G12" i="55"/>
  <c r="AM11" i="55"/>
  <c r="AI11" i="55"/>
  <c r="AE11" i="55"/>
  <c r="AA11" i="55"/>
  <c r="W11" i="55"/>
  <c r="S11" i="55"/>
  <c r="O11" i="55"/>
  <c r="K11" i="55"/>
  <c r="G11" i="55"/>
  <c r="AM10" i="55"/>
  <c r="AI10" i="55"/>
  <c r="AE10" i="55"/>
  <c r="AA10" i="55"/>
  <c r="W10" i="55"/>
  <c r="S10" i="55"/>
  <c r="O10" i="55"/>
  <c r="K10" i="55"/>
  <c r="G10" i="55"/>
  <c r="AM9" i="55"/>
  <c r="AI9" i="55"/>
  <c r="AE9" i="55"/>
  <c r="AA9" i="55"/>
  <c r="W9" i="55"/>
  <c r="S9" i="55"/>
  <c r="O9" i="55"/>
  <c r="K9" i="55"/>
  <c r="G9" i="55"/>
  <c r="AM8" i="55"/>
  <c r="AI8" i="55"/>
  <c r="AE8" i="55"/>
  <c r="AA8" i="55"/>
  <c r="W8" i="55"/>
  <c r="S8" i="55"/>
  <c r="O8" i="55"/>
  <c r="K8" i="55"/>
  <c r="G8" i="55"/>
  <c r="AM7" i="55"/>
  <c r="AI7" i="55"/>
  <c r="AE7" i="55"/>
  <c r="AA7" i="55"/>
  <c r="W7" i="55"/>
  <c r="S7" i="55"/>
  <c r="O7" i="55"/>
  <c r="K7" i="55"/>
  <c r="G7" i="55"/>
  <c r="AM6" i="55"/>
  <c r="AI6" i="55"/>
  <c r="AE6" i="55"/>
  <c r="AA6" i="55"/>
  <c r="W6" i="55"/>
  <c r="S6" i="55"/>
  <c r="O6" i="55"/>
  <c r="K6" i="55"/>
  <c r="G6" i="55"/>
  <c r="AM5" i="55"/>
  <c r="AI5" i="55"/>
  <c r="AE5" i="55"/>
  <c r="AA5" i="55"/>
  <c r="W5" i="55"/>
  <c r="S5" i="55"/>
  <c r="O5" i="55"/>
  <c r="K5" i="55"/>
  <c r="G5" i="55"/>
  <c r="AM75" i="52"/>
  <c r="AI75" i="52"/>
  <c r="AE75" i="52"/>
  <c r="AA75" i="52"/>
  <c r="W75" i="52"/>
  <c r="S75" i="52"/>
  <c r="O75" i="52"/>
  <c r="K75" i="52"/>
  <c r="G75" i="52"/>
  <c r="AP74" i="52"/>
  <c r="AO74" i="52"/>
  <c r="AN74" i="52"/>
  <c r="AL74" i="52"/>
  <c r="AK74" i="52"/>
  <c r="AJ74" i="52"/>
  <c r="AH74" i="52"/>
  <c r="AG74" i="52"/>
  <c r="AF74" i="52"/>
  <c r="AD74" i="52"/>
  <c r="AC74" i="52"/>
  <c r="AB74" i="52"/>
  <c r="Z74" i="52"/>
  <c r="Y74" i="52"/>
  <c r="X74" i="52"/>
  <c r="V74" i="52"/>
  <c r="U74" i="52"/>
  <c r="T74" i="52"/>
  <c r="R74" i="52"/>
  <c r="Q74" i="52"/>
  <c r="P74" i="52"/>
  <c r="N74" i="52"/>
  <c r="M74" i="52"/>
  <c r="L74" i="52"/>
  <c r="J74" i="52"/>
  <c r="I74" i="52"/>
  <c r="H74" i="52"/>
  <c r="F74" i="52"/>
  <c r="E74" i="52"/>
  <c r="D74" i="52"/>
  <c r="AP75" i="52"/>
  <c r="AM73" i="52"/>
  <c r="AI73" i="52"/>
  <c r="AE73" i="52"/>
  <c r="AA73" i="52"/>
  <c r="W73" i="52"/>
  <c r="S73" i="52"/>
  <c r="O73" i="52"/>
  <c r="K73" i="52"/>
  <c r="G73" i="52"/>
  <c r="AM72" i="52"/>
  <c r="AI72" i="52"/>
  <c r="AE72" i="52"/>
  <c r="AA72" i="52"/>
  <c r="W72" i="52"/>
  <c r="S72" i="52"/>
  <c r="O72" i="52"/>
  <c r="K72" i="52"/>
  <c r="G72" i="52"/>
  <c r="AM71" i="52"/>
  <c r="AI71" i="52"/>
  <c r="AE71" i="52"/>
  <c r="AA71" i="52"/>
  <c r="W71" i="52"/>
  <c r="S71" i="52"/>
  <c r="O71" i="52"/>
  <c r="K71" i="52"/>
  <c r="G71" i="52"/>
  <c r="AM70" i="52"/>
  <c r="AI70" i="52"/>
  <c r="AE70" i="52"/>
  <c r="AA70" i="52"/>
  <c r="W70" i="52"/>
  <c r="S70" i="52"/>
  <c r="O70" i="52"/>
  <c r="K70" i="52"/>
  <c r="G70" i="52"/>
  <c r="AM69" i="52"/>
  <c r="AI69" i="52"/>
  <c r="AE69" i="52"/>
  <c r="AA69" i="52"/>
  <c r="W69" i="52"/>
  <c r="S69" i="52"/>
  <c r="O69" i="52"/>
  <c r="K69" i="52"/>
  <c r="G69" i="52"/>
  <c r="AM68" i="52"/>
  <c r="AI68" i="52"/>
  <c r="AE68" i="52"/>
  <c r="AA68" i="52"/>
  <c r="W68" i="52"/>
  <c r="S68" i="52"/>
  <c r="O68" i="52"/>
  <c r="K68" i="52"/>
  <c r="G68" i="52"/>
  <c r="AM67" i="52"/>
  <c r="AI67" i="52"/>
  <c r="AE67" i="52"/>
  <c r="AA67" i="52"/>
  <c r="W67" i="52"/>
  <c r="S67" i="52"/>
  <c r="O67" i="52"/>
  <c r="K67" i="52"/>
  <c r="G67" i="52"/>
  <c r="AM66" i="52"/>
  <c r="AI66" i="52"/>
  <c r="AE66" i="52"/>
  <c r="AA66" i="52"/>
  <c r="W66" i="52"/>
  <c r="S66" i="52"/>
  <c r="O66" i="52"/>
  <c r="K66" i="52"/>
  <c r="G66" i="52"/>
  <c r="AM65" i="52"/>
  <c r="AI65" i="52"/>
  <c r="AE65" i="52"/>
  <c r="AA65" i="52"/>
  <c r="W65" i="52"/>
  <c r="S65" i="52"/>
  <c r="O65" i="52"/>
  <c r="K65" i="52"/>
  <c r="G65" i="52"/>
  <c r="AM64" i="52"/>
  <c r="AI64" i="52"/>
  <c r="AE64" i="52"/>
  <c r="AA64" i="52"/>
  <c r="W64" i="52"/>
  <c r="S64" i="52"/>
  <c r="O64" i="52"/>
  <c r="K64" i="52"/>
  <c r="G64" i="52"/>
  <c r="AM63" i="52"/>
  <c r="AI63" i="52"/>
  <c r="AE63" i="52"/>
  <c r="AA63" i="52"/>
  <c r="W63" i="52"/>
  <c r="S63" i="52"/>
  <c r="O63" i="52"/>
  <c r="K63" i="52"/>
  <c r="G63" i="52"/>
  <c r="AM62" i="52"/>
  <c r="AI62" i="52"/>
  <c r="AE62" i="52"/>
  <c r="AA62" i="52"/>
  <c r="W62" i="52"/>
  <c r="S62" i="52"/>
  <c r="O62" i="52"/>
  <c r="K62" i="52"/>
  <c r="G62" i="52"/>
  <c r="AM61" i="52"/>
  <c r="AI61" i="52"/>
  <c r="AE61" i="52"/>
  <c r="AA61" i="52"/>
  <c r="W61" i="52"/>
  <c r="S61" i="52"/>
  <c r="O61" i="52"/>
  <c r="K61" i="52"/>
  <c r="G61" i="52"/>
  <c r="AM60" i="52"/>
  <c r="AI60" i="52"/>
  <c r="AE60" i="52"/>
  <c r="AA60" i="52"/>
  <c r="W60" i="52"/>
  <c r="S60" i="52"/>
  <c r="O60" i="52"/>
  <c r="K60" i="52"/>
  <c r="G60" i="52"/>
  <c r="AM59" i="52"/>
  <c r="AI59" i="52"/>
  <c r="AE59" i="52"/>
  <c r="AA59" i="52"/>
  <c r="W59" i="52"/>
  <c r="S59" i="52"/>
  <c r="O59" i="52"/>
  <c r="K59" i="52"/>
  <c r="G59" i="52"/>
  <c r="AM58" i="52"/>
  <c r="AI58" i="52"/>
  <c r="AE58" i="52"/>
  <c r="AA58" i="52"/>
  <c r="W58" i="52"/>
  <c r="S58" i="52"/>
  <c r="O58" i="52"/>
  <c r="K58" i="52"/>
  <c r="G58" i="52"/>
  <c r="AM57" i="52"/>
  <c r="AI57" i="52"/>
  <c r="AE57" i="52"/>
  <c r="AA57" i="52"/>
  <c r="W57" i="52"/>
  <c r="S57" i="52"/>
  <c r="O57" i="52"/>
  <c r="K57" i="52"/>
  <c r="G57" i="52"/>
  <c r="AM56" i="52"/>
  <c r="AI56" i="52"/>
  <c r="AE56" i="52"/>
  <c r="AA56" i="52"/>
  <c r="W56" i="52"/>
  <c r="S56" i="52"/>
  <c r="O56" i="52"/>
  <c r="K56" i="52"/>
  <c r="G56" i="52"/>
  <c r="AM55" i="52"/>
  <c r="AI55" i="52"/>
  <c r="AE55" i="52"/>
  <c r="AA55" i="52"/>
  <c r="W55" i="52"/>
  <c r="S55" i="52"/>
  <c r="O55" i="52"/>
  <c r="K55" i="52"/>
  <c r="G55" i="52"/>
  <c r="AM54" i="52"/>
  <c r="AI54" i="52"/>
  <c r="AE54" i="52"/>
  <c r="AA54" i="52"/>
  <c r="W54" i="52"/>
  <c r="S54" i="52"/>
  <c r="O54" i="52"/>
  <c r="K54" i="52"/>
  <c r="G54" i="52"/>
  <c r="AM53" i="52"/>
  <c r="AI53" i="52"/>
  <c r="AE53" i="52"/>
  <c r="AA53" i="52"/>
  <c r="W53" i="52"/>
  <c r="S53" i="52"/>
  <c r="O53" i="52"/>
  <c r="K53" i="52"/>
  <c r="G53" i="52"/>
  <c r="AM52" i="52"/>
  <c r="AI52" i="52"/>
  <c r="AE52" i="52"/>
  <c r="AA52" i="52"/>
  <c r="W52" i="52"/>
  <c r="S52" i="52"/>
  <c r="O52" i="52"/>
  <c r="K52" i="52"/>
  <c r="G52" i="52"/>
  <c r="AM51" i="52"/>
  <c r="AI51" i="52"/>
  <c r="AE51" i="52"/>
  <c r="AA51" i="52"/>
  <c r="W51" i="52"/>
  <c r="S51" i="52"/>
  <c r="O51" i="52"/>
  <c r="K51" i="52"/>
  <c r="G51" i="52"/>
  <c r="AM50" i="52"/>
  <c r="AI50" i="52"/>
  <c r="AE50" i="52"/>
  <c r="AA50" i="52"/>
  <c r="W50" i="52"/>
  <c r="S50" i="52"/>
  <c r="O50" i="52"/>
  <c r="K50" i="52"/>
  <c r="G50" i="52"/>
  <c r="AM49" i="52"/>
  <c r="AI49" i="52"/>
  <c r="AE49" i="52"/>
  <c r="AA49" i="52"/>
  <c r="W49" i="52"/>
  <c r="S49" i="52"/>
  <c r="O49" i="52"/>
  <c r="K49" i="52"/>
  <c r="G49" i="52"/>
  <c r="AM48" i="52"/>
  <c r="AI48" i="52"/>
  <c r="AE48" i="52"/>
  <c r="AA48" i="52"/>
  <c r="W48" i="52"/>
  <c r="S48" i="52"/>
  <c r="O48" i="52"/>
  <c r="K48" i="52"/>
  <c r="G48" i="52"/>
  <c r="AM47" i="52"/>
  <c r="AI47" i="52"/>
  <c r="AE47" i="52"/>
  <c r="AA47" i="52"/>
  <c r="W47" i="52"/>
  <c r="S47" i="52"/>
  <c r="O47" i="52"/>
  <c r="K47" i="52"/>
  <c r="G47" i="52"/>
  <c r="AM46" i="52"/>
  <c r="AI46" i="52"/>
  <c r="AE46" i="52"/>
  <c r="AA46" i="52"/>
  <c r="W46" i="52"/>
  <c r="S46" i="52"/>
  <c r="O46" i="52"/>
  <c r="K46" i="52"/>
  <c r="G46" i="52"/>
  <c r="AM45" i="52"/>
  <c r="AI45" i="52"/>
  <c r="AE45" i="52"/>
  <c r="AA45" i="52"/>
  <c r="W45" i="52"/>
  <c r="S45" i="52"/>
  <c r="O45" i="52"/>
  <c r="K45" i="52"/>
  <c r="G45" i="52"/>
  <c r="AM44" i="52"/>
  <c r="AI44" i="52"/>
  <c r="AE44" i="52"/>
  <c r="AA44" i="52"/>
  <c r="W44" i="52"/>
  <c r="S44" i="52"/>
  <c r="O44" i="52"/>
  <c r="K44" i="52"/>
  <c r="G44" i="52"/>
  <c r="AM43" i="52"/>
  <c r="AI43" i="52"/>
  <c r="AE43" i="52"/>
  <c r="AA43" i="52"/>
  <c r="W43" i="52"/>
  <c r="S43" i="52"/>
  <c r="O43" i="52"/>
  <c r="K43" i="52"/>
  <c r="G43" i="52"/>
  <c r="AM42" i="52"/>
  <c r="AI42" i="52"/>
  <c r="AE42" i="52"/>
  <c r="AA42" i="52"/>
  <c r="W42" i="52"/>
  <c r="S42" i="52"/>
  <c r="O42" i="52"/>
  <c r="K42" i="52"/>
  <c r="G42" i="52"/>
  <c r="AM41" i="52"/>
  <c r="AI41" i="52"/>
  <c r="AE41" i="52"/>
  <c r="AA41" i="52"/>
  <c r="W41" i="52"/>
  <c r="S41" i="52"/>
  <c r="O41" i="52"/>
  <c r="K41" i="52"/>
  <c r="G41" i="52"/>
  <c r="AM40" i="52"/>
  <c r="AI40" i="52"/>
  <c r="AE40" i="52"/>
  <c r="AA40" i="52"/>
  <c r="W40" i="52"/>
  <c r="S40" i="52"/>
  <c r="O40" i="52"/>
  <c r="K40" i="52"/>
  <c r="G40" i="52"/>
  <c r="AM39" i="52"/>
  <c r="AI39" i="52"/>
  <c r="AE39" i="52"/>
  <c r="AA39" i="52"/>
  <c r="W39" i="52"/>
  <c r="S39" i="52"/>
  <c r="O39" i="52"/>
  <c r="K39" i="52"/>
  <c r="G39" i="52"/>
  <c r="AM38" i="52"/>
  <c r="AI38" i="52"/>
  <c r="AE38" i="52"/>
  <c r="AA38" i="52"/>
  <c r="W38" i="52"/>
  <c r="S38" i="52"/>
  <c r="O38" i="52"/>
  <c r="K38" i="52"/>
  <c r="G38" i="52"/>
  <c r="AM37" i="52"/>
  <c r="AI37" i="52"/>
  <c r="AE37" i="52"/>
  <c r="AA37" i="52"/>
  <c r="W37" i="52"/>
  <c r="S37" i="52"/>
  <c r="O37" i="52"/>
  <c r="K37" i="52"/>
  <c r="G37" i="52"/>
  <c r="AM36" i="52"/>
  <c r="AI36" i="52"/>
  <c r="AE36" i="52"/>
  <c r="AA36" i="52"/>
  <c r="W36" i="52"/>
  <c r="S36" i="52"/>
  <c r="O36" i="52"/>
  <c r="K36" i="52"/>
  <c r="G36" i="52"/>
  <c r="AM35" i="52"/>
  <c r="AI35" i="52"/>
  <c r="AE35" i="52"/>
  <c r="AA35" i="52"/>
  <c r="W35" i="52"/>
  <c r="S35" i="52"/>
  <c r="O35" i="52"/>
  <c r="K35" i="52"/>
  <c r="G35" i="52"/>
  <c r="AM34" i="52"/>
  <c r="AI34" i="52"/>
  <c r="AE34" i="52"/>
  <c r="AA34" i="52"/>
  <c r="W34" i="52"/>
  <c r="S34" i="52"/>
  <c r="O34" i="52"/>
  <c r="K34" i="52"/>
  <c r="G34" i="52"/>
  <c r="AM33" i="52"/>
  <c r="AI33" i="52"/>
  <c r="AE33" i="52"/>
  <c r="AA33" i="52"/>
  <c r="W33" i="52"/>
  <c r="S33" i="52"/>
  <c r="O33" i="52"/>
  <c r="K33" i="52"/>
  <c r="G33" i="52"/>
  <c r="AM32" i="52"/>
  <c r="AI32" i="52"/>
  <c r="AE32" i="52"/>
  <c r="AA32" i="52"/>
  <c r="W32" i="52"/>
  <c r="S32" i="52"/>
  <c r="O32" i="52"/>
  <c r="K32" i="52"/>
  <c r="G32" i="52"/>
  <c r="AM31" i="52"/>
  <c r="AI31" i="52"/>
  <c r="AE31" i="52"/>
  <c r="AA31" i="52"/>
  <c r="W31" i="52"/>
  <c r="S31" i="52"/>
  <c r="O31" i="52"/>
  <c r="K31" i="52"/>
  <c r="G31" i="52"/>
  <c r="AM30" i="52"/>
  <c r="AI30" i="52"/>
  <c r="AE30" i="52"/>
  <c r="AA30" i="52"/>
  <c r="W30" i="52"/>
  <c r="S30" i="52"/>
  <c r="O30" i="52"/>
  <c r="K30" i="52"/>
  <c r="G30" i="52"/>
  <c r="AM29" i="52"/>
  <c r="AI29" i="52"/>
  <c r="AE29" i="52"/>
  <c r="AA29" i="52"/>
  <c r="W29" i="52"/>
  <c r="S29" i="52"/>
  <c r="O29" i="52"/>
  <c r="K29" i="52"/>
  <c r="G29" i="52"/>
  <c r="AM28" i="52"/>
  <c r="AI28" i="52"/>
  <c r="AE28" i="52"/>
  <c r="AA28" i="52"/>
  <c r="W28" i="52"/>
  <c r="S28" i="52"/>
  <c r="O28" i="52"/>
  <c r="K28" i="52"/>
  <c r="G28" i="52"/>
  <c r="AM27" i="52"/>
  <c r="AI27" i="52"/>
  <c r="AE27" i="52"/>
  <c r="AA27" i="52"/>
  <c r="W27" i="52"/>
  <c r="S27" i="52"/>
  <c r="O27" i="52"/>
  <c r="K27" i="52"/>
  <c r="G27" i="52"/>
  <c r="AM26" i="52"/>
  <c r="AI26" i="52"/>
  <c r="AE26" i="52"/>
  <c r="AA26" i="52"/>
  <c r="W26" i="52"/>
  <c r="S26" i="52"/>
  <c r="O26" i="52"/>
  <c r="K26" i="52"/>
  <c r="G26" i="52"/>
  <c r="AM25" i="52"/>
  <c r="AI25" i="52"/>
  <c r="AE25" i="52"/>
  <c r="AA25" i="52"/>
  <c r="W25" i="52"/>
  <c r="S25" i="52"/>
  <c r="O25" i="52"/>
  <c r="K25" i="52"/>
  <c r="G25" i="52"/>
  <c r="AM24" i="52"/>
  <c r="AI24" i="52"/>
  <c r="AE24" i="52"/>
  <c r="AA24" i="52"/>
  <c r="W24" i="52"/>
  <c r="S24" i="52"/>
  <c r="O24" i="52"/>
  <c r="K24" i="52"/>
  <c r="G24" i="52"/>
  <c r="AM23" i="52"/>
  <c r="AI23" i="52"/>
  <c r="AE23" i="52"/>
  <c r="AA23" i="52"/>
  <c r="W23" i="52"/>
  <c r="S23" i="52"/>
  <c r="O23" i="52"/>
  <c r="K23" i="52"/>
  <c r="G23" i="52"/>
  <c r="AM22" i="52"/>
  <c r="AI22" i="52"/>
  <c r="AE22" i="52"/>
  <c r="AA22" i="52"/>
  <c r="W22" i="52"/>
  <c r="S22" i="52"/>
  <c r="O22" i="52"/>
  <c r="K22" i="52"/>
  <c r="G22" i="52"/>
  <c r="AM21" i="52"/>
  <c r="AI21" i="52"/>
  <c r="AE21" i="52"/>
  <c r="AA21" i="52"/>
  <c r="W21" i="52"/>
  <c r="S21" i="52"/>
  <c r="O21" i="52"/>
  <c r="K21" i="52"/>
  <c r="G21" i="52"/>
  <c r="AM20" i="52"/>
  <c r="AI20" i="52"/>
  <c r="AE20" i="52"/>
  <c r="AA20" i="52"/>
  <c r="W20" i="52"/>
  <c r="S20" i="52"/>
  <c r="O20" i="52"/>
  <c r="K20" i="52"/>
  <c r="G20" i="52"/>
  <c r="AM19" i="52"/>
  <c r="AI19" i="52"/>
  <c r="AE19" i="52"/>
  <c r="AA19" i="52"/>
  <c r="W19" i="52"/>
  <c r="S19" i="52"/>
  <c r="O19" i="52"/>
  <c r="K19" i="52"/>
  <c r="G19" i="52"/>
  <c r="AM18" i="52"/>
  <c r="AI18" i="52"/>
  <c r="AE18" i="52"/>
  <c r="AA18" i="52"/>
  <c r="W18" i="52"/>
  <c r="S18" i="52"/>
  <c r="O18" i="52"/>
  <c r="K18" i="52"/>
  <c r="G18" i="52"/>
  <c r="AM17" i="52"/>
  <c r="AI17" i="52"/>
  <c r="AE17" i="52"/>
  <c r="AA17" i="52"/>
  <c r="W17" i="52"/>
  <c r="S17" i="52"/>
  <c r="O17" i="52"/>
  <c r="K17" i="52"/>
  <c r="G17" i="52"/>
  <c r="AM16" i="52"/>
  <c r="AI16" i="52"/>
  <c r="AE16" i="52"/>
  <c r="AA16" i="52"/>
  <c r="W16" i="52"/>
  <c r="S16" i="52"/>
  <c r="O16" i="52"/>
  <c r="K16" i="52"/>
  <c r="G16" i="52"/>
  <c r="AM15" i="52"/>
  <c r="AI15" i="52"/>
  <c r="AE15" i="52"/>
  <c r="AA15" i="52"/>
  <c r="W15" i="52"/>
  <c r="S15" i="52"/>
  <c r="O15" i="52"/>
  <c r="K15" i="52"/>
  <c r="G15" i="52"/>
  <c r="AM14" i="52"/>
  <c r="AI14" i="52"/>
  <c r="AE14" i="52"/>
  <c r="AA14" i="52"/>
  <c r="W14" i="52"/>
  <c r="S14" i="52"/>
  <c r="O14" i="52"/>
  <c r="K14" i="52"/>
  <c r="G14" i="52"/>
  <c r="AM13" i="52"/>
  <c r="AI13" i="52"/>
  <c r="AE13" i="52"/>
  <c r="AA13" i="52"/>
  <c r="W13" i="52"/>
  <c r="S13" i="52"/>
  <c r="O13" i="52"/>
  <c r="K13" i="52"/>
  <c r="G13" i="52"/>
  <c r="AM12" i="52"/>
  <c r="AI12" i="52"/>
  <c r="AE12" i="52"/>
  <c r="AA12" i="52"/>
  <c r="W12" i="52"/>
  <c r="S12" i="52"/>
  <c r="O12" i="52"/>
  <c r="K12" i="52"/>
  <c r="G12" i="52"/>
  <c r="AM11" i="52"/>
  <c r="AI11" i="52"/>
  <c r="AE11" i="52"/>
  <c r="AA11" i="52"/>
  <c r="W11" i="52"/>
  <c r="S11" i="52"/>
  <c r="O11" i="52"/>
  <c r="K11" i="52"/>
  <c r="G11" i="52"/>
  <c r="AM10" i="52"/>
  <c r="AI10" i="52"/>
  <c r="AE10" i="52"/>
  <c r="AA10" i="52"/>
  <c r="W10" i="52"/>
  <c r="S10" i="52"/>
  <c r="O10" i="52"/>
  <c r="K10" i="52"/>
  <c r="G10" i="52"/>
  <c r="AM9" i="52"/>
  <c r="AI9" i="52"/>
  <c r="AE9" i="52"/>
  <c r="AA9" i="52"/>
  <c r="W9" i="52"/>
  <c r="S9" i="52"/>
  <c r="O9" i="52"/>
  <c r="K9" i="52"/>
  <c r="G9" i="52"/>
  <c r="AM8" i="52"/>
  <c r="AI8" i="52"/>
  <c r="AE8" i="52"/>
  <c r="AA8" i="52"/>
  <c r="W8" i="52"/>
  <c r="S8" i="52"/>
  <c r="O8" i="52"/>
  <c r="K8" i="52"/>
  <c r="G8" i="52"/>
  <c r="AM7" i="52"/>
  <c r="AI7" i="52"/>
  <c r="AE7" i="52"/>
  <c r="AA7" i="52"/>
  <c r="W7" i="52"/>
  <c r="S7" i="52"/>
  <c r="O7" i="52"/>
  <c r="K7" i="52"/>
  <c r="G7" i="52"/>
  <c r="AM6" i="52"/>
  <c r="AI6" i="52"/>
  <c r="AE6" i="52"/>
  <c r="AE74" i="52" s="1"/>
  <c r="AA6" i="52"/>
  <c r="W6" i="52"/>
  <c r="S6" i="52"/>
  <c r="O6" i="52"/>
  <c r="K6" i="52"/>
  <c r="G6" i="52"/>
  <c r="AM5" i="52"/>
  <c r="AM74" i="52" s="1"/>
  <c r="AI5" i="52"/>
  <c r="AI74" i="52" s="1"/>
  <c r="AE5" i="52"/>
  <c r="AA5" i="52"/>
  <c r="AA74" i="52" s="1"/>
  <c r="W5" i="52"/>
  <c r="W74" i="52" s="1"/>
  <c r="S5" i="52"/>
  <c r="S74" i="52" s="1"/>
  <c r="O5" i="52"/>
  <c r="O74" i="52" s="1"/>
  <c r="K5" i="52"/>
  <c r="K74" i="52" s="1"/>
  <c r="G5" i="52"/>
  <c r="G74" i="52" s="1"/>
  <c r="AN75" i="52" l="1"/>
  <c r="AO75" i="52"/>
  <c r="L10" i="41" l="1"/>
  <c r="L10" i="42" l="1"/>
  <c r="K10" i="41" l="1"/>
  <c r="K10" i="42" l="1"/>
  <c r="D17" i="42"/>
  <c r="J10" i="41" l="1"/>
  <c r="J10" i="42" l="1"/>
  <c r="B8" i="46" l="1"/>
  <c r="C8" i="46" s="1"/>
  <c r="C7" i="46"/>
  <c r="E9" i="44"/>
  <c r="D9" i="44"/>
  <c r="C9" i="44"/>
  <c r="B9" i="44"/>
  <c r="J8" i="44"/>
  <c r="I8" i="44"/>
  <c r="H8" i="44"/>
  <c r="G8" i="44"/>
  <c r="J7" i="44"/>
  <c r="I7" i="44"/>
  <c r="H7" i="44"/>
  <c r="G7" i="44"/>
  <c r="J6" i="44"/>
  <c r="I6" i="44"/>
  <c r="H6" i="44"/>
  <c r="G6" i="44"/>
  <c r="I10" i="42" l="1"/>
  <c r="H10" i="42"/>
  <c r="G10" i="42"/>
  <c r="F10" i="42"/>
  <c r="I10" i="41" l="1"/>
  <c r="H10" i="41"/>
  <c r="G10" i="41"/>
  <c r="F10" i="41"/>
  <c r="E10" i="41"/>
  <c r="D10" i="41"/>
  <c r="C10" i="41"/>
  <c r="B10" i="41"/>
  <c r="D73" i="38" l="1"/>
  <c r="D74" i="34" l="1"/>
  <c r="R76" i="26" l="1"/>
  <c r="Q76" i="26"/>
  <c r="P76" i="26"/>
  <c r="O76" i="26"/>
  <c r="N76" i="26"/>
  <c r="M76" i="26"/>
  <c r="L76" i="26"/>
  <c r="K76" i="26"/>
  <c r="J76" i="26"/>
  <c r="I76" i="26"/>
  <c r="H76" i="26"/>
  <c r="G76" i="26"/>
  <c r="F76" i="26"/>
  <c r="E76" i="26"/>
  <c r="D76" i="26"/>
</calcChain>
</file>

<file path=xl/sharedStrings.xml><?xml version="1.0" encoding="utf-8"?>
<sst xmlns="http://schemas.openxmlformats.org/spreadsheetml/2006/main" count="10201" uniqueCount="998">
  <si>
    <t>2022-23 Survey of Dental Education</t>
  </si>
  <si>
    <t>Report 1 - Academic Programs, Enrollment, and Graduates</t>
  </si>
  <si>
    <t>Table of Contents</t>
  </si>
  <si>
    <t>Notes to the Reader</t>
  </si>
  <si>
    <t>Glossary of Terms</t>
  </si>
  <si>
    <t>Academic Programs</t>
  </si>
  <si>
    <t>Figure 1: Classification of United States Dental Schools, 2022-23</t>
  </si>
  <si>
    <t>Table 1: Description of Academic Programs in CODA-accredited and Canadian Dental Schools, 2022-23</t>
  </si>
  <si>
    <t>Applications</t>
  </si>
  <si>
    <t>Table 2: Number of United States Dental School Examined Applications, Applicants, and First-Year Enrollment, 2012-13 to 2022-23</t>
  </si>
  <si>
    <t>Figure 2: United States Dental School Examined Applications by Gender, 2012-13 to 2022-23</t>
  </si>
  <si>
    <t>Table 3: Number of CODA-accredited Dental School Examined Applications, 2012-13 to 2022-23</t>
  </si>
  <si>
    <t>Table 4: Number of CODA-accredited Dental School Examined Applications by Gender, 2012-13 to 2022-23</t>
  </si>
  <si>
    <t>Table 5a: Number of United States Dental School Examined Applications by Race/Ethnicity, 2022-23</t>
  </si>
  <si>
    <t>Table 5b: Number of CODA-accredited Dental School Applicants per Enrollee, 2022-23</t>
  </si>
  <si>
    <t>First-Year Enrollment</t>
  </si>
  <si>
    <t>Table 6: Amount of Predental Education of First-Year United States and Canadian Dental Students, 2022-23</t>
  </si>
  <si>
    <t>Table 7: Amount of Predental Education of First-Year United States Dental Students, 1969-70 to 2022-23</t>
  </si>
  <si>
    <t>Figure 3: Percentage of Repeating First-Year United States Dental Students, 2012-13 to 2022-23</t>
  </si>
  <si>
    <t>Table 8: First-Year Enrollment and Repeating Students in CODA-accredited and Canadian Dental Schools, 2012-13 to 2022-23</t>
  </si>
  <si>
    <t>Figure 4: First-Year United States Dental School Enrollment by Gender, 2012-13 to 2022-23</t>
  </si>
  <si>
    <t>Table 9: First-Year CODA-accredited Dental School Enrollment by Gender, 2012-13 to 2022-23</t>
  </si>
  <si>
    <t>Table 10a: First-Year United States Dental School Enrollment by Gender and Race/Ethnicity, 2012-13 to 2022-23</t>
  </si>
  <si>
    <t>Table 10b: First-Year United States Dental School Enrollment by Gender and Race/Ethnicity, 2022-23</t>
  </si>
  <si>
    <t>Figure 5: Region of Legal Residence of First-Year United States Dental Students, 2022-23</t>
  </si>
  <si>
    <t>Table 11: State of Residence of First-Year United States Dental Students, 2022-23</t>
  </si>
  <si>
    <t>Total Enrollment</t>
  </si>
  <si>
    <t>Figure 6: Total United States Dental School Enrollment by Class and Gender, 2022-23</t>
  </si>
  <si>
    <t>Table 12: Total CODA-accredited and Canadian Dental School Enrollment by Class and Gender, 2022-23</t>
  </si>
  <si>
    <t>Table 13: Total CODA-accredited Dental School Enrollment, 2012-13 to 2022-23</t>
  </si>
  <si>
    <t>Table 14: Total CODA-accredited Dental School Enrollment by Gender, 2012-13 to 2022-23</t>
  </si>
  <si>
    <t>Table 15a: Total United States Dental School Enrollment by Gender and Race/Ethnicity, 2012-13 to 2022-23</t>
  </si>
  <si>
    <t>Table 15b: Total United States Dental School Enrollment by Gender and Race/Ethnicity, 2022-23</t>
  </si>
  <si>
    <t>Graduates</t>
  </si>
  <si>
    <t>Figure 7: United States Dental School Graduates by Gender, 2012 to 2022</t>
  </si>
  <si>
    <t>Figure 8: Number of 2022 United States Dental School Graduates in Dental-Related Activity</t>
  </si>
  <si>
    <t>Table 16: CODA-accredited and Canadian Dental School Graduates, 2012 to 2022</t>
  </si>
  <si>
    <t>Table 17: United States and Canadian Dental School Graduates by Gender, 2012 to 2022</t>
  </si>
  <si>
    <t>Table 18a: United States Dental School Graduates by Gender and Race/Ethnicity, 2012 to 2022</t>
  </si>
  <si>
    <t>Table 18b: United States Dental School Graduates by Gender and Race/Ethnicity, 2022</t>
  </si>
  <si>
    <t>Figure 9: Outcomes Assessment for United States Dental Schools' Class of 2021</t>
  </si>
  <si>
    <t>Financial Assistance and Patient Care</t>
  </si>
  <si>
    <t>Table 19: Financial Assistance Awarded to United States Dental School Students, 2021-22</t>
  </si>
  <si>
    <t>Table 20: Instruction Methods Used in CODA-accredited Dental Schools, 2022-23</t>
  </si>
  <si>
    <t>Figure 10: Average Number of Patient Visits and New Patients Screened in United States Dental Schools, 2012-13 to 2022-23</t>
  </si>
  <si>
    <t>Table 21: Patient Care Provided by CODA-accredited and Canadian Dental School Students During the Recent Year, 2022-23</t>
  </si>
  <si>
    <t>Faculty and Support Staff</t>
  </si>
  <si>
    <t>Figure 11: Full-Time Equivalent Support Personnel in Basic Science, Clinical Science, Research and All Other Support, 2022-23</t>
  </si>
  <si>
    <t>Table 22a: Total Full-Time Equivalent Support Personnel in CODA-accredited Dental Schools, 2022-23</t>
  </si>
  <si>
    <t>Table 22b: Total Full-Time Equivalent of Basic Science Support Personnel in CODA-accredited Dental Schools, 2022-23</t>
  </si>
  <si>
    <t>Table 22c: Total Full-Time Equivalent of Clinical Science Support Personnel in CODA-accredited Dental Schools, 2022-23</t>
  </si>
  <si>
    <t>Table 22d: Total Full-Time Equivalent of Research Support Personnel in CODA-accredited Dental Schools, 2022-23</t>
  </si>
  <si>
    <t>Table 22e: Total Full-Time Equivalent of All Other Support Personnel in CODA-accredited Dental Schools, 2022-23</t>
  </si>
  <si>
    <t>Figure 12: Type of Faculty Providing Basic Science Instruction in United States Dental Schools, 2022-23</t>
  </si>
  <si>
    <t>Table 23: Faculty Providing Basic Science Instruction in United States Dental Schools, 2022-23</t>
  </si>
  <si>
    <t>Return to Table of Contents</t>
  </si>
  <si>
    <r>
      <rPr>
        <i/>
        <sz val="11"/>
        <color rgb="FF000000"/>
        <rFont val="Arial"/>
        <family val="2"/>
      </rPr>
      <t>Report 1: Academic Programs, Enrollment, and Graduates</t>
    </r>
    <r>
      <rPr>
        <sz val="11"/>
        <color rgb="FF000000"/>
        <rFont val="Arial"/>
        <family val="2"/>
      </rPr>
      <t xml:space="preserve"> summarizes information gathered by the Commission on Dental Accreditation's (CODA) annual</t>
    </r>
    <r>
      <rPr>
        <i/>
        <sz val="11"/>
        <color rgb="FF000000"/>
        <rFont val="Arial"/>
        <family val="2"/>
      </rPr>
      <t xml:space="preserve"> Survey of Dental Education</t>
    </r>
    <r>
      <rPr>
        <sz val="11"/>
        <color rgb="FF000000"/>
        <rFont val="Arial"/>
        <family val="2"/>
      </rPr>
      <t xml:space="preserve"> for 2022-23. The purpose of this report is to present information from dental schools regarding academic programs, admissions, enrollment, attrition, graduates, financial assistance, patient care, and support staff.</t>
    </r>
  </si>
  <si>
    <r>
      <t>Requests to complete the 2022-23</t>
    </r>
    <r>
      <rPr>
        <i/>
        <sz val="11"/>
        <color theme="1"/>
        <rFont val="Arial"/>
        <family val="2"/>
      </rPr>
      <t xml:space="preserve"> Survey of Dental Education</t>
    </r>
    <r>
      <rPr>
        <sz val="11"/>
        <color theme="1"/>
        <rFont val="Arial"/>
        <family val="2"/>
      </rPr>
      <t xml:space="preserve"> were sent to all 70 United States dental schools accredited by the CODA, one international dental school accredited by CODA, and ten Canadian dental schools accredited by the Commission on Dental Accreditation of Canada (CDAC) in August 2022. Data collection was conducted by the ADA Health Policy Institute (HPI), on behalf of CODA. </t>
    </r>
  </si>
  <si>
    <t>All CODA-accredited schools were required to complete the survey in order to maintain accreditation by CODA, which is nationally recognized as the sole agency to accredit dental and dental-related education programs conducted at the post-secondary level. Kansas City University College of Dental Medicine will matriculate the first predoctoral dental class in the 2023-24 academic year. As there was no enrollment in 2022-23, this program is only included in Table 1 and Figure 1 in this report. For more information on CODA, please visit coda.ada.org.</t>
  </si>
  <si>
    <t>Every reasonable effort has been made by HPI to identify and correct recognizable inconsistencies in program-level data. However, there may remain some instances in which data provided by a given dental education program published in this report are inaccurate but unrecognizable as such to the HPI or CODA, because no comparable question exists on the survey with which to verify its accuracy.</t>
  </si>
  <si>
    <t>Neither the ADA HPI nor CODA are responsible for resolving inaccurate responses provided by programs due to omission, misinterpretation, oversight, or for any other reason; it is the responsibility of each program to review and verify the accuracy and thoroughness of the information it submits on the annual survey.</t>
  </si>
  <si>
    <t>TERM</t>
  </si>
  <si>
    <t>DEFINITION</t>
  </si>
  <si>
    <t>Mean</t>
  </si>
  <si>
    <t>The mean is the simple average of values reported by the schools responding to the survey. The mean is calculated by summing the values reported and then dividing the sum by the number of schools responding to the question.</t>
  </si>
  <si>
    <t>Median</t>
  </si>
  <si>
    <t>The median is the statistic representing the observation that falls at the fifty-percent mark of all responses. One half of the population falls below this figure.</t>
  </si>
  <si>
    <t>N</t>
  </si>
  <si>
    <t>Number</t>
  </si>
  <si>
    <t>Patients screened</t>
  </si>
  <si>
    <r>
      <t xml:space="preserve">The total number of </t>
    </r>
    <r>
      <rPr>
        <i/>
        <sz val="11"/>
        <color rgb="FF000000"/>
        <rFont val="Arial"/>
        <family val="2"/>
      </rPr>
      <t xml:space="preserve">new </t>
    </r>
    <r>
      <rPr>
        <sz val="11"/>
        <color theme="1"/>
        <rFont val="Arial"/>
        <family val="2"/>
      </rPr>
      <t>patients making visits to on-campus clinics or extramural facilities.</t>
    </r>
  </si>
  <si>
    <t>Patient visits</t>
  </si>
  <si>
    <t>The total number of visits made to on-campus clinics or extramural facilities. There may be more than one visit made by a single patient to a clinic.</t>
  </si>
  <si>
    <t>Private for-profit school</t>
  </si>
  <si>
    <t>An educational institution controlled by a private individual(s) or by a nongovernmental agency, usually supported primarily by other than public funds, and operated by other than publicly elected or appointed officials. The individual(s) or agency in control receives compensation other than wages, rent or other expenses for the assumption of risk.</t>
  </si>
  <si>
    <t>Private nonprofit school</t>
  </si>
  <si>
    <t>An educational institution controlled by a private individual(s) or by a nongovernmental agency, usually supported primarily by other than public funds, and operated by other than publicly elected or appointed officials. The individual(s) or agency in control receives no compensation other than wages, rent, or other expenses, for the assumption of risk. These include both independent not-for-profit schools and those affiliated with a religious organization.</t>
  </si>
  <si>
    <t>Private/State-related school</t>
  </si>
  <si>
    <t>A privately supported program that receives a per capita enrollment subsidy from the state (e.g., some states allocate a prescribed dollar amount per state resident enrolled in their programs). Certain tables in this report may list private/state-related institutions together with private institutions.</t>
  </si>
  <si>
    <t>Professionally active dentists</t>
  </si>
  <si>
    <r>
      <t xml:space="preserve">Dentists who indicated at least one of the following as their primary and/or secondary occupation on the ADA’s </t>
    </r>
    <r>
      <rPr>
        <i/>
        <sz val="11"/>
        <color rgb="FF000000"/>
        <rFont val="Arial"/>
        <family val="2"/>
      </rPr>
      <t>Distribution of Dentists</t>
    </r>
    <r>
      <rPr>
        <sz val="11"/>
        <color theme="1"/>
        <rFont val="Arial"/>
        <family val="2"/>
      </rPr>
      <t xml:space="preserve"> survey instrument: private practitioner; dental school faculty or staff; armed forces dentist; government-employed dentist at the federal, state, or local levels; graduate student, intern, or resident; or other health and dental organization staff member.</t>
    </r>
  </si>
  <si>
    <t>Public school</t>
  </si>
  <si>
    <t>An educational institution whose programs and activities are operated by publicly elected or appointed school officials and which is supported primarily by public funds.</t>
  </si>
  <si>
    <t>Race/Ethnicity</t>
  </si>
  <si>
    <t>White, Non-Hispanic: a person having origins in any of the original peoples of Europe, the Middle East, or North Africa.</t>
  </si>
  <si>
    <t>Black or African-American: a person having origins in any of the black racial groups of Africa.</t>
  </si>
  <si>
    <t>Hispanic/Latino: a person of Cuban, Mexican, Puerto Rican, South or Central American or other Spanish culture or origin, regardless of race.</t>
  </si>
  <si>
    <t>American Indian or Alaska Native: a person having origins in any of the original peoples of North America and South America (including Central America) and who maintains cultural identification through tribal affiliation or community attachment.</t>
  </si>
  <si>
    <t>Asian: a person having origins in any of the original peoples of the Far East, Southeast Asia, the Indian subcontinent, including, for example, Cambodia, China, India, Japan, Korea, Malaysia, Pakistan, the Philippine Islands, Thailand, and Vietnam.</t>
  </si>
  <si>
    <r>
      <t>Native Hawaiian or Other Pacific Islander: a person having origins in</t>
    </r>
    <r>
      <rPr>
        <sz val="11"/>
        <color rgb="FF000000"/>
        <rFont val="Arial"/>
        <family val="2"/>
      </rPr>
      <t xml:space="preserve"> </t>
    </r>
    <r>
      <rPr>
        <sz val="11"/>
        <color theme="1"/>
        <rFont val="Arial"/>
        <family val="2"/>
      </rPr>
      <t xml:space="preserve">any of the original peoples of Hawaii, Guam, Samoa, or other Pacific Islands. </t>
    </r>
  </si>
  <si>
    <t>Two or More Races: category used for individuals who identify with two or more of the race categories listed above.</t>
  </si>
  <si>
    <t>Non-Resident Alien: a person who is not a citizen or national of the United States and who is in this country on a visa or temporary basis and does not have the right to remain indefinitely.</t>
  </si>
  <si>
    <t>Repeaters</t>
  </si>
  <si>
    <t>Indicates the total number of students repeating an academic year. Includes students enrolled at either the initial school of enrollment or the school to which they transferred.</t>
  </si>
  <si>
    <t>Standard deviation</t>
  </si>
  <si>
    <t>The standard deviation is the typical deviation of sample values from the mean. It reflects the accuracy of the sample mean in representing the population. In a normal population, 68.0% of the observations fall within one standard deviation of the mean, 95.5% of the population fall within two standard deviations, and 99.7% fall within three standard deviations.</t>
  </si>
  <si>
    <t>Transfer students</t>
  </si>
  <si>
    <t>Identifies the number of predoctoral students who have transferred to a different dental school to continue their predoctoral program. Does not include repeating students.</t>
  </si>
  <si>
    <r>
      <t>Figure 1: Classification of United States Dental Schools, 2022-23</t>
    </r>
    <r>
      <rPr>
        <b/>
        <vertAlign val="superscript"/>
        <sz val="11"/>
        <color theme="1"/>
        <rFont val="Arial"/>
        <family val="2"/>
      </rPr>
      <t>1</t>
    </r>
  </si>
  <si>
    <t>SUPRT</t>
  </si>
  <si>
    <t>Frequency</t>
  </si>
  <si>
    <t>Percent</t>
  </si>
  <si>
    <t>Public Schools</t>
  </si>
  <si>
    <t>Private Non-Profit Schools</t>
  </si>
  <si>
    <t>Private/State-Related Schools</t>
  </si>
  <si>
    <t>Private For-Profit Schools</t>
  </si>
  <si>
    <t>Cumulative</t>
  </si>
  <si>
    <r>
      <rPr>
        <u/>
        <vertAlign val="superscript"/>
        <sz val="9"/>
        <color theme="10"/>
        <rFont val="Arial"/>
        <family val="2"/>
      </rPr>
      <t xml:space="preserve">1 </t>
    </r>
    <r>
      <rPr>
        <u/>
        <sz val="9"/>
        <color theme="10"/>
        <rFont val="Arial"/>
        <family val="2"/>
      </rPr>
      <t>Refer to glossary for classification definitions.</t>
    </r>
  </si>
  <si>
    <t>NOTE: Includes Kansas City University College of Dental Medicine, which will matricluate the first class in 2023-24. Data from King Abdulaziz University is not included in this graph; see school-level data in Table 1.</t>
  </si>
  <si>
    <r>
      <t xml:space="preserve">Source: American Dental Association, Health Policy Institute, </t>
    </r>
    <r>
      <rPr>
        <i/>
        <sz val="9"/>
        <color theme="1"/>
        <rFont val="Arial"/>
        <family val="2"/>
      </rPr>
      <t>Commission on Dental Accreditation 2022-23 Survey of Dental Education (Group I, Question 5).</t>
    </r>
  </si>
  <si>
    <t>©2023 American Dental Association</t>
  </si>
  <si>
    <t>State / Country / Province</t>
  </si>
  <si>
    <r>
      <t>United States, CODA-accredited Dental Schools</t>
    </r>
    <r>
      <rPr>
        <b/>
        <vertAlign val="superscript"/>
        <sz val="11"/>
        <color rgb="FFFFFFFF"/>
        <rFont val="Arial"/>
        <family val="2"/>
      </rPr>
      <t>1</t>
    </r>
  </si>
  <si>
    <t>Type of Term</t>
  </si>
  <si>
    <t>Length of Term (Weeks)</t>
  </si>
  <si>
    <t>Length of Academic Year (Weeks)</t>
  </si>
  <si>
    <t>Total Length of Program (Weeks)</t>
  </si>
  <si>
    <r>
      <t>Type of Program</t>
    </r>
    <r>
      <rPr>
        <b/>
        <vertAlign val="superscript"/>
        <sz val="11"/>
        <color rgb="FFFFFFFF"/>
        <rFont val="Arial"/>
        <family val="2"/>
      </rPr>
      <t>2</t>
    </r>
  </si>
  <si>
    <t>Type of Degree Granted</t>
  </si>
  <si>
    <t>Type of Institutional Support</t>
  </si>
  <si>
    <t>AL</t>
  </si>
  <si>
    <t>University of Alabama School of Dentistry at UAB</t>
  </si>
  <si>
    <t>Semester</t>
  </si>
  <si>
    <t>20-22</t>
  </si>
  <si>
    <t>44-47</t>
  </si>
  <si>
    <t>Four-48</t>
  </si>
  <si>
    <t>D.M.D.</t>
  </si>
  <si>
    <t>Public</t>
  </si>
  <si>
    <t>AZ</t>
  </si>
  <si>
    <t>A.T. Still University Arizona School of Dentistry &amp; Oral Health</t>
  </si>
  <si>
    <t>22-24</t>
  </si>
  <si>
    <t>40-48</t>
  </si>
  <si>
    <t>Private Nonprofit</t>
  </si>
  <si>
    <t>Midwestern University College of Dental Medicine - Arizona</t>
  </si>
  <si>
    <t>Quarter</t>
  </si>
  <si>
    <t>33-44</t>
  </si>
  <si>
    <t>CA</t>
  </si>
  <si>
    <t>California Northstate University College of Dental Medicine</t>
  </si>
  <si>
    <t>Trimester</t>
  </si>
  <si>
    <t>14-16</t>
  </si>
  <si>
    <t>45-45</t>
  </si>
  <si>
    <t>Private For-Profit</t>
  </si>
  <si>
    <t>University of the Pacific Arthur A. Dugoni School of Dentistry</t>
  </si>
  <si>
    <t>44-44</t>
  </si>
  <si>
    <t>Four-36</t>
  </si>
  <si>
    <t>D.D.S.</t>
  </si>
  <si>
    <t>University of California at San Francisco School of Dentistry</t>
  </si>
  <si>
    <t>University of California at Los Angeles School of Dentistry</t>
  </si>
  <si>
    <t>9-12</t>
  </si>
  <si>
    <t>34-43</t>
  </si>
  <si>
    <t>Herman Ostrow School of Dentistry of the University of Southern California</t>
  </si>
  <si>
    <t>30-45</t>
  </si>
  <si>
    <t>Loma Linda University School of Dentistry</t>
  </si>
  <si>
    <t>16-24</t>
  </si>
  <si>
    <t>39-47</t>
  </si>
  <si>
    <t>Western University of Health Sciences College of Dental Medicine</t>
  </si>
  <si>
    <t>7-19</t>
  </si>
  <si>
    <t>38-45</t>
  </si>
  <si>
    <t>CO</t>
  </si>
  <si>
    <t>University of Colorado Denver School of Dental Medicine</t>
  </si>
  <si>
    <t>10-18</t>
  </si>
  <si>
    <t>36-46</t>
  </si>
  <si>
    <t>CT</t>
  </si>
  <si>
    <t>University of Connecticut School of Dental Medicine</t>
  </si>
  <si>
    <t>Academic Year</t>
  </si>
  <si>
    <t>39-45</t>
  </si>
  <si>
    <t>DC</t>
  </si>
  <si>
    <t>Howard University College of Dentistry</t>
  </si>
  <si>
    <t>Other</t>
  </si>
  <si>
    <t>10-32</t>
  </si>
  <si>
    <t>32-42</t>
  </si>
  <si>
    <t>FL</t>
  </si>
  <si>
    <t>University of Florida College of Dentistry</t>
  </si>
  <si>
    <t>Nova Southeastern University College of Dental Medicine</t>
  </si>
  <si>
    <t>10-19</t>
  </si>
  <si>
    <t>35-44</t>
  </si>
  <si>
    <t>LECOM School of Dental Medicine</t>
  </si>
  <si>
    <t>GA</t>
  </si>
  <si>
    <t>The Dental College of Georgia at Augusta University</t>
  </si>
  <si>
    <t>21-22</t>
  </si>
  <si>
    <t>38-43</t>
  </si>
  <si>
    <t>IL</t>
  </si>
  <si>
    <t>Southern Illinois University School of Dental Medicine</t>
  </si>
  <si>
    <t>36-44</t>
  </si>
  <si>
    <t>University of Illinois Chicago College of Dentistry</t>
  </si>
  <si>
    <t>12-17</t>
  </si>
  <si>
    <t>34-46</t>
  </si>
  <si>
    <t>Midwestern University College of Dental Medicine - Illinois</t>
  </si>
  <si>
    <t>IN</t>
  </si>
  <si>
    <t>Indiana University School of Dentistry</t>
  </si>
  <si>
    <t>11-17</t>
  </si>
  <si>
    <t>40-45</t>
  </si>
  <si>
    <t>IA</t>
  </si>
  <si>
    <t>University of Iowa College of Dentistry</t>
  </si>
  <si>
    <t>40-42</t>
  </si>
  <si>
    <t>KY</t>
  </si>
  <si>
    <t>University of Kentucky College of Dentistry</t>
  </si>
  <si>
    <t>42-44</t>
  </si>
  <si>
    <t>University of Louisville School of Dentistry</t>
  </si>
  <si>
    <t>40-46</t>
  </si>
  <si>
    <t>LA</t>
  </si>
  <si>
    <t>Louisiana State University School of Dentistry</t>
  </si>
  <si>
    <t>ME</t>
  </si>
  <si>
    <t>University of New England College of Dental Medicine</t>
  </si>
  <si>
    <t>32-45</t>
  </si>
  <si>
    <t>MD</t>
  </si>
  <si>
    <t>University of Maryland School of Dentistry</t>
  </si>
  <si>
    <t>16-27</t>
  </si>
  <si>
    <t>37-45</t>
  </si>
  <si>
    <t>MA</t>
  </si>
  <si>
    <t>Harvard University School of Dental Medicine</t>
  </si>
  <si>
    <t>15-20</t>
  </si>
  <si>
    <t>37-47</t>
  </si>
  <si>
    <t>Boston University Henry M. Goldman School of Dental Medicine</t>
  </si>
  <si>
    <t>Tufts University School of Dental Medicine</t>
  </si>
  <si>
    <t>15-16</t>
  </si>
  <si>
    <t>38-48</t>
  </si>
  <si>
    <t>MI</t>
  </si>
  <si>
    <t>University of Detroit Mercy School of Dentistry</t>
  </si>
  <si>
    <t>10-17</t>
  </si>
  <si>
    <t>34-44</t>
  </si>
  <si>
    <t>University of Michigan School of Dentistry</t>
  </si>
  <si>
    <t>35-42</t>
  </si>
  <si>
    <t>MN</t>
  </si>
  <si>
    <t>University of Minnesota School of Dentistry</t>
  </si>
  <si>
    <t>8-16</t>
  </si>
  <si>
    <t>33-47</t>
  </si>
  <si>
    <t>MS</t>
  </si>
  <si>
    <t>University of Mississippi School of Dentistry</t>
  </si>
  <si>
    <t>35-45</t>
  </si>
  <si>
    <t>MO</t>
  </si>
  <si>
    <r>
      <t>Kansas City University College of Dental Medicine</t>
    </r>
    <r>
      <rPr>
        <vertAlign val="superscript"/>
        <sz val="11"/>
        <color rgb="FF000000"/>
        <rFont val="Arial"/>
        <family val="2"/>
      </rPr>
      <t>3</t>
    </r>
  </si>
  <si>
    <t>9-17</t>
  </si>
  <si>
    <t>University of Missouri-Kansas City School of Dentistry</t>
  </si>
  <si>
    <t>Missouri School of Dentistry and Oral Health</t>
  </si>
  <si>
    <t>19-27</t>
  </si>
  <si>
    <t>43-49</t>
  </si>
  <si>
    <t>NE</t>
  </si>
  <si>
    <t>Creighton University School of Dentistry</t>
  </si>
  <si>
    <t>16-26</t>
  </si>
  <si>
    <t>University of Nebraska Medical Center College of Dentistry</t>
  </si>
  <si>
    <t>30-42</t>
  </si>
  <si>
    <t>NV</t>
  </si>
  <si>
    <t>University of Nevada Las Vegas School of Dental Medicine</t>
  </si>
  <si>
    <t>28-42</t>
  </si>
  <si>
    <t>NJ</t>
  </si>
  <si>
    <t>Rutgers School of Dental Medicine</t>
  </si>
  <si>
    <t>7-20</t>
  </si>
  <si>
    <t>37-46</t>
  </si>
  <si>
    <t>NY</t>
  </si>
  <si>
    <t>Columbia University College of Dental Medicine</t>
  </si>
  <si>
    <t>17-24</t>
  </si>
  <si>
    <t>38-46</t>
  </si>
  <si>
    <t>New York University College of Dentistry</t>
  </si>
  <si>
    <t>22-25</t>
  </si>
  <si>
    <t>42-47</t>
  </si>
  <si>
    <t>Stony Brook University School of Dental Medicine</t>
  </si>
  <si>
    <t>Touro College of Dental Medicine at New York Medical College (NYMC)</t>
  </si>
  <si>
    <t>8-20</t>
  </si>
  <si>
    <t>35-48</t>
  </si>
  <si>
    <t>University at Buffalo School of Dental Medicine</t>
  </si>
  <si>
    <t>16-23</t>
  </si>
  <si>
    <t>33-39</t>
  </si>
  <si>
    <t>NC</t>
  </si>
  <si>
    <t>University of North Carolina at Chapel Hill Adams School of Dentistry</t>
  </si>
  <si>
    <t>East Carolina University School of Dental Medicine</t>
  </si>
  <si>
    <t>32-46</t>
  </si>
  <si>
    <t>OH</t>
  </si>
  <si>
    <t>The Ohio State University College of Dentistry</t>
  </si>
  <si>
    <t>12-15</t>
  </si>
  <si>
    <t>Case Western Reserve University School of Dental Medicine</t>
  </si>
  <si>
    <t>33-43</t>
  </si>
  <si>
    <t>OK</t>
  </si>
  <si>
    <t>University of Oklahoma College of Dentistry</t>
  </si>
  <si>
    <t>7-17</t>
  </si>
  <si>
    <t>41-41</t>
  </si>
  <si>
    <t>OR</t>
  </si>
  <si>
    <t>Oregon Health and Science University School of Dentistry</t>
  </si>
  <si>
    <t>41-47</t>
  </si>
  <si>
    <t>PA</t>
  </si>
  <si>
    <t>Temple University The Maurice H. Kornberg School of Dentistry</t>
  </si>
  <si>
    <t>15-18</t>
  </si>
  <si>
    <t>33-50</t>
  </si>
  <si>
    <t>Private/State-related</t>
  </si>
  <si>
    <t>University of Pennsylvania School of Dental Medicine</t>
  </si>
  <si>
    <t>18-24</t>
  </si>
  <si>
    <t>University of Pittsburgh School of Dental Medicine</t>
  </si>
  <si>
    <t>12-16</t>
  </si>
  <si>
    <t>SC</t>
  </si>
  <si>
    <t>Medical University of South Carolina James B. Edwards College of Dental Medicine</t>
  </si>
  <si>
    <t>36-45</t>
  </si>
  <si>
    <t>TN</t>
  </si>
  <si>
    <t>Lincoln Memorial University College of Dental Medicine</t>
  </si>
  <si>
    <t>18-20</t>
  </si>
  <si>
    <t>40-50</t>
  </si>
  <si>
    <t>Meharry Medical College School of Dentistry</t>
  </si>
  <si>
    <t>18-28</t>
  </si>
  <si>
    <t>36-48</t>
  </si>
  <si>
    <t>University of Tennessee Health Science Center College of Dentistry</t>
  </si>
  <si>
    <t>46-46</t>
  </si>
  <si>
    <t>TX</t>
  </si>
  <si>
    <t>Texas A&amp;M University College of Dentistry</t>
  </si>
  <si>
    <t>35-43</t>
  </si>
  <si>
    <t>Texas Tech University Health Sciences Center El Paso</t>
  </si>
  <si>
    <t>12-21</t>
  </si>
  <si>
    <t>38-44</t>
  </si>
  <si>
    <t>The University of Texas School of Dentistry at Houston</t>
  </si>
  <si>
    <t>UT Health San Antonio, School of Dentistry</t>
  </si>
  <si>
    <t>41-45</t>
  </si>
  <si>
    <t>UT</t>
  </si>
  <si>
    <t>Roseman University of Health Sciences College of Dental Medicine</t>
  </si>
  <si>
    <t>University of Utah School of Dentistry</t>
  </si>
  <si>
    <t>11-18</t>
  </si>
  <si>
    <t>35-46</t>
  </si>
  <si>
    <t>VA</t>
  </si>
  <si>
    <t>VCU School of Dentistry</t>
  </si>
  <si>
    <t>16-17</t>
  </si>
  <si>
    <t>WA</t>
  </si>
  <si>
    <t>University of Washington School of Dentistry</t>
  </si>
  <si>
    <t>5-12</t>
  </si>
  <si>
    <t>WV</t>
  </si>
  <si>
    <t>West Virginia University School of Dentistry</t>
  </si>
  <si>
    <t>32-41</t>
  </si>
  <si>
    <t>WI</t>
  </si>
  <si>
    <t>Marquette University School of Dentistry</t>
  </si>
  <si>
    <t>PR</t>
  </si>
  <si>
    <t>University of Puerto Rico School of Dental Medicine</t>
  </si>
  <si>
    <t>41-46</t>
  </si>
  <si>
    <t>International, CODA-accredited Dental School</t>
  </si>
  <si>
    <t>SA</t>
  </si>
  <si>
    <t>King Abdulaziz University</t>
  </si>
  <si>
    <t>Canada, CDAC-Accredited Dental Schools</t>
  </si>
  <si>
    <t>AB</t>
  </si>
  <si>
    <t>University of Alberta School of Dentistry</t>
  </si>
  <si>
    <t>9-15</t>
  </si>
  <si>
    <t>30-39</t>
  </si>
  <si>
    <t>BC</t>
  </si>
  <si>
    <t>University of British Columbia</t>
  </si>
  <si>
    <t>15-23</t>
  </si>
  <si>
    <t>32-38</t>
  </si>
  <si>
    <t>MB</t>
  </si>
  <si>
    <t>University of Manitoba Dr. Gerald Niznick College of Dentistry</t>
  </si>
  <si>
    <t>16-19</t>
  </si>
  <si>
    <t>35-38</t>
  </si>
  <si>
    <t>NS</t>
  </si>
  <si>
    <t>Dalhousie University Faculty of Dentistry</t>
  </si>
  <si>
    <t>28-38</t>
  </si>
  <si>
    <t>ON</t>
  </si>
  <si>
    <t>University of Toronto Faculty of Dentistry</t>
  </si>
  <si>
    <t>11-20</t>
  </si>
  <si>
    <t>29-37</t>
  </si>
  <si>
    <t>Schulich Dentistry, Western University</t>
  </si>
  <si>
    <r>
      <t>N/A</t>
    </r>
    <r>
      <rPr>
        <vertAlign val="superscript"/>
        <sz val="11"/>
        <color rgb="FF000000"/>
        <rFont val="Arial"/>
        <family val="2"/>
      </rPr>
      <t>4</t>
    </r>
  </si>
  <si>
    <t>N/A</t>
  </si>
  <si>
    <t>QC</t>
  </si>
  <si>
    <t>McGill University Faculty of Dental Medicine and Oral Health Sciences</t>
  </si>
  <si>
    <t>26-43</t>
  </si>
  <si>
    <t>Private/Province-related</t>
  </si>
  <si>
    <t>Université de Montréal, Faculté de Médecine Dentaire</t>
  </si>
  <si>
    <t>Faculté de Médecine Dentaire, Université Laval</t>
  </si>
  <si>
    <t>SK</t>
  </si>
  <si>
    <t>University of Saskatchewan</t>
  </si>
  <si>
    <t>31-32</t>
  </si>
  <si>
    <r>
      <rPr>
        <vertAlign val="superscript"/>
        <sz val="9"/>
        <rFont val="Arial"/>
        <family val="2"/>
      </rPr>
      <t>1</t>
    </r>
    <r>
      <rPr>
        <sz val="9"/>
        <rFont val="Arial"/>
        <family val="2"/>
      </rPr>
      <t xml:space="preserve"> Dental school name in Table 1 is the full name of the sponsoring institution and dental school at the time of the survey.  </t>
    </r>
  </si>
  <si>
    <r>
      <rPr>
        <vertAlign val="superscript"/>
        <sz val="9"/>
        <rFont val="Arial"/>
        <family val="2"/>
      </rPr>
      <t>2</t>
    </r>
    <r>
      <rPr>
        <sz val="9"/>
        <rFont val="Arial"/>
        <family val="2"/>
      </rPr>
      <t xml:space="preserve"> Four-36: 4 academic years within 36 months; four-48: 4 academic years within 48 months; five-60: 5 academic years within 60 months.</t>
    </r>
  </si>
  <si>
    <r>
      <rPr>
        <vertAlign val="superscript"/>
        <sz val="9"/>
        <rFont val="Arial"/>
        <family val="2"/>
      </rPr>
      <t>3</t>
    </r>
    <r>
      <rPr>
        <sz val="9"/>
        <rFont val="Arial"/>
        <family val="2"/>
      </rPr>
      <t xml:space="preserve"> Kansas City University College of Dental Medicine is a new program matriculating the first class in 2023-24. As there was no enrollment in 2022-23, this program is not included in other tables in this report.</t>
    </r>
  </si>
  <si>
    <r>
      <rPr>
        <vertAlign val="superscript"/>
        <sz val="9"/>
        <rFont val="Arial"/>
        <family val="2"/>
      </rPr>
      <t>4</t>
    </r>
    <r>
      <rPr>
        <sz val="9"/>
        <rFont val="Arial"/>
        <family val="2"/>
      </rPr>
      <t xml:space="preserve"> Not available</t>
    </r>
  </si>
  <si>
    <r>
      <t>Source: American Dental Association, Health Policy Institute,</t>
    </r>
    <r>
      <rPr>
        <i/>
        <sz val="9"/>
        <rFont val="Arial"/>
        <family val="2"/>
      </rPr>
      <t xml:space="preserve"> Commission on Dental Accreditation 2022-23 Survey of Dental Education (US Group I, Questions 5, 7-10 </t>
    </r>
    <r>
      <rPr>
        <sz val="9"/>
        <rFont val="Arial"/>
        <family val="2"/>
      </rPr>
      <t>and</t>
    </r>
    <r>
      <rPr>
        <i/>
        <sz val="9"/>
        <rFont val="Arial"/>
        <family val="2"/>
      </rPr>
      <t xml:space="preserve"> 13. Canada Group I, Questions 3-7 and 10).</t>
    </r>
  </si>
  <si>
    <t>Year</t>
  </si>
  <si>
    <t>Number of Dental Schools Accredited</t>
  </si>
  <si>
    <t>Number of Dental Schools With 1st Year Enrollment</t>
  </si>
  <si>
    <r>
      <t>Number of Examined Applications</t>
    </r>
    <r>
      <rPr>
        <b/>
        <vertAlign val="superscript"/>
        <sz val="11"/>
        <color rgb="FFFFFFFF"/>
        <rFont val="Arial"/>
        <family val="2"/>
      </rPr>
      <t>1</t>
    </r>
  </si>
  <si>
    <r>
      <t>Number of Applicants</t>
    </r>
    <r>
      <rPr>
        <b/>
        <vertAlign val="superscript"/>
        <sz val="11"/>
        <color rgb="FFFFFFFF"/>
        <rFont val="Arial"/>
        <family val="2"/>
      </rPr>
      <t>2</t>
    </r>
  </si>
  <si>
    <t>Average Number of Applications per School</t>
  </si>
  <si>
    <t>Ratio of Examined Applications to Applicants</t>
  </si>
  <si>
    <t>Ratio of Applicants to First-Year Enrollment</t>
  </si>
  <si>
    <t>2012-13</t>
  </si>
  <si>
    <t>2013-14</t>
  </si>
  <si>
    <t>2014-15</t>
  </si>
  <si>
    <t>2015-16</t>
  </si>
  <si>
    <t>2016-17</t>
  </si>
  <si>
    <t>2017-18</t>
  </si>
  <si>
    <t>2018-19</t>
  </si>
  <si>
    <t>2019-20</t>
  </si>
  <si>
    <t>2020-21</t>
  </si>
  <si>
    <t>2021-22</t>
  </si>
  <si>
    <t>2022-23</t>
  </si>
  <si>
    <t>NOTE: Data from King Abdulaziz University is not included in this table; see school-level data in Table 5b.</t>
  </si>
  <si>
    <r>
      <rPr>
        <vertAlign val="superscript"/>
        <sz val="9"/>
        <rFont val="Arial"/>
        <family val="2"/>
      </rPr>
      <t xml:space="preserve">1 </t>
    </r>
    <r>
      <rPr>
        <sz val="9"/>
        <rFont val="Arial"/>
        <family val="2"/>
      </rPr>
      <t>Number of individuals whose credentials were complete and examined by an admissions committee, and were considered for admission to the first-year class. This figure represents the total number of applications examined by all dental schools, and counts applicants more than once if they applied to multiple programs.</t>
    </r>
  </si>
  <si>
    <r>
      <rPr>
        <vertAlign val="superscript"/>
        <sz val="9"/>
        <rFont val="Arial"/>
        <family val="2"/>
      </rPr>
      <t xml:space="preserve">2 </t>
    </r>
    <r>
      <rPr>
        <sz val="9"/>
        <rFont val="Arial"/>
        <family val="2"/>
      </rPr>
      <t>The number of applicants does not include individuals who may have applied only to Texas Tech University Health Sciences Center El Paso. This program, which enrolled its first class in 2021-22, accepts applicants directly instead of using the AADSAS or TMDSAS systems from which ADEA obtained the data. As a result, its data are excluded from all calculations of ratios and averages in this table.</t>
    </r>
  </si>
  <si>
    <r>
      <t>Source: American Dental Association, Health Policy Institute,</t>
    </r>
    <r>
      <rPr>
        <i/>
        <sz val="9"/>
        <rFont val="Arial"/>
        <family val="2"/>
      </rPr>
      <t xml:space="preserve"> Commission on Dental Accreditation Surveys of Dental Education</t>
    </r>
    <r>
      <rPr>
        <sz val="9"/>
        <rFont val="Arial"/>
        <family val="2"/>
      </rPr>
      <t xml:space="preserve"> (Group II, Questions 2 and 10) and American Dental Education Association (ADEA), </t>
    </r>
    <r>
      <rPr>
        <i/>
        <sz val="9"/>
        <rFont val="Arial"/>
        <family val="2"/>
      </rPr>
      <t>U.S. Dental School Applicants and Enrollees, 2022 Entering Class</t>
    </r>
    <r>
      <rPr>
        <sz val="9"/>
        <rFont val="Arial"/>
        <family val="2"/>
      </rPr>
      <t>. Washington, DC: American Dental Education Association, April 2023.</t>
    </r>
  </si>
  <si>
    <t>© 2023 American Dental Association</t>
  </si>
  <si>
    <r>
      <t>Figure 2: United States Dental School Examined Applications</t>
    </r>
    <r>
      <rPr>
        <b/>
        <vertAlign val="superscript"/>
        <sz val="11"/>
        <color theme="1"/>
        <rFont val="Arial"/>
        <family val="2"/>
      </rPr>
      <t xml:space="preserve">1 </t>
    </r>
    <r>
      <rPr>
        <b/>
        <sz val="11"/>
        <color theme="1"/>
        <rFont val="Arial"/>
        <family val="2"/>
      </rPr>
      <t>by Gender</t>
    </r>
    <r>
      <rPr>
        <b/>
        <vertAlign val="superscript"/>
        <sz val="11"/>
        <color theme="1"/>
        <rFont val="Arial"/>
        <family val="2"/>
      </rPr>
      <t>2</t>
    </r>
    <r>
      <rPr>
        <b/>
        <sz val="11"/>
        <color theme="1"/>
        <rFont val="Arial"/>
        <family val="2"/>
      </rPr>
      <t>, 2012-13 to 2022-23</t>
    </r>
  </si>
  <si>
    <t>Female</t>
  </si>
  <si>
    <t>Male</t>
  </si>
  <si>
    <t>Total</t>
  </si>
  <si>
    <t>Variable</t>
  </si>
  <si>
    <t>Sum</t>
  </si>
  <si>
    <t>app2tot</t>
  </si>
  <si>
    <t>APP2TOTM</t>
  </si>
  <si>
    <t>APP2TOTF</t>
  </si>
  <si>
    <t>APP2TOTOTH</t>
  </si>
  <si>
    <t>NOTE: Data from King Abdulaziz University is not included in this graph; see school-level data in Table 5b.</t>
  </si>
  <si>
    <r>
      <rPr>
        <vertAlign val="superscript"/>
        <sz val="9"/>
        <rFont val="Arial"/>
        <family val="2"/>
      </rPr>
      <t xml:space="preserve">2 </t>
    </r>
    <r>
      <rPr>
        <sz val="9"/>
        <rFont val="Arial"/>
        <family val="2"/>
      </rPr>
      <t>Note that, beginning in 2012-13, total number of examined applications include those for whom gender was not available. As a result, the totals shown in the graph exceed the sum of applications from males and females. In 2015-16, the gender category "Other" was added to include applicants whose gender was unknown, or who did not identify as male or female.</t>
    </r>
  </si>
  <si>
    <r>
      <t xml:space="preserve">Source: American Dental Association, Health Policy Institute, </t>
    </r>
    <r>
      <rPr>
        <i/>
        <sz val="9"/>
        <rFont val="Arial"/>
        <family val="2"/>
      </rPr>
      <t>Commission on Dental Accreditation Surveys of Dental Education (Group II, Question 2).</t>
    </r>
  </si>
  <si>
    <t>State/ Country</t>
  </si>
  <si>
    <t>United States, CODA-accredited Dental Schools</t>
  </si>
  <si>
    <t>University of Alabama</t>
  </si>
  <si>
    <t>Arizona School of Dentistry &amp; Oral Health</t>
  </si>
  <si>
    <t>Midwestern University - AZ</t>
  </si>
  <si>
    <r>
      <t>California Northstate University</t>
    </r>
    <r>
      <rPr>
        <vertAlign val="superscript"/>
        <sz val="11"/>
        <color rgb="FF000000"/>
        <rFont val="Arial"/>
        <family val="2"/>
      </rPr>
      <t>1</t>
    </r>
  </si>
  <si>
    <t>University of the Pacific</t>
  </si>
  <si>
    <t>University of California, San Francisco</t>
  </si>
  <si>
    <t>University of California, Los Angeles</t>
  </si>
  <si>
    <t>Herman Ostrow School of Dentistry of USC</t>
  </si>
  <si>
    <t>Loma Linda University</t>
  </si>
  <si>
    <t>Western University of Health Sciences</t>
  </si>
  <si>
    <t>University of Colorado</t>
  </si>
  <si>
    <t>University of Connecticut</t>
  </si>
  <si>
    <t>Howard University</t>
  </si>
  <si>
    <t>University of Florida</t>
  </si>
  <si>
    <t>Nova Southeastern University</t>
  </si>
  <si>
    <t>LECOM College of Dental Medicine</t>
  </si>
  <si>
    <t>Augusta University</t>
  </si>
  <si>
    <t>Southern Illinois University</t>
  </si>
  <si>
    <t>University of Illinois, Chicago</t>
  </si>
  <si>
    <t>Midwestern University - IL</t>
  </si>
  <si>
    <t>Indiana University</t>
  </si>
  <si>
    <t>University of Iowa</t>
  </si>
  <si>
    <t>University of Kentucky</t>
  </si>
  <si>
    <t>University of Louisville</t>
  </si>
  <si>
    <t>LSU Health Sciences Center</t>
  </si>
  <si>
    <r>
      <t>University of New England</t>
    </r>
    <r>
      <rPr>
        <vertAlign val="superscript"/>
        <sz val="11"/>
        <color rgb="FF000000"/>
        <rFont val="Arial"/>
        <family val="2"/>
      </rPr>
      <t>1</t>
    </r>
  </si>
  <si>
    <t>University of Maryland</t>
  </si>
  <si>
    <t>Harvard University</t>
  </si>
  <si>
    <t>Boston University</t>
  </si>
  <si>
    <t>Tufts University</t>
  </si>
  <si>
    <t>University of Detroit Mercy</t>
  </si>
  <si>
    <t>University of Michigan</t>
  </si>
  <si>
    <t>University of Minnesota</t>
  </si>
  <si>
    <t>University of Mississippi</t>
  </si>
  <si>
    <t>University of Missouri, Kansas City</t>
  </si>
  <si>
    <r>
      <t>Missouri School of Dentistry &amp; Oral Health</t>
    </r>
    <r>
      <rPr>
        <vertAlign val="superscript"/>
        <sz val="11"/>
        <color rgb="FF000000"/>
        <rFont val="Arial"/>
        <family val="2"/>
      </rPr>
      <t>1</t>
    </r>
  </si>
  <si>
    <t>Creighton University</t>
  </si>
  <si>
    <t>University of Nebraska Medical Center</t>
  </si>
  <si>
    <t>University of Nevada, Las Vegas</t>
  </si>
  <si>
    <t>Columbia University</t>
  </si>
  <si>
    <t>New York University</t>
  </si>
  <si>
    <t>Stony Brook University</t>
  </si>
  <si>
    <r>
      <t>Touro College of Dental Medicine</t>
    </r>
    <r>
      <rPr>
        <vertAlign val="superscript"/>
        <sz val="11"/>
        <color rgb="FF000000"/>
        <rFont val="Arial"/>
        <family val="2"/>
      </rPr>
      <t>1</t>
    </r>
  </si>
  <si>
    <t>University at Buffalo</t>
  </si>
  <si>
    <t>University of North Carolina</t>
  </si>
  <si>
    <t>East Carolina University</t>
  </si>
  <si>
    <t>Ohio State University</t>
  </si>
  <si>
    <t>Case Western Reserve University</t>
  </si>
  <si>
    <t>University of Oklahoma</t>
  </si>
  <si>
    <t>Oregon Health &amp; Science University</t>
  </si>
  <si>
    <t>Temple University</t>
  </si>
  <si>
    <t>University of Pennsylvania</t>
  </si>
  <si>
    <t>University of Pittsburgh</t>
  </si>
  <si>
    <t>Medical University of South Carolina</t>
  </si>
  <si>
    <r>
      <t>Lincoln Memorial University</t>
    </r>
    <r>
      <rPr>
        <vertAlign val="superscript"/>
        <sz val="11"/>
        <color rgb="FF000000"/>
        <rFont val="Arial"/>
        <family val="2"/>
      </rPr>
      <t>1</t>
    </r>
  </si>
  <si>
    <t>Meharry Medical College</t>
  </si>
  <si>
    <r>
      <t>N/A</t>
    </r>
    <r>
      <rPr>
        <vertAlign val="superscript"/>
        <sz val="11"/>
        <rFont val="Arial"/>
        <family val="2"/>
      </rPr>
      <t>2</t>
    </r>
  </si>
  <si>
    <t>University of Tennessee</t>
  </si>
  <si>
    <t>Texas A&amp;M University</t>
  </si>
  <si>
    <r>
      <t xml:space="preserve">Texas Tech University </t>
    </r>
    <r>
      <rPr>
        <vertAlign val="superscript"/>
        <sz val="11"/>
        <color rgb="FF000000"/>
        <rFont val="Arial"/>
        <family val="2"/>
      </rPr>
      <t>1</t>
    </r>
  </si>
  <si>
    <t>University of Texas at Houston</t>
  </si>
  <si>
    <t>UT Health San Antonio</t>
  </si>
  <si>
    <t>Roseman University of Health Sciences</t>
  </si>
  <si>
    <r>
      <t>University of Utah</t>
    </r>
    <r>
      <rPr>
        <vertAlign val="superscript"/>
        <sz val="11"/>
        <color rgb="FF000000"/>
        <rFont val="Arial"/>
        <family val="2"/>
      </rPr>
      <t>1</t>
    </r>
  </si>
  <si>
    <r>
      <t>Virginia Commonwealth University</t>
    </r>
    <r>
      <rPr>
        <vertAlign val="superscript"/>
        <sz val="11"/>
        <color rgb="FF000000"/>
        <rFont val="Arial"/>
        <family val="2"/>
      </rPr>
      <t>1</t>
    </r>
  </si>
  <si>
    <t>University of Washington</t>
  </si>
  <si>
    <t>West Virginia University</t>
  </si>
  <si>
    <t>Marquette University</t>
  </si>
  <si>
    <t>University of Puerto Rico</t>
  </si>
  <si>
    <t>Total examined applications</t>
  </si>
  <si>
    <t>International, CODA-Accredited Dental School</t>
  </si>
  <si>
    <r>
      <rPr>
        <vertAlign val="superscript"/>
        <sz val="9"/>
        <rFont val="Arial"/>
        <family val="2"/>
      </rPr>
      <t>1</t>
    </r>
    <r>
      <rPr>
        <sz val="9"/>
        <rFont val="Arial"/>
        <family val="2"/>
      </rPr>
      <t xml:space="preserve"> Identifies a new program</t>
    </r>
  </si>
  <si>
    <r>
      <rPr>
        <vertAlign val="superscript"/>
        <sz val="9"/>
        <rFont val="Arial"/>
        <family val="2"/>
      </rPr>
      <t>2</t>
    </r>
    <r>
      <rPr>
        <sz val="9"/>
        <rFont val="Arial"/>
        <family val="2"/>
      </rPr>
      <t xml:space="preserve"> Not available</t>
    </r>
  </si>
  <si>
    <r>
      <t xml:space="preserve">Source: American Dental Association, Health Policy Institute, </t>
    </r>
    <r>
      <rPr>
        <i/>
        <sz val="9"/>
        <rFont val="Arial"/>
        <family val="2"/>
      </rPr>
      <t>Commission on Dental Accreditation Surveys of Dental Education</t>
    </r>
    <r>
      <rPr>
        <sz val="9"/>
        <rFont val="Arial"/>
        <family val="2"/>
      </rPr>
      <t xml:space="preserve"> </t>
    </r>
    <r>
      <rPr>
        <i/>
        <sz val="9"/>
        <rFont val="Arial"/>
        <family val="2"/>
      </rPr>
      <t>(Group II).</t>
    </r>
  </si>
  <si>
    <t>Table 4: Number of CODA-accredited Dental School Examined Applications By Gender, 2012-13 to 2022-23</t>
  </si>
  <si>
    <r>
      <t>2015-16</t>
    </r>
    <r>
      <rPr>
        <b/>
        <vertAlign val="superscript"/>
        <sz val="11"/>
        <color rgb="FFFFFFFF"/>
        <rFont val="Arial"/>
        <family val="2"/>
      </rPr>
      <t>1</t>
    </r>
  </si>
  <si>
    <t>State</t>
  </si>
  <si>
    <t>%</t>
  </si>
  <si>
    <r>
      <t>California Northstate University</t>
    </r>
    <r>
      <rPr>
        <vertAlign val="superscript"/>
        <sz val="11"/>
        <color rgb="FF000000"/>
        <rFont val="Arial"/>
        <family val="2"/>
      </rPr>
      <t>3</t>
    </r>
  </si>
  <si>
    <r>
      <t>LECOM College of Dental Medicine</t>
    </r>
    <r>
      <rPr>
        <vertAlign val="superscript"/>
        <sz val="11"/>
        <color rgb="FF000000"/>
        <rFont val="Arial"/>
        <family val="2"/>
      </rPr>
      <t>3</t>
    </r>
  </si>
  <si>
    <r>
      <t>University of New England</t>
    </r>
    <r>
      <rPr>
        <vertAlign val="superscript"/>
        <sz val="11"/>
        <color rgb="FF000000"/>
        <rFont val="Arial"/>
        <family val="2"/>
      </rPr>
      <t>3</t>
    </r>
  </si>
  <si>
    <r>
      <t>Missouri School of Dentistry &amp; Oral Health</t>
    </r>
    <r>
      <rPr>
        <vertAlign val="superscript"/>
        <sz val="11"/>
        <color rgb="FF000000"/>
        <rFont val="Arial"/>
        <family val="2"/>
      </rPr>
      <t>3</t>
    </r>
  </si>
  <si>
    <r>
      <t>Touro College of Dental Medicine</t>
    </r>
    <r>
      <rPr>
        <vertAlign val="superscript"/>
        <sz val="11"/>
        <color rgb="FF000000"/>
        <rFont val="Arial"/>
        <family val="2"/>
      </rPr>
      <t>3</t>
    </r>
  </si>
  <si>
    <r>
      <t>Lincoln Memorial University</t>
    </r>
    <r>
      <rPr>
        <vertAlign val="superscript"/>
        <sz val="11"/>
        <color rgb="FF000000"/>
        <rFont val="Arial"/>
        <family val="2"/>
      </rPr>
      <t>3</t>
    </r>
  </si>
  <si>
    <r>
      <t>Texas Tech University</t>
    </r>
    <r>
      <rPr>
        <vertAlign val="superscript"/>
        <sz val="11"/>
        <color rgb="FF000000"/>
        <rFont val="Arial"/>
        <family val="2"/>
      </rPr>
      <t>3</t>
    </r>
  </si>
  <si>
    <r>
      <t>University of Utah</t>
    </r>
    <r>
      <rPr>
        <vertAlign val="superscript"/>
        <sz val="11"/>
        <color rgb="FF000000"/>
        <rFont val="Arial"/>
        <family val="2"/>
      </rPr>
      <t>3</t>
    </r>
  </si>
  <si>
    <t>Virginia Commonwealth University</t>
  </si>
  <si>
    <t>Total by Gender</t>
  </si>
  <si>
    <t>&lt;0.1</t>
  </si>
  <si>
    <t>-</t>
  </si>
  <si>
    <r>
      <rPr>
        <vertAlign val="superscript"/>
        <sz val="9"/>
        <rFont val="Arial"/>
        <family val="2"/>
      </rPr>
      <t>1</t>
    </r>
    <r>
      <rPr>
        <sz val="9"/>
        <rFont val="Arial"/>
        <family val="2"/>
      </rPr>
      <t xml:space="preserve"> In 2015-16, the gender category "Other" was added to include applications that did not indicate gender, or did not identify as either male or female.</t>
    </r>
  </si>
  <si>
    <r>
      <rPr>
        <vertAlign val="superscript"/>
        <sz val="9"/>
        <rFont val="Arial"/>
        <family val="2"/>
      </rPr>
      <t>3</t>
    </r>
    <r>
      <rPr>
        <sz val="9"/>
        <rFont val="Arial"/>
        <family val="2"/>
      </rPr>
      <t xml:space="preserve"> Identifies a new program.</t>
    </r>
  </si>
  <si>
    <r>
      <t xml:space="preserve">Source: American Dental Association, Health Policy Institute, </t>
    </r>
    <r>
      <rPr>
        <i/>
        <sz val="9"/>
        <rFont val="Arial"/>
        <family val="2"/>
      </rPr>
      <t>Commission on Dental Accreditation Surveys of Dental Education (Group II).</t>
    </r>
  </si>
  <si>
    <r>
      <t>Table 5a: Number of United States Dental School Examined Applications By Race/Ethnicity</t>
    </r>
    <r>
      <rPr>
        <b/>
        <vertAlign val="superscript"/>
        <sz val="11"/>
        <color rgb="FF000000"/>
        <rFont val="Arial"/>
        <family val="2"/>
      </rPr>
      <t>1</t>
    </r>
    <r>
      <rPr>
        <b/>
        <sz val="11"/>
        <color rgb="FF000000"/>
        <rFont val="Arial"/>
        <family val="2"/>
      </rPr>
      <t>, 2022-23</t>
    </r>
  </si>
  <si>
    <t>White (Not Hispanic or Latino)</t>
  </si>
  <si>
    <t>Black or African American (Not Hispanic or Latino)</t>
  </si>
  <si>
    <t>Hispanic (Any Race)</t>
  </si>
  <si>
    <t>American Indian or Alaska Native 
(Not Hispanic or Latino)</t>
  </si>
  <si>
    <t>Asian 
(Not Hispanic or Latino)</t>
  </si>
  <si>
    <t>Native Hawaiian or Other Pacific Islander 
(Not Hispanic or Latino)</t>
  </si>
  <si>
    <t>Two or More Races 
(Not Hispanic or Latino)</t>
  </si>
  <si>
    <t>Nonresident Alien</t>
  </si>
  <si>
    <t>Unknown</t>
  </si>
  <si>
    <t>Combined</t>
  </si>
  <si>
    <t>Dental School</t>
  </si>
  <si>
    <r>
      <t>Other</t>
    </r>
    <r>
      <rPr>
        <b/>
        <vertAlign val="superscript"/>
        <sz val="11"/>
        <color rgb="FFFFFFFF"/>
        <rFont val="Arial"/>
        <family val="2"/>
      </rPr>
      <t>1</t>
    </r>
  </si>
  <si>
    <t>California Northstate University</t>
  </si>
  <si>
    <t>University of New England</t>
  </si>
  <si>
    <t>Missouri School of Dentistry &amp; Oral Health</t>
  </si>
  <si>
    <t>Touro College of Dental Medicine</t>
  </si>
  <si>
    <t>Lincoln Memorial University</t>
  </si>
  <si>
    <t>University of Tennessee College of Dentistry</t>
  </si>
  <si>
    <t>Texas Tech University</t>
  </si>
  <si>
    <t>University of Utah</t>
  </si>
  <si>
    <t>Total by Gender and Race/Ethnicity</t>
  </si>
  <si>
    <t>Percent of First-Year Enrollment</t>
  </si>
  <si>
    <r>
      <rPr>
        <vertAlign val="superscript"/>
        <sz val="9"/>
        <rFont val="Arial"/>
        <family val="2"/>
      </rPr>
      <t xml:space="preserve">1 </t>
    </r>
    <r>
      <rPr>
        <sz val="9"/>
        <rFont val="Arial"/>
        <family val="2"/>
      </rPr>
      <t>The "Other" gender category includes students who prefer not to report gender, do not identify as either male or female, or whose gender is not available.</t>
    </r>
  </si>
  <si>
    <r>
      <t xml:space="preserve">Source: American Dental Association, Health Policy Institute, </t>
    </r>
    <r>
      <rPr>
        <i/>
        <sz val="9"/>
        <rFont val="Arial"/>
        <family val="2"/>
      </rPr>
      <t>Commission on Dental Accreditation 2022-23 Survey of Dental Education (Group II).</t>
    </r>
  </si>
  <si>
    <t>Table 5b: Number of CODA-accredited Dental School Examined Applications per Enrollee, 2022-23</t>
  </si>
  <si>
    <t>State / Country</t>
  </si>
  <si>
    <t>Number of Examined Applications</t>
  </si>
  <si>
    <t>First-time 
1st Year Enrollment</t>
  </si>
  <si>
    <t>First-time 1st Year Enrollees 
% of Examined Applications</t>
  </si>
  <si>
    <t>Average number / Overall percent</t>
  </si>
  <si>
    <t>International, CODA-Accredited</t>
  </si>
  <si>
    <t>State / Province</t>
  </si>
  <si>
    <t>Number of First-Year Students Entering with Predental Education</t>
  </si>
  <si>
    <t>2 Years</t>
  </si>
  <si>
    <t>3 Years</t>
  </si>
  <si>
    <t>4 Years</t>
  </si>
  <si>
    <t>Bachelor's Degree</t>
  </si>
  <si>
    <t>Master's Degree</t>
  </si>
  <si>
    <t>Ph.D.</t>
  </si>
  <si>
    <t>Other Degrees</t>
  </si>
  <si>
    <t>United States Total</t>
  </si>
  <si>
    <t>Canada, CDAC-accredited Dental Schools</t>
  </si>
  <si>
    <t>University of Alberta</t>
  </si>
  <si>
    <r>
      <t>N/A</t>
    </r>
    <r>
      <rPr>
        <vertAlign val="superscript"/>
        <sz val="11"/>
        <color rgb="FF000000"/>
        <rFont val="Arial"/>
        <family val="2"/>
      </rPr>
      <t>1</t>
    </r>
  </si>
  <si>
    <t>University of Manitoba</t>
  </si>
  <si>
    <t>Dalhousie University</t>
  </si>
  <si>
    <t>University of Toronto</t>
  </si>
  <si>
    <t>University of Western Ontario</t>
  </si>
  <si>
    <t>N/AV</t>
  </si>
  <si>
    <t>McGill University</t>
  </si>
  <si>
    <t>Université de Montréal</t>
  </si>
  <si>
    <t>Université Laval</t>
  </si>
  <si>
    <t>Note: First-year students at King Abdulaziz University take general education courses at the unversity prior to starting the dental program.</t>
  </si>
  <si>
    <r>
      <rPr>
        <vertAlign val="superscript"/>
        <sz val="9"/>
        <rFont val="Arial"/>
        <family val="2"/>
      </rPr>
      <t>1</t>
    </r>
    <r>
      <rPr>
        <sz val="9"/>
        <rFont val="Arial"/>
        <family val="2"/>
      </rPr>
      <t xml:space="preserve"> Not applicable</t>
    </r>
  </si>
  <si>
    <r>
      <t xml:space="preserve">Source: American Dental Association, Health Policy Institute, </t>
    </r>
    <r>
      <rPr>
        <i/>
        <sz val="9"/>
        <rFont val="Arial"/>
        <family val="2"/>
      </rPr>
      <t>Commission on Dental Accreditation 2022-23 Survey of Dental Education (US Group II, Question 14 and Canada Group II, Question 3).</t>
    </r>
  </si>
  <si>
    <t>©2023 American Dental Association</t>
  </si>
  <si>
    <t>Bachelor's</t>
  </si>
  <si>
    <t>Master's, Ph.D.,
Other</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</si>
  <si>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</si>
  <si>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</si>
  <si>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</si>
  <si>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</si>
  <si>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</si>
  <si>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</si>
  <si>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</si>
  <si>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</si>
  <si>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</si>
  <si>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</si>
  <si>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</si>
  <si>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</si>
  <si>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</si>
  <si>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</si>
  <si>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</si>
  <si>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</si>
  <si>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</si>
  <si>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</si>
  <si>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</si>
  <si>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</si>
  <si>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</si>
  <si>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</si>
  <si>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</si>
  <si>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</si>
  <si>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</si>
  <si>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</si>
  <si>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</si>
  <si>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</si>
  <si>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</si>
  <si>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</si>
  <si>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</si>
  <si>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</si>
  <si>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</si>
  <si>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</si>
  <si>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</si>
  <si>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</si>
  <si>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</si>
  <si>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</si>
  <si>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</si>
  <si>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</si>
  <si>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</si>
  <si>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</si>
  <si>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</si>
  <si>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NOTE: Data from King Abdulaziz University is not included in this table.</t>
  </si>
  <si>
    <r>
      <t xml:space="preserve">Source: American Dental Association, Health Policy Institute, </t>
    </r>
    <r>
      <rPr>
        <i/>
        <sz val="9"/>
        <color rgb="FF000000"/>
        <rFont val="Arial"/>
        <family val="2"/>
      </rPr>
      <t>Commission on Dental Accreditation Surveys of Dental Education (Group II, Question 14).</t>
    </r>
  </si>
  <si>
    <r>
      <t>Figure 3: Percentage of Repeating</t>
    </r>
    <r>
      <rPr>
        <b/>
        <vertAlign val="superscript"/>
        <sz val="11"/>
        <color theme="1"/>
        <rFont val="Arial"/>
        <family val="2"/>
      </rPr>
      <t>1</t>
    </r>
    <r>
      <rPr>
        <b/>
        <sz val="11"/>
        <color theme="1"/>
        <rFont val="Arial"/>
        <family val="2"/>
      </rPr>
      <t xml:space="preserve"> First-Year United States Dental Students, 2012-13 to 2022-23</t>
    </r>
  </si>
  <si>
    <t>adv enrollment and grads</t>
  </si>
  <si>
    <t>% repeating students</t>
  </si>
  <si>
    <t>NOTE: Data from King Abdulaziz University is not included in this graph.</t>
  </si>
  <si>
    <r>
      <rPr>
        <vertAlign val="superscript"/>
        <sz val="9"/>
        <color theme="1"/>
        <rFont val="Arial"/>
        <family val="2"/>
      </rPr>
      <t xml:space="preserve">1 </t>
    </r>
    <r>
      <rPr>
        <sz val="9"/>
        <color theme="1"/>
        <rFont val="Arial"/>
        <family val="2"/>
      </rPr>
      <t>Refer to glossary for definition.</t>
    </r>
  </si>
  <si>
    <r>
      <t xml:space="preserve">Source: American Dental Association, Health Policy Institute, </t>
    </r>
    <r>
      <rPr>
        <i/>
        <sz val="9"/>
        <color rgb="FF000000"/>
        <rFont val="Arial"/>
        <family val="2"/>
      </rPr>
      <t>Commission on Dental Accreditation Surveys of Dental Education (Group II, Question 22).</t>
    </r>
  </si>
  <si>
    <t>1st Year Enroll</t>
  </si>
  <si>
    <t>Repeat</t>
  </si>
  <si>
    <r>
      <t>California Northstate University</t>
    </r>
    <r>
      <rPr>
        <vertAlign val="superscript"/>
        <sz val="11"/>
        <color theme="1"/>
        <rFont val="Arial"/>
        <family val="2"/>
      </rPr>
      <t>2</t>
    </r>
  </si>
  <si>
    <r>
      <t>Midwestern University - IL</t>
    </r>
    <r>
      <rPr>
        <vertAlign val="superscript"/>
        <sz val="11"/>
        <color rgb="FF000000"/>
        <rFont val="Arial"/>
        <family val="2"/>
      </rPr>
      <t>2</t>
    </r>
  </si>
  <si>
    <r>
      <t>University of New England</t>
    </r>
    <r>
      <rPr>
        <vertAlign val="superscript"/>
        <sz val="11"/>
        <color rgb="FF000000"/>
        <rFont val="Arial"/>
        <family val="2"/>
      </rPr>
      <t>2</t>
    </r>
  </si>
  <si>
    <r>
      <t>Missouri School of Dentistry &amp; Oral Health</t>
    </r>
    <r>
      <rPr>
        <vertAlign val="superscript"/>
        <sz val="11"/>
        <color rgb="FF000000"/>
        <rFont val="Arial"/>
        <family val="2"/>
      </rPr>
      <t>2</t>
    </r>
  </si>
  <si>
    <r>
      <t>Touro College of Dental Medicine</t>
    </r>
    <r>
      <rPr>
        <vertAlign val="superscript"/>
        <sz val="11"/>
        <color rgb="FF000000"/>
        <rFont val="Arial"/>
        <family val="2"/>
      </rPr>
      <t>2</t>
    </r>
  </si>
  <si>
    <r>
      <t>Lincoln Memorial University</t>
    </r>
    <r>
      <rPr>
        <vertAlign val="superscript"/>
        <sz val="11"/>
        <color theme="1"/>
        <rFont val="Arial"/>
        <family val="2"/>
      </rPr>
      <t>2</t>
    </r>
  </si>
  <si>
    <r>
      <t>Texas Tech University</t>
    </r>
    <r>
      <rPr>
        <vertAlign val="superscript"/>
        <sz val="11"/>
        <color theme="1"/>
        <rFont val="Arial"/>
        <family val="2"/>
      </rPr>
      <t>2</t>
    </r>
  </si>
  <si>
    <r>
      <t>Roseman University of Health Sciences</t>
    </r>
    <r>
      <rPr>
        <vertAlign val="superscript"/>
        <sz val="11"/>
        <color rgb="FF000000"/>
        <rFont val="Arial"/>
        <family val="2"/>
      </rPr>
      <t>2</t>
    </r>
  </si>
  <si>
    <r>
      <t>University of Utah</t>
    </r>
    <r>
      <rPr>
        <vertAlign val="superscript"/>
        <sz val="11"/>
        <color rgb="FF000000"/>
        <rFont val="Arial"/>
        <family val="2"/>
      </rPr>
      <t>2</t>
    </r>
  </si>
  <si>
    <t>Total United States</t>
  </si>
  <si>
    <t>NAV</t>
  </si>
  <si>
    <r>
      <t xml:space="preserve">1 </t>
    </r>
    <r>
      <rPr>
        <sz val="9"/>
        <color theme="1"/>
        <rFont val="Arial"/>
        <family val="2"/>
      </rPr>
      <t>“-“ indicates that there were no repeaters in a given year.</t>
    </r>
  </si>
  <si>
    <r>
      <t xml:space="preserve">2 </t>
    </r>
    <r>
      <rPr>
        <sz val="9"/>
        <color theme="1"/>
        <rFont val="Arial"/>
        <family val="2"/>
      </rPr>
      <t>Identifies a new program.</t>
    </r>
  </si>
  <si>
    <r>
      <t xml:space="preserve">3 </t>
    </r>
    <r>
      <rPr>
        <sz val="9"/>
        <color theme="1"/>
        <rFont val="Arial"/>
        <family val="2"/>
      </rPr>
      <t>Not available</t>
    </r>
  </si>
  <si>
    <r>
      <t xml:space="preserve">Source: American Dental Association, Health Policy Institute, </t>
    </r>
    <r>
      <rPr>
        <i/>
        <sz val="9"/>
        <rFont val="Arial"/>
        <family val="2"/>
      </rPr>
      <t>Commission on Dental Accreditation Surveys of Dental Education (US Group II, Questions 10 and 22, and Student Roster. Canada Group II, Questions 1 and 16).</t>
    </r>
  </si>
  <si>
    <r>
      <t>Figure 4: First-Year United States Dental School Enrollment by Gender</t>
    </r>
    <r>
      <rPr>
        <b/>
        <vertAlign val="superscript"/>
        <sz val="11"/>
        <color theme="1"/>
        <rFont val="Arial"/>
        <family val="2"/>
      </rPr>
      <t>1</t>
    </r>
    <r>
      <rPr>
        <b/>
        <sz val="11"/>
        <color theme="1"/>
        <rFont val="Arial"/>
        <family val="2"/>
      </rPr>
      <t>, 2012-13 to 2022-23</t>
    </r>
  </si>
  <si>
    <t>_</t>
  </si>
  <si>
    <t>For data labels</t>
  </si>
  <si>
    <t>NOTE: Data from King Abdulaziz University is not included in this graph; see school-level data in Table 11b.</t>
  </si>
  <si>
    <r>
      <rPr>
        <vertAlign val="superscript"/>
        <sz val="9"/>
        <rFont val="Arial"/>
        <family val="2"/>
      </rPr>
      <t xml:space="preserve">1 </t>
    </r>
    <r>
      <rPr>
        <sz val="9"/>
        <rFont val="Arial"/>
        <family val="2"/>
      </rPr>
      <t>In 2015-16, the "Other" gender category was added for students who prefer not to report gender, do not identify as either male or female, or whose gender is not available. There were 18 first-year students in this gender category in 2015-16, 25 in 2016-17, three in 2017-18, 15 in 2018-19, nine in 2019-20, six in 2020-21, two in 2021-22, and 12 in 2022-23.</t>
    </r>
  </si>
  <si>
    <r>
      <t>Source: American Dental Association, Health Policy Institute,</t>
    </r>
    <r>
      <rPr>
        <i/>
        <sz val="9"/>
        <rFont val="Arial"/>
        <family val="2"/>
      </rPr>
      <t xml:space="preserve"> Commission on Dental Accreditation Surveys of Dental Education (Student Roster and Group II, Question 11).</t>
    </r>
  </si>
  <si>
    <r>
      <rPr>
        <vertAlign val="superscript"/>
        <sz val="9"/>
        <rFont val="Arial"/>
        <family val="2"/>
      </rPr>
      <t xml:space="preserve">1 </t>
    </r>
    <r>
      <rPr>
        <sz val="9"/>
        <rFont val="Arial"/>
        <family val="2"/>
      </rPr>
      <t>In 2015-16, the "Other" gender category was added for students who prefer not to report gender, do not identify as either male or female, or whose gender is not available.</t>
    </r>
  </si>
  <si>
    <r>
      <rPr>
        <vertAlign val="superscript"/>
        <sz val="9"/>
        <rFont val="Arial"/>
        <family val="2"/>
      </rPr>
      <t>2</t>
    </r>
    <r>
      <rPr>
        <sz val="9"/>
        <rFont val="Arial"/>
        <family val="2"/>
      </rPr>
      <t xml:space="preserve"> Identifies a new program.</t>
    </r>
  </si>
  <si>
    <r>
      <t xml:space="preserve">Source: American Dental Association, Health Policy Institute, </t>
    </r>
    <r>
      <rPr>
        <i/>
        <sz val="9"/>
        <rFont val="Arial"/>
        <family val="2"/>
      </rPr>
      <t>Commission on Dental Accreditation Surveys of Dental Education (Student Roster and Group II, Question 11).</t>
    </r>
  </si>
  <si>
    <r>
      <t>Table 10a: First-Year United States Dental School Enrollment by Gender and Race/Ethnicity</t>
    </r>
    <r>
      <rPr>
        <b/>
        <vertAlign val="superscript"/>
        <sz val="11"/>
        <color rgb="FF000000"/>
        <rFont val="Arial"/>
        <family val="2"/>
      </rPr>
      <t>1</t>
    </r>
    <r>
      <rPr>
        <b/>
        <sz val="11"/>
        <color rgb="FF000000"/>
        <rFont val="Arial"/>
        <family val="2"/>
      </rPr>
      <t>, 2012-13 to 2022-23</t>
    </r>
  </si>
  <si>
    <r>
      <t>Other</t>
    </r>
    <r>
      <rPr>
        <b/>
        <vertAlign val="superscript"/>
        <sz val="11"/>
        <color rgb="FFFFFFFF"/>
        <rFont val="Arial"/>
        <family val="2"/>
      </rPr>
      <t>2</t>
    </r>
  </si>
  <si>
    <t>White 
(Not Hispanic or Latino)</t>
  </si>
  <si>
    <t>Black or African American 
(Not Hispanic or Latino)</t>
  </si>
  <si>
    <t>Hispanic or Latino 
(Any Race)</t>
  </si>
  <si>
    <t>American Indian or Alaska Native (Not Hispanic or Latino)</t>
  </si>
  <si>
    <t>NOTE: Data from King Abdulaziz University is not included in this table; see school-level data in Table 10.</t>
  </si>
  <si>
    <r>
      <t xml:space="preserve">1 </t>
    </r>
    <r>
      <rPr>
        <sz val="9"/>
        <color theme="1"/>
        <rFont val="Arial"/>
        <family val="2"/>
      </rPr>
      <t xml:space="preserve">Refer to glossary for descriptions of race/ethnicity categories. </t>
    </r>
  </si>
  <si>
    <r>
      <rPr>
        <vertAlign val="superscript"/>
        <sz val="9"/>
        <rFont val="Arial"/>
        <family val="2"/>
      </rPr>
      <t xml:space="preserve">2 </t>
    </r>
    <r>
      <rPr>
        <sz val="9"/>
        <rFont val="Arial"/>
        <family val="2"/>
      </rPr>
      <t>In 2015-16, the "Other" gender category was added for students who prefer not to report gender, do not identify as either male or female, or whose gender is not available.</t>
    </r>
  </si>
  <si>
    <r>
      <t>Table 10b: First-Year United States Dental School Enrollment by Gender and Race/Ethnicity</t>
    </r>
    <r>
      <rPr>
        <b/>
        <vertAlign val="superscript"/>
        <sz val="11"/>
        <color rgb="FF000000"/>
        <rFont val="Arial"/>
        <family val="2"/>
      </rPr>
      <t>1</t>
    </r>
    <r>
      <rPr>
        <b/>
        <sz val="11"/>
        <color rgb="FF000000"/>
        <rFont val="Arial"/>
        <family val="2"/>
      </rPr>
      <t>, 2022-23</t>
    </r>
  </si>
  <si>
    <t>NOTE: Data from King Abdulaziz University does not collect race/ethnicity data; for first-year enrollment by gender, see school-level data in Table 10.</t>
  </si>
  <si>
    <r>
      <t xml:space="preserve">1 </t>
    </r>
    <r>
      <rPr>
        <sz val="9"/>
        <color theme="1"/>
        <rFont val="Arial"/>
        <family val="2"/>
      </rPr>
      <t>Refer to glossary for descriptions of race/ethnicity categories.</t>
    </r>
  </si>
  <si>
    <r>
      <rPr>
        <vertAlign val="superscript"/>
        <sz val="9"/>
        <rFont val="Arial"/>
        <family val="2"/>
      </rPr>
      <t xml:space="preserve">2 </t>
    </r>
    <r>
      <rPr>
        <sz val="9"/>
        <rFont val="Arial"/>
        <family val="2"/>
      </rPr>
      <t>The "Other" gender category includes students who prefer not to report gender, do not identify as either male or female, or whose gender is not available.</t>
    </r>
  </si>
  <si>
    <r>
      <t>Figure 5: Region</t>
    </r>
    <r>
      <rPr>
        <b/>
        <vertAlign val="superscript"/>
        <sz val="11"/>
        <color theme="1"/>
        <rFont val="Arial"/>
        <family val="2"/>
      </rPr>
      <t>1</t>
    </r>
    <r>
      <rPr>
        <b/>
        <sz val="11"/>
        <color theme="1"/>
        <rFont val="Arial"/>
        <family val="2"/>
      </rPr>
      <t xml:space="preserve"> of Legal Residence of First-Year United States Dental Students, 2022-23</t>
    </r>
  </si>
  <si>
    <r>
      <t>1</t>
    </r>
    <r>
      <rPr>
        <sz val="9"/>
        <color theme="1"/>
        <rFont val="Arial"/>
        <family val="2"/>
      </rPr>
      <t xml:space="preserve"> United States regions are:</t>
    </r>
  </si>
  <si>
    <r>
      <rPr>
        <b/>
        <sz val="9"/>
        <color theme="1"/>
        <rFont val="Arial"/>
        <family val="2"/>
      </rPr>
      <t xml:space="preserve">New England: </t>
    </r>
    <r>
      <rPr>
        <sz val="9"/>
        <color theme="1"/>
        <rFont val="Arial"/>
        <family val="2"/>
      </rPr>
      <t xml:space="preserve"> Connecticut, Maine, Massachusetts, New Hampshire, Rhode Island, Vermont</t>
    </r>
  </si>
  <si>
    <r>
      <rPr>
        <b/>
        <sz val="9"/>
        <color theme="1"/>
        <rFont val="Arial"/>
        <family val="2"/>
      </rPr>
      <t>Middle Atlantic:</t>
    </r>
    <r>
      <rPr>
        <sz val="9"/>
        <color theme="1"/>
        <rFont val="Arial"/>
        <family val="2"/>
      </rPr>
      <t xml:space="preserve">  New Jersey, New York, Pennsylvania</t>
    </r>
  </si>
  <si>
    <r>
      <rPr>
        <b/>
        <sz val="9"/>
        <color theme="1"/>
        <rFont val="Arial"/>
        <family val="2"/>
      </rPr>
      <t>South Atlantic:</t>
    </r>
    <r>
      <rPr>
        <sz val="9"/>
        <color theme="1"/>
        <rFont val="Arial"/>
        <family val="2"/>
      </rPr>
      <t xml:space="preserve">  Delaware, D.C., Florida, Georgia, Maryland, North Carolina, South Carolina, Virginia, West Virginia</t>
    </r>
  </si>
  <si>
    <r>
      <rPr>
        <b/>
        <sz val="9"/>
        <color theme="1"/>
        <rFont val="Arial"/>
        <family val="2"/>
      </rPr>
      <t>East South Central:</t>
    </r>
    <r>
      <rPr>
        <sz val="9"/>
        <color theme="1"/>
        <rFont val="Arial"/>
        <family val="2"/>
      </rPr>
      <t xml:space="preserve">  Alabama, Kentucky, Mississippi, Tennessee</t>
    </r>
  </si>
  <si>
    <r>
      <rPr>
        <b/>
        <sz val="9"/>
        <color theme="1"/>
        <rFont val="Arial"/>
        <family val="2"/>
      </rPr>
      <t xml:space="preserve">East North Central: </t>
    </r>
    <r>
      <rPr>
        <sz val="9"/>
        <color theme="1"/>
        <rFont val="Arial"/>
        <family val="2"/>
      </rPr>
      <t xml:space="preserve"> Illinois, Indiana, Michigan, Ohio, Wisconsin</t>
    </r>
  </si>
  <si>
    <r>
      <rPr>
        <b/>
        <sz val="9"/>
        <color theme="1"/>
        <rFont val="Arial"/>
        <family val="2"/>
      </rPr>
      <t xml:space="preserve">West North Central: </t>
    </r>
    <r>
      <rPr>
        <sz val="9"/>
        <color theme="1"/>
        <rFont val="Arial"/>
        <family val="2"/>
      </rPr>
      <t xml:space="preserve"> Iowa, Kansas, Minnesota, Missouri, Nebraska, North Dakota, South Dakota</t>
    </r>
  </si>
  <si>
    <r>
      <rPr>
        <b/>
        <sz val="9"/>
        <color theme="1"/>
        <rFont val="Arial"/>
        <family val="2"/>
      </rPr>
      <t>West South Central:</t>
    </r>
    <r>
      <rPr>
        <sz val="9"/>
        <color theme="1"/>
        <rFont val="Arial"/>
        <family val="2"/>
      </rPr>
      <t xml:space="preserve">  Arkansas, Louisiana, Oklahoma, Texas</t>
    </r>
  </si>
  <si>
    <r>
      <rPr>
        <b/>
        <sz val="9"/>
        <color theme="1"/>
        <rFont val="Arial"/>
        <family val="2"/>
      </rPr>
      <t xml:space="preserve">Mountain: </t>
    </r>
    <r>
      <rPr>
        <sz val="9"/>
        <color theme="1"/>
        <rFont val="Arial"/>
        <family val="2"/>
      </rPr>
      <t xml:space="preserve"> Arizona, Colorado, Idaho, Montana, Nevada, New Mexico, Utah, Wyoming</t>
    </r>
  </si>
  <si>
    <r>
      <rPr>
        <b/>
        <sz val="9"/>
        <color theme="1"/>
        <rFont val="Arial"/>
        <family val="2"/>
      </rPr>
      <t xml:space="preserve">Pacific:  </t>
    </r>
    <r>
      <rPr>
        <sz val="9"/>
        <color theme="1"/>
        <rFont val="Arial"/>
        <family val="2"/>
      </rPr>
      <t>Alaska, California, Hawaii, Oregon, Washington</t>
    </r>
  </si>
  <si>
    <r>
      <rPr>
        <b/>
        <sz val="9"/>
        <color theme="1"/>
        <rFont val="Arial"/>
        <family val="2"/>
      </rPr>
      <t xml:space="preserve">Other/International/Unspecified Areas:  </t>
    </r>
    <r>
      <rPr>
        <sz val="9"/>
        <color theme="1"/>
        <rFont val="Arial"/>
        <family val="2"/>
      </rPr>
      <t>Guam, Puerto Rico, Virgin Islands, Unspecified US States, Alberta, British Columbia, Manitoba, New Brunswick, Ontario, Quebec, Saskatchewan, Unspecified Canadian Provinces, and Other Countries.</t>
    </r>
  </si>
  <si>
    <r>
      <t xml:space="preserve">Source: American Dental Association, Health Policy Institute, </t>
    </r>
    <r>
      <rPr>
        <i/>
        <sz val="9"/>
        <rFont val="Arial"/>
        <family val="2"/>
      </rPr>
      <t>Commission on Dental Accreditation 2022-23 Survey of Dental Education (Group II, Question 13).</t>
    </r>
  </si>
  <si>
    <t>AK</t>
  </si>
  <si>
    <t>AR</t>
  </si>
  <si>
    <t>DE</t>
  </si>
  <si>
    <t>HI</t>
  </si>
  <si>
    <t>ID</t>
  </si>
  <si>
    <t>KS</t>
  </si>
  <si>
    <t>MT</t>
  </si>
  <si>
    <t>NH</t>
  </si>
  <si>
    <t>NM</t>
  </si>
  <si>
    <t>ND</t>
  </si>
  <si>
    <t>RI</t>
  </si>
  <si>
    <t>SD</t>
  </si>
  <si>
    <t>VT</t>
  </si>
  <si>
    <t>WY</t>
  </si>
  <si>
    <t>Other US Terri-
tories</t>
  </si>
  <si>
    <t xml:space="preserve">QC </t>
  </si>
  <si>
    <t>Nonres-
ident
Alien</t>
  </si>
  <si>
    <t>Not
avail-
able</t>
  </si>
  <si>
    <t>TOTAL</t>
  </si>
  <si>
    <t>NOTE: Data from King Abdulaziz University is not included in this table; see school-level data in Table 11b.</t>
  </si>
  <si>
    <r>
      <t>Source: American Dental Association, Health Policy Institute,</t>
    </r>
    <r>
      <rPr>
        <i/>
        <sz val="9"/>
        <color theme="1"/>
        <rFont val="Arial"/>
        <family val="2"/>
      </rPr>
      <t xml:space="preserve"> Commission on Dental Accreditation 2022-23 Survey of Dental Education (Group II, Question 13).</t>
    </r>
  </si>
  <si>
    <t>AL = ALABAMA</t>
  </si>
  <si>
    <t>CT = CONNECTICUT</t>
  </si>
  <si>
    <t>ID = IDAHO</t>
  </si>
  <si>
    <t>LA = LOUISIANA</t>
  </si>
  <si>
    <t>MS = MISSISSIPPI</t>
  </si>
  <si>
    <t>NJ = NEW JERSEY</t>
  </si>
  <si>
    <t>OK = OKLAHOMA</t>
  </si>
  <si>
    <t>TN = TENNESSEE</t>
  </si>
  <si>
    <t>WV = WEST VIRGINIA</t>
  </si>
  <si>
    <t>AB = ALBERTA</t>
  </si>
  <si>
    <t>AK = ALASKA</t>
  </si>
  <si>
    <t>DE = DELAWARE</t>
  </si>
  <si>
    <t>IL = ILLINOIS</t>
  </si>
  <si>
    <t>ME = MAINE</t>
  </si>
  <si>
    <t>MO = MISSOURI</t>
  </si>
  <si>
    <t>NM = NEW MEXICO</t>
  </si>
  <si>
    <t>OR = OREGON</t>
  </si>
  <si>
    <t>TX = TEXAS</t>
  </si>
  <si>
    <t>WI = WISCONSIN</t>
  </si>
  <si>
    <t>BC = BRITISH COLUMBIA</t>
  </si>
  <si>
    <t>AZ = ARIZONA</t>
  </si>
  <si>
    <t>DC = DISTRICT OF COLUMBIA</t>
  </si>
  <si>
    <t>IN = INDIANA</t>
  </si>
  <si>
    <t>MD = MARYLAND</t>
  </si>
  <si>
    <t>MT = MONTANA</t>
  </si>
  <si>
    <t>NY = NEW YORK</t>
  </si>
  <si>
    <t>PA = PENNSYLVANIA</t>
  </si>
  <si>
    <t>UT = UTAH</t>
  </si>
  <si>
    <t>WY = WYOMING</t>
  </si>
  <si>
    <t>MB = MANITOBA</t>
  </si>
  <si>
    <t>AR = ARKANSAS</t>
  </si>
  <si>
    <t>FL = FLORIDA</t>
  </si>
  <si>
    <t>IA = IOWA</t>
  </si>
  <si>
    <t>MA = MASSACHUSETTS</t>
  </si>
  <si>
    <t>NE = NEBRASKA</t>
  </si>
  <si>
    <t>NC = NORTH CAROLINA</t>
  </si>
  <si>
    <t>RI = RHODE ISLAND</t>
  </si>
  <si>
    <t>VT = VERMONT</t>
  </si>
  <si>
    <t>PR = PUERTO RICO</t>
  </si>
  <si>
    <t>NS = NOVA SCOTIA</t>
  </si>
  <si>
    <t>CA = CALIFORNIA</t>
  </si>
  <si>
    <t>GA = GEORGIA</t>
  </si>
  <si>
    <t>KS = KANSAS</t>
  </si>
  <si>
    <t>MI = MICHIGAN</t>
  </si>
  <si>
    <t>NV = NEVADA</t>
  </si>
  <si>
    <t>ND = NORTH DAKOTA</t>
  </si>
  <si>
    <t>SC = SOUTH CAROLINA</t>
  </si>
  <si>
    <t>VA = VIRGINIA</t>
  </si>
  <si>
    <t>ON = ONTARIO</t>
  </si>
  <si>
    <t>CO = COLORADO</t>
  </si>
  <si>
    <t>HI = HAWAII</t>
  </si>
  <si>
    <t>KY = KENTUCKY</t>
  </si>
  <si>
    <t>MN = MINNESOTA</t>
  </si>
  <si>
    <t>NH = NEW HAMPSHIRE</t>
  </si>
  <si>
    <t>OH = OHIO</t>
  </si>
  <si>
    <t>SD = SOUTH DAKOTA</t>
  </si>
  <si>
    <t>WA = WASHINGTON</t>
  </si>
  <si>
    <t>QC = QUEBEC</t>
  </si>
  <si>
    <t>SK = SASKATCHEWAN</t>
  </si>
  <si>
    <r>
      <t>Figure 6: Total United States Dental School Enrollment by Class and Gender, 2022-23</t>
    </r>
    <r>
      <rPr>
        <b/>
        <vertAlign val="superscript"/>
        <sz val="11"/>
        <color theme="1"/>
        <rFont val="Arial"/>
        <family val="2"/>
      </rPr>
      <t>1</t>
    </r>
  </si>
  <si>
    <t>4th</t>
  </si>
  <si>
    <t>3rd</t>
  </si>
  <si>
    <t>2nd</t>
  </si>
  <si>
    <t>1st</t>
  </si>
  <si>
    <t>NOTE: Data from King Abdulaziz University is not included in this graph; see school-level data in Table 15b.</t>
  </si>
  <si>
    <r>
      <rPr>
        <vertAlign val="superscript"/>
        <sz val="9"/>
        <rFont val="Arial"/>
        <family val="2"/>
      </rPr>
      <t>1</t>
    </r>
    <r>
      <rPr>
        <sz val="9"/>
        <rFont val="Arial"/>
        <family val="2"/>
      </rPr>
      <t>In 2015-16, the gender category "Other" was added to the survey for students who prefer not to report gender, do not identify as either male or female, or whose gender is not available. As a result, some of the totals shown in the graph exceed the sum of male and female students.</t>
    </r>
  </si>
  <si>
    <r>
      <t xml:space="preserve">Source: American Dental Association, Health Policy Institute, </t>
    </r>
    <r>
      <rPr>
        <i/>
        <sz val="9"/>
        <rFont val="Arial"/>
        <family val="2"/>
      </rPr>
      <t>Commission on Dental Accreditation 2022-23 Survey of Dental Education (Group II, Questions 11, 18, 19, and 20).</t>
    </r>
  </si>
  <si>
    <t>State / Country /</t>
  </si>
  <si>
    <t>1st Year</t>
  </si>
  <si>
    <t>2nd Year</t>
  </si>
  <si>
    <t>3rd Year</t>
  </si>
  <si>
    <t>4th Year</t>
  </si>
  <si>
    <t>Province</t>
  </si>
  <si>
    <r>
      <t>University of the Pacific</t>
    </r>
    <r>
      <rPr>
        <vertAlign val="superscript"/>
        <sz val="11"/>
        <color rgb="FF000000"/>
        <rFont val="Arial"/>
        <family val="2"/>
      </rPr>
      <t>2</t>
    </r>
  </si>
  <si>
    <t>United States Total by Gender</t>
  </si>
  <si>
    <t>United States Total (Including Repeaters)</t>
  </si>
  <si>
    <r>
      <t>King Abdulaziz University</t>
    </r>
    <r>
      <rPr>
        <vertAlign val="superscript"/>
        <sz val="11"/>
        <color rgb="FF000000"/>
        <rFont val="Arial"/>
        <family val="2"/>
      </rPr>
      <t>3</t>
    </r>
  </si>
  <si>
    <r>
      <t xml:space="preserve">2 </t>
    </r>
    <r>
      <rPr>
        <sz val="9"/>
        <color theme="1"/>
        <rFont val="Arial"/>
        <family val="2"/>
      </rPr>
      <t xml:space="preserve">University of the Pacific has a three-year program. </t>
    </r>
    <r>
      <rPr>
        <vertAlign val="superscript"/>
        <sz val="9"/>
        <color theme="1"/>
        <rFont val="Arial"/>
        <family val="2"/>
      </rPr>
      <t xml:space="preserve">        </t>
    </r>
  </si>
  <si>
    <r>
      <rPr>
        <vertAlign val="superscript"/>
        <sz val="9"/>
        <rFont val="Arial"/>
        <family val="2"/>
      </rPr>
      <t>3</t>
    </r>
    <r>
      <rPr>
        <sz val="9"/>
        <rFont val="Arial"/>
        <family val="2"/>
      </rPr>
      <t xml:space="preserve"> King Abdulaziz University has a seven-year program; 4th year enrollment in this table also includes 5th and 6th year students.</t>
    </r>
  </si>
  <si>
    <r>
      <t xml:space="preserve">Source: American Dental Association, Health Policy Institute, </t>
    </r>
    <r>
      <rPr>
        <i/>
        <sz val="9"/>
        <rFont val="Arial"/>
        <family val="2"/>
      </rPr>
      <t>Commission on Dental Accreditation 2022-23 Surveys of Dental Education (US Group II, Questions 11, 18, 19, 20 and 22. Canada Group II, Questions 1 and 16).</t>
    </r>
  </si>
  <si>
    <r>
      <t>LECOM College of Dental Medicine</t>
    </r>
    <r>
      <rPr>
        <vertAlign val="superscript"/>
        <sz val="11"/>
        <color rgb="FF000000"/>
        <rFont val="Arial"/>
        <family val="2"/>
      </rPr>
      <t>1</t>
    </r>
  </si>
  <si>
    <r>
      <t>East Carolina University</t>
    </r>
    <r>
      <rPr>
        <vertAlign val="superscript"/>
        <sz val="11"/>
        <color rgb="FF000000"/>
        <rFont val="Arial"/>
        <family val="2"/>
      </rPr>
      <t>1</t>
    </r>
  </si>
  <si>
    <r>
      <t>Texas Tech University</t>
    </r>
    <r>
      <rPr>
        <vertAlign val="superscript"/>
        <sz val="11"/>
        <color rgb="FF000000"/>
        <rFont val="Arial"/>
        <family val="2"/>
      </rPr>
      <t>1</t>
    </r>
  </si>
  <si>
    <t>Number of Repeating Students</t>
  </si>
  <si>
    <r>
      <t xml:space="preserve">1 </t>
    </r>
    <r>
      <rPr>
        <sz val="9"/>
        <color theme="1"/>
        <rFont val="Arial"/>
        <family val="2"/>
      </rPr>
      <t>Identifies a new program.</t>
    </r>
  </si>
  <si>
    <r>
      <t>Source: American Dental Association, Health Policy Institute,</t>
    </r>
    <r>
      <rPr>
        <i/>
        <sz val="9"/>
        <rFont val="Arial"/>
        <family val="2"/>
      </rPr>
      <t xml:space="preserve"> Commission on Dental Accreditation Surveys of Dental Education (US Group II and Student Roster).</t>
    </r>
  </si>
  <si>
    <t>State/  Country</t>
  </si>
  <si>
    <t>CODA-accredited Dental Schools</t>
  </si>
  <si>
    <r>
      <rPr>
        <vertAlign val="superscript"/>
        <sz val="9"/>
        <color rgb="FF000000"/>
        <rFont val="Arial"/>
        <family val="2"/>
      </rPr>
      <t>1</t>
    </r>
    <r>
      <rPr>
        <sz val="9"/>
        <color rgb="FF000000"/>
        <rFont val="Arial"/>
        <family val="2"/>
      </rPr>
      <t>Identifies a new program.</t>
    </r>
  </si>
  <si>
    <r>
      <rPr>
        <vertAlign val="superscript"/>
        <sz val="9"/>
        <rFont val="Arial"/>
        <family val="2"/>
      </rPr>
      <t>2</t>
    </r>
    <r>
      <rPr>
        <sz val="9"/>
        <rFont val="Arial"/>
        <family val="2"/>
      </rPr>
      <t xml:space="preserve"> In 2015-16, the gender category "Other" was added to include applications that did not indicate gender, or did not identify as either male or female.</t>
    </r>
  </si>
  <si>
    <r>
      <t>Table 15a: Total United States Dental School Enrollment by Gender and Race/Ethnicity</t>
    </r>
    <r>
      <rPr>
        <b/>
        <vertAlign val="superscript"/>
        <sz val="11"/>
        <color rgb="FF000000"/>
        <rFont val="Arial"/>
        <family val="2"/>
      </rPr>
      <t>1</t>
    </r>
    <r>
      <rPr>
        <b/>
        <sz val="11"/>
        <color rgb="FF000000"/>
        <rFont val="Arial"/>
        <family val="2"/>
      </rPr>
      <t>, 2012-13 to 2022-23</t>
    </r>
  </si>
  <si>
    <r>
      <t>Native Hawaiian or Other Pacific Islander</t>
    </r>
    <r>
      <rPr>
        <b/>
        <vertAlign val="superscript"/>
        <sz val="11"/>
        <color rgb="FFFFFFFF"/>
        <rFont val="Arial"/>
        <family val="2"/>
      </rPr>
      <t>3</t>
    </r>
    <r>
      <rPr>
        <b/>
        <sz val="11"/>
        <color rgb="FFFFFFFF"/>
        <rFont val="Arial"/>
        <family val="2"/>
      </rPr>
      <t xml:space="preserve"> 
(Not Hispanic or Latino)</t>
    </r>
  </si>
  <si>
    <r>
      <t>Two or More Races</t>
    </r>
    <r>
      <rPr>
        <b/>
        <vertAlign val="superscript"/>
        <sz val="11"/>
        <color rgb="FFFFFFFF"/>
        <rFont val="Arial"/>
        <family val="2"/>
      </rPr>
      <t>3</t>
    </r>
    <r>
      <rPr>
        <b/>
        <sz val="11"/>
        <color rgb="FFFFFFFF"/>
        <rFont val="Arial"/>
        <family val="2"/>
      </rPr>
      <t xml:space="preserve"> 
(Not Hispanic or Latino)</t>
    </r>
  </si>
  <si>
    <r>
      <t>Nonresident Alien</t>
    </r>
    <r>
      <rPr>
        <b/>
        <vertAlign val="superscript"/>
        <sz val="11"/>
        <color rgb="FFFFFFFF"/>
        <rFont val="Arial"/>
        <family val="2"/>
      </rPr>
      <t>3</t>
    </r>
  </si>
  <si>
    <t>--</t>
  </si>
  <si>
    <t>NOTE: Data from King Abdulaziz University is not included in this table; see school-level data in Table 15b.</t>
  </si>
  <si>
    <r>
      <rPr>
        <vertAlign val="superscript"/>
        <sz val="9"/>
        <rFont val="Arial"/>
        <family val="2"/>
      </rPr>
      <t>1</t>
    </r>
    <r>
      <rPr>
        <sz val="9"/>
        <rFont val="Arial"/>
        <family val="2"/>
      </rPr>
      <t xml:space="preserve"> Refer to glossary for descriptions of race/ethnicity categories.</t>
    </r>
  </si>
  <si>
    <r>
      <rPr>
        <vertAlign val="superscript"/>
        <sz val="9"/>
        <rFont val="Arial"/>
        <family val="2"/>
      </rPr>
      <t xml:space="preserve">2 </t>
    </r>
    <r>
      <rPr>
        <sz val="9"/>
        <rFont val="Arial"/>
        <family val="2"/>
      </rPr>
      <t xml:space="preserve">The "Other" gender category includes students who prefer not to report gender, do not identify as either male or female, or whose gender is not available. It was added to the suvey in 2015-16. </t>
    </r>
  </si>
  <si>
    <r>
      <t xml:space="preserve">Source: American Dental Association, Health Policy Institute, </t>
    </r>
    <r>
      <rPr>
        <i/>
        <sz val="9"/>
        <rFont val="Arial"/>
        <family val="2"/>
      </rPr>
      <t>Commission on Dental Accreditation Surveys of Dental Education (Group II, Questions 11, 18, 19, and 20, and Student Roster).</t>
    </r>
  </si>
  <si>
    <r>
      <t>Table 15b: Total United States Dental School Enrollment by Gender and Race/Ethnicity</t>
    </r>
    <r>
      <rPr>
        <b/>
        <vertAlign val="superscript"/>
        <sz val="11"/>
        <color rgb="FF000000"/>
        <rFont val="Arial"/>
        <family val="2"/>
      </rPr>
      <t>1</t>
    </r>
    <r>
      <rPr>
        <b/>
        <sz val="11"/>
        <color rgb="FF000000"/>
        <rFont val="Arial"/>
        <family val="2"/>
      </rPr>
      <t>, 2022-23</t>
    </r>
  </si>
  <si>
    <t xml:space="preserve">State </t>
  </si>
  <si>
    <t>Other*</t>
  </si>
  <si>
    <t>Percent of Total Enrollment</t>
  </si>
  <si>
    <t>NOTE: Data from King Abdulaziz University does not collect race/ethnicity data; for total enrollment by gender, see school-level data in Table 15a.</t>
  </si>
  <si>
    <r>
      <rPr>
        <vertAlign val="superscript"/>
        <sz val="9"/>
        <color theme="1"/>
        <rFont val="Arial"/>
        <family val="2"/>
      </rPr>
      <t>1</t>
    </r>
    <r>
      <rPr>
        <sz val="9"/>
        <color theme="1"/>
        <rFont val="Arial"/>
        <family val="2"/>
      </rPr>
      <t xml:space="preserve"> Refer to glossary for descriptions of race/ethnicity categories. </t>
    </r>
  </si>
  <si>
    <r>
      <t>Figure 7: United States Dental School Graduates by Gender</t>
    </r>
    <r>
      <rPr>
        <b/>
        <vertAlign val="superscript"/>
        <sz val="11"/>
        <color theme="1"/>
        <rFont val="Arial"/>
        <family val="2"/>
      </rPr>
      <t>1</t>
    </r>
    <r>
      <rPr>
        <b/>
        <sz val="11"/>
        <color theme="1"/>
        <rFont val="Arial"/>
        <family val="2"/>
      </rPr>
      <t>, 2012 to 2022</t>
    </r>
  </si>
  <si>
    <t>NOTE: Data from King Abdulaziz University is not included in this graph; see school-level data in Table 20.</t>
  </si>
  <si>
    <r>
      <t>Source: American Dental Association, Health Policy Institute,</t>
    </r>
    <r>
      <rPr>
        <i/>
        <sz val="9"/>
        <rFont val="Arial"/>
        <family val="2"/>
      </rPr>
      <t xml:space="preserve"> Commission on Dental Accreditation Surveys of Dental Education (Student Roster and Group II, Question 24.)</t>
    </r>
  </si>
  <si>
    <t xml:space="preserve">Variable Sum N Minimum Maximum </t>
  </si>
  <si>
    <t>In Dental-Related Activiry</t>
  </si>
  <si>
    <t xml:space="preserve">OA1 </t>
  </si>
  <si>
    <t>Not in Dental-Related Activity</t>
  </si>
  <si>
    <t xml:space="preserve">OA2 </t>
  </si>
  <si>
    <r>
      <t xml:space="preserve">Source: American Dental Association, Health Policy Institute, </t>
    </r>
    <r>
      <rPr>
        <i/>
        <sz val="9"/>
        <rFont val="Arial"/>
        <family val="2"/>
      </rPr>
      <t>Commission on Dental Accreditation 2022-23 Survey of Dental Education (Group II, Questions 25-26).</t>
    </r>
  </si>
  <si>
    <r>
      <t>Midwestern University - AZ</t>
    </r>
    <r>
      <rPr>
        <vertAlign val="superscript"/>
        <sz val="11"/>
        <color rgb="FF000000"/>
        <rFont val="Arial"/>
        <family val="2"/>
      </rPr>
      <t>1</t>
    </r>
  </si>
  <si>
    <r>
      <t>Western University of Health Sciences</t>
    </r>
    <r>
      <rPr>
        <vertAlign val="superscript"/>
        <sz val="11"/>
        <color rgb="FF000000"/>
        <rFont val="Arial"/>
        <family val="2"/>
      </rPr>
      <t>1</t>
    </r>
  </si>
  <si>
    <r>
      <t>Midwestern University - IL</t>
    </r>
    <r>
      <rPr>
        <vertAlign val="superscript"/>
        <sz val="11"/>
        <color rgb="FF000000"/>
        <rFont val="Arial"/>
        <family val="2"/>
      </rPr>
      <t>1</t>
    </r>
  </si>
  <si>
    <r>
      <t>Roseman University of Health Sciences</t>
    </r>
    <r>
      <rPr>
        <vertAlign val="superscript"/>
        <sz val="11"/>
        <color rgb="FF000000"/>
        <rFont val="Arial"/>
        <family val="2"/>
      </rPr>
      <t>1</t>
    </r>
  </si>
  <si>
    <r>
      <t>N/A</t>
    </r>
    <r>
      <rPr>
        <vertAlign val="superscript"/>
        <sz val="11"/>
        <color rgb="FF000000"/>
        <rFont val="Arial"/>
        <family val="2"/>
      </rPr>
      <t>2</t>
    </r>
  </si>
  <si>
    <r>
      <t xml:space="preserve">2 </t>
    </r>
    <r>
      <rPr>
        <sz val="9"/>
        <color theme="1"/>
        <rFont val="Arial"/>
        <family val="2"/>
      </rPr>
      <t>Not available</t>
    </r>
  </si>
  <si>
    <r>
      <t xml:space="preserve">Source: American Dental Association, Health Policy Institute, </t>
    </r>
    <r>
      <rPr>
        <i/>
        <sz val="9"/>
        <rFont val="Arial"/>
        <family val="2"/>
      </rPr>
      <t>Commission on Dental Accreditation Surveys of Dental Education (Student Roster and US Group II, Question 23, and Canada Group II, Question 2).</t>
    </r>
  </si>
  <si>
    <t>Table 17: CODA-accredited and Canadian Dental School Graduates By Gender, 2012 to 2022</t>
  </si>
  <si>
    <t>State/</t>
  </si>
  <si>
    <t>Country/
Province</t>
  </si>
  <si>
    <t>.</t>
  </si>
  <si>
    <r>
      <t>N/A</t>
    </r>
    <r>
      <rPr>
        <vertAlign val="superscript"/>
        <sz val="11"/>
        <color rgb="FF000000"/>
        <rFont val="Arial"/>
        <family val="2"/>
      </rPr>
      <t>3</t>
    </r>
  </si>
  <si>
    <r>
      <rPr>
        <vertAlign val="superscript"/>
        <sz val="9"/>
        <rFont val="Arial"/>
        <family val="2"/>
      </rPr>
      <t>1</t>
    </r>
    <r>
      <rPr>
        <sz val="9"/>
        <rFont val="Arial"/>
        <family val="2"/>
      </rPr>
      <t xml:space="preserve"> Identifies a new program.</t>
    </r>
  </si>
  <si>
    <r>
      <rPr>
        <vertAlign val="superscript"/>
        <sz val="9"/>
        <rFont val="Arial"/>
        <family val="2"/>
      </rPr>
      <t>2</t>
    </r>
    <r>
      <rPr>
        <sz val="9"/>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2012 to 2014 with no gender information available. As a result, the totals by gender for 2012 to 2014 are less than the total number of graduates for those years, and the male/female percentages sum to less than one hundred.</t>
    </r>
  </si>
  <si>
    <r>
      <rPr>
        <vertAlign val="superscript"/>
        <sz val="9"/>
        <rFont val="Arial"/>
        <family val="2"/>
      </rPr>
      <t>3</t>
    </r>
    <r>
      <rPr>
        <sz val="9"/>
        <rFont val="Arial"/>
        <family val="2"/>
      </rPr>
      <t xml:space="preserve"> Not available</t>
    </r>
  </si>
  <si>
    <r>
      <t xml:space="preserve">Source: American Dental Association, Health Policy Institute, </t>
    </r>
    <r>
      <rPr>
        <i/>
        <sz val="9"/>
        <rFont val="Arial"/>
        <family val="2"/>
      </rPr>
      <t>Commission on Dental Accreditation Surveys of Dental Education (Student Roster and Group II).</t>
    </r>
  </si>
  <si>
    <r>
      <t>Table 18a: United States Dental School Graduates By Gender and Race/Ethnicity</t>
    </r>
    <r>
      <rPr>
        <b/>
        <vertAlign val="superscript"/>
        <sz val="11"/>
        <color rgb="FF000000"/>
        <rFont val="Arial"/>
        <family val="2"/>
      </rPr>
      <t>1</t>
    </r>
    <r>
      <rPr>
        <b/>
        <sz val="11"/>
        <color rgb="FF000000"/>
        <rFont val="Arial"/>
        <family val="2"/>
      </rPr>
      <t>, 2012 to 2022</t>
    </r>
  </si>
  <si>
    <t>NOTE: Data from King Abdulaziz University is not included in this table; see school-level data in Table 20.</t>
  </si>
  <si>
    <r>
      <rPr>
        <vertAlign val="superscript"/>
        <sz val="9"/>
        <rFont val="Arial"/>
        <family val="2"/>
      </rPr>
      <t>1</t>
    </r>
    <r>
      <rPr>
        <sz val="9"/>
        <rFont val="Arial"/>
        <family val="2"/>
      </rPr>
      <t xml:space="preserve"> Refer to glossary for descriptions of race/ethnicity categories. </t>
    </r>
  </si>
  <si>
    <r>
      <rPr>
        <vertAlign val="superscript"/>
        <sz val="9"/>
        <rFont val="Arial"/>
        <family val="2"/>
      </rPr>
      <t>2</t>
    </r>
    <r>
      <rPr>
        <sz val="9"/>
        <rFont val="Arial"/>
        <family val="2"/>
      </rPr>
      <t xml:space="preserve"> The "Other" gender category includes students who prefer not to report gender, do not identify as either male or female, or whose gender is not available. It was added to the suvey in 2015-16. Additionally, one program retroactively reported additional graduates for the years 2012 to 2014 with no gender information available. Those graduates appear in the "Other" column for the years 2012 to 2014.</t>
    </r>
  </si>
  <si>
    <r>
      <t xml:space="preserve">Source: American Dental Association, Health Policy Institute, </t>
    </r>
    <r>
      <rPr>
        <i/>
        <sz val="9"/>
        <rFont val="Arial"/>
        <family val="2"/>
      </rPr>
      <t>Surveys of Dental Education</t>
    </r>
    <r>
      <rPr>
        <sz val="9"/>
        <rFont val="Arial"/>
        <family val="2"/>
      </rPr>
      <t xml:space="preserve"> (Student Roster and Group II).</t>
    </r>
  </si>
  <si>
    <r>
      <t>Table 18b: United States Dental School Graduates by Gender and Race/Ethnicity</t>
    </r>
    <r>
      <rPr>
        <b/>
        <vertAlign val="superscript"/>
        <sz val="11"/>
        <color rgb="FF000000"/>
        <rFont val="Arial"/>
        <family val="2"/>
      </rPr>
      <t>1</t>
    </r>
    <r>
      <rPr>
        <b/>
        <sz val="11"/>
        <color rgb="FF000000"/>
        <rFont val="Arial"/>
        <family val="2"/>
      </rPr>
      <t>, 2022</t>
    </r>
  </si>
  <si>
    <t>Hispanic or Latino (Any Race)</t>
  </si>
  <si>
    <t>Asian (Not Hispanic or Latino)</t>
  </si>
  <si>
    <t>Native Hawaiian or Other Pacific Islander (Not Hispanic or Latino)</t>
  </si>
  <si>
    <t>Two or More Races (Not Hispanic or Latino)</t>
  </si>
  <si>
    <r>
      <t>Texas Tech University</t>
    </r>
    <r>
      <rPr>
        <vertAlign val="superscript"/>
        <sz val="11"/>
        <color rgb="FF000000"/>
        <rFont val="Arial"/>
        <family val="2"/>
      </rPr>
      <t>4</t>
    </r>
  </si>
  <si>
    <t>Percent of Graduates</t>
  </si>
  <si>
    <t>NOTE: King Abdulaziz University does not collect graduate race/ethnicity information.</t>
  </si>
  <si>
    <r>
      <rPr>
        <vertAlign val="superscript"/>
        <sz val="9"/>
        <rFont val="Arial"/>
        <family val="2"/>
      </rPr>
      <t>2</t>
    </r>
    <r>
      <rPr>
        <sz val="9"/>
        <rFont val="Arial"/>
        <family val="2"/>
      </rPr>
      <t xml:space="preserve"> The "Other" gender category includes students who prefer not to report gender, do not identify as either male or female, or whose gender is not available.</t>
    </r>
  </si>
  <si>
    <r>
      <rPr>
        <vertAlign val="superscript"/>
        <sz val="9"/>
        <rFont val="Arial"/>
        <family val="2"/>
      </rPr>
      <t xml:space="preserve">3 </t>
    </r>
    <r>
      <rPr>
        <sz val="9"/>
        <rFont val="Arial"/>
        <family val="2"/>
      </rPr>
      <t>California Northstate University and Lincoln Memorial University matriculated their first classes in 2022-23 and had no graduates in 2022.</t>
    </r>
  </si>
  <si>
    <r>
      <rPr>
        <vertAlign val="superscript"/>
        <sz val="11"/>
        <rFont val="Arial"/>
        <family val="2"/>
      </rPr>
      <t>4</t>
    </r>
    <r>
      <rPr>
        <sz val="9"/>
        <rFont val="Arial"/>
        <family val="2"/>
      </rPr>
      <t xml:space="preserve"> Texas Tech University Health Sciences Center El Paso matriculated the first class in 2021-22 and had no graduates in 2022.</t>
    </r>
  </si>
  <si>
    <r>
      <t xml:space="preserve">Source: American Dental Association, Health Policy Institute, </t>
    </r>
    <r>
      <rPr>
        <i/>
        <sz val="9"/>
        <rFont val="Arial"/>
        <family val="2"/>
      </rPr>
      <t>Commission on Dental Accreditation 2022-23 Survey of Dental Education (Group II, Question 24).</t>
    </r>
  </si>
  <si>
    <r>
      <t>Figure 9: Outcomes Assessment for United States Dental Schools' Class of 2021</t>
    </r>
    <r>
      <rPr>
        <b/>
        <vertAlign val="superscript"/>
        <sz val="11"/>
        <rFont val="Arial"/>
        <family val="2"/>
      </rPr>
      <t>1</t>
    </r>
  </si>
  <si>
    <t>Students in Cohort</t>
  </si>
  <si>
    <t>National board exam</t>
  </si>
  <si>
    <t>Clinical licensure exam</t>
  </si>
  <si>
    <t>Accredited advanced education program</t>
  </si>
  <si>
    <t>Started program</t>
  </si>
  <si>
    <t>Completed program</t>
  </si>
  <si>
    <t>Started</t>
  </si>
  <si>
    <t>Took exam</t>
  </si>
  <si>
    <t>Applied to program</t>
  </si>
  <si>
    <t>Completed</t>
  </si>
  <si>
    <t>Passed exam</t>
  </si>
  <si>
    <t>Enrolled in program</t>
  </si>
  <si>
    <t>Originally Enrolled</t>
  </si>
  <si>
    <t>OA</t>
  </si>
  <si>
    <t>Completed Program</t>
  </si>
  <si>
    <t>OATOT</t>
  </si>
  <si>
    <t>Passed Clinical Licensure Exam</t>
  </si>
  <si>
    <t>OACLP</t>
  </si>
  <si>
    <t>Passed clinical exam</t>
  </si>
  <si>
    <t>Passed National Board Exam</t>
  </si>
  <si>
    <t>OANBP</t>
  </si>
  <si>
    <t>Passed national board exam</t>
  </si>
  <si>
    <t>Enrolled in an accredited advanced dental education program</t>
  </si>
  <si>
    <t>OAADVENR</t>
  </si>
  <si>
    <t>Enrolled in advanced program</t>
  </si>
  <si>
    <t>Took clinical licensure exam</t>
  </si>
  <si>
    <t>OACLT</t>
  </si>
  <si>
    <t>Took national board exam</t>
  </si>
  <si>
    <t>OANBT</t>
  </si>
  <si>
    <t>Applied to advanced program</t>
  </si>
  <si>
    <t>OAADVAPP</t>
  </si>
  <si>
    <r>
      <rPr>
        <vertAlign val="superscript"/>
        <sz val="9"/>
        <rFont val="Arial"/>
        <family val="2"/>
      </rPr>
      <t>1</t>
    </r>
    <r>
      <rPr>
        <sz val="9"/>
        <rFont val="Arial"/>
        <family val="2"/>
      </rPr>
      <t xml:space="preserve"> This figure excludes transfer students, all graduates of an international dental program that were admitted with advanced standing, and any part-time or repeating students who did not initially matriculate on a schedule to graduate in 2021. Percentages are based on the number who took the exam or applied to an advanced dental education program.</t>
    </r>
  </si>
  <si>
    <r>
      <t>Source: American Dental Association, Health Policy Institute, 2022-23</t>
    </r>
    <r>
      <rPr>
        <i/>
        <sz val="9"/>
        <color theme="1"/>
        <rFont val="Arial"/>
        <family val="2"/>
      </rPr>
      <t xml:space="preserve"> Survey of Dental Education</t>
    </r>
    <r>
      <rPr>
        <sz val="9"/>
        <color theme="1"/>
        <rFont val="Arial"/>
        <family val="2"/>
      </rPr>
      <t xml:space="preserve"> (Group I, Questions 1-4).</t>
    </r>
  </si>
  <si>
    <t>Applicants' Needs Determined by Analysis</t>
  </si>
  <si>
    <r>
      <t xml:space="preserve">Applicants' Needs Determined by Analysis
</t>
    </r>
    <r>
      <rPr>
        <b/>
        <sz val="10"/>
        <color theme="0"/>
        <rFont val="Arial"/>
        <family val="2"/>
      </rPr>
      <t>Work Study Programs, funded by:</t>
    </r>
  </si>
  <si>
    <t>Applicants' Needs Not Determined by Analysis</t>
  </si>
  <si>
    <t>2021-22 Total Enrollment</t>
  </si>
  <si>
    <t>Number Applied for Financial Assistance</t>
  </si>
  <si>
    <t>Number Whose Need Determined by Analysis</t>
  </si>
  <si>
    <t>Grants or Scholarships (including tuition reduction) awarded by:</t>
  </si>
  <si>
    <t>Student Loans, funded by:</t>
  </si>
  <si>
    <t>Work Study Programs, funded by:</t>
  </si>
  <si>
    <t>Dental School or Sponsoring Institution</t>
  </si>
  <si>
    <t>Federal Government</t>
  </si>
  <si>
    <t>State Government</t>
  </si>
  <si>
    <t>Other Sources</t>
  </si>
  <si>
    <t>UNIVERSITY OF ALABAMA</t>
  </si>
  <si>
    <t>$</t>
  </si>
  <si>
    <r>
      <t>California Northstate University</t>
    </r>
    <r>
      <rPr>
        <vertAlign val="superscript"/>
        <sz val="10"/>
        <color theme="1"/>
        <rFont val="Arial"/>
        <family val="2"/>
      </rPr>
      <t>1</t>
    </r>
  </si>
  <si>
    <r>
      <t>Lincoln Memorial University</t>
    </r>
    <r>
      <rPr>
        <vertAlign val="superscript"/>
        <sz val="10"/>
        <color theme="1"/>
        <rFont val="Arial"/>
        <family val="2"/>
      </rPr>
      <t>1</t>
    </r>
  </si>
  <si>
    <r>
      <t>Texas Tech University</t>
    </r>
    <r>
      <rPr>
        <vertAlign val="superscript"/>
        <sz val="10"/>
        <color theme="1"/>
        <rFont val="Arial"/>
        <family val="2"/>
      </rPr>
      <t>1</t>
    </r>
  </si>
  <si>
    <t>Standard Deviation</t>
  </si>
  <si>
    <r>
      <rPr>
        <vertAlign val="superscript"/>
        <sz val="9"/>
        <rFont val="Arial"/>
        <family val="2"/>
      </rPr>
      <t>1</t>
    </r>
    <r>
      <rPr>
        <sz val="9"/>
        <rFont val="Arial"/>
        <family val="2"/>
      </rPr>
      <t xml:space="preserve"> This program matriculated the first class in 2022-23 and had no enrollment in 2021-22.</t>
    </r>
  </si>
  <si>
    <r>
      <t xml:space="preserve">Source: American Dental Association, Health Policy Institute, </t>
    </r>
    <r>
      <rPr>
        <i/>
        <sz val="9"/>
        <rFont val="Arial"/>
        <family val="2"/>
      </rPr>
      <t>Commission on Dental Accreditation 2022-23 Survey of Dental Education (Group II, Questions 29-31).</t>
    </r>
  </si>
  <si>
    <t>Multiple Sites Off-Campus for:</t>
  </si>
  <si>
    <t>Remote Methods:</t>
  </si>
  <si>
    <t>Virtual Methods:</t>
  </si>
  <si>
    <t>Types of Learning:</t>
  </si>
  <si>
    <t>Didactic Instruction</t>
  </si>
  <si>
    <t>Clinical Lab Instruction</t>
  </si>
  <si>
    <t>Audio/Audio Conference Courses/ Podcasts</t>
  </si>
  <si>
    <t>Telecourse/
ITV/Video-
conference</t>
  </si>
  <si>
    <t>CD-ROM: 
Self-contained System/Email</t>
  </si>
  <si>
    <t>Web-based Online Courses</t>
  </si>
  <si>
    <t>Lecture/
Discussion</t>
  </si>
  <si>
    <t>Simulation</t>
  </si>
  <si>
    <t>Field Learning/
Research</t>
  </si>
  <si>
    <t>Problem-Based</t>
  </si>
  <si>
    <t>Case-Based</t>
  </si>
  <si>
    <t>Systems-Based</t>
  </si>
  <si>
    <t>Service</t>
  </si>
  <si>
    <t>Standardized Live Patients</t>
  </si>
  <si>
    <t>No</t>
  </si>
  <si>
    <t>Yes</t>
  </si>
  <si>
    <t>Total "Yes" Responses:</t>
  </si>
  <si>
    <r>
      <t xml:space="preserve">Source: American Dental Association, Health Policy Institute, </t>
    </r>
    <r>
      <rPr>
        <i/>
        <sz val="9"/>
        <rFont val="Arial"/>
        <family val="2"/>
      </rPr>
      <t xml:space="preserve">Commission on Dental Accreditation 2022-23 Survey of Dental Education (Group I, Question 15). </t>
    </r>
  </si>
  <si>
    <r>
      <t>Figure 10: Average Number of Patient Visits</t>
    </r>
    <r>
      <rPr>
        <b/>
        <vertAlign val="superscript"/>
        <sz val="11"/>
        <color theme="1"/>
        <rFont val="Arial"/>
        <family val="2"/>
      </rPr>
      <t>1</t>
    </r>
    <r>
      <rPr>
        <b/>
        <sz val="11"/>
        <color theme="1"/>
        <rFont val="Arial"/>
        <family val="2"/>
      </rPr>
      <t xml:space="preserve"> and New Patients Screened in United States Dental Schools, 2012-13 to 2022-23</t>
    </r>
    <r>
      <rPr>
        <b/>
        <vertAlign val="superscript"/>
        <sz val="11"/>
        <color theme="1"/>
        <rFont val="Arial"/>
        <family val="2"/>
      </rPr>
      <t>2</t>
    </r>
  </si>
  <si>
    <t>NOTE: Data from King Abdulaziz University is not included in this graph; see school-level data in Table 23.</t>
  </si>
  <si>
    <r>
      <rPr>
        <vertAlign val="superscript"/>
        <sz val="9"/>
        <color theme="1"/>
        <rFont val="Arial"/>
        <family val="2"/>
      </rPr>
      <t xml:space="preserve">1 </t>
    </r>
    <r>
      <rPr>
        <sz val="9"/>
        <color theme="1"/>
        <rFont val="Arial"/>
        <family val="2"/>
      </rPr>
      <t>Refer to glossary for definition of patient visits and patients screened.</t>
    </r>
  </si>
  <si>
    <r>
      <t xml:space="preserve">2 </t>
    </r>
    <r>
      <rPr>
        <sz val="9"/>
        <color theme="1"/>
        <rFont val="Arial"/>
        <family val="2"/>
      </rPr>
      <t>Note that each school specified a twelve-month period for the most recent data available at the time of the survey.</t>
    </r>
  </si>
  <si>
    <r>
      <t xml:space="preserve">Source: American Dental Association, Health Policy Institute, </t>
    </r>
    <r>
      <rPr>
        <i/>
        <sz val="9"/>
        <rFont val="Arial"/>
        <family val="2"/>
      </rPr>
      <t xml:space="preserve">Commission on Dental Accreditation 2022-23 Survey of Dental Education (Group I, Questions 27 and 28). </t>
    </r>
  </si>
  <si>
    <r>
      <t>Table 21: Patient Care Provided by CODA-accredited and Canadian Dental School Students During the Recent Year</t>
    </r>
    <r>
      <rPr>
        <b/>
        <vertAlign val="superscript"/>
        <sz val="11"/>
        <color rgb="FF000000"/>
        <rFont val="Arial"/>
        <family val="2"/>
      </rPr>
      <t>1</t>
    </r>
    <r>
      <rPr>
        <b/>
        <sz val="11"/>
        <color rgb="FF000000"/>
        <rFont val="Arial"/>
        <family val="2"/>
      </rPr>
      <t>, 2022-23</t>
    </r>
  </si>
  <si>
    <r>
      <t>Number of Patient Visits</t>
    </r>
    <r>
      <rPr>
        <b/>
        <vertAlign val="superscript"/>
        <sz val="11"/>
        <color rgb="FFFFFFFF"/>
        <rFont val="Arial"/>
        <family val="2"/>
      </rPr>
      <t>2</t>
    </r>
  </si>
  <si>
    <r>
      <t>Number of New Patients Screened</t>
    </r>
    <r>
      <rPr>
        <b/>
        <vertAlign val="superscript"/>
        <sz val="11"/>
        <color rgb="FFFFFFFF"/>
        <rFont val="Arial"/>
        <family val="2"/>
      </rPr>
      <t>2</t>
    </r>
  </si>
  <si>
    <t>On-Campus 
Clinics</t>
  </si>
  <si>
    <t>Extramural 
Facilities</t>
  </si>
  <si>
    <t>Mean of Non-Zero Entries</t>
  </si>
  <si>
    <r>
      <rPr>
        <vertAlign val="superscript"/>
        <sz val="9"/>
        <rFont val="Arial"/>
        <family val="2"/>
      </rPr>
      <t>1</t>
    </r>
    <r>
      <rPr>
        <sz val="9"/>
        <rFont val="Arial"/>
        <family val="2"/>
      </rPr>
      <t xml:space="preserve"> Each school specified a twelve-month period.</t>
    </r>
  </si>
  <si>
    <r>
      <rPr>
        <vertAlign val="superscript"/>
        <sz val="9"/>
        <color theme="1"/>
        <rFont val="Arial"/>
        <family val="2"/>
      </rPr>
      <t>2</t>
    </r>
    <r>
      <rPr>
        <sz val="9"/>
        <color theme="1"/>
        <rFont val="Arial"/>
        <family val="2"/>
      </rPr>
      <t xml:space="preserve"> Refer to glossary for definition.</t>
    </r>
  </si>
  <si>
    <r>
      <rPr>
        <vertAlign val="superscript"/>
        <sz val="9"/>
        <rFont val="Arial"/>
        <family val="2"/>
      </rPr>
      <t>3</t>
    </r>
    <r>
      <rPr>
        <sz val="9"/>
        <rFont val="Arial"/>
        <family val="2"/>
      </rPr>
      <t xml:space="preserve"> California Northstate University and Lincoln Memorial University matriculated their first classes in 2022-23 and did not have patient care to report at the time of the survey.</t>
    </r>
  </si>
  <si>
    <r>
      <rPr>
        <vertAlign val="superscript"/>
        <sz val="9"/>
        <rFont val="Arial"/>
        <family val="2"/>
      </rPr>
      <t>4</t>
    </r>
    <r>
      <rPr>
        <sz val="9"/>
        <rFont val="Arial"/>
        <family val="2"/>
      </rPr>
      <t xml:space="preserve"> Not available.</t>
    </r>
  </si>
  <si>
    <r>
      <t xml:space="preserve">Source: American Dental Association, Health Policy Institute, </t>
    </r>
    <r>
      <rPr>
        <i/>
        <sz val="9"/>
        <color theme="1"/>
        <rFont val="Arial"/>
        <family val="2"/>
      </rPr>
      <t xml:space="preserve">Commission on Dental Accreditation 2022-23 Survey of Dental Education (US Group I, Questions 27 and 28. Canada Group I, Questions 24 and 25). </t>
    </r>
  </si>
  <si>
    <r>
      <t>Figure 11: CODA-accredited Dental School Full-Time Equivalent Support Personnel in Basic Science</t>
    </r>
    <r>
      <rPr>
        <b/>
        <vertAlign val="superscript"/>
        <sz val="11"/>
        <color theme="1"/>
        <rFont val="Arial"/>
        <family val="2"/>
      </rPr>
      <t>1</t>
    </r>
    <r>
      <rPr>
        <b/>
        <sz val="11"/>
        <color theme="1"/>
        <rFont val="Arial"/>
        <family val="2"/>
      </rPr>
      <t xml:space="preserve">, Clinical Science, Research and All Other Support, 2022-23
</t>
    </r>
  </si>
  <si>
    <t>table order</t>
  </si>
  <si>
    <t>Order</t>
  </si>
  <si>
    <t>Position</t>
  </si>
  <si>
    <t>Basic Science</t>
  </si>
  <si>
    <t>Clinical Science</t>
  </si>
  <si>
    <t>Research Support</t>
  </si>
  <si>
    <t>All Other Support</t>
  </si>
  <si>
    <t>TOTAL FTE</t>
  </si>
  <si>
    <t>Nurse</t>
  </si>
  <si>
    <t>Medical/pathology lab tech</t>
  </si>
  <si>
    <t>Radiology tech</t>
  </si>
  <si>
    <t>Dental lab tech</t>
  </si>
  <si>
    <t>Expanded function dental assistant</t>
  </si>
  <si>
    <t>Dental hygienist</t>
  </si>
  <si>
    <t>Computer/IT personnel</t>
  </si>
  <si>
    <t>Sterilization personnel</t>
  </si>
  <si>
    <t>Other support personnel</t>
  </si>
  <si>
    <t>Team/Patient care coordinator</t>
  </si>
  <si>
    <t>Admin Assistants/Clerical Support</t>
  </si>
  <si>
    <t>Professional staff</t>
  </si>
  <si>
    <t>Clincial clerk</t>
  </si>
  <si>
    <t>Dental assistant</t>
  </si>
  <si>
    <t>NOTE: Data from King Abdulaziz University is not included in this graph; see school-level data in Tables 24a-e.</t>
  </si>
  <si>
    <r>
      <rPr>
        <vertAlign val="superscript"/>
        <sz val="9"/>
        <color theme="1"/>
        <rFont val="Arial"/>
        <family val="2"/>
      </rPr>
      <t>1</t>
    </r>
    <r>
      <rPr>
        <sz val="9"/>
        <color theme="1"/>
        <rFont val="Arial"/>
        <family val="2"/>
      </rPr>
      <t xml:space="preserve"> Twenty-five of 67 dental schools (37.3%) have basic science departments located outside of the school of dentistry; therefore, these programs did not report any basic science personnel.</t>
    </r>
  </si>
  <si>
    <r>
      <t>Source: American Dental Association, Health Policy Institute, 2022-23</t>
    </r>
    <r>
      <rPr>
        <i/>
        <sz val="9"/>
        <rFont val="Arial"/>
        <family val="2"/>
      </rPr>
      <t xml:space="preserve"> Survey of Dental Education</t>
    </r>
    <r>
      <rPr>
        <sz val="9"/>
        <rFont val="Arial"/>
        <family val="2"/>
      </rPr>
      <t xml:space="preserve"> (Group I, Question 22). </t>
    </r>
  </si>
  <si>
    <r>
      <t>Table 22a: Total Full-Time Equivalent Support Personnel in CODA-accredited Dental Schools</t>
    </r>
    <r>
      <rPr>
        <b/>
        <vertAlign val="superscript"/>
        <sz val="11"/>
        <color rgb="FF000000"/>
        <rFont val="Arial"/>
        <family val="2"/>
      </rPr>
      <t>1</t>
    </r>
    <r>
      <rPr>
        <b/>
        <sz val="11"/>
        <color rgb="FF000000"/>
        <rFont val="Arial"/>
        <family val="2"/>
      </rPr>
      <t>, 2022-23</t>
    </r>
  </si>
  <si>
    <t>Administrative Assistant/ Secretary/
Clerical Support Staff</t>
  </si>
  <si>
    <t>Clinical Clerk</t>
  </si>
  <si>
    <t>Dental Assistant</t>
  </si>
  <si>
    <t>Dental Hygienist</t>
  </si>
  <si>
    <t>Dental Laboratory Technician</t>
  </si>
  <si>
    <t>Expanded Function Dental Assistant</t>
  </si>
  <si>
    <t>Medical/
Pathology Laboratory Technician</t>
  </si>
  <si>
    <t>Radiology Technician</t>
  </si>
  <si>
    <t>Sterilization Personnel</t>
  </si>
  <si>
    <t>Computer/
IT Personnel</t>
  </si>
  <si>
    <t>Team/
Patient Care Coordinator</t>
  </si>
  <si>
    <t>Professional Staff</t>
  </si>
  <si>
    <t>Other Support Personnel</t>
  </si>
  <si>
    <t>Total FTE</t>
  </si>
  <si>
    <t>Total Support Personnel</t>
  </si>
  <si>
    <t>Number of Non-Zero Entries</t>
  </si>
  <si>
    <r>
      <rPr>
        <vertAlign val="superscript"/>
        <sz val="9"/>
        <rFont val="Arial"/>
        <family val="2"/>
      </rPr>
      <t>1</t>
    </r>
    <r>
      <rPr>
        <sz val="9"/>
        <rFont val="Arial"/>
        <family val="2"/>
      </rPr>
      <t xml:space="preserve"> Total includes the FTE of basic science, clinical science, research support, and all other support personnel.</t>
    </r>
  </si>
  <si>
    <r>
      <t xml:space="preserve">Source: American Dental Association, Health Policy Institute, </t>
    </r>
    <r>
      <rPr>
        <i/>
        <sz val="9"/>
        <rFont val="Arial"/>
        <family val="2"/>
      </rPr>
      <t xml:space="preserve">Commission on Dental Accreditation 2022-23 Survey of Dental Education (Group I, Question 22). </t>
    </r>
  </si>
  <si>
    <t>Basic Science Support
Total FTE</t>
  </si>
  <si>
    <t>Location of Basic Science Department</t>
  </si>
  <si>
    <t>Outside of dental school</t>
  </si>
  <si>
    <t>Within dental school</t>
  </si>
  <si>
    <t>Total Basic Science Support Personnel /
 "Within dental school" responses</t>
  </si>
  <si>
    <t>Clinical Science Support 
Total FTE</t>
  </si>
  <si>
    <t>Total Clinical Science Support Personnel</t>
  </si>
  <si>
    <r>
      <t>Source: American Dental Association, Health Policy Institute,</t>
    </r>
    <r>
      <rPr>
        <i/>
        <sz val="9"/>
        <rFont val="Arial"/>
        <family val="2"/>
      </rPr>
      <t xml:space="preserve"> Commission on Dental Accreditation 2022-23 Survey of Dental Education (Group I, Question 22).</t>
    </r>
    <r>
      <rPr>
        <sz val="9"/>
        <rFont val="Arial"/>
        <family val="2"/>
      </rPr>
      <t xml:space="preserve"> </t>
    </r>
  </si>
  <si>
    <t>Research Support 
Total FTE</t>
  </si>
  <si>
    <t>Total Research Support Personnel</t>
  </si>
  <si>
    <t>All Other Support 
Total FTE</t>
  </si>
  <si>
    <r>
      <t>Source: American Dental Association, Health Policy Institute,</t>
    </r>
    <r>
      <rPr>
        <i/>
        <sz val="9"/>
        <rFont val="Arial"/>
        <family val="2"/>
      </rPr>
      <t xml:space="preserve"> Commission on Dental Accreditation 2022-23 </t>
    </r>
    <r>
      <rPr>
        <i/>
        <sz val="10"/>
        <rFont val="Arial"/>
        <family val="2"/>
      </rPr>
      <t>Survey of Dental Education</t>
    </r>
    <r>
      <rPr>
        <i/>
        <sz val="9"/>
        <rFont val="Arial"/>
        <family val="2"/>
      </rPr>
      <t xml:space="preserve"> (Group I, Question 22). </t>
    </r>
  </si>
  <si>
    <t>Figure 12: Type of Faculty Providing Basic Science Instruction for Program in United States Dental Schools, 2022-23</t>
  </si>
  <si>
    <t>BSFAC</t>
  </si>
  <si>
    <t>Dental school faculty only</t>
  </si>
  <si>
    <t>medical school faculty only</t>
  </si>
  <si>
    <t>Medical and dental school faculty share instruction</t>
  </si>
  <si>
    <t>Faculty from independent basic science division of university</t>
  </si>
  <si>
    <t>NOTE: Data from King Abdulaziz University is not included in this graph; see school-level data in Table 25.</t>
  </si>
  <si>
    <r>
      <t xml:space="preserve">Source: American Dental Association, Health Policy Institute, </t>
    </r>
    <r>
      <rPr>
        <i/>
        <sz val="9"/>
        <rFont val="Arial"/>
        <family val="2"/>
      </rPr>
      <t xml:space="preserve">Commission on Dental Accreditation 2022-23 Survey of Dental Education (Group I, Question 21). </t>
    </r>
  </si>
  <si>
    <t>Table 23: Faculty Providing Basic Science Instruction in CODA-accredited Dental Schools, 2022-23</t>
  </si>
  <si>
    <t>Type of Faculty Providing Basic Science Instruction</t>
  </si>
  <si>
    <t>Medical school faculty only</t>
  </si>
  <si>
    <t xml:space="preserve">Texas Tech University </t>
  </si>
  <si>
    <t>University of Utah1</t>
  </si>
  <si>
    <t>Virginia Commonwealth University1</t>
  </si>
  <si>
    <t>Number of "Dental school faculty only" responses:</t>
  </si>
  <si>
    <r>
      <rPr>
        <vertAlign val="superscript"/>
        <sz val="9"/>
        <rFont val="Arial"/>
        <family val="2"/>
      </rPr>
      <t xml:space="preserve">1 </t>
    </r>
    <r>
      <rPr>
        <sz val="9"/>
        <rFont val="Arial"/>
        <family val="2"/>
      </rPr>
      <t>In 2015-16, the gender category "Other" was added to the survey for graduates who prefer not to report gender, do not identify as either male or female, or whose gender is not available. Additionally, one program retroactively reported additional graduates for the years 2012 to 2014 with no gender information available. As a result, the totals shown in the graph exceed the sum of male and female graduates.</t>
    </r>
  </si>
  <si>
    <t>Originally published October 2023.</t>
  </si>
  <si>
    <t>Suggested Citation: Health Policy Institute. Commission on Dental Accreditation 2022-23 survey of dental education: report 1 - academic programs, enrollment and graduates [Internet]. Chicago (IL): American Dental Association; 2023. Available from: https://www.ada.org/resources/research/health-policy-institute/dental-education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</si>
</sst>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4" formatCode="_(&quot;$&quot;* #,##0.00_);_(&quot;$&quot;* \(#,##0.00\);_(&quot;$&quot;* &quot;-&quot;??_);_(@_)"/>
    <numFmt numFmtId="43" formatCode="_(* #,##0.00_);_(* \(#,##0.00\);_(* &quot;-&quot;??_);_(@_)"/>
    <numFmt numFmtId="164" formatCode="_(* #,##0.0_);_(* \(#,##0.0\);_(* &quot;-&quot;??_);_(@_)"/>
    <numFmt numFmtId="165" formatCode="0.0"/>
    <numFmt numFmtId="166" formatCode="_(* #,##0_);_(* \(#,##0\);_(* &quot;-&quot;??_);_(@_)"/>
    <numFmt numFmtId="167" formatCode="0.0%"/>
    <numFmt numFmtId="168" formatCode="_(&quot;$&quot;* #,##0_);_(&quot;$&quot;* \(#,##0\);_(&quot;$&quot;* &quot;-&quot;??_);_(@_)"/>
    <numFmt numFmtId="169" formatCode="_(* #,##0.000_);_(* \(#,##0.000\);_(* &quot;-&quot;??_);_(@_)"/>
    <numFmt numFmtId="170" formatCode="_(* #,##0.0_);_(* \(#,##0.0\);_(* &quot;-&quot;_);_(@_)"/>
  </numFmts>
  <fonts count="88"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color rgb="FF003399"/>
      <name val="Arial"/>
      <family val="2"/>
    </font>
    <font>
      <b/>
      <sz val="11"/>
      <color rgb="FF000000"/>
      <name val="Arial"/>
      <family val="2"/>
    </font>
    <font>
      <b/>
      <sz val="10"/>
      <color rgb="FFFFFFFF"/>
      <name val="Arial"/>
      <family val="2"/>
    </font>
    <font>
      <b/>
      <sz val="11"/>
      <color rgb="FFFFFFFF"/>
      <name val="Arial"/>
      <family val="2"/>
    </font>
    <font>
      <sz val="11"/>
      <color rgb="FF000000"/>
      <name val="Arial"/>
      <family val="2"/>
    </font>
    <font>
      <sz val="8"/>
      <name val="Arial"/>
      <family val="2"/>
    </font>
    <font>
      <sz val="10"/>
      <name val="Arial"/>
      <family val="2"/>
    </font>
    <font>
      <u/>
      <sz val="10"/>
      <color rgb="FF0563C1"/>
      <name val="Arial"/>
      <family val="2"/>
    </font>
    <font>
      <u/>
      <sz val="11"/>
      <color rgb="FF0563C1"/>
      <name val="Arial"/>
      <family val="2"/>
    </font>
    <font>
      <b/>
      <sz val="10"/>
      <color rgb="FFFF0000"/>
      <name val="Arial"/>
      <family val="2"/>
    </font>
    <font>
      <b/>
      <sz val="14"/>
      <color theme="1"/>
      <name val="Arial"/>
      <family val="2"/>
    </font>
    <font>
      <b/>
      <sz val="12"/>
      <color theme="0"/>
      <name val="Arial"/>
      <family val="2"/>
    </font>
    <font>
      <i/>
      <sz val="11"/>
      <color rgb="FF000000"/>
      <name val="Arial"/>
      <family val="2"/>
    </font>
    <font>
      <u/>
      <sz val="11"/>
      <color theme="10"/>
      <name val="Arial"/>
      <family val="2"/>
    </font>
    <font>
      <sz val="11"/>
      <color theme="1"/>
      <name val="Arial"/>
      <family val="2"/>
    </font>
    <font>
      <sz val="9"/>
      <name val="Arial"/>
      <family val="2"/>
    </font>
    <font>
      <vertAlign val="superscript"/>
      <sz val="9"/>
      <name val="Arial"/>
      <family val="2"/>
    </font>
    <font>
      <sz val="9"/>
      <color rgb="FF003399"/>
      <name val="Arial"/>
      <family val="2"/>
    </font>
    <font>
      <vertAlign val="superscript"/>
      <sz val="11"/>
      <color rgb="FF000000"/>
      <name val="Arial"/>
      <family val="2"/>
    </font>
    <font>
      <b/>
      <vertAlign val="superscript"/>
      <sz val="11"/>
      <color rgb="FFFFFFFF"/>
      <name val="Arial"/>
      <family val="2"/>
    </font>
    <font>
      <b/>
      <sz val="10"/>
      <color rgb="FF003399"/>
      <name val="Arial"/>
      <family val="2"/>
    </font>
    <font>
      <b/>
      <vertAlign val="superscript"/>
      <sz val="11"/>
      <color rgb="FF000000"/>
      <name val="Arial"/>
      <family val="2"/>
    </font>
    <font>
      <b/>
      <u/>
      <sz val="11"/>
      <color rgb="FFFFFFFF"/>
      <name val="Arial"/>
      <family val="2"/>
    </font>
    <font>
      <b/>
      <sz val="11"/>
      <color theme="1"/>
      <name val="Arial"/>
      <family val="2"/>
    </font>
    <font>
      <sz val="8"/>
      <color theme="1"/>
      <name val="Arial"/>
      <family val="2"/>
    </font>
    <font>
      <b/>
      <sz val="10"/>
      <color rgb="FF000000"/>
      <name val="Arial"/>
      <family val="2"/>
    </font>
    <font>
      <sz val="11"/>
      <color rgb="FF003399"/>
      <name val="Arial"/>
      <family val="2"/>
    </font>
    <font>
      <b/>
      <sz val="11"/>
      <color rgb="FF003399"/>
      <name val="Arial"/>
      <family val="2"/>
    </font>
    <font>
      <b/>
      <sz val="11"/>
      <name val="Arial"/>
      <family val="2"/>
    </font>
    <font>
      <b/>
      <vertAlign val="superscript"/>
      <sz val="11"/>
      <name val="Arial"/>
      <family val="2"/>
    </font>
    <font>
      <b/>
      <sz val="9"/>
      <color rgb="FFFFFFFF"/>
      <name val="Arial"/>
      <family val="2"/>
    </font>
    <font>
      <b/>
      <u/>
      <sz val="9"/>
      <color theme="0"/>
      <name val="Arial"/>
      <family val="2"/>
    </font>
    <font>
      <b/>
      <sz val="8"/>
      <color rgb="FFFFFFFF"/>
      <name val="Arial"/>
      <family val="2"/>
    </font>
    <font>
      <b/>
      <u/>
      <sz val="10"/>
      <color theme="0"/>
      <name val="Arial"/>
      <family val="2"/>
    </font>
    <font>
      <b/>
      <sz val="10"/>
      <name val="Arial"/>
      <family val="2"/>
    </font>
    <font>
      <sz val="11"/>
      <name val="Arial"/>
      <family val="2"/>
    </font>
    <font>
      <b/>
      <vertAlign val="superscript"/>
      <sz val="11"/>
      <color theme="1"/>
      <name val="Arial"/>
      <family val="2"/>
    </font>
    <font>
      <sz val="10"/>
      <color rgb="FF000000"/>
      <name val="Arial"/>
      <family val="2"/>
    </font>
    <font>
      <i/>
      <sz val="9"/>
      <name val="Arial"/>
      <family val="2"/>
    </font>
    <font>
      <sz val="9"/>
      <color theme="1"/>
      <name val="Arial"/>
      <family val="2"/>
    </font>
    <font>
      <i/>
      <sz val="9"/>
      <color theme="1"/>
      <name val="Arial"/>
      <family val="2"/>
    </font>
    <font>
      <sz val="9"/>
      <color rgb="FF000000"/>
      <name val="Arial"/>
      <family val="2"/>
    </font>
    <font>
      <i/>
      <sz val="9"/>
      <color rgb="FF000000"/>
      <name val="Arial"/>
      <family val="2"/>
    </font>
    <font>
      <vertAlign val="superscript"/>
      <sz val="9"/>
      <color theme="1"/>
      <name val="Arial"/>
      <family val="2"/>
    </font>
    <font>
      <b/>
      <sz val="9"/>
      <color theme="1"/>
      <name val="Arial"/>
      <family val="2"/>
    </font>
    <font>
      <sz val="8.5"/>
      <color theme="1"/>
      <name val="Arial"/>
      <family val="2"/>
    </font>
    <font>
      <sz val="8.5"/>
      <color rgb="FF003399"/>
      <name val="Arial"/>
      <family val="2"/>
    </font>
    <font>
      <sz val="8.5"/>
      <name val="Arial"/>
      <family val="2"/>
    </font>
    <font>
      <vertAlign val="superscript"/>
      <sz val="9"/>
      <color rgb="FF000000"/>
      <name val="Arial"/>
      <family val="2"/>
    </font>
    <font>
      <sz val="9"/>
      <color rgb="FFFF0000"/>
      <name val="Arial"/>
      <family val="2"/>
    </font>
    <font>
      <i/>
      <sz val="10"/>
      <name val="Arial"/>
      <family val="2"/>
    </font>
    <font>
      <sz val="8"/>
      <color rgb="FF003399"/>
      <name val="Arial"/>
      <family val="2"/>
    </font>
    <font>
      <b/>
      <sz val="11"/>
      <color theme="0"/>
      <name val="Arial"/>
      <family val="2"/>
    </font>
    <font>
      <u/>
      <sz val="9"/>
      <color theme="10"/>
      <name val="Arial"/>
      <family val="2"/>
    </font>
    <font>
      <u/>
      <vertAlign val="superscript"/>
      <sz val="9"/>
      <color theme="10"/>
      <name val="Arial"/>
      <family val="2"/>
    </font>
    <font>
      <i/>
      <sz val="10"/>
      <color theme="1"/>
      <name val="Arial"/>
      <family val="2"/>
    </font>
    <font>
      <i/>
      <sz val="10"/>
      <color rgb="FFFF0000"/>
      <name val="Arial"/>
      <family val="2"/>
    </font>
    <font>
      <i/>
      <sz val="11"/>
      <color theme="1"/>
      <name val="Arial"/>
      <family val="2"/>
    </font>
    <font>
      <vertAlign val="superscript"/>
      <sz val="11"/>
      <color theme="1"/>
      <name val="Arial"/>
      <family val="2"/>
    </font>
    <font>
      <b/>
      <sz val="10"/>
      <color rgb="FF0070C0"/>
      <name val="Arial"/>
      <family val="2"/>
    </font>
    <font>
      <vertAlign val="superscript"/>
      <sz val="10"/>
      <color theme="1"/>
      <name val="Arial"/>
      <family val="2"/>
    </font>
    <font>
      <b/>
      <u/>
      <sz val="11"/>
      <color theme="10"/>
      <name val="Arial"/>
      <family val="2"/>
    </font>
    <font>
      <sz val="10"/>
      <color theme="1"/>
      <name val="Symbol"/>
      <family val="1"/>
      <charset val="2"/>
    </font>
    <font>
      <vertAlign val="superscript"/>
      <sz val="11"/>
      <name val="Arial"/>
      <family val="2"/>
    </font>
    <font>
      <i/>
      <sz val="11"/>
      <color rgb="FF003399"/>
      <name val="Arial"/>
      <family val="2"/>
    </font>
    <font>
      <u/>
      <sz val="11"/>
      <color rgb="FF7A2851"/>
      <name val="Arial"/>
      <family val="2"/>
    </font>
    <font>
      <b/>
      <i/>
      <sz val="11"/>
      <color rgb="FFFFFFFF"/>
      <name val="Arial"/>
      <family val="2"/>
    </font>
    <font>
      <b/>
      <i/>
      <sz val="11"/>
      <color rgb="FF000000"/>
      <name val="Arial"/>
      <family val="2"/>
    </font>
    <font>
      <b/>
      <i/>
      <sz val="11"/>
      <color rgb="FF003399"/>
      <name val="Arial"/>
      <family val="2"/>
    </font>
    <font>
      <u/>
      <sz val="10"/>
      <color theme="10"/>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4F81BD"/>
        <bgColor indexed="64"/>
      </patternFill>
    </fill>
    <fill>
      <patternFill patternType="solid">
        <fgColor rgb="FFD9D9D9"/>
        <bgColor indexed="64"/>
      </patternFill>
    </fill>
    <fill>
      <patternFill patternType="solid">
        <fgColor theme="0"/>
        <bgColor indexed="64"/>
      </patternFill>
    </fill>
    <fill>
      <patternFill patternType="solid">
        <fgColor rgb="FF7F7770"/>
        <bgColor indexed="64"/>
      </patternFill>
    </fill>
    <fill>
      <patternFill patternType="solid">
        <fgColor theme="4" tint="-0.249977111117893"/>
        <bgColor indexed="64"/>
      </patternFill>
    </fill>
    <fill>
      <patternFill patternType="solid">
        <fgColor rgb="FFAEAAAA"/>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indexed="65"/>
        <bgColor rgb="FF000000"/>
      </patternFill>
    </fill>
    <fill>
      <patternFill patternType="solid">
        <fgColor theme="0"/>
        <bgColor rgb="FF000000"/>
      </patternFill>
    </fill>
    <fill>
      <patternFill patternType="solid">
        <fgColor theme="0" tint="-0.14999847407452621"/>
        <bgColor indexed="64"/>
      </patternFill>
    </fill>
  </fills>
  <borders count="9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theme="0" tint="-4.9989318521683403E-2"/>
      </right>
      <top/>
      <bottom/>
      <diagonal/>
    </border>
    <border>
      <left style="medium">
        <color theme="0" tint="-4.9989318521683403E-2"/>
      </left>
      <right style="medium">
        <color theme="0" tint="-4.9989318521683403E-2"/>
      </right>
      <top/>
      <bottom/>
      <diagonal/>
    </border>
    <border>
      <left style="medium">
        <color theme="0" tint="-4.9989318521683403E-2"/>
      </left>
      <right/>
      <top/>
      <bottom/>
      <diagonal/>
    </border>
    <border>
      <left/>
      <right style="medium">
        <color theme="0" tint="-4.9989318521683403E-2"/>
      </right>
      <top/>
      <bottom style="thick">
        <color theme="0" tint="-0.499984740745262"/>
      </bottom>
      <diagonal/>
    </border>
    <border>
      <left style="medium">
        <color theme="0" tint="-4.9989318521683403E-2"/>
      </left>
      <right style="medium">
        <color theme="0" tint="-4.9989318521683403E-2"/>
      </right>
      <top/>
      <bottom style="thick">
        <color theme="0" tint="-0.499984740745262"/>
      </bottom>
      <diagonal/>
    </border>
    <border>
      <left style="medium">
        <color theme="0" tint="-4.9989318521683403E-2"/>
      </left>
      <right/>
      <top/>
      <bottom style="thick">
        <color theme="0" tint="-0.499984740745262"/>
      </bottom>
      <diagonal/>
    </border>
    <border>
      <left style="thick">
        <color theme="0" tint="-4.9989318521683403E-2"/>
      </left>
      <right style="thick">
        <color theme="0" tint="-4.9989318521683403E-2"/>
      </right>
      <top/>
      <bottom/>
      <diagonal/>
    </border>
    <border>
      <left style="thick">
        <color theme="0" tint="-4.9989318521683403E-2"/>
      </left>
      <right/>
      <top/>
      <bottom/>
      <diagonal/>
    </border>
    <border>
      <left/>
      <right style="thick">
        <color theme="0" tint="-4.9989318521683403E-2"/>
      </right>
      <top/>
      <bottom/>
      <diagonal/>
    </border>
    <border>
      <left style="thick">
        <color theme="0" tint="-4.9989318521683403E-2"/>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style="thick">
        <color theme="0" tint="-4.9989318521683403E-2"/>
      </right>
      <top/>
      <bottom/>
      <diagonal/>
    </border>
    <border>
      <left/>
      <right style="medium">
        <color theme="2"/>
      </right>
      <top/>
      <bottom/>
      <diagonal/>
    </border>
    <border>
      <left style="medium">
        <color theme="2"/>
      </left>
      <right style="medium">
        <color theme="2"/>
      </right>
      <top/>
      <bottom/>
      <diagonal/>
    </border>
    <border>
      <left style="medium">
        <color theme="2"/>
      </left>
      <right/>
      <top/>
      <bottom/>
      <diagonal/>
    </border>
    <border>
      <left style="thick">
        <color theme="0"/>
      </left>
      <right/>
      <top/>
      <bottom/>
      <diagonal/>
    </border>
    <border>
      <left style="thick">
        <color theme="0"/>
      </left>
      <right style="medium">
        <color theme="2"/>
      </right>
      <top/>
      <bottom/>
      <diagonal/>
    </border>
    <border>
      <left style="thick">
        <color theme="0" tint="-4.9989318521683403E-2"/>
      </left>
      <right style="medium">
        <color theme="0" tint="-4.9989318521683403E-2"/>
      </right>
      <top/>
      <bottom/>
      <diagonal/>
    </border>
    <border>
      <left style="medium">
        <color theme="0" tint="-4.9989318521683403E-2"/>
      </left>
      <right style="thick">
        <color theme="0" tint="-4.9989318521683403E-2"/>
      </right>
      <top/>
      <bottom/>
      <diagonal/>
    </border>
    <border>
      <left style="thick">
        <color theme="2"/>
      </left>
      <right/>
      <top/>
      <bottom/>
      <diagonal/>
    </border>
    <border>
      <left/>
      <right style="thick">
        <color theme="2"/>
      </right>
      <top/>
      <bottom/>
      <diagonal/>
    </border>
    <border>
      <left style="thick">
        <color theme="2"/>
      </left>
      <right style="medium">
        <color theme="2"/>
      </right>
      <top/>
      <bottom/>
      <diagonal/>
    </border>
    <border>
      <left style="medium">
        <color theme="2"/>
      </left>
      <right style="thick">
        <color theme="2"/>
      </right>
      <top/>
      <bottom/>
      <diagonal/>
    </border>
    <border>
      <left style="thick">
        <color theme="0" tint="-4.9989318521683403E-2"/>
      </left>
      <right style="medium">
        <color theme="0" tint="-4.9989318521683403E-2"/>
      </right>
      <top style="medium">
        <color theme="0" tint="-4.9989318521683403E-2"/>
      </top>
      <bottom/>
      <diagonal/>
    </border>
    <border>
      <left style="medium">
        <color theme="0" tint="-4.9989318521683403E-2"/>
      </left>
      <right style="medium">
        <color theme="0" tint="-4.9989318521683403E-2"/>
      </right>
      <top style="medium">
        <color theme="0" tint="-4.9989318521683403E-2"/>
      </top>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style="thick">
        <color theme="0" tint="-4.9989318521683403E-2"/>
      </right>
      <top/>
      <bottom style="medium">
        <color theme="0" tint="-4.9989318521683403E-2"/>
      </bottom>
      <diagonal/>
    </border>
    <border>
      <left/>
      <right style="medium">
        <color theme="0" tint="-4.9989318521683403E-2"/>
      </right>
      <top/>
      <bottom style="medium">
        <color theme="0" tint="-4.9989318521683403E-2"/>
      </bottom>
      <diagonal/>
    </border>
    <border>
      <left style="thick">
        <color theme="0" tint="-4.9989318521683403E-2"/>
      </left>
      <right/>
      <top/>
      <bottom style="medium">
        <color theme="0" tint="-4.9989318521683403E-2"/>
      </bottom>
      <diagonal/>
    </border>
    <border>
      <left/>
      <right/>
      <top/>
      <bottom style="medium">
        <color theme="0" tint="-4.9989318521683403E-2"/>
      </bottom>
      <diagonal/>
    </border>
    <border>
      <left style="thin">
        <color theme="2"/>
      </left>
      <right style="thin">
        <color theme="2"/>
      </right>
      <top/>
      <bottom/>
      <diagonal/>
    </border>
    <border>
      <left style="thin">
        <color theme="2"/>
      </left>
      <right/>
      <top/>
      <bottom/>
      <diagonal/>
    </border>
    <border>
      <left style="thick">
        <color theme="0" tint="-4.9989318521683403E-2"/>
      </left>
      <right style="hair">
        <color theme="0" tint="-4.9989318521683403E-2"/>
      </right>
      <top/>
      <bottom/>
      <diagonal/>
    </border>
    <border>
      <left style="hair">
        <color theme="0" tint="-4.9989318521683403E-2"/>
      </left>
      <right style="hair">
        <color theme="0" tint="-4.9989318521683403E-2"/>
      </right>
      <top/>
      <bottom/>
      <diagonal/>
    </border>
    <border>
      <left style="hair">
        <color theme="0" tint="-4.9989318521683403E-2"/>
      </left>
      <right style="thick">
        <color theme="0" tint="-4.9989318521683403E-2"/>
      </right>
      <top/>
      <bottom/>
      <diagonal/>
    </border>
    <border>
      <left/>
      <right style="thick">
        <color theme="0"/>
      </right>
      <top/>
      <bottom/>
      <diagonal/>
    </border>
    <border>
      <left style="thick">
        <color theme="0"/>
      </left>
      <right style="medium">
        <color theme="0" tint="-4.9989318521683403E-2"/>
      </right>
      <top/>
      <bottom/>
      <diagonal/>
    </border>
    <border>
      <left style="medium">
        <color theme="0" tint="-4.9989318521683403E-2"/>
      </left>
      <right style="thick">
        <color theme="0"/>
      </right>
      <top/>
      <bottom/>
      <diagonal/>
    </border>
    <border>
      <left style="thin">
        <color indexed="64"/>
      </left>
      <right/>
      <top/>
      <bottom/>
      <diagonal/>
    </border>
    <border>
      <left style="medium">
        <color indexed="64"/>
      </left>
      <right/>
      <top/>
      <bottom/>
      <diagonal/>
    </border>
    <border>
      <left style="thick">
        <color theme="0"/>
      </left>
      <right style="thick">
        <color theme="0"/>
      </right>
      <top/>
      <bottom/>
      <diagonal/>
    </border>
    <border>
      <left/>
      <right style="thin">
        <color indexed="64"/>
      </right>
      <top/>
      <bottom/>
      <diagonal/>
    </border>
    <border>
      <left style="medium">
        <color rgb="FFC1C1C1"/>
      </left>
      <right/>
      <top style="medium">
        <color rgb="FFC1C1C1"/>
      </top>
      <bottom/>
      <diagonal/>
    </border>
    <border>
      <left/>
      <right/>
      <top style="medium">
        <color rgb="FFC1C1C1"/>
      </top>
      <bottom/>
      <diagonal/>
    </border>
    <border>
      <left style="medium">
        <color rgb="FFC1C1C1"/>
      </left>
      <right/>
      <top/>
      <bottom/>
      <diagonal/>
    </border>
    <border>
      <left/>
      <right/>
      <top/>
      <bottom style="thick">
        <color theme="2"/>
      </bottom>
      <diagonal/>
    </border>
    <border>
      <left style="thick">
        <color theme="0" tint="-4.9989318521683403E-2"/>
      </left>
      <right style="hair">
        <color theme="0" tint="-4.9989318521683403E-2"/>
      </right>
      <top/>
      <bottom style="thick">
        <color theme="2"/>
      </bottom>
      <diagonal/>
    </border>
    <border>
      <left style="hair">
        <color theme="0" tint="-4.9989318521683403E-2"/>
      </left>
      <right style="hair">
        <color theme="0" tint="-4.9989318521683403E-2"/>
      </right>
      <top/>
      <bottom style="thick">
        <color theme="2"/>
      </bottom>
      <diagonal/>
    </border>
    <border>
      <left style="hair">
        <color theme="0" tint="-4.9989318521683403E-2"/>
      </left>
      <right style="thick">
        <color theme="0" tint="-4.9989318521683403E-2"/>
      </right>
      <top/>
      <bottom style="thick">
        <color theme="2"/>
      </bottom>
      <diagonal/>
    </border>
    <border>
      <left style="thick">
        <color theme="0" tint="-4.9989318521683403E-2"/>
      </left>
      <right/>
      <top/>
      <bottom style="thick">
        <color theme="2"/>
      </bottom>
      <diagonal/>
    </border>
    <border>
      <left/>
      <right/>
      <top style="thick">
        <color theme="2"/>
      </top>
      <bottom/>
      <diagonal/>
    </border>
    <border>
      <left/>
      <right/>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medium">
        <color theme="0" tint="-4.9989318521683403E-2"/>
      </left>
      <right/>
      <top/>
      <bottom style="medium">
        <color theme="0" tint="-4.9989318521683403E-2"/>
      </bottom>
      <diagonal/>
    </border>
    <border>
      <left style="thick">
        <color theme="0"/>
      </left>
      <right style="medium">
        <color theme="0" tint="-4.9989318521683403E-2"/>
      </right>
      <top/>
      <bottom style="medium">
        <color theme="0" tint="-4.9989318521683403E-2"/>
      </bottom>
      <diagonal/>
    </border>
    <border>
      <left style="medium">
        <color theme="0" tint="-4.9989318521683403E-2"/>
      </left>
      <right style="thick">
        <color theme="0"/>
      </right>
      <top/>
      <bottom style="medium">
        <color theme="0" tint="-4.9989318521683403E-2"/>
      </bottom>
      <diagonal/>
    </border>
    <border>
      <left style="thick">
        <color theme="0" tint="-4.9989318521683403E-2"/>
      </left>
      <right/>
      <top style="thick">
        <color theme="0" tint="-4.9989318521683403E-2"/>
      </top>
      <bottom/>
      <diagonal/>
    </border>
    <border>
      <left/>
      <right/>
      <top style="thick">
        <color theme="0" tint="-4.9989318521683403E-2"/>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theme="0" tint="-4.9989318521683403E-2"/>
      </right>
      <top/>
      <bottom style="thick">
        <color theme="0"/>
      </bottom>
      <diagonal/>
    </border>
    <border>
      <left/>
      <right style="medium">
        <color theme="0" tint="-4.9989318521683403E-2"/>
      </right>
      <top/>
      <bottom style="thick">
        <color theme="0" tint="-4.9989318521683403E-2"/>
      </bottom>
      <diagonal/>
    </border>
    <border>
      <left style="thick">
        <color theme="2"/>
      </left>
      <right style="thick">
        <color theme="2"/>
      </right>
      <top/>
      <bottom/>
      <diagonal/>
    </border>
    <border>
      <left/>
      <right/>
      <top style="medium">
        <color theme="0" tint="-4.9989318521683403E-2"/>
      </top>
      <bottom/>
      <diagonal/>
    </border>
    <border>
      <left/>
      <right/>
      <top style="medium">
        <color theme="0"/>
      </top>
      <bottom/>
      <diagonal/>
    </border>
    <border>
      <left/>
      <right/>
      <top style="thick">
        <color theme="0"/>
      </top>
      <bottom/>
      <diagonal/>
    </border>
    <border>
      <left/>
      <right/>
      <top/>
      <bottom style="thick">
        <color theme="0" tint="-0.14996795556505021"/>
      </bottom>
      <diagonal/>
    </border>
    <border>
      <left style="thick">
        <color theme="0" tint="-4.9989318521683403E-2"/>
      </left>
      <right/>
      <top/>
      <bottom style="thick">
        <color theme="0" tint="-0.14996795556505021"/>
      </bottom>
      <diagonal/>
    </border>
    <border>
      <left/>
      <right style="thick">
        <color theme="0" tint="-4.9989318521683403E-2"/>
      </right>
      <top/>
      <bottom style="thick">
        <color theme="0" tint="-0.14996795556505021"/>
      </bottom>
      <diagonal/>
    </border>
    <border>
      <left style="thin">
        <color theme="0" tint="-4.9989318521683403E-2"/>
      </left>
      <right/>
      <top/>
      <bottom/>
      <diagonal/>
    </border>
    <border>
      <left style="thick">
        <color theme="0" tint="-4.9989318521683403E-2"/>
      </left>
      <right/>
      <top style="medium">
        <color theme="0"/>
      </top>
      <bottom/>
      <diagonal/>
    </border>
    <border>
      <left style="thick">
        <color theme="0" tint="-4.9989318521683403E-2"/>
      </left>
      <right style="thick">
        <color theme="0"/>
      </right>
      <top/>
      <bottom/>
      <diagonal/>
    </border>
    <border>
      <left style="thick">
        <color theme="0" tint="-4.9989318521683403E-2"/>
      </left>
      <right/>
      <top/>
      <bottom style="thick">
        <color theme="0"/>
      </bottom>
      <diagonal/>
    </border>
    <border>
      <left style="medium">
        <color theme="0" tint="-4.9989318521683403E-2"/>
      </left>
      <right/>
      <top style="medium">
        <color theme="0" tint="-4.9989318521683403E-2"/>
      </top>
      <bottom/>
      <diagonal/>
    </border>
    <border>
      <left/>
      <right style="thick">
        <color theme="0" tint="-4.9989318521683403E-2"/>
      </right>
      <top style="medium">
        <color theme="0" tint="-4.9989318521683403E-2"/>
      </top>
      <bottom/>
      <diagonal/>
    </border>
    <border>
      <left/>
      <right/>
      <top/>
      <bottom style="thick">
        <color rgb="FFD9D9D9"/>
      </bottom>
      <diagonal/>
    </border>
    <border>
      <left style="thick">
        <color theme="0"/>
      </left>
      <right style="medium">
        <color theme="2"/>
      </right>
      <top/>
      <bottom style="thick">
        <color rgb="FFD9D9D9"/>
      </bottom>
      <diagonal/>
    </border>
    <border>
      <left style="medium">
        <color theme="2"/>
      </left>
      <right style="medium">
        <color theme="2"/>
      </right>
      <top/>
      <bottom style="thick">
        <color rgb="FFD9D9D9"/>
      </bottom>
      <diagonal/>
    </border>
    <border>
      <left style="medium">
        <color theme="2"/>
      </left>
      <right/>
      <top/>
      <bottom style="thick">
        <color rgb="FFD9D9D9"/>
      </bottom>
      <diagonal/>
    </border>
    <border>
      <left/>
      <right style="thick">
        <color theme="0" tint="-4.9989318521683403E-2"/>
      </right>
      <top/>
      <bottom style="thick">
        <color theme="0" tint="-4.9989318521683403E-2"/>
      </bottom>
      <diagonal/>
    </border>
    <border>
      <left style="thick">
        <color theme="0"/>
      </left>
      <right style="thin">
        <color theme="2"/>
      </right>
      <top/>
      <bottom/>
      <diagonal/>
    </border>
    <border>
      <left style="medium">
        <color auto="1"/>
      </left>
      <right style="medium">
        <color auto="1"/>
      </right>
      <top/>
      <bottom style="medium">
        <color auto="1"/>
      </bottom>
      <diagonal/>
    </border>
    <border>
      <left/>
      <right/>
      <top style="thick">
        <color theme="0" tint="-0.14996795556505021"/>
      </top>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0" fontId="31" fillId="0" borderId="0" applyNumberFormat="0" applyFill="0" applyBorder="0" applyAlignment="0" applyProtection="0"/>
    <xf numFmtId="0" fontId="25" fillId="0" borderId="0" applyNumberFormat="0" applyFill="0" applyBorder="0" applyAlignment="0" applyProtection="0"/>
    <xf numFmtId="0" fontId="24" fillId="0" borderId="0"/>
    <xf numFmtId="9" fontId="1" fillId="0" borderId="0" applyFont="0" applyFill="0" applyBorder="0" applyAlignment="0" applyProtection="0"/>
    <xf numFmtId="44" fontId="1" fillId="0" borderId="0" applyFont="0" applyFill="0" applyBorder="0" applyAlignment="0" applyProtection="0"/>
    <xf numFmtId="9" fontId="24" fillId="0" borderId="0" applyFont="0" applyFill="0" applyBorder="0" applyAlignment="0" applyProtection="0"/>
    <xf numFmtId="43" fontId="24" fillId="0" borderId="0" applyFont="0" applyFill="0" applyBorder="0" applyAlignment="0" applyProtection="0"/>
    <xf numFmtId="0" fontId="83" fillId="0" borderId="0" applyNumberFormat="0" applyFill="0" applyBorder="0" applyAlignment="0" applyProtection="0"/>
    <xf numFmtId="0" fontId="87" fillId="0" borderId="0" applyNumberFormat="0" applyFill="0" applyBorder="0" applyAlignment="0" applyProtection="0"/>
  </cellStyleXfs>
  <cellXfs count="827">
    <xf numFmtId="0" fontId="0" fillId="0" borderId="0" xfId="0"/>
    <xf numFmtId="0" fontId="18" fillId="33" borderId="0" xfId="0" applyFont="1" applyFill="1" applyAlignment="1">
      <alignment horizontal="center"/>
    </xf>
    <xf numFmtId="0" fontId="19" fillId="33" borderId="0" xfId="0" applyFont="1" applyFill="1" applyAlignment="1">
      <alignment horizontal="left"/>
    </xf>
    <xf numFmtId="0" fontId="21" fillId="34" borderId="11" xfId="0" applyFont="1" applyFill="1" applyBorder="1" applyAlignment="1">
      <alignment horizontal="left" wrapText="1"/>
    </xf>
    <xf numFmtId="0" fontId="21" fillId="34" borderId="11" xfId="0" applyFont="1" applyFill="1" applyBorder="1" applyAlignment="1">
      <alignment horizontal="center" vertical="center" wrapText="1"/>
    </xf>
    <xf numFmtId="0" fontId="21" fillId="34" borderId="12" xfId="0" applyFont="1" applyFill="1" applyBorder="1" applyAlignment="1">
      <alignment horizontal="center" vertical="center" wrapText="1"/>
    </xf>
    <xf numFmtId="0" fontId="21" fillId="34" borderId="10" xfId="0" applyFont="1" applyFill="1" applyBorder="1" applyAlignment="1">
      <alignment horizontal="left" wrapText="1"/>
    </xf>
    <xf numFmtId="0" fontId="23" fillId="33" borderId="0" xfId="0" applyFont="1" applyFill="1" applyAlignment="1">
      <alignment horizontal="left"/>
    </xf>
    <xf numFmtId="0" fontId="0" fillId="36" borderId="0" xfId="0" applyFill="1"/>
    <xf numFmtId="0" fontId="27" fillId="36" borderId="0" xfId="0" applyFont="1" applyFill="1"/>
    <xf numFmtId="0" fontId="28" fillId="36" borderId="0" xfId="0" applyFont="1" applyFill="1"/>
    <xf numFmtId="0" fontId="16" fillId="36" borderId="0" xfId="0" applyFont="1" applyFill="1"/>
    <xf numFmtId="0" fontId="31" fillId="36" borderId="0" xfId="43" applyFill="1" applyAlignment="1">
      <alignment vertical="center"/>
    </xf>
    <xf numFmtId="0" fontId="29" fillId="38" borderId="0" xfId="0" applyFont="1" applyFill="1" applyAlignment="1">
      <alignment vertical="center"/>
    </xf>
    <xf numFmtId="0" fontId="22" fillId="36" borderId="0" xfId="0" applyFont="1" applyFill="1" applyAlignment="1">
      <alignment wrapText="1"/>
    </xf>
    <xf numFmtId="0" fontId="32" fillId="36" borderId="0" xfId="43" applyFont="1" applyFill="1" applyAlignment="1">
      <alignment vertical="center" wrapText="1"/>
    </xf>
    <xf numFmtId="0" fontId="22" fillId="36" borderId="0" xfId="0" applyFont="1" applyFill="1" applyAlignment="1">
      <alignment vertical="center" wrapText="1"/>
    </xf>
    <xf numFmtId="0" fontId="32" fillId="36" borderId="0" xfId="0" applyFont="1" applyFill="1"/>
    <xf numFmtId="0" fontId="21" fillId="34" borderId="0" xfId="0" applyFont="1" applyFill="1" applyAlignment="1">
      <alignment horizontal="center" wrapText="1"/>
    </xf>
    <xf numFmtId="0" fontId="21" fillId="34" borderId="0" xfId="0" applyFont="1" applyFill="1" applyAlignment="1">
      <alignment horizontal="center" vertical="center" wrapText="1"/>
    </xf>
    <xf numFmtId="0" fontId="22" fillId="35" borderId="0" xfId="0" applyFont="1" applyFill="1" applyAlignment="1">
      <alignment horizontal="right" vertical="center" wrapText="1"/>
    </xf>
    <xf numFmtId="0" fontId="22" fillId="33" borderId="0" xfId="0" applyFont="1" applyFill="1" applyAlignment="1">
      <alignment horizontal="right" vertical="center" wrapText="1"/>
    </xf>
    <xf numFmtId="0" fontId="21" fillId="34" borderId="16" xfId="0" applyFont="1" applyFill="1" applyBorder="1" applyAlignment="1">
      <alignment horizontal="center" wrapText="1"/>
    </xf>
    <xf numFmtId="0" fontId="22" fillId="35" borderId="16" xfId="0" applyFont="1" applyFill="1" applyBorder="1" applyAlignment="1">
      <alignment horizontal="center" vertical="center" wrapText="1"/>
    </xf>
    <xf numFmtId="3" fontId="22" fillId="35" borderId="16" xfId="0" applyNumberFormat="1" applyFont="1" applyFill="1" applyBorder="1" applyAlignment="1">
      <alignment horizontal="right" vertical="center" wrapText="1"/>
    </xf>
    <xf numFmtId="0" fontId="22" fillId="35" borderId="16" xfId="0" applyFont="1" applyFill="1" applyBorder="1" applyAlignment="1">
      <alignment horizontal="right" vertical="center" wrapText="1"/>
    </xf>
    <xf numFmtId="0" fontId="18" fillId="33" borderId="0" xfId="0" applyFont="1" applyFill="1" applyAlignment="1">
      <alignment horizontal="center" vertical="center"/>
    </xf>
    <xf numFmtId="0" fontId="22" fillId="33" borderId="16" xfId="0" applyFont="1" applyFill="1" applyBorder="1" applyAlignment="1">
      <alignment horizontal="center" vertical="center" wrapText="1"/>
    </xf>
    <xf numFmtId="3" fontId="22" fillId="33" borderId="16" xfId="0" applyNumberFormat="1" applyFont="1" applyFill="1" applyBorder="1" applyAlignment="1">
      <alignment horizontal="right" vertical="center" wrapText="1"/>
    </xf>
    <xf numFmtId="0" fontId="22" fillId="33" borderId="16" xfId="0" applyFont="1" applyFill="1" applyBorder="1" applyAlignment="1">
      <alignment horizontal="right" vertical="center" wrapText="1"/>
    </xf>
    <xf numFmtId="3" fontId="22" fillId="35" borderId="16" xfId="0" applyNumberFormat="1" applyFont="1" applyFill="1" applyBorder="1" applyAlignment="1">
      <alignment horizontal="right" vertical="center" wrapText="1" indent="1"/>
    </xf>
    <xf numFmtId="0" fontId="22" fillId="35" borderId="16" xfId="0" applyFont="1" applyFill="1" applyBorder="1" applyAlignment="1">
      <alignment horizontal="right" vertical="center" wrapText="1" indent="1"/>
    </xf>
    <xf numFmtId="3" fontId="22" fillId="33" borderId="16" xfId="0" applyNumberFormat="1" applyFont="1" applyFill="1" applyBorder="1" applyAlignment="1">
      <alignment horizontal="right" vertical="center" wrapText="1" indent="1"/>
    </xf>
    <xf numFmtId="0" fontId="22" fillId="33" borderId="16" xfId="0" applyFont="1" applyFill="1" applyBorder="1" applyAlignment="1">
      <alignment horizontal="right" vertical="center" wrapText="1" indent="1"/>
    </xf>
    <xf numFmtId="164" fontId="22" fillId="35" borderId="16" xfId="42" applyNumberFormat="1" applyFont="1" applyFill="1" applyBorder="1" applyAlignment="1">
      <alignment horizontal="right" vertical="center" wrapText="1" indent="1"/>
    </xf>
    <xf numFmtId="164" fontId="22" fillId="33" borderId="16" xfId="42" applyNumberFormat="1" applyFont="1" applyFill="1" applyBorder="1" applyAlignment="1">
      <alignment horizontal="right" vertical="center" wrapText="1" indent="1"/>
    </xf>
    <xf numFmtId="0" fontId="35" fillId="33" borderId="0" xfId="0" applyFont="1" applyFill="1" applyAlignment="1">
      <alignment horizontal="center"/>
    </xf>
    <xf numFmtId="0" fontId="33" fillId="33" borderId="0" xfId="0" applyFont="1" applyFill="1" applyAlignment="1">
      <alignment horizontal="left"/>
    </xf>
    <xf numFmtId="0" fontId="22" fillId="35" borderId="16" xfId="0" applyFont="1" applyFill="1" applyBorder="1" applyAlignment="1">
      <alignment horizontal="left" vertical="center" wrapText="1"/>
    </xf>
    <xf numFmtId="0" fontId="22" fillId="33" borderId="16" xfId="0" applyFont="1" applyFill="1" applyBorder="1" applyAlignment="1">
      <alignment horizontal="left" vertical="center" wrapText="1"/>
    </xf>
    <xf numFmtId="0" fontId="21" fillId="34" borderId="16" xfId="0" applyFont="1" applyFill="1" applyBorder="1" applyAlignment="1">
      <alignment horizontal="center" vertical="top" wrapText="1"/>
    </xf>
    <xf numFmtId="0" fontId="19" fillId="39" borderId="16" xfId="0" applyFont="1" applyFill="1" applyBorder="1" applyAlignment="1">
      <alignment horizontal="center" vertical="center" wrapText="1"/>
    </xf>
    <xf numFmtId="0" fontId="19" fillId="39" borderId="16" xfId="0" applyFont="1" applyFill="1" applyBorder="1" applyAlignment="1">
      <alignment horizontal="left" vertical="center" wrapText="1"/>
    </xf>
    <xf numFmtId="3" fontId="19" fillId="39" borderId="16" xfId="0" applyNumberFormat="1" applyFont="1" applyFill="1" applyBorder="1" applyAlignment="1">
      <alignment horizontal="right" vertical="center" wrapText="1"/>
    </xf>
    <xf numFmtId="0" fontId="21" fillId="34" borderId="17" xfId="0" applyFont="1" applyFill="1" applyBorder="1" applyAlignment="1">
      <alignment horizontal="center" vertical="center" wrapText="1"/>
    </xf>
    <xf numFmtId="0" fontId="19" fillId="39" borderId="16" xfId="0" applyFont="1" applyFill="1" applyBorder="1" applyAlignment="1">
      <alignment horizontal="right" vertical="center" wrapText="1"/>
    </xf>
    <xf numFmtId="165" fontId="19" fillId="39" borderId="16" xfId="0" applyNumberFormat="1" applyFont="1" applyFill="1" applyBorder="1" applyAlignment="1">
      <alignment horizontal="right" vertical="center" wrapText="1"/>
    </xf>
    <xf numFmtId="3" fontId="18" fillId="33" borderId="0" xfId="0" applyNumberFormat="1" applyFont="1" applyFill="1" applyAlignment="1">
      <alignment horizontal="center"/>
    </xf>
    <xf numFmtId="0" fontId="38" fillId="33" borderId="0" xfId="0" applyFont="1" applyFill="1" applyAlignment="1">
      <alignment horizontal="center" vertical="center"/>
    </xf>
    <xf numFmtId="166" fontId="18" fillId="33" borderId="0" xfId="0" applyNumberFormat="1" applyFont="1" applyFill="1" applyAlignment="1">
      <alignment horizontal="center"/>
    </xf>
    <xf numFmtId="0" fontId="21" fillId="34" borderId="0" xfId="0" applyFont="1" applyFill="1" applyAlignment="1">
      <alignment horizontal="left" vertical="center" wrapText="1"/>
    </xf>
    <xf numFmtId="166" fontId="19" fillId="40" borderId="0" xfId="42" applyNumberFormat="1" applyFont="1" applyFill="1" applyBorder="1" applyAlignment="1">
      <alignment horizontal="right" vertical="center" wrapText="1"/>
    </xf>
    <xf numFmtId="0" fontId="19" fillId="39" borderId="0" xfId="0" applyFont="1" applyFill="1" applyAlignment="1">
      <alignment horizontal="center" vertical="center" wrapText="1"/>
    </xf>
    <xf numFmtId="0" fontId="19" fillId="39" borderId="0" xfId="0" applyFont="1" applyFill="1" applyAlignment="1">
      <alignment horizontal="left" vertical="center" wrapText="1"/>
    </xf>
    <xf numFmtId="0" fontId="22" fillId="35" borderId="0" xfId="0" applyFont="1" applyFill="1" applyAlignment="1">
      <alignment horizontal="center" vertical="center" wrapText="1"/>
    </xf>
    <xf numFmtId="0" fontId="22" fillId="35" borderId="0" xfId="0" applyFont="1" applyFill="1" applyAlignment="1">
      <alignment horizontal="left" vertical="center" wrapText="1"/>
    </xf>
    <xf numFmtId="166" fontId="22" fillId="35" borderId="0" xfId="42" applyNumberFormat="1" applyFont="1" applyFill="1" applyBorder="1" applyAlignment="1">
      <alignment horizontal="right" vertical="center" wrapText="1"/>
    </xf>
    <xf numFmtId="0" fontId="22" fillId="33" borderId="0" xfId="0" applyFont="1" applyFill="1" applyAlignment="1">
      <alignment horizontal="center" vertical="center" wrapText="1"/>
    </xf>
    <xf numFmtId="0" fontId="22" fillId="33" borderId="0" xfId="0" applyFont="1" applyFill="1" applyAlignment="1">
      <alignment horizontal="left" vertical="center" wrapText="1"/>
    </xf>
    <xf numFmtId="166" fontId="22" fillId="33" borderId="0" xfId="42" applyNumberFormat="1" applyFont="1" applyFill="1" applyBorder="1" applyAlignment="1">
      <alignment horizontal="right" vertic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0" fontId="21" fillId="34" borderId="0" xfId="0" applyFont="1" applyFill="1" applyAlignment="1">
      <alignment horizontal="left" wrapText="1"/>
    </xf>
    <xf numFmtId="0" fontId="20" fillId="34" borderId="0" xfId="0" applyFont="1" applyFill="1" applyAlignment="1">
      <alignment horizontal="center" vertical="center" wrapText="1"/>
    </xf>
    <xf numFmtId="166" fontId="22" fillId="35" borderId="0" xfId="42" applyNumberFormat="1" applyFont="1" applyFill="1" applyBorder="1" applyAlignment="1">
      <alignment horizontal="center" vertical="center" wrapText="1"/>
    </xf>
    <xf numFmtId="166" fontId="22" fillId="35" borderId="0" xfId="42" applyNumberFormat="1" applyFont="1" applyFill="1" applyBorder="1" applyAlignment="1">
      <alignment horizontal="left" vertical="center" wrapText="1"/>
    </xf>
    <xf numFmtId="166" fontId="22" fillId="33" borderId="0" xfId="42" applyNumberFormat="1" applyFont="1" applyFill="1" applyBorder="1" applyAlignment="1">
      <alignment horizontal="center" vertical="center" wrapText="1"/>
    </xf>
    <xf numFmtId="166" fontId="22" fillId="33" borderId="0" xfId="42" applyNumberFormat="1" applyFont="1" applyFill="1" applyBorder="1" applyAlignment="1">
      <alignment horizontal="left" vertical="center" wrapText="1"/>
    </xf>
    <xf numFmtId="0" fontId="22" fillId="35" borderId="10" xfId="0" applyFont="1" applyFill="1" applyBorder="1" applyAlignment="1">
      <alignment horizontal="center" vertical="center" wrapText="1"/>
    </xf>
    <xf numFmtId="0" fontId="22" fillId="35" borderId="11" xfId="0" applyFont="1" applyFill="1" applyBorder="1" applyAlignment="1">
      <alignment horizontal="left" vertical="center" wrapText="1"/>
    </xf>
    <xf numFmtId="0" fontId="22" fillId="33" borderId="10" xfId="0" applyFont="1" applyFill="1" applyBorder="1" applyAlignment="1">
      <alignment horizontal="center" vertical="center" wrapText="1"/>
    </xf>
    <xf numFmtId="0" fontId="22" fillId="33" borderId="11" xfId="0" applyFont="1" applyFill="1" applyBorder="1" applyAlignment="1">
      <alignment horizontal="left" vertical="center" wrapText="1"/>
    </xf>
    <xf numFmtId="166" fontId="19" fillId="40" borderId="0" xfId="42" applyNumberFormat="1" applyFont="1" applyFill="1" applyBorder="1" applyAlignment="1">
      <alignment horizontal="center" vertical="center" wrapText="1"/>
    </xf>
    <xf numFmtId="166" fontId="19" fillId="40" borderId="0" xfId="42" applyNumberFormat="1" applyFont="1" applyFill="1" applyBorder="1" applyAlignment="1">
      <alignment horizontal="left" vertical="center" wrapText="1"/>
    </xf>
    <xf numFmtId="0" fontId="21" fillId="34" borderId="22" xfId="0" applyFont="1" applyFill="1" applyBorder="1" applyAlignment="1">
      <alignment horizontal="center" vertical="center" wrapText="1"/>
    </xf>
    <xf numFmtId="0" fontId="20" fillId="34" borderId="12" xfId="0" applyFont="1" applyFill="1" applyBorder="1" applyAlignment="1">
      <alignment horizontal="center" vertical="center" wrapText="1"/>
    </xf>
    <xf numFmtId="0" fontId="20" fillId="34" borderId="25" xfId="0" applyFont="1" applyFill="1" applyBorder="1" applyAlignment="1">
      <alignment horizontal="center" vertical="center" wrapText="1"/>
    </xf>
    <xf numFmtId="166" fontId="22" fillId="35" borderId="26" xfId="42" applyNumberFormat="1" applyFont="1" applyFill="1" applyBorder="1" applyAlignment="1">
      <alignment horizontal="right" vertical="center" wrapText="1"/>
    </xf>
    <xf numFmtId="166" fontId="22" fillId="33" borderId="26" xfId="42" applyNumberFormat="1" applyFont="1" applyFill="1" applyBorder="1" applyAlignment="1">
      <alignment horizontal="right" vertical="center" wrapText="1"/>
    </xf>
    <xf numFmtId="164" fontId="22" fillId="35" borderId="23" xfId="42" applyNumberFormat="1" applyFont="1" applyFill="1" applyBorder="1" applyAlignment="1">
      <alignment horizontal="right" vertical="center" wrapText="1"/>
    </xf>
    <xf numFmtId="164" fontId="22" fillId="35" borderId="24" xfId="42" applyNumberFormat="1" applyFont="1" applyFill="1" applyBorder="1" applyAlignment="1">
      <alignment horizontal="right" vertical="center" wrapText="1"/>
    </xf>
    <xf numFmtId="164" fontId="22" fillId="33" borderId="23" xfId="42" applyNumberFormat="1" applyFont="1" applyFill="1" applyBorder="1" applyAlignment="1">
      <alignment horizontal="right" vertical="center" wrapText="1"/>
    </xf>
    <xf numFmtId="164" fontId="22" fillId="33" borderId="24" xfId="42" applyNumberFormat="1" applyFont="1" applyFill="1" applyBorder="1" applyAlignment="1">
      <alignment horizontal="right" vertical="center" wrapText="1"/>
    </xf>
    <xf numFmtId="166" fontId="22" fillId="35" borderId="23" xfId="42" applyNumberFormat="1" applyFont="1" applyFill="1" applyBorder="1" applyAlignment="1">
      <alignment horizontal="right" vertical="center" wrapText="1"/>
    </xf>
    <xf numFmtId="166" fontId="22" fillId="33" borderId="23" xfId="42" applyNumberFormat="1" applyFont="1" applyFill="1" applyBorder="1" applyAlignment="1">
      <alignment horizontal="right" vertical="center" wrapText="1"/>
    </xf>
    <xf numFmtId="164" fontId="18" fillId="33" borderId="0" xfId="0" applyNumberFormat="1" applyFont="1" applyFill="1" applyAlignment="1">
      <alignment horizontal="center"/>
    </xf>
    <xf numFmtId="0" fontId="21" fillId="34" borderId="18" xfId="0" applyFont="1" applyFill="1" applyBorder="1" applyAlignment="1">
      <alignment horizontal="center" vertical="center" wrapText="1"/>
    </xf>
    <xf numFmtId="166" fontId="22" fillId="35" borderId="11" xfId="42" applyNumberFormat="1" applyFont="1" applyFill="1" applyBorder="1" applyAlignment="1">
      <alignment horizontal="right" vertical="center" wrapText="1"/>
    </xf>
    <xf numFmtId="166" fontId="22" fillId="35" borderId="28" xfId="42" applyNumberFormat="1" applyFont="1" applyFill="1" applyBorder="1" applyAlignment="1">
      <alignment horizontal="right" vertical="center" wrapText="1"/>
    </xf>
    <xf numFmtId="166" fontId="22" fillId="33" borderId="11" xfId="42" applyNumberFormat="1" applyFont="1" applyFill="1" applyBorder="1" applyAlignment="1">
      <alignment horizontal="right" vertical="center" wrapText="1"/>
    </xf>
    <xf numFmtId="166" fontId="22" fillId="33" borderId="28" xfId="42" applyNumberFormat="1" applyFont="1" applyFill="1" applyBorder="1" applyAlignment="1">
      <alignment horizontal="right" vertical="center" wrapText="1"/>
    </xf>
    <xf numFmtId="166" fontId="20" fillId="34" borderId="12" xfId="42" applyNumberFormat="1" applyFont="1" applyFill="1" applyBorder="1" applyAlignment="1">
      <alignment horizontal="center" wrapText="1"/>
    </xf>
    <xf numFmtId="0" fontId="19" fillId="41" borderId="0" xfId="0" applyFont="1" applyFill="1" applyAlignment="1">
      <alignment horizontal="center" vertical="center" wrapText="1"/>
    </xf>
    <xf numFmtId="0" fontId="19" fillId="41" borderId="0" xfId="0" applyFont="1" applyFill="1" applyAlignment="1">
      <alignment horizontal="left" vertical="center" wrapText="1"/>
    </xf>
    <xf numFmtId="166" fontId="19" fillId="41" borderId="11" xfId="42" applyNumberFormat="1" applyFont="1" applyFill="1" applyBorder="1" applyAlignment="1">
      <alignment horizontal="right" vertical="center" wrapText="1"/>
    </xf>
    <xf numFmtId="166" fontId="19" fillId="41" borderId="28" xfId="42" applyNumberFormat="1" applyFont="1" applyFill="1" applyBorder="1" applyAlignment="1">
      <alignment horizontal="right" vertical="center" wrapText="1"/>
    </xf>
    <xf numFmtId="166" fontId="20" fillId="34" borderId="18" xfId="42" applyNumberFormat="1" applyFont="1" applyFill="1" applyBorder="1" applyAlignment="1">
      <alignment horizontal="left" wrapText="1"/>
    </xf>
    <xf numFmtId="166" fontId="20" fillId="34" borderId="0" xfId="42" applyNumberFormat="1" applyFont="1" applyFill="1" applyBorder="1" applyAlignment="1">
      <alignment horizontal="left" wrapText="1"/>
    </xf>
    <xf numFmtId="0" fontId="21" fillId="34" borderId="11" xfId="0" applyFont="1" applyFill="1" applyBorder="1" applyAlignment="1">
      <alignment horizontal="left" vertical="center" wrapText="1"/>
    </xf>
    <xf numFmtId="0" fontId="22" fillId="35" borderId="11" xfId="0" applyFont="1" applyFill="1" applyBorder="1" applyAlignment="1">
      <alignment horizontal="center" vertical="center" wrapText="1"/>
    </xf>
    <xf numFmtId="0" fontId="22" fillId="33" borderId="11" xfId="0" applyFont="1" applyFill="1" applyBorder="1" applyAlignment="1">
      <alignment horizontal="center" vertical="center" wrapText="1"/>
    </xf>
    <xf numFmtId="3" fontId="19" fillId="41" borderId="11" xfId="0" applyNumberFormat="1" applyFont="1" applyFill="1" applyBorder="1" applyAlignment="1">
      <alignment horizontal="right" vertical="center" wrapText="1"/>
    </xf>
    <xf numFmtId="0" fontId="46" fillId="41" borderId="11" xfId="0" applyFont="1" applyFill="1" applyBorder="1" applyAlignment="1">
      <alignment horizontal="right" vertical="center"/>
    </xf>
    <xf numFmtId="0" fontId="19" fillId="41" borderId="12" xfId="0" applyFont="1" applyFill="1" applyBorder="1" applyAlignment="1">
      <alignment horizontal="center" vertical="center" wrapText="1"/>
    </xf>
    <xf numFmtId="0" fontId="19" fillId="41" borderId="10" xfId="0" applyFont="1" applyFill="1" applyBorder="1" applyAlignment="1">
      <alignment horizontal="left" vertical="center" wrapText="1"/>
    </xf>
    <xf numFmtId="0" fontId="45" fillId="41" borderId="12" xfId="0" applyFont="1" applyFill="1" applyBorder="1" applyAlignment="1">
      <alignment horizontal="center" vertical="center"/>
    </xf>
    <xf numFmtId="0" fontId="46" fillId="41" borderId="10" xfId="0" applyFont="1" applyFill="1" applyBorder="1" applyAlignment="1">
      <alignment horizontal="left" vertical="center"/>
    </xf>
    <xf numFmtId="0" fontId="0" fillId="42" borderId="0" xfId="0" applyFill="1"/>
    <xf numFmtId="0" fontId="0" fillId="42" borderId="0" xfId="0" applyFill="1" applyAlignment="1">
      <alignment vertical="center"/>
    </xf>
    <xf numFmtId="0" fontId="32" fillId="36" borderId="0" xfId="0" applyFont="1" applyFill="1" applyAlignment="1">
      <alignment vertical="center" wrapText="1"/>
    </xf>
    <xf numFmtId="0" fontId="41" fillId="36" borderId="0" xfId="0" applyFont="1" applyFill="1" applyAlignment="1">
      <alignment vertical="center" wrapText="1"/>
    </xf>
    <xf numFmtId="0" fontId="41" fillId="36" borderId="0" xfId="0" applyFont="1" applyFill="1" applyAlignment="1">
      <alignment horizontal="left" vertical="center" wrapText="1"/>
    </xf>
    <xf numFmtId="0" fontId="32" fillId="36" borderId="0" xfId="0" applyFont="1" applyFill="1" applyAlignment="1">
      <alignment horizontal="left" vertical="center" wrapText="1"/>
    </xf>
    <xf numFmtId="0" fontId="0" fillId="36" borderId="0" xfId="0" applyFill="1" applyAlignment="1">
      <alignment horizontal="left" vertical="center" wrapText="1"/>
    </xf>
    <xf numFmtId="0" fontId="0" fillId="43" borderId="0" xfId="0" applyFill="1" applyAlignment="1">
      <alignment vertical="center"/>
    </xf>
    <xf numFmtId="0" fontId="0" fillId="43" borderId="0" xfId="0" applyFill="1"/>
    <xf numFmtId="165" fontId="22" fillId="33" borderId="30" xfId="0" applyNumberFormat="1" applyFont="1" applyFill="1" applyBorder="1" applyAlignment="1">
      <alignment horizontal="right" vertical="center" wrapText="1"/>
    </xf>
    <xf numFmtId="165" fontId="22" fillId="35" borderId="30" xfId="0" applyNumberFormat="1" applyFont="1" applyFill="1" applyBorder="1" applyAlignment="1">
      <alignment horizontal="right" vertical="center" wrapText="1"/>
    </xf>
    <xf numFmtId="165" fontId="19" fillId="39" borderId="30" xfId="0" applyNumberFormat="1" applyFont="1" applyFill="1" applyBorder="1" applyAlignment="1">
      <alignment horizontal="right" vertical="center" wrapText="1"/>
    </xf>
    <xf numFmtId="0" fontId="22" fillId="35" borderId="31" xfId="0" applyFont="1" applyFill="1" applyBorder="1" applyAlignment="1">
      <alignment horizontal="right" vertical="center" wrapText="1"/>
    </xf>
    <xf numFmtId="165" fontId="22" fillId="35" borderId="23" xfId="0" applyNumberFormat="1" applyFont="1" applyFill="1" applyBorder="1" applyAlignment="1">
      <alignment horizontal="right" vertical="center" wrapText="1"/>
    </xf>
    <xf numFmtId="0" fontId="22" fillId="35" borderId="23" xfId="0" applyFont="1" applyFill="1" applyBorder="1" applyAlignment="1">
      <alignment horizontal="right" vertical="center" wrapText="1"/>
    </xf>
    <xf numFmtId="0" fontId="22" fillId="35" borderId="32" xfId="0" applyFont="1" applyFill="1" applyBorder="1" applyAlignment="1">
      <alignment horizontal="right" vertical="center" wrapText="1"/>
    </xf>
    <xf numFmtId="0" fontId="22" fillId="33" borderId="31" xfId="0" applyFont="1" applyFill="1" applyBorder="1" applyAlignment="1">
      <alignment horizontal="right" vertical="center" wrapText="1"/>
    </xf>
    <xf numFmtId="165" fontId="22" fillId="33" borderId="23" xfId="0" applyNumberFormat="1" applyFont="1" applyFill="1" applyBorder="1" applyAlignment="1">
      <alignment horizontal="right" vertical="center" wrapText="1"/>
    </xf>
    <xf numFmtId="0" fontId="22" fillId="33" borderId="23" xfId="0" applyFont="1" applyFill="1" applyBorder="1" applyAlignment="1">
      <alignment horizontal="right" vertical="center" wrapText="1"/>
    </xf>
    <xf numFmtId="0" fontId="22" fillId="33" borderId="32" xfId="0" applyFont="1" applyFill="1" applyBorder="1" applyAlignment="1">
      <alignment horizontal="right" vertical="center" wrapText="1"/>
    </xf>
    <xf numFmtId="165" fontId="22" fillId="33" borderId="32" xfId="0" applyNumberFormat="1" applyFont="1" applyFill="1" applyBorder="1" applyAlignment="1">
      <alignment horizontal="right" vertical="center" wrapText="1"/>
    </xf>
    <xf numFmtId="165" fontId="22" fillId="35" borderId="32" xfId="0" applyNumberFormat="1" applyFont="1" applyFill="1" applyBorder="1" applyAlignment="1">
      <alignment horizontal="right" vertical="center" wrapText="1"/>
    </xf>
    <xf numFmtId="3" fontId="19" fillId="39" borderId="31" xfId="0" applyNumberFormat="1" applyFont="1" applyFill="1" applyBorder="1" applyAlignment="1">
      <alignment horizontal="right" vertical="center" wrapText="1"/>
    </xf>
    <xf numFmtId="165" fontId="19" fillId="39" borderId="23" xfId="0" applyNumberFormat="1" applyFont="1" applyFill="1" applyBorder="1" applyAlignment="1">
      <alignment horizontal="right" vertical="center" wrapText="1"/>
    </xf>
    <xf numFmtId="3" fontId="19" fillId="39" borderId="23" xfId="0" applyNumberFormat="1" applyFont="1" applyFill="1" applyBorder="1" applyAlignment="1">
      <alignment horizontal="right" vertical="center" wrapText="1"/>
    </xf>
    <xf numFmtId="0" fontId="19" fillId="39" borderId="32" xfId="0" applyFont="1" applyFill="1" applyBorder="1" applyAlignment="1">
      <alignment horizontal="right" vertical="center" wrapText="1"/>
    </xf>
    <xf numFmtId="165" fontId="19" fillId="39" borderId="32" xfId="0" applyNumberFormat="1" applyFont="1" applyFill="1" applyBorder="1" applyAlignment="1">
      <alignment horizontal="right" vertical="center" wrapText="1"/>
    </xf>
    <xf numFmtId="0" fontId="19" fillId="39" borderId="23" xfId="0" applyFont="1" applyFill="1" applyBorder="1" applyAlignment="1">
      <alignment horizontal="right" vertical="center" wrapText="1"/>
    </xf>
    <xf numFmtId="0" fontId="44" fillId="33" borderId="0" xfId="0" applyFont="1" applyFill="1" applyAlignment="1">
      <alignment horizontal="center"/>
    </xf>
    <xf numFmtId="0" fontId="38" fillId="33" borderId="0" xfId="0" applyFont="1" applyFill="1" applyAlignment="1">
      <alignment horizontal="center"/>
    </xf>
    <xf numFmtId="166" fontId="19" fillId="39" borderId="20" xfId="42" applyNumberFormat="1" applyFont="1" applyFill="1" applyBorder="1" applyAlignment="1">
      <alignment horizontal="right" vertical="center" wrapText="1"/>
    </xf>
    <xf numFmtId="166" fontId="19" fillId="39" borderId="11" xfId="42" applyNumberFormat="1" applyFont="1" applyFill="1" applyBorder="1" applyAlignment="1">
      <alignment horizontal="right" vertical="center" wrapText="1"/>
    </xf>
    <xf numFmtId="166" fontId="19" fillId="39" borderId="35" xfId="42" applyNumberFormat="1" applyFont="1" applyFill="1" applyBorder="1" applyAlignment="1">
      <alignment horizontal="right" vertical="center" wrapText="1"/>
    </xf>
    <xf numFmtId="164" fontId="19" fillId="39" borderId="35" xfId="42" applyNumberFormat="1" applyFont="1" applyFill="1" applyBorder="1" applyAlignment="1">
      <alignment horizontal="right" vertical="center" wrapText="1"/>
    </xf>
    <xf numFmtId="166" fontId="19" fillId="39" borderId="36" xfId="42" applyNumberFormat="1" applyFont="1" applyFill="1" applyBorder="1" applyAlignment="1">
      <alignment horizontal="right" vertical="center" wrapText="1"/>
    </xf>
    <xf numFmtId="0" fontId="19" fillId="39" borderId="17" xfId="0" applyFont="1" applyFill="1" applyBorder="1" applyAlignment="1">
      <alignment horizontal="center" vertical="center" wrapText="1"/>
    </xf>
    <xf numFmtId="0" fontId="19" fillId="39" borderId="38" xfId="0" applyFont="1" applyFill="1" applyBorder="1" applyAlignment="1">
      <alignment horizontal="center" vertical="center" wrapText="1"/>
    </xf>
    <xf numFmtId="0" fontId="19" fillId="39" borderId="10" xfId="0" applyFont="1" applyFill="1" applyBorder="1" applyAlignment="1">
      <alignment horizontal="left" vertical="center" wrapText="1"/>
    </xf>
    <xf numFmtId="0" fontId="19" fillId="39" borderId="37" xfId="0" applyFont="1" applyFill="1" applyBorder="1" applyAlignment="1">
      <alignment horizontal="left" vertical="center" wrapText="1"/>
    </xf>
    <xf numFmtId="0" fontId="21" fillId="34" borderId="17" xfId="0" applyFont="1" applyFill="1" applyBorder="1" applyAlignment="1">
      <alignment horizontal="left" wrapText="1"/>
    </xf>
    <xf numFmtId="0" fontId="20" fillId="34" borderId="40" xfId="0" applyFont="1" applyFill="1" applyBorder="1" applyAlignment="1">
      <alignment horizontal="center" vertical="center" wrapText="1"/>
    </xf>
    <xf numFmtId="0" fontId="20" fillId="34" borderId="41" xfId="0" applyFont="1" applyFill="1" applyBorder="1" applyAlignment="1">
      <alignment horizontal="center" vertical="center" wrapText="1"/>
    </xf>
    <xf numFmtId="166" fontId="19" fillId="39" borderId="40" xfId="42" applyNumberFormat="1" applyFont="1" applyFill="1" applyBorder="1" applyAlignment="1">
      <alignment horizontal="right" vertical="center" wrapText="1"/>
    </xf>
    <xf numFmtId="166" fontId="19" fillId="39" borderId="41" xfId="42" applyNumberFormat="1" applyFont="1" applyFill="1" applyBorder="1" applyAlignment="1">
      <alignment horizontal="right" vertical="center" wrapText="1"/>
    </xf>
    <xf numFmtId="0" fontId="44" fillId="33" borderId="0" xfId="0" applyFont="1" applyFill="1" applyAlignment="1">
      <alignment horizontal="center" vertical="center"/>
    </xf>
    <xf numFmtId="0" fontId="22" fillId="39" borderId="0" xfId="0" applyFont="1" applyFill="1" applyAlignment="1">
      <alignment horizontal="center" vertical="center" wrapText="1"/>
    </xf>
    <xf numFmtId="3" fontId="19" fillId="39" borderId="42" xfId="0" applyNumberFormat="1" applyFont="1" applyFill="1" applyBorder="1" applyAlignment="1">
      <alignment horizontal="right" vertical="center" wrapText="1"/>
    </xf>
    <xf numFmtId="0" fontId="19" fillId="39" borderId="43" xfId="0" applyFont="1" applyFill="1" applyBorder="1" applyAlignment="1">
      <alignment horizontal="right" vertical="center" wrapText="1"/>
    </xf>
    <xf numFmtId="0" fontId="19" fillId="39" borderId="44" xfId="0" applyFont="1" applyFill="1" applyBorder="1" applyAlignment="1">
      <alignment horizontal="right" vertical="center" wrapText="1"/>
    </xf>
    <xf numFmtId="0" fontId="19" fillId="39" borderId="42" xfId="0" applyFont="1" applyFill="1" applyBorder="1" applyAlignment="1">
      <alignment horizontal="right" vertical="center" wrapText="1"/>
    </xf>
    <xf numFmtId="166" fontId="19" fillId="39" borderId="43" xfId="0" applyNumberFormat="1" applyFont="1" applyFill="1" applyBorder="1" applyAlignment="1">
      <alignment horizontal="right" vertical="center" wrapText="1"/>
    </xf>
    <xf numFmtId="166" fontId="22" fillId="35" borderId="42" xfId="42" applyNumberFormat="1" applyFont="1" applyFill="1" applyBorder="1" applyAlignment="1">
      <alignment horizontal="right" vertical="center" wrapText="1"/>
    </xf>
    <xf numFmtId="166" fontId="22" fillId="35" borderId="43" xfId="42" applyNumberFormat="1" applyFont="1" applyFill="1" applyBorder="1" applyAlignment="1">
      <alignment horizontal="right" vertical="center" wrapText="1"/>
    </xf>
    <xf numFmtId="166" fontId="22" fillId="35" borderId="44" xfId="42" applyNumberFormat="1" applyFont="1" applyFill="1" applyBorder="1" applyAlignment="1">
      <alignment horizontal="right" vertical="center" wrapText="1"/>
    </xf>
    <xf numFmtId="166" fontId="22" fillId="33" borderId="42" xfId="42" applyNumberFormat="1" applyFont="1" applyFill="1" applyBorder="1" applyAlignment="1">
      <alignment horizontal="right" vertical="center" wrapText="1"/>
    </xf>
    <xf numFmtId="166" fontId="22" fillId="33" borderId="43" xfId="42" applyNumberFormat="1" applyFont="1" applyFill="1" applyBorder="1" applyAlignment="1">
      <alignment horizontal="right" vertical="center" wrapText="1"/>
    </xf>
    <xf numFmtId="166" fontId="22" fillId="33" borderId="44" xfId="42" applyNumberFormat="1" applyFont="1" applyFill="1" applyBorder="1" applyAlignment="1">
      <alignment horizontal="right" vertical="center" wrapText="1"/>
    </xf>
    <xf numFmtId="166" fontId="22" fillId="35" borderId="17" xfId="42" applyNumberFormat="1" applyFont="1" applyFill="1" applyBorder="1" applyAlignment="1">
      <alignment horizontal="right" vertical="center" wrapText="1"/>
    </xf>
    <xf numFmtId="166" fontId="22" fillId="33" borderId="17" xfId="42" applyNumberFormat="1" applyFont="1" applyFill="1" applyBorder="1" applyAlignment="1">
      <alignment horizontal="right" vertical="center" wrapText="1"/>
    </xf>
    <xf numFmtId="3" fontId="19" fillId="39" borderId="17" xfId="0" applyNumberFormat="1" applyFont="1" applyFill="1" applyBorder="1" applyAlignment="1">
      <alignment horizontal="right" vertical="center" wrapText="1"/>
    </xf>
    <xf numFmtId="0" fontId="19" fillId="39" borderId="17" xfId="0" applyFont="1" applyFill="1" applyBorder="1" applyAlignment="1">
      <alignment horizontal="right" vertical="center" wrapText="1"/>
    </xf>
    <xf numFmtId="0" fontId="21" fillId="34" borderId="29" xfId="0" applyFont="1" applyFill="1" applyBorder="1" applyAlignment="1">
      <alignment horizontal="center" vertical="center" wrapText="1"/>
    </xf>
    <xf numFmtId="0" fontId="21" fillId="34" borderId="30" xfId="0" applyFont="1" applyFill="1" applyBorder="1" applyAlignment="1">
      <alignment horizontal="center" vertical="center" wrapText="1"/>
    </xf>
    <xf numFmtId="166" fontId="44" fillId="33" borderId="0" xfId="0" applyNumberFormat="1" applyFont="1" applyFill="1" applyAlignment="1">
      <alignment horizontal="center" vertical="center"/>
    </xf>
    <xf numFmtId="3" fontId="19" fillId="39" borderId="19" xfId="0" applyNumberFormat="1" applyFont="1" applyFill="1" applyBorder="1" applyAlignment="1">
      <alignment horizontal="right" vertical="center" wrapText="1"/>
    </xf>
    <xf numFmtId="165" fontId="19" fillId="39" borderId="20" xfId="0" applyNumberFormat="1" applyFont="1" applyFill="1" applyBorder="1" applyAlignment="1">
      <alignment horizontal="right" vertical="center" wrapText="1"/>
    </xf>
    <xf numFmtId="3" fontId="19" fillId="39" borderId="20" xfId="0" applyNumberFormat="1" applyFont="1" applyFill="1" applyBorder="1" applyAlignment="1">
      <alignment horizontal="right" vertical="center" wrapText="1"/>
    </xf>
    <xf numFmtId="165" fontId="19" fillId="39" borderId="21" xfId="0" applyNumberFormat="1" applyFont="1" applyFill="1" applyBorder="1" applyAlignment="1">
      <alignment horizontal="right" vertical="center" wrapText="1"/>
    </xf>
    <xf numFmtId="0" fontId="21" fillId="34" borderId="0" xfId="0" applyFont="1" applyFill="1" applyAlignment="1">
      <alignment horizontal="right" wrapText="1"/>
    </xf>
    <xf numFmtId="0" fontId="21" fillId="34" borderId="16" xfId="0" applyFont="1" applyFill="1" applyBorder="1" applyAlignment="1">
      <alignment horizontal="left" wrapText="1"/>
    </xf>
    <xf numFmtId="0" fontId="19" fillId="33" borderId="0" xfId="0" applyFont="1" applyFill="1" applyAlignment="1">
      <alignment horizontal="left" vertical="center"/>
    </xf>
    <xf numFmtId="0" fontId="20" fillId="34" borderId="0" xfId="0" applyFont="1" applyFill="1" applyAlignment="1">
      <alignment horizontal="center" wrapText="1"/>
    </xf>
    <xf numFmtId="0" fontId="22" fillId="35" borderId="25" xfId="0" applyFont="1" applyFill="1" applyBorder="1" applyAlignment="1">
      <alignment horizontal="center" vertical="center" wrapText="1"/>
    </xf>
    <xf numFmtId="0" fontId="22" fillId="35" borderId="45" xfId="0" applyFont="1" applyFill="1" applyBorder="1" applyAlignment="1">
      <alignment horizontal="center" vertical="center" wrapText="1"/>
    </xf>
    <xf numFmtId="0" fontId="45" fillId="33" borderId="0" xfId="0" applyFont="1" applyFill="1" applyAlignment="1">
      <alignment horizontal="center" vertical="center"/>
    </xf>
    <xf numFmtId="0" fontId="22" fillId="35" borderId="12" xfId="0" applyFont="1" applyFill="1" applyBorder="1" applyAlignment="1">
      <alignment horizontal="left" vertical="center" wrapText="1"/>
    </xf>
    <xf numFmtId="0" fontId="22" fillId="33" borderId="12" xfId="0" applyFont="1" applyFill="1" applyBorder="1" applyAlignment="1">
      <alignment horizontal="left" vertical="center" wrapText="1"/>
    </xf>
    <xf numFmtId="0" fontId="20" fillId="34" borderId="25" xfId="0" applyFont="1" applyFill="1" applyBorder="1" applyAlignment="1">
      <alignment horizontal="center" wrapText="1"/>
    </xf>
    <xf numFmtId="0" fontId="20" fillId="34" borderId="45" xfId="0" applyFont="1" applyFill="1" applyBorder="1" applyAlignment="1">
      <alignment horizontal="center" wrapText="1"/>
    </xf>
    <xf numFmtId="166" fontId="19" fillId="41" borderId="46" xfId="42" applyNumberFormat="1" applyFont="1" applyFill="1" applyBorder="1" applyAlignment="1">
      <alignment horizontal="right" vertical="center"/>
    </xf>
    <xf numFmtId="166" fontId="19" fillId="41" borderId="11" xfId="42" applyNumberFormat="1" applyFont="1" applyFill="1" applyBorder="1" applyAlignment="1">
      <alignment horizontal="right" vertical="center"/>
    </xf>
    <xf numFmtId="166" fontId="19" fillId="41" borderId="47" xfId="42" applyNumberFormat="1" applyFont="1" applyFill="1" applyBorder="1" applyAlignment="1">
      <alignment horizontal="right" vertical="center"/>
    </xf>
    <xf numFmtId="166" fontId="19" fillId="41" borderId="10" xfId="42" applyNumberFormat="1" applyFont="1" applyFill="1" applyBorder="1" applyAlignment="1">
      <alignment horizontal="right" vertical="center"/>
    </xf>
    <xf numFmtId="166" fontId="22" fillId="33" borderId="46" xfId="42" applyNumberFormat="1" applyFont="1" applyFill="1" applyBorder="1" applyAlignment="1">
      <alignment horizontal="right" vertical="center"/>
    </xf>
    <xf numFmtId="166" fontId="22" fillId="33" borderId="11" xfId="42" applyNumberFormat="1" applyFont="1" applyFill="1" applyBorder="1" applyAlignment="1">
      <alignment horizontal="right" vertical="center"/>
    </xf>
    <xf numFmtId="166" fontId="22" fillId="33" borderId="47" xfId="42" applyNumberFormat="1" applyFont="1" applyFill="1" applyBorder="1" applyAlignment="1">
      <alignment horizontal="right" vertical="center"/>
    </xf>
    <xf numFmtId="166" fontId="22" fillId="33" borderId="10" xfId="42" applyNumberFormat="1" applyFont="1" applyFill="1" applyBorder="1" applyAlignment="1">
      <alignment horizontal="right" vertical="center"/>
    </xf>
    <xf numFmtId="166" fontId="22" fillId="35" borderId="46" xfId="42" applyNumberFormat="1" applyFont="1" applyFill="1" applyBorder="1" applyAlignment="1">
      <alignment horizontal="right" vertical="center"/>
    </xf>
    <xf numFmtId="166" fontId="22" fillId="35" borderId="11" xfId="42" applyNumberFormat="1" applyFont="1" applyFill="1" applyBorder="1" applyAlignment="1">
      <alignment horizontal="right" vertical="center"/>
    </xf>
    <xf numFmtId="166" fontId="22" fillId="35" borderId="47" xfId="42" applyNumberFormat="1" applyFont="1" applyFill="1" applyBorder="1" applyAlignment="1">
      <alignment horizontal="right" vertical="center"/>
    </xf>
    <xf numFmtId="166" fontId="22" fillId="35" borderId="10" xfId="42" applyNumberFormat="1" applyFont="1" applyFill="1" applyBorder="1" applyAlignment="1">
      <alignment horizontal="right" vertical="center"/>
    </xf>
    <xf numFmtId="0" fontId="0" fillId="36" borderId="0" xfId="0" applyFill="1" applyAlignment="1">
      <alignment vertical="center"/>
    </xf>
    <xf numFmtId="166" fontId="0" fillId="36" borderId="0" xfId="42" applyNumberFormat="1" applyFont="1" applyFill="1" applyAlignment="1">
      <alignment vertical="center"/>
    </xf>
    <xf numFmtId="0" fontId="0" fillId="34" borderId="48" xfId="0" applyFill="1" applyBorder="1"/>
    <xf numFmtId="0" fontId="0" fillId="34" borderId="0" xfId="0" applyFill="1"/>
    <xf numFmtId="0" fontId="50" fillId="34" borderId="48" xfId="0" applyFont="1" applyFill="1" applyBorder="1" applyAlignment="1">
      <alignment horizontal="center" wrapText="1"/>
    </xf>
    <xf numFmtId="0" fontId="50" fillId="34" borderId="0" xfId="0" applyFont="1" applyFill="1" applyAlignment="1">
      <alignment horizontal="center" wrapText="1"/>
    </xf>
    <xf numFmtId="0" fontId="50" fillId="34" borderId="49" xfId="0" applyFont="1" applyFill="1" applyBorder="1" applyAlignment="1">
      <alignment horizontal="center" wrapText="1"/>
    </xf>
    <xf numFmtId="0" fontId="0" fillId="34" borderId="50" xfId="0" applyFill="1" applyBorder="1"/>
    <xf numFmtId="0" fontId="50" fillId="34" borderId="45" xfId="0" applyFont="1" applyFill="1" applyBorder="1" applyAlignment="1">
      <alignment horizontal="center" wrapText="1"/>
    </xf>
    <xf numFmtId="166" fontId="0" fillId="36" borderId="25" xfId="42" applyNumberFormat="1" applyFont="1" applyFill="1" applyBorder="1" applyAlignment="1">
      <alignment vertical="center"/>
    </xf>
    <xf numFmtId="166" fontId="0" fillId="36" borderId="0" xfId="42" applyNumberFormat="1" applyFont="1" applyFill="1" applyBorder="1" applyAlignment="1">
      <alignment vertical="center"/>
    </xf>
    <xf numFmtId="166" fontId="0" fillId="36" borderId="45" xfId="42" applyNumberFormat="1" applyFont="1" applyFill="1" applyBorder="1" applyAlignment="1">
      <alignment vertical="center"/>
    </xf>
    <xf numFmtId="168" fontId="0" fillId="36" borderId="25" xfId="42" applyNumberFormat="1" applyFont="1" applyFill="1" applyBorder="1" applyAlignment="1">
      <alignment vertical="center"/>
    </xf>
    <xf numFmtId="168" fontId="0" fillId="36" borderId="0" xfId="42" applyNumberFormat="1" applyFont="1" applyFill="1" applyBorder="1" applyAlignment="1">
      <alignment vertical="center"/>
    </xf>
    <xf numFmtId="168" fontId="0" fillId="36" borderId="0" xfId="42" applyNumberFormat="1" applyFont="1" applyFill="1" applyAlignment="1">
      <alignment vertical="center"/>
    </xf>
    <xf numFmtId="0" fontId="0" fillId="36" borderId="0" xfId="0" applyFill="1" applyAlignment="1">
      <alignment horizontal="center" vertical="center"/>
    </xf>
    <xf numFmtId="0" fontId="41" fillId="36" borderId="0" xfId="0" applyFont="1" applyFill="1" applyAlignment="1">
      <alignment wrapText="1"/>
    </xf>
    <xf numFmtId="0" fontId="16" fillId="36" borderId="0" xfId="0" applyFont="1" applyFill="1" applyAlignment="1">
      <alignment vertical="center"/>
    </xf>
    <xf numFmtId="0" fontId="16" fillId="39" borderId="0" xfId="0" applyFont="1" applyFill="1" applyAlignment="1">
      <alignment vertical="center"/>
    </xf>
    <xf numFmtId="166" fontId="16" fillId="39" borderId="0" xfId="42" applyNumberFormat="1" applyFont="1" applyFill="1" applyAlignment="1">
      <alignment vertical="center"/>
    </xf>
    <xf numFmtId="166" fontId="16" fillId="39" borderId="25" xfId="42" applyNumberFormat="1" applyFont="1" applyFill="1" applyBorder="1" applyAlignment="1">
      <alignment vertical="center"/>
    </xf>
    <xf numFmtId="0" fontId="43" fillId="36" borderId="0" xfId="0" applyFont="1" applyFill="1" applyAlignment="1">
      <alignment horizontal="center" vertical="top" wrapText="1"/>
    </xf>
    <xf numFmtId="0" fontId="16" fillId="36" borderId="0" xfId="0" applyFont="1" applyFill="1" applyAlignment="1">
      <alignment horizontal="center" vertical="top" wrapText="1"/>
    </xf>
    <xf numFmtId="0" fontId="0" fillId="36" borderId="0" xfId="0" applyFill="1" applyAlignment="1">
      <alignment vertical="top" wrapText="1"/>
    </xf>
    <xf numFmtId="166" fontId="0" fillId="36" borderId="50" xfId="42" applyNumberFormat="1" applyFont="1" applyFill="1" applyBorder="1" applyAlignment="1">
      <alignment vertical="center"/>
    </xf>
    <xf numFmtId="166" fontId="16" fillId="39" borderId="50" xfId="42" applyNumberFormat="1" applyFont="1" applyFill="1" applyBorder="1" applyAlignment="1">
      <alignment vertical="center"/>
    </xf>
    <xf numFmtId="0" fontId="46" fillId="33" borderId="0" xfId="0" applyFont="1" applyFill="1" applyAlignment="1">
      <alignment horizontal="left" vertical="center"/>
    </xf>
    <xf numFmtId="0" fontId="46" fillId="39" borderId="0" xfId="0" applyFont="1" applyFill="1" applyAlignment="1">
      <alignment horizontal="left" vertical="center"/>
    </xf>
    <xf numFmtId="43" fontId="44" fillId="33" borderId="0" xfId="0" applyNumberFormat="1" applyFont="1" applyFill="1" applyAlignment="1">
      <alignment horizontal="center"/>
    </xf>
    <xf numFmtId="0" fontId="52" fillId="39" borderId="0" xfId="0" applyFont="1" applyFill="1" applyAlignment="1">
      <alignment horizontal="center"/>
    </xf>
    <xf numFmtId="0" fontId="46" fillId="39" borderId="0" xfId="0" applyFont="1" applyFill="1" applyAlignment="1">
      <alignment horizontal="center" vertical="center"/>
    </xf>
    <xf numFmtId="0" fontId="46" fillId="39" borderId="0" xfId="0" applyFont="1" applyFill="1" applyAlignment="1">
      <alignment horizontal="left" vertical="center" wrapText="1"/>
    </xf>
    <xf numFmtId="43" fontId="22" fillId="35" borderId="11" xfId="42" applyFont="1" applyFill="1" applyBorder="1" applyAlignment="1">
      <alignment horizontal="center" vertical="center" wrapText="1"/>
    </xf>
    <xf numFmtId="43" fontId="46" fillId="39" borderId="11" xfId="42" applyFont="1" applyFill="1" applyBorder="1" applyAlignment="1">
      <alignment horizontal="left" vertical="center"/>
    </xf>
    <xf numFmtId="166" fontId="46" fillId="39" borderId="11" xfId="42" applyNumberFormat="1" applyFont="1" applyFill="1" applyBorder="1" applyAlignment="1">
      <alignment horizontal="left" vertical="center"/>
    </xf>
    <xf numFmtId="43" fontId="46" fillId="39" borderId="11" xfId="42" applyFont="1" applyFill="1" applyBorder="1" applyAlignment="1">
      <alignment horizontal="center" vertical="center"/>
    </xf>
    <xf numFmtId="166" fontId="46" fillId="39" borderId="11" xfId="42" applyNumberFormat="1" applyFont="1" applyFill="1" applyBorder="1" applyAlignment="1">
      <alignment horizontal="center" vertical="center"/>
    </xf>
    <xf numFmtId="0" fontId="41" fillId="36" borderId="0" xfId="0" applyFont="1" applyFill="1" applyAlignment="1">
      <alignment horizontal="left"/>
    </xf>
    <xf numFmtId="0" fontId="44" fillId="33" borderId="0" xfId="0" applyFont="1" applyFill="1" applyAlignment="1">
      <alignment horizontal="left"/>
    </xf>
    <xf numFmtId="0" fontId="45" fillId="39" borderId="0" xfId="0" applyFont="1" applyFill="1" applyAlignment="1">
      <alignment horizontal="center" vertical="center"/>
    </xf>
    <xf numFmtId="0" fontId="24" fillId="36" borderId="0" xfId="0" applyFont="1" applyFill="1"/>
    <xf numFmtId="0" fontId="14" fillId="36" borderId="0" xfId="0" applyFont="1" applyFill="1"/>
    <xf numFmtId="0" fontId="32" fillId="36" borderId="0" xfId="0" applyFont="1" applyFill="1" applyAlignment="1">
      <alignment horizontal="left"/>
    </xf>
    <xf numFmtId="0" fontId="24" fillId="36" borderId="0" xfId="45" applyFill="1"/>
    <xf numFmtId="3" fontId="24" fillId="36" borderId="0" xfId="45" applyNumberFormat="1" applyFill="1"/>
    <xf numFmtId="0" fontId="43" fillId="36" borderId="0" xfId="45" applyFont="1" applyFill="1" applyAlignment="1">
      <alignment horizontal="center" vertical="top" wrapText="1"/>
    </xf>
    <xf numFmtId="0" fontId="52" fillId="36" borderId="0" xfId="45" applyFont="1" applyFill="1" applyAlignment="1">
      <alignment horizontal="center" vertical="top" wrapText="1"/>
    </xf>
    <xf numFmtId="0" fontId="24" fillId="36" borderId="0" xfId="45" applyFill="1" applyAlignment="1">
      <alignment vertical="top" wrapText="1"/>
    </xf>
    <xf numFmtId="0" fontId="14" fillId="36" borderId="0" xfId="45" applyFont="1" applyFill="1"/>
    <xf numFmtId="166" fontId="24" fillId="36" borderId="0" xfId="42" applyNumberFormat="1" applyFont="1" applyFill="1"/>
    <xf numFmtId="0" fontId="41" fillId="36" borderId="0" xfId="0" applyFont="1" applyFill="1"/>
    <xf numFmtId="0" fontId="53" fillId="36" borderId="0" xfId="45" applyFont="1" applyFill="1"/>
    <xf numFmtId="167" fontId="0" fillId="36" borderId="0" xfId="48" applyNumberFormat="1" applyFont="1" applyFill="1"/>
    <xf numFmtId="167" fontId="24" fillId="36" borderId="0" xfId="45" applyNumberFormat="1" applyFill="1"/>
    <xf numFmtId="0" fontId="52" fillId="36" borderId="0" xfId="45" applyFont="1" applyFill="1"/>
    <xf numFmtId="3" fontId="55" fillId="36" borderId="0" xfId="45" applyNumberFormat="1" applyFont="1" applyFill="1" applyAlignment="1">
      <alignment horizontal="right" wrapText="1"/>
    </xf>
    <xf numFmtId="164" fontId="24" fillId="36" borderId="0" xfId="45" applyNumberFormat="1" applyFill="1"/>
    <xf numFmtId="166" fontId="55" fillId="36" borderId="51" xfId="49" applyNumberFormat="1" applyFont="1" applyFill="1" applyBorder="1" applyAlignment="1">
      <alignment horizontal="right" vertical="top" wrapText="1"/>
    </xf>
    <xf numFmtId="166" fontId="24" fillId="36" borderId="0" xfId="45" applyNumberFormat="1" applyFill="1"/>
    <xf numFmtId="166" fontId="24" fillId="36" borderId="0" xfId="49" applyNumberFormat="1" applyFont="1" applyFill="1" applyBorder="1"/>
    <xf numFmtId="166" fontId="0" fillId="36" borderId="0" xfId="49" applyNumberFormat="1" applyFont="1" applyFill="1" applyBorder="1"/>
    <xf numFmtId="166" fontId="0" fillId="36" borderId="0" xfId="49" applyNumberFormat="1" applyFont="1" applyFill="1"/>
    <xf numFmtId="0" fontId="46" fillId="36" borderId="0" xfId="45" applyFont="1" applyFill="1"/>
    <xf numFmtId="0" fontId="43" fillId="0" borderId="52" xfId="0" applyFont="1" applyBorder="1" applyAlignment="1">
      <alignment horizontal="center" vertical="top" wrapText="1"/>
    </xf>
    <xf numFmtId="0" fontId="43" fillId="0" borderId="53" xfId="0" applyFont="1" applyBorder="1" applyAlignment="1">
      <alignment horizontal="center" vertical="top" wrapText="1"/>
    </xf>
    <xf numFmtId="0" fontId="16" fillId="0" borderId="54" xfId="0" applyFont="1" applyBorder="1" applyAlignment="1">
      <alignment horizontal="center" vertical="top" wrapText="1"/>
    </xf>
    <xf numFmtId="0" fontId="0" fillId="0" borderId="0" xfId="0" applyAlignment="1">
      <alignment vertical="top" wrapText="1"/>
    </xf>
    <xf numFmtId="0" fontId="43" fillId="0" borderId="0" xfId="0" applyFont="1" applyAlignment="1">
      <alignment horizontal="center" vertical="top" wrapText="1"/>
    </xf>
    <xf numFmtId="167" fontId="24" fillId="36" borderId="0" xfId="46" applyNumberFormat="1" applyFont="1" applyFill="1"/>
    <xf numFmtId="49" fontId="24" fillId="36" borderId="0" xfId="45" applyNumberFormat="1" applyFill="1"/>
    <xf numFmtId="1" fontId="24" fillId="36" borderId="0" xfId="45" applyNumberFormat="1" applyFill="1"/>
    <xf numFmtId="0" fontId="55" fillId="0" borderId="0" xfId="0" applyFont="1" applyAlignment="1">
      <alignment vertical="top" wrapText="1"/>
    </xf>
    <xf numFmtId="0" fontId="33" fillId="0" borderId="0" xfId="0" applyFont="1" applyAlignment="1">
      <alignment horizontal="left"/>
    </xf>
    <xf numFmtId="0" fontId="33" fillId="36" borderId="0" xfId="45" applyFont="1" applyFill="1"/>
    <xf numFmtId="0" fontId="35" fillId="33" borderId="0" xfId="0" applyFont="1" applyFill="1" applyAlignment="1">
      <alignment horizontal="left"/>
    </xf>
    <xf numFmtId="0" fontId="33" fillId="33" borderId="0" xfId="0" applyFont="1" applyFill="1" applyAlignment="1">
      <alignment horizontal="left" vertical="top" wrapText="1"/>
    </xf>
    <xf numFmtId="0" fontId="33" fillId="33" borderId="0" xfId="0" applyFont="1" applyFill="1"/>
    <xf numFmtId="0" fontId="59" fillId="33" borderId="0" xfId="0" applyFont="1" applyFill="1"/>
    <xf numFmtId="0" fontId="57" fillId="0" borderId="0" xfId="0" applyFont="1"/>
    <xf numFmtId="0" fontId="59" fillId="36" borderId="0" xfId="0" applyFont="1" applyFill="1" applyAlignment="1">
      <alignment vertical="top"/>
    </xf>
    <xf numFmtId="0" fontId="57" fillId="36" borderId="0" xfId="0" applyFont="1" applyFill="1"/>
    <xf numFmtId="0" fontId="61" fillId="36" borderId="0" xfId="0" applyFont="1" applyFill="1" applyAlignment="1">
      <alignment vertical="center"/>
    </xf>
    <xf numFmtId="0" fontId="35" fillId="33" borderId="0" xfId="0" applyFont="1" applyFill="1"/>
    <xf numFmtId="0" fontId="61" fillId="0" borderId="0" xfId="0" applyFont="1"/>
    <xf numFmtId="0" fontId="61" fillId="0" borderId="0" xfId="0" applyFont="1" applyAlignment="1">
      <alignment vertical="center"/>
    </xf>
    <xf numFmtId="0" fontId="33" fillId="36" borderId="0" xfId="0" applyFont="1" applyFill="1"/>
    <xf numFmtId="0" fontId="64" fillId="33" borderId="0" xfId="0" applyFont="1" applyFill="1" applyAlignment="1">
      <alignment horizontal="center"/>
    </xf>
    <xf numFmtId="41" fontId="64" fillId="33" borderId="0" xfId="0" applyNumberFormat="1" applyFont="1" applyFill="1" applyAlignment="1">
      <alignment horizontal="center"/>
    </xf>
    <xf numFmtId="41" fontId="63" fillId="36" borderId="0" xfId="0" applyNumberFormat="1" applyFont="1" applyFill="1" applyAlignment="1">
      <alignment vertical="center"/>
    </xf>
    <xf numFmtId="41" fontId="65" fillId="36" borderId="0" xfId="0" applyNumberFormat="1" applyFont="1" applyFill="1" applyAlignment="1">
      <alignment horizontal="left"/>
    </xf>
    <xf numFmtId="41" fontId="63" fillId="36" borderId="0" xfId="0" applyNumberFormat="1" applyFont="1" applyFill="1" applyAlignment="1">
      <alignment vertical="center" wrapText="1"/>
    </xf>
    <xf numFmtId="0" fontId="63" fillId="0" borderId="0" xfId="0" applyFont="1" applyAlignment="1">
      <alignment vertical="top"/>
    </xf>
    <xf numFmtId="0" fontId="57" fillId="36" borderId="0" xfId="0" applyFont="1" applyFill="1" applyAlignment="1">
      <alignment vertical="top"/>
    </xf>
    <xf numFmtId="0" fontId="61" fillId="36" borderId="0" xfId="0" applyFont="1" applyFill="1" applyAlignment="1">
      <alignment horizontal="left" vertical="center"/>
    </xf>
    <xf numFmtId="0" fontId="33" fillId="33" borderId="0" xfId="0" applyFont="1" applyFill="1" applyAlignment="1">
      <alignment horizontal="left" vertical="center"/>
    </xf>
    <xf numFmtId="167" fontId="33" fillId="33" borderId="0" xfId="46" applyNumberFormat="1" applyFont="1" applyFill="1" applyAlignment="1">
      <alignment horizontal="left"/>
    </xf>
    <xf numFmtId="0" fontId="35" fillId="33" borderId="0" xfId="0" applyFont="1" applyFill="1" applyAlignment="1">
      <alignment horizontal="right"/>
    </xf>
    <xf numFmtId="0" fontId="67" fillId="33" borderId="0" xfId="0" applyFont="1" applyFill="1" applyAlignment="1">
      <alignment horizontal="right"/>
    </xf>
    <xf numFmtId="0" fontId="33" fillId="36" borderId="0" xfId="45" applyFont="1" applyFill="1" applyAlignment="1">
      <alignment horizontal="left"/>
    </xf>
    <xf numFmtId="166" fontId="19" fillId="39" borderId="20" xfId="0" applyNumberFormat="1" applyFont="1" applyFill="1" applyBorder="1" applyAlignment="1">
      <alignment horizontal="right" vertical="center" wrapText="1"/>
    </xf>
    <xf numFmtId="166" fontId="19" fillId="39" borderId="23" xfId="42" applyNumberFormat="1" applyFont="1" applyFill="1" applyBorder="1" applyAlignment="1">
      <alignment horizontal="right" vertical="center" wrapText="1"/>
    </xf>
    <xf numFmtId="166" fontId="22" fillId="35" borderId="32" xfId="42" applyNumberFormat="1" applyFont="1" applyFill="1" applyBorder="1" applyAlignment="1">
      <alignment horizontal="right" vertical="center" wrapText="1"/>
    </xf>
    <xf numFmtId="166" fontId="22" fillId="33" borderId="32" xfId="42" applyNumberFormat="1" applyFont="1" applyFill="1" applyBorder="1" applyAlignment="1">
      <alignment horizontal="right" vertical="center" wrapText="1"/>
    </xf>
    <xf numFmtId="166" fontId="19" fillId="39" borderId="32" xfId="42" applyNumberFormat="1" applyFont="1" applyFill="1" applyBorder="1" applyAlignment="1">
      <alignment horizontal="right" vertical="center" wrapText="1"/>
    </xf>
    <xf numFmtId="166" fontId="0" fillId="36" borderId="0" xfId="0" applyNumberFormat="1" applyFill="1"/>
    <xf numFmtId="164" fontId="0" fillId="36" borderId="0" xfId="0" applyNumberFormat="1" applyFill="1"/>
    <xf numFmtId="43" fontId="18" fillId="33" borderId="0" xfId="0" applyNumberFormat="1" applyFont="1" applyFill="1" applyAlignment="1">
      <alignment horizontal="center" vertical="center"/>
    </xf>
    <xf numFmtId="169" fontId="18" fillId="33" borderId="0" xfId="0" applyNumberFormat="1" applyFont="1" applyFill="1" applyAlignment="1">
      <alignment horizontal="center" vertical="center"/>
    </xf>
    <xf numFmtId="43" fontId="18" fillId="33" borderId="0" xfId="0" applyNumberFormat="1" applyFont="1" applyFill="1" applyAlignment="1">
      <alignment horizontal="center"/>
    </xf>
    <xf numFmtId="167" fontId="23" fillId="33" borderId="0" xfId="46" applyNumberFormat="1" applyFont="1" applyFill="1" applyAlignment="1">
      <alignment horizontal="left"/>
    </xf>
    <xf numFmtId="0" fontId="69" fillId="33" borderId="0" xfId="0" applyFont="1" applyFill="1" applyAlignment="1">
      <alignment horizontal="center"/>
    </xf>
    <xf numFmtId="166" fontId="35" fillId="33" borderId="0" xfId="0" applyNumberFormat="1" applyFont="1" applyFill="1" applyAlignment="1">
      <alignment horizontal="right"/>
    </xf>
    <xf numFmtId="3" fontId="22" fillId="36" borderId="0" xfId="0" applyNumberFormat="1" applyFont="1" applyFill="1" applyAlignment="1">
      <alignment horizontal="right" vertical="center" wrapText="1" indent="1"/>
    </xf>
    <xf numFmtId="0" fontId="22" fillId="36" borderId="0" xfId="0" applyFont="1" applyFill="1" applyAlignment="1">
      <alignment horizontal="right" vertical="center" wrapText="1" indent="1"/>
    </xf>
    <xf numFmtId="43" fontId="18" fillId="36" borderId="0" xfId="0" applyNumberFormat="1" applyFont="1" applyFill="1" applyAlignment="1">
      <alignment horizontal="center" vertical="center"/>
    </xf>
    <xf numFmtId="0" fontId="18" fillId="36" borderId="0" xfId="0" applyFont="1" applyFill="1" applyAlignment="1">
      <alignment horizontal="center" vertical="center"/>
    </xf>
    <xf numFmtId="0" fontId="33" fillId="36" borderId="0" xfId="0" applyFont="1" applyFill="1" applyAlignment="1">
      <alignment vertical="center"/>
    </xf>
    <xf numFmtId="0" fontId="19" fillId="34" borderId="0" xfId="0" applyFont="1" applyFill="1" applyAlignment="1">
      <alignment horizontal="center" vertical="center" wrapText="1"/>
    </xf>
    <xf numFmtId="166" fontId="19" fillId="34" borderId="0" xfId="42" applyNumberFormat="1" applyFont="1" applyFill="1" applyBorder="1" applyAlignment="1">
      <alignment horizontal="right" vertical="center" wrapText="1"/>
    </xf>
    <xf numFmtId="164" fontId="19" fillId="34" borderId="0" xfId="42" applyNumberFormat="1" applyFont="1" applyFill="1" applyBorder="1" applyAlignment="1">
      <alignment horizontal="right" vertical="center" wrapText="1"/>
    </xf>
    <xf numFmtId="0" fontId="70" fillId="34" borderId="0" xfId="0" applyFont="1" applyFill="1" applyAlignment="1">
      <alignment horizontal="left" vertical="center" wrapText="1"/>
    </xf>
    <xf numFmtId="0" fontId="17" fillId="34" borderId="0" xfId="0" applyFont="1" applyFill="1"/>
    <xf numFmtId="0" fontId="70" fillId="34" borderId="0" xfId="0" applyFont="1" applyFill="1" applyAlignment="1">
      <alignment vertical="center"/>
    </xf>
    <xf numFmtId="0" fontId="32" fillId="35" borderId="0" xfId="0" applyFont="1" applyFill="1" applyAlignment="1">
      <alignment vertical="center"/>
    </xf>
    <xf numFmtId="0" fontId="32" fillId="35" borderId="0" xfId="0" applyFont="1" applyFill="1" applyAlignment="1">
      <alignment horizontal="center" vertical="center"/>
    </xf>
    <xf numFmtId="166" fontId="19" fillId="34" borderId="0" xfId="42" applyNumberFormat="1" applyFont="1" applyFill="1" applyBorder="1" applyAlignment="1">
      <alignment horizontal="center" vertical="center" wrapText="1"/>
    </xf>
    <xf numFmtId="166" fontId="70" fillId="34" borderId="0" xfId="42" applyNumberFormat="1" applyFont="1" applyFill="1" applyBorder="1" applyAlignment="1">
      <alignment horizontal="left" vertical="center" wrapText="1"/>
    </xf>
    <xf numFmtId="3" fontId="22" fillId="36" borderId="0" xfId="0" applyNumberFormat="1" applyFont="1" applyFill="1" applyAlignment="1">
      <alignment horizontal="right" vertical="center" wrapText="1"/>
    </xf>
    <xf numFmtId="0" fontId="22" fillId="36" borderId="0" xfId="0" applyFont="1" applyFill="1" applyAlignment="1">
      <alignment horizontal="right" vertical="center" wrapText="1"/>
    </xf>
    <xf numFmtId="0" fontId="22" fillId="34" borderId="0" xfId="0" applyFont="1" applyFill="1" applyAlignment="1">
      <alignment horizontal="center" vertical="center" wrapText="1"/>
    </xf>
    <xf numFmtId="0" fontId="19" fillId="34" borderId="0" xfId="0" applyFont="1" applyFill="1" applyAlignment="1">
      <alignment horizontal="right" vertical="center" wrapText="1"/>
    </xf>
    <xf numFmtId="1" fontId="19" fillId="39" borderId="43" xfId="0" applyNumberFormat="1" applyFont="1" applyFill="1" applyBorder="1" applyAlignment="1">
      <alignment horizontal="right" vertical="center" wrapText="1"/>
    </xf>
    <xf numFmtId="165" fontId="22" fillId="36" borderId="0" xfId="0" applyNumberFormat="1" applyFont="1" applyFill="1" applyAlignment="1">
      <alignment horizontal="right" vertical="center" wrapText="1"/>
    </xf>
    <xf numFmtId="166" fontId="22" fillId="36" borderId="0" xfId="42" applyNumberFormat="1" applyFont="1" applyFill="1" applyBorder="1" applyAlignment="1">
      <alignment horizontal="right" vertical="center" wrapText="1"/>
    </xf>
    <xf numFmtId="0" fontId="22" fillId="39" borderId="55" xfId="0" applyFont="1" applyFill="1" applyBorder="1" applyAlignment="1">
      <alignment horizontal="center" vertical="center" wrapText="1"/>
    </xf>
    <xf numFmtId="0" fontId="19" fillId="39" borderId="55" xfId="0" applyFont="1" applyFill="1" applyBorder="1" applyAlignment="1">
      <alignment horizontal="left" vertical="center" wrapText="1"/>
    </xf>
    <xf numFmtId="0" fontId="19" fillId="39" borderId="56" xfId="0" applyFont="1" applyFill="1" applyBorder="1" applyAlignment="1">
      <alignment horizontal="right" vertical="center" wrapText="1"/>
    </xf>
    <xf numFmtId="166" fontId="19" fillId="39" borderId="57" xfId="42" applyNumberFormat="1" applyFont="1" applyFill="1" applyBorder="1" applyAlignment="1">
      <alignment horizontal="right" vertical="center" wrapText="1"/>
    </xf>
    <xf numFmtId="166" fontId="19" fillId="39" borderId="58" xfId="42" applyNumberFormat="1" applyFont="1" applyFill="1" applyBorder="1" applyAlignment="1">
      <alignment horizontal="right" vertical="center" wrapText="1"/>
    </xf>
    <xf numFmtId="0" fontId="19" fillId="39" borderId="59" xfId="0" applyFont="1" applyFill="1" applyBorder="1" applyAlignment="1">
      <alignment horizontal="right" vertical="center" wrapText="1"/>
    </xf>
    <xf numFmtId="0" fontId="70" fillId="34" borderId="60" xfId="0" applyFont="1" applyFill="1" applyBorder="1" applyAlignment="1">
      <alignment horizontal="left" vertical="center" wrapText="1"/>
    </xf>
    <xf numFmtId="0" fontId="22" fillId="33" borderId="11" xfId="0" applyFont="1" applyFill="1" applyBorder="1" applyAlignment="1">
      <alignment horizontal="center" vertical="center"/>
    </xf>
    <xf numFmtId="0" fontId="22" fillId="33" borderId="12" xfId="0" applyFont="1" applyFill="1" applyBorder="1" applyAlignment="1">
      <alignment horizontal="center" vertical="center" wrapText="1"/>
    </xf>
    <xf numFmtId="0" fontId="22" fillId="35" borderId="11" xfId="0" applyFont="1" applyFill="1" applyBorder="1" applyAlignment="1">
      <alignment horizontal="center" vertical="center"/>
    </xf>
    <xf numFmtId="0" fontId="22" fillId="35" borderId="12" xfId="0" applyFont="1" applyFill="1" applyBorder="1" applyAlignment="1">
      <alignment horizontal="center" vertical="center" wrapText="1"/>
    </xf>
    <xf numFmtId="16" fontId="22" fillId="35" borderId="11" xfId="0" quotePrefix="1" applyNumberFormat="1" applyFont="1" applyFill="1" applyBorder="1" applyAlignment="1">
      <alignment horizontal="center" vertical="center"/>
    </xf>
    <xf numFmtId="16" fontId="22" fillId="33" borderId="11" xfId="0" quotePrefix="1" applyNumberFormat="1" applyFont="1" applyFill="1" applyBorder="1" applyAlignment="1">
      <alignment horizontal="center" vertical="center"/>
    </xf>
    <xf numFmtId="0" fontId="22" fillId="33" borderId="13" xfId="0" applyFont="1" applyFill="1" applyBorder="1" applyAlignment="1">
      <alignment horizontal="center" vertical="center" wrapText="1"/>
    </xf>
    <xf numFmtId="0" fontId="22" fillId="33" borderId="14" xfId="0" applyFont="1" applyFill="1" applyBorder="1" applyAlignment="1">
      <alignment horizontal="left" vertical="center" wrapText="1"/>
    </xf>
    <xf numFmtId="0" fontId="22" fillId="33" borderId="14" xfId="0" applyFont="1" applyFill="1" applyBorder="1" applyAlignment="1">
      <alignment horizontal="center" vertical="center" wrapText="1"/>
    </xf>
    <xf numFmtId="16" fontId="22" fillId="33" borderId="14" xfId="0" quotePrefix="1" applyNumberFormat="1" applyFont="1" applyFill="1" applyBorder="1" applyAlignment="1">
      <alignment horizontal="center" vertical="center"/>
    </xf>
    <xf numFmtId="0" fontId="22" fillId="33" borderId="14" xfId="0" applyFont="1" applyFill="1" applyBorder="1" applyAlignment="1">
      <alignment horizontal="center" vertical="center"/>
    </xf>
    <xf numFmtId="0" fontId="22" fillId="33" borderId="15" xfId="0" applyFont="1" applyFill="1" applyBorder="1" applyAlignment="1">
      <alignment horizontal="center" vertical="center" wrapText="1"/>
    </xf>
    <xf numFmtId="166" fontId="19" fillId="40" borderId="55" xfId="42" applyNumberFormat="1" applyFont="1" applyFill="1" applyBorder="1" applyAlignment="1">
      <alignment horizontal="center" vertical="center" wrapText="1"/>
    </xf>
    <xf numFmtId="166" fontId="19" fillId="40" borderId="55" xfId="42" applyNumberFormat="1" applyFont="1" applyFill="1" applyBorder="1" applyAlignment="1">
      <alignment horizontal="left" vertical="center" wrapText="1"/>
    </xf>
    <xf numFmtId="164" fontId="19" fillId="40" borderId="55" xfId="42" applyNumberFormat="1" applyFont="1" applyFill="1" applyBorder="1" applyAlignment="1">
      <alignment horizontal="right" vertical="center" wrapText="1"/>
    </xf>
    <xf numFmtId="164" fontId="19" fillId="40" borderId="55" xfId="42" applyNumberFormat="1" applyFont="1" applyFill="1" applyBorder="1" applyAlignment="1">
      <alignment horizontal="right" vertical="center"/>
    </xf>
    <xf numFmtId="0" fontId="33" fillId="36" borderId="0" xfId="0" applyFont="1" applyFill="1" applyAlignment="1">
      <alignment horizontal="left" vertical="center"/>
    </xf>
    <xf numFmtId="0" fontId="19" fillId="39" borderId="61" xfId="0" applyFont="1" applyFill="1" applyBorder="1" applyAlignment="1">
      <alignment horizontal="center" vertical="center" wrapText="1"/>
    </xf>
    <xf numFmtId="0" fontId="19" fillId="39" borderId="61" xfId="0" applyFont="1" applyFill="1" applyBorder="1" applyAlignment="1">
      <alignment horizontal="left" vertical="center" wrapText="1"/>
    </xf>
    <xf numFmtId="0" fontId="19" fillId="39" borderId="62" xfId="0" applyFont="1" applyFill="1" applyBorder="1" applyAlignment="1">
      <alignment horizontal="center" vertical="center" wrapText="1"/>
    </xf>
    <xf numFmtId="0" fontId="19" fillId="39" borderId="63" xfId="0" applyFont="1" applyFill="1" applyBorder="1" applyAlignment="1">
      <alignment horizontal="center" vertical="center" wrapText="1"/>
    </xf>
    <xf numFmtId="0" fontId="45" fillId="34" borderId="12" xfId="0" applyFont="1" applyFill="1" applyBorder="1" applyAlignment="1">
      <alignment horizontal="center" vertical="center"/>
    </xf>
    <xf numFmtId="166" fontId="46" fillId="34" borderId="10" xfId="42" applyNumberFormat="1" applyFont="1" applyFill="1" applyBorder="1" applyAlignment="1">
      <alignment horizontal="right" vertical="center"/>
    </xf>
    <xf numFmtId="166" fontId="46" fillId="34" borderId="0" xfId="42" applyNumberFormat="1" applyFont="1" applyFill="1" applyBorder="1" applyAlignment="1">
      <alignment horizontal="right" vertical="center"/>
    </xf>
    <xf numFmtId="0" fontId="45" fillId="41" borderId="64" xfId="0" applyFont="1" applyFill="1" applyBorder="1" applyAlignment="1">
      <alignment horizontal="center" vertical="center"/>
    </xf>
    <xf numFmtId="0" fontId="46" fillId="41" borderId="39" xfId="0" applyFont="1" applyFill="1" applyBorder="1" applyAlignment="1">
      <alignment horizontal="left" vertical="center"/>
    </xf>
    <xf numFmtId="166" fontId="46" fillId="41" borderId="65" xfId="42" applyNumberFormat="1" applyFont="1" applyFill="1" applyBorder="1" applyAlignment="1">
      <alignment horizontal="right" vertical="center"/>
    </xf>
    <xf numFmtId="166" fontId="46" fillId="41" borderId="35" xfId="42" applyNumberFormat="1" applyFont="1" applyFill="1" applyBorder="1" applyAlignment="1">
      <alignment horizontal="right" vertical="center"/>
    </xf>
    <xf numFmtId="166" fontId="46" fillId="41" borderId="66" xfId="42" applyNumberFormat="1" applyFont="1" applyFill="1" applyBorder="1" applyAlignment="1">
      <alignment horizontal="right" vertical="center"/>
    </xf>
    <xf numFmtId="166" fontId="46" fillId="41" borderId="37" xfId="42" applyNumberFormat="1" applyFont="1" applyFill="1" applyBorder="1" applyAlignment="1">
      <alignment horizontal="right" vertical="center"/>
    </xf>
    <xf numFmtId="0" fontId="22" fillId="35" borderId="35" xfId="0" applyFont="1" applyFill="1" applyBorder="1" applyAlignment="1">
      <alignment horizontal="center" vertical="center" wrapText="1"/>
    </xf>
    <xf numFmtId="0" fontId="22" fillId="35" borderId="64" xfId="0" applyFont="1" applyFill="1" applyBorder="1" applyAlignment="1">
      <alignment horizontal="left" vertical="center" wrapText="1"/>
    </xf>
    <xf numFmtId="166" fontId="22" fillId="35" borderId="65" xfId="42" applyNumberFormat="1" applyFont="1" applyFill="1" applyBorder="1" applyAlignment="1">
      <alignment horizontal="right" vertical="center"/>
    </xf>
    <xf numFmtId="166" fontId="22" fillId="35" borderId="35" xfId="42" applyNumberFormat="1" applyFont="1" applyFill="1" applyBorder="1" applyAlignment="1">
      <alignment horizontal="right" vertical="center"/>
    </xf>
    <xf numFmtId="166" fontId="22" fillId="35" borderId="66" xfId="42" applyNumberFormat="1" applyFont="1" applyFill="1" applyBorder="1" applyAlignment="1">
      <alignment horizontal="right" vertical="center"/>
    </xf>
    <xf numFmtId="166" fontId="22" fillId="35" borderId="37" xfId="42" applyNumberFormat="1" applyFont="1" applyFill="1" applyBorder="1" applyAlignment="1">
      <alignment horizontal="right" vertical="center"/>
    </xf>
    <xf numFmtId="0" fontId="46" fillId="34" borderId="67" xfId="0" applyFont="1" applyFill="1" applyBorder="1" applyAlignment="1">
      <alignment horizontal="left" vertical="center"/>
    </xf>
    <xf numFmtId="166" fontId="46" fillId="34" borderId="68" xfId="42" applyNumberFormat="1" applyFont="1" applyFill="1" applyBorder="1" applyAlignment="1">
      <alignment horizontal="left" vertical="center"/>
    </xf>
    <xf numFmtId="0" fontId="70" fillId="34" borderId="68" xfId="0" applyFont="1" applyFill="1" applyBorder="1" applyAlignment="1">
      <alignment horizontal="left" vertical="center"/>
    </xf>
    <xf numFmtId="43" fontId="22" fillId="35" borderId="11" xfId="42" applyFont="1" applyFill="1" applyBorder="1" applyAlignment="1">
      <alignment horizontal="left" vertical="center" wrapText="1"/>
    </xf>
    <xf numFmtId="0" fontId="41" fillId="39" borderId="0" xfId="0" applyFont="1" applyFill="1" applyAlignment="1">
      <alignment vertical="center"/>
    </xf>
    <xf numFmtId="0" fontId="21" fillId="34" borderId="0" xfId="0" applyFont="1" applyFill="1" applyAlignment="1">
      <alignment wrapText="1"/>
    </xf>
    <xf numFmtId="0" fontId="21" fillId="34" borderId="34" xfId="0" applyFont="1" applyFill="1" applyBorder="1" applyAlignment="1">
      <alignment wrapText="1"/>
    </xf>
    <xf numFmtId="0" fontId="24" fillId="37" borderId="69" xfId="0" applyFont="1" applyFill="1" applyBorder="1"/>
    <xf numFmtId="0" fontId="26" fillId="0" borderId="70" xfId="44" applyFont="1" applyBorder="1" applyAlignment="1">
      <alignment vertical="center"/>
    </xf>
    <xf numFmtId="0" fontId="31" fillId="0" borderId="70" xfId="43" applyBorder="1" applyAlignment="1">
      <alignment vertical="center"/>
    </xf>
    <xf numFmtId="0" fontId="61" fillId="36" borderId="0" xfId="0" applyFont="1" applyFill="1"/>
    <xf numFmtId="0" fontId="33" fillId="33" borderId="0" xfId="0" applyFont="1" applyFill="1" applyAlignment="1">
      <alignment vertical="center"/>
    </xf>
    <xf numFmtId="0" fontId="73" fillId="36" borderId="0" xfId="0" applyFont="1" applyFill="1"/>
    <xf numFmtId="165" fontId="18" fillId="33" borderId="0" xfId="0" applyNumberFormat="1" applyFont="1" applyFill="1" applyAlignment="1">
      <alignment horizontal="center"/>
    </xf>
    <xf numFmtId="0" fontId="43" fillId="0" borderId="54" xfId="0" applyFont="1" applyBorder="1" applyAlignment="1">
      <alignment horizontal="center" vertical="top" wrapText="1"/>
    </xf>
    <xf numFmtId="0" fontId="23" fillId="36" borderId="0" xfId="0" applyFont="1" applyFill="1"/>
    <xf numFmtId="0" fontId="22" fillId="34" borderId="60" xfId="0" applyFont="1" applyFill="1" applyBorder="1" applyAlignment="1">
      <alignment horizontal="center" vertical="center" wrapText="1"/>
    </xf>
    <xf numFmtId="0" fontId="22" fillId="34" borderId="60" xfId="0" applyFont="1" applyFill="1" applyBorder="1" applyAlignment="1">
      <alignment horizontal="center" vertical="center"/>
    </xf>
    <xf numFmtId="0" fontId="22" fillId="35" borderId="11" xfId="0" quotePrefix="1" applyFont="1" applyFill="1" applyBorder="1" applyAlignment="1">
      <alignment horizontal="center" vertical="center"/>
    </xf>
    <xf numFmtId="0" fontId="22" fillId="33" borderId="11" xfId="0" quotePrefix="1" applyFont="1" applyFill="1" applyBorder="1" applyAlignment="1">
      <alignment horizontal="center" vertical="center"/>
    </xf>
    <xf numFmtId="43" fontId="74" fillId="33" borderId="0" xfId="0" applyNumberFormat="1" applyFont="1" applyFill="1" applyAlignment="1">
      <alignment horizontal="left" vertical="center"/>
    </xf>
    <xf numFmtId="166" fontId="19" fillId="39" borderId="16" xfId="42" applyNumberFormat="1" applyFont="1" applyFill="1" applyBorder="1" applyAlignment="1">
      <alignment horizontal="right" vertical="center" wrapText="1"/>
    </xf>
    <xf numFmtId="0" fontId="13" fillId="36" borderId="0" xfId="0" applyFont="1" applyFill="1" applyAlignment="1">
      <alignment horizontal="center" vertical="top" wrapText="1"/>
    </xf>
    <xf numFmtId="0" fontId="17" fillId="36" borderId="0" xfId="0" applyFont="1" applyFill="1" applyAlignment="1">
      <alignment vertical="top" wrapText="1"/>
    </xf>
    <xf numFmtId="41" fontId="22" fillId="35" borderId="16" xfId="0" applyNumberFormat="1" applyFont="1" applyFill="1" applyBorder="1" applyAlignment="1">
      <alignment horizontal="right" vertical="center" wrapText="1"/>
    </xf>
    <xf numFmtId="0" fontId="17" fillId="36" borderId="0" xfId="0" applyFont="1" applyFill="1" applyAlignment="1">
      <alignment horizontal="center" vertical="top" wrapText="1"/>
    </xf>
    <xf numFmtId="0" fontId="17" fillId="36" borderId="0" xfId="0" applyFont="1" applyFill="1" applyAlignment="1">
      <alignment horizontal="left" vertical="top" wrapText="1"/>
    </xf>
    <xf numFmtId="3" fontId="17" fillId="36" borderId="0" xfId="0" applyNumberFormat="1" applyFont="1" applyFill="1" applyAlignment="1">
      <alignment horizontal="right" vertical="top" wrapText="1"/>
    </xf>
    <xf numFmtId="0" fontId="17" fillId="36" borderId="0" xfId="0" applyFont="1" applyFill="1" applyAlignment="1">
      <alignment horizontal="right" vertical="top" wrapText="1"/>
    </xf>
    <xf numFmtId="0" fontId="17" fillId="36" borderId="0" xfId="0" applyFont="1" applyFill="1" applyAlignment="1">
      <alignment horizontal="center"/>
    </xf>
    <xf numFmtId="41" fontId="22" fillId="35" borderId="23" xfId="0" applyNumberFormat="1" applyFont="1" applyFill="1" applyBorder="1" applyAlignment="1">
      <alignment horizontal="right" vertical="center" wrapText="1"/>
    </xf>
    <xf numFmtId="41" fontId="22" fillId="33" borderId="23" xfId="0" applyNumberFormat="1" applyFont="1" applyFill="1" applyBorder="1" applyAlignment="1">
      <alignment horizontal="right" vertical="center" wrapText="1"/>
    </xf>
    <xf numFmtId="0" fontId="18" fillId="36" borderId="0" xfId="0" applyFont="1" applyFill="1" applyAlignment="1">
      <alignment horizontal="center"/>
    </xf>
    <xf numFmtId="165" fontId="18" fillId="36" borderId="0" xfId="0" applyNumberFormat="1" applyFont="1" applyFill="1" applyAlignment="1">
      <alignment horizontal="center" vertical="top"/>
    </xf>
    <xf numFmtId="0" fontId="46" fillId="39" borderId="71" xfId="0" applyFont="1" applyFill="1" applyBorder="1" applyAlignment="1">
      <alignment horizontal="left" vertical="center"/>
    </xf>
    <xf numFmtId="0" fontId="46" fillId="39" borderId="61" xfId="0" applyFont="1" applyFill="1" applyBorder="1" applyAlignment="1">
      <alignment horizontal="left" vertical="center"/>
    </xf>
    <xf numFmtId="0" fontId="46" fillId="39" borderId="10" xfId="0" applyFont="1" applyFill="1" applyBorder="1" applyAlignment="1">
      <alignment horizontal="center" vertical="center"/>
    </xf>
    <xf numFmtId="0" fontId="46" fillId="39" borderId="72" xfId="0" applyFont="1" applyFill="1" applyBorder="1" applyAlignment="1">
      <alignment horizontal="left" vertical="center"/>
    </xf>
    <xf numFmtId="0" fontId="55" fillId="36" borderId="0" xfId="0" applyFont="1" applyFill="1" applyAlignment="1">
      <alignment vertical="top" wrapText="1"/>
    </xf>
    <xf numFmtId="0" fontId="42" fillId="36" borderId="0" xfId="0" applyFont="1" applyFill="1" applyAlignment="1">
      <alignment horizontal="center" vertical="top" wrapText="1"/>
    </xf>
    <xf numFmtId="0" fontId="42" fillId="36" borderId="0" xfId="0" applyFont="1" applyFill="1" applyAlignment="1">
      <alignment horizontal="left" vertical="top" wrapText="1"/>
    </xf>
    <xf numFmtId="0" fontId="16" fillId="36" borderId="0" xfId="0" applyFont="1" applyFill="1" applyAlignment="1">
      <alignment horizontal="left" vertical="top" wrapText="1"/>
    </xf>
    <xf numFmtId="0" fontId="42" fillId="36" borderId="0" xfId="0" applyFont="1" applyFill="1"/>
    <xf numFmtId="0" fontId="42" fillId="36" borderId="0" xfId="0" applyFont="1" applyFill="1" applyAlignment="1">
      <alignment vertical="top" wrapText="1"/>
    </xf>
    <xf numFmtId="0" fontId="0" fillId="36" borderId="0" xfId="0" applyFill="1" applyAlignment="1">
      <alignment horizontal="left"/>
    </xf>
    <xf numFmtId="0" fontId="46" fillId="39" borderId="55" xfId="0" applyFont="1" applyFill="1" applyBorder="1" applyAlignment="1">
      <alignment horizontal="left" vertical="center"/>
    </xf>
    <xf numFmtId="166" fontId="32" fillId="35" borderId="0" xfId="42" applyNumberFormat="1" applyFont="1" applyFill="1" applyAlignment="1">
      <alignment horizontal="right" vertical="center"/>
    </xf>
    <xf numFmtId="164" fontId="32" fillId="35" borderId="0" xfId="0" applyNumberFormat="1" applyFont="1" applyFill="1" applyAlignment="1">
      <alignment horizontal="right" vertical="center"/>
    </xf>
    <xf numFmtId="41" fontId="19" fillId="39" borderId="23" xfId="0" applyNumberFormat="1" applyFont="1" applyFill="1" applyBorder="1" applyAlignment="1">
      <alignment horizontal="right" vertical="center" wrapText="1"/>
    </xf>
    <xf numFmtId="41" fontId="22" fillId="35" borderId="32" xfId="0" applyNumberFormat="1" applyFont="1" applyFill="1" applyBorder="1" applyAlignment="1">
      <alignment horizontal="right" vertical="center" wrapText="1"/>
    </xf>
    <xf numFmtId="41" fontId="19" fillId="39" borderId="32" xfId="0" applyNumberFormat="1" applyFont="1" applyFill="1" applyBorder="1" applyAlignment="1">
      <alignment horizontal="right" vertical="center" wrapText="1"/>
    </xf>
    <xf numFmtId="166" fontId="18" fillId="33" borderId="0" xfId="0" applyNumberFormat="1" applyFont="1" applyFill="1" applyAlignment="1">
      <alignment horizontal="center" vertical="center"/>
    </xf>
    <xf numFmtId="0" fontId="57" fillId="36" borderId="0" xfId="0" applyFont="1" applyFill="1" applyAlignment="1">
      <alignment vertical="center"/>
    </xf>
    <xf numFmtId="166" fontId="22" fillId="35" borderId="73" xfId="42" applyNumberFormat="1" applyFont="1" applyFill="1" applyBorder="1" applyAlignment="1">
      <alignment horizontal="right" vertical="center" wrapText="1"/>
    </xf>
    <xf numFmtId="164" fontId="22" fillId="35" borderId="73" xfId="42" applyNumberFormat="1" applyFont="1" applyFill="1" applyBorder="1" applyAlignment="1">
      <alignment horizontal="right" vertical="center" wrapText="1"/>
    </xf>
    <xf numFmtId="41" fontId="22" fillId="35" borderId="11" xfId="0" applyNumberFormat="1" applyFont="1" applyFill="1" applyBorder="1" applyAlignment="1">
      <alignment horizontal="right" vertical="center" wrapText="1"/>
    </xf>
    <xf numFmtId="0" fontId="61" fillId="36" borderId="0" xfId="0" applyFont="1" applyFill="1" applyAlignment="1">
      <alignment horizontal="left"/>
    </xf>
    <xf numFmtId="0" fontId="17" fillId="34" borderId="75" xfId="0" applyFont="1" applyFill="1" applyBorder="1"/>
    <xf numFmtId="0" fontId="70" fillId="34" borderId="75" xfId="0" applyFont="1" applyFill="1" applyBorder="1" applyAlignment="1">
      <alignment vertical="center"/>
    </xf>
    <xf numFmtId="41" fontId="22" fillId="35" borderId="31" xfId="0" applyNumberFormat="1" applyFont="1" applyFill="1" applyBorder="1" applyAlignment="1">
      <alignment horizontal="right" vertical="center" wrapText="1"/>
    </xf>
    <xf numFmtId="41" fontId="22" fillId="35" borderId="30" xfId="0" applyNumberFormat="1" applyFont="1" applyFill="1" applyBorder="1" applyAlignment="1">
      <alignment horizontal="right" vertical="center" wrapText="1"/>
    </xf>
    <xf numFmtId="0" fontId="22" fillId="34" borderId="68" xfId="0" applyFont="1" applyFill="1" applyBorder="1" applyAlignment="1">
      <alignment horizontal="center" vertical="center" wrapText="1"/>
    </xf>
    <xf numFmtId="166" fontId="70" fillId="34" borderId="68" xfId="42" applyNumberFormat="1" applyFont="1" applyFill="1" applyBorder="1" applyAlignment="1">
      <alignment horizontal="left" vertical="center" wrapText="1"/>
    </xf>
    <xf numFmtId="0" fontId="19" fillId="34" borderId="68" xfId="0" applyFont="1" applyFill="1" applyBorder="1" applyAlignment="1">
      <alignment horizontal="right" vertical="center" wrapText="1"/>
    </xf>
    <xf numFmtId="166" fontId="19" fillId="34" borderId="68" xfId="42" applyNumberFormat="1" applyFont="1" applyFill="1" applyBorder="1" applyAlignment="1">
      <alignment horizontal="right" vertical="center" wrapText="1"/>
    </xf>
    <xf numFmtId="0" fontId="71" fillId="36" borderId="0" xfId="43" applyFont="1" applyFill="1"/>
    <xf numFmtId="0" fontId="59" fillId="33" borderId="0" xfId="0" applyFont="1" applyFill="1" applyAlignment="1">
      <alignment horizontal="left"/>
    </xf>
    <xf numFmtId="0" fontId="19" fillId="34" borderId="68" xfId="0" applyFont="1" applyFill="1" applyBorder="1" applyAlignment="1">
      <alignment horizontal="center" vertical="center" wrapText="1"/>
    </xf>
    <xf numFmtId="164" fontId="19" fillId="34" borderId="68" xfId="42" applyNumberFormat="1" applyFont="1" applyFill="1" applyBorder="1" applyAlignment="1">
      <alignment horizontal="right" vertical="center" wrapText="1"/>
    </xf>
    <xf numFmtId="0" fontId="19" fillId="34" borderId="60" xfId="0" applyFont="1" applyFill="1" applyBorder="1" applyAlignment="1">
      <alignment horizontal="center" vertical="center" wrapText="1"/>
    </xf>
    <xf numFmtId="164" fontId="19" fillId="34" borderId="60" xfId="42" applyNumberFormat="1" applyFont="1" applyFill="1" applyBorder="1" applyAlignment="1">
      <alignment horizontal="right" vertical="center" wrapText="1"/>
    </xf>
    <xf numFmtId="166" fontId="19" fillId="34" borderId="60" xfId="42" applyNumberFormat="1" applyFont="1" applyFill="1" applyBorder="1" applyAlignment="1">
      <alignment horizontal="right" vertical="center" wrapText="1"/>
    </xf>
    <xf numFmtId="165" fontId="22" fillId="35" borderId="73" xfId="42" applyNumberFormat="1" applyFont="1" applyFill="1" applyBorder="1" applyAlignment="1">
      <alignment horizontal="right" vertical="center" wrapText="1"/>
    </xf>
    <xf numFmtId="1" fontId="22" fillId="35" borderId="73" xfId="42" applyNumberFormat="1" applyFont="1" applyFill="1" applyBorder="1" applyAlignment="1">
      <alignment horizontal="right" vertical="center" wrapText="1"/>
    </xf>
    <xf numFmtId="49" fontId="22" fillId="33" borderId="0" xfId="42" applyNumberFormat="1" applyFont="1" applyFill="1" applyBorder="1" applyAlignment="1">
      <alignment horizontal="right" vertical="center" wrapText="1"/>
    </xf>
    <xf numFmtId="0" fontId="22" fillId="34" borderId="76" xfId="0" applyFont="1" applyFill="1" applyBorder="1" applyAlignment="1">
      <alignment horizontal="center" vertical="center" wrapText="1"/>
    </xf>
    <xf numFmtId="166" fontId="70" fillId="34" borderId="76" xfId="42" applyNumberFormat="1" applyFont="1" applyFill="1" applyBorder="1" applyAlignment="1">
      <alignment horizontal="left" vertical="center" wrapText="1"/>
    </xf>
    <xf numFmtId="0" fontId="19" fillId="34" borderId="76" xfId="0" applyFont="1" applyFill="1" applyBorder="1" applyAlignment="1">
      <alignment horizontal="right" vertical="center" wrapText="1"/>
    </xf>
    <xf numFmtId="166" fontId="19" fillId="34" borderId="76" xfId="42" applyNumberFormat="1" applyFont="1" applyFill="1" applyBorder="1" applyAlignment="1">
      <alignment horizontal="right" vertical="center" wrapText="1"/>
    </xf>
    <xf numFmtId="44" fontId="31" fillId="33" borderId="0" xfId="43" applyNumberFormat="1" applyFill="1" applyAlignment="1">
      <alignment vertical="center"/>
    </xf>
    <xf numFmtId="0" fontId="31" fillId="33" borderId="0" xfId="43" applyNumberFormat="1" applyFill="1" applyAlignment="1">
      <alignment vertical="center"/>
    </xf>
    <xf numFmtId="166" fontId="16" fillId="39" borderId="0" xfId="42" applyNumberFormat="1" applyFont="1" applyFill="1" applyBorder="1" applyAlignment="1">
      <alignment vertical="center"/>
    </xf>
    <xf numFmtId="2" fontId="22" fillId="35" borderId="16" xfId="0" applyNumberFormat="1" applyFont="1" applyFill="1" applyBorder="1" applyAlignment="1">
      <alignment horizontal="right" vertical="center" wrapText="1" indent="1"/>
    </xf>
    <xf numFmtId="0" fontId="70" fillId="34" borderId="68" xfId="0" applyFont="1" applyFill="1" applyBorder="1" applyAlignment="1">
      <alignment horizontal="left" vertical="center" wrapText="1"/>
    </xf>
    <xf numFmtId="0" fontId="27" fillId="36" borderId="0" xfId="0" applyFont="1" applyFill="1" applyAlignment="1">
      <alignment vertical="center"/>
    </xf>
    <xf numFmtId="0" fontId="77" fillId="36" borderId="0" xfId="0" applyFont="1" applyFill="1" applyAlignment="1">
      <alignment vertical="center"/>
    </xf>
    <xf numFmtId="0" fontId="22" fillId="36" borderId="16" xfId="0" applyFont="1" applyFill="1" applyBorder="1" applyAlignment="1">
      <alignment horizontal="center" vertical="center" wrapText="1"/>
    </xf>
    <xf numFmtId="0" fontId="22" fillId="36" borderId="16" xfId="0" applyFont="1" applyFill="1" applyBorder="1" applyAlignment="1">
      <alignment horizontal="left" vertical="center" wrapText="1"/>
    </xf>
    <xf numFmtId="166" fontId="22" fillId="36" borderId="16" xfId="42" applyNumberFormat="1" applyFont="1" applyFill="1" applyBorder="1" applyAlignment="1">
      <alignment horizontal="right" vertical="center" wrapText="1"/>
    </xf>
    <xf numFmtId="0" fontId="22" fillId="36" borderId="16" xfId="0" applyFont="1" applyFill="1" applyBorder="1" applyAlignment="1">
      <alignment horizontal="right" vertical="center" wrapText="1"/>
    </xf>
    <xf numFmtId="165" fontId="22" fillId="36" borderId="16" xfId="0" applyNumberFormat="1" applyFont="1" applyFill="1" applyBorder="1" applyAlignment="1">
      <alignment horizontal="right" vertical="center" wrapText="1"/>
    </xf>
    <xf numFmtId="3" fontId="22" fillId="36" borderId="16" xfId="0" applyNumberFormat="1" applyFont="1" applyFill="1" applyBorder="1" applyAlignment="1">
      <alignment horizontal="right" vertical="center" wrapText="1"/>
    </xf>
    <xf numFmtId="43" fontId="22" fillId="36" borderId="16" xfId="0" applyNumberFormat="1" applyFont="1" applyFill="1" applyBorder="1" applyAlignment="1">
      <alignment horizontal="right" vertical="center" wrapText="1"/>
    </xf>
    <xf numFmtId="0" fontId="22" fillId="36" borderId="16" xfId="0" applyFont="1" applyFill="1" applyBorder="1" applyAlignment="1">
      <alignment horizontal="left" vertical="top" wrapText="1"/>
    </xf>
    <xf numFmtId="0" fontId="22" fillId="36" borderId="0" xfId="0" applyFont="1" applyFill="1" applyAlignment="1">
      <alignment horizontal="center" vertical="center" wrapText="1"/>
    </xf>
    <xf numFmtId="0" fontId="22" fillId="36" borderId="0" xfId="0" applyFont="1" applyFill="1" applyAlignment="1">
      <alignment horizontal="left" vertical="center" wrapText="1"/>
    </xf>
    <xf numFmtId="166" fontId="22" fillId="36" borderId="20" xfId="42" applyNumberFormat="1" applyFont="1" applyFill="1" applyBorder="1" applyAlignment="1">
      <alignment horizontal="right" vertical="center" wrapText="1"/>
    </xf>
    <xf numFmtId="0" fontId="22" fillId="36" borderId="10" xfId="0" applyFont="1" applyFill="1" applyBorder="1" applyAlignment="1">
      <alignment horizontal="center" vertical="center" wrapText="1"/>
    </xf>
    <xf numFmtId="0" fontId="22" fillId="36" borderId="11" xfId="0" applyFont="1" applyFill="1" applyBorder="1" applyAlignment="1">
      <alignment horizontal="left" vertical="center" wrapText="1"/>
    </xf>
    <xf numFmtId="166" fontId="22" fillId="36" borderId="11" xfId="42" applyNumberFormat="1" applyFont="1" applyFill="1" applyBorder="1" applyAlignment="1">
      <alignment horizontal="center" vertical="center" wrapText="1"/>
    </xf>
    <xf numFmtId="166" fontId="22" fillId="36" borderId="11" xfId="42" applyNumberFormat="1" applyFont="1" applyFill="1" applyBorder="1" applyAlignment="1">
      <alignment horizontal="center" vertical="center"/>
    </xf>
    <xf numFmtId="164" fontId="22" fillId="36" borderId="11" xfId="42" applyNumberFormat="1" applyFont="1" applyFill="1" applyBorder="1" applyAlignment="1">
      <alignment horizontal="center" vertical="center"/>
    </xf>
    <xf numFmtId="166" fontId="22" fillId="36" borderId="11" xfId="42" quotePrefix="1" applyNumberFormat="1" applyFont="1" applyFill="1" applyBorder="1" applyAlignment="1">
      <alignment horizontal="center" vertical="center"/>
    </xf>
    <xf numFmtId="166" fontId="22" fillId="36" borderId="0" xfId="42" applyNumberFormat="1" applyFont="1" applyFill="1" applyBorder="1" applyAlignment="1">
      <alignment horizontal="center" vertical="center" wrapText="1"/>
    </xf>
    <xf numFmtId="166" fontId="22" fillId="36" borderId="0" xfId="42" applyNumberFormat="1" applyFont="1" applyFill="1" applyBorder="1" applyAlignment="1">
      <alignment horizontal="left" vertical="center" wrapText="1"/>
    </xf>
    <xf numFmtId="166" fontId="22" fillId="36" borderId="11" xfId="42" applyNumberFormat="1" applyFont="1" applyFill="1" applyBorder="1" applyAlignment="1">
      <alignment horizontal="right" vertical="center" wrapText="1"/>
    </xf>
    <xf numFmtId="166" fontId="22" fillId="36" borderId="28" xfId="42" applyNumberFormat="1" applyFont="1" applyFill="1" applyBorder="1" applyAlignment="1">
      <alignment horizontal="right" vertical="center" wrapText="1"/>
    </xf>
    <xf numFmtId="0" fontId="22" fillId="36" borderId="11" xfId="42" applyNumberFormat="1" applyFont="1" applyFill="1" applyBorder="1" applyAlignment="1">
      <alignment horizontal="right" vertical="center" wrapText="1"/>
    </xf>
    <xf numFmtId="0" fontId="32" fillId="0" borderId="0" xfId="0" applyFont="1" applyAlignment="1">
      <alignment vertical="top"/>
    </xf>
    <xf numFmtId="0" fontId="22" fillId="36" borderId="11" xfId="0" applyFont="1" applyFill="1" applyBorder="1" applyAlignment="1">
      <alignment horizontal="center" vertical="center" wrapText="1"/>
    </xf>
    <xf numFmtId="0" fontId="22" fillId="36" borderId="11" xfId="0" applyFont="1" applyFill="1" applyBorder="1" applyAlignment="1">
      <alignment horizontal="right" vertical="center" wrapText="1"/>
    </xf>
    <xf numFmtId="0" fontId="32" fillId="36" borderId="0" xfId="0" applyFont="1" applyFill="1" applyAlignment="1">
      <alignment vertical="top"/>
    </xf>
    <xf numFmtId="43" fontId="22" fillId="36" borderId="11" xfId="0" applyNumberFormat="1" applyFont="1" applyFill="1" applyBorder="1" applyAlignment="1">
      <alignment horizontal="right" vertical="center" wrapText="1"/>
    </xf>
    <xf numFmtId="0" fontId="22" fillId="36" borderId="31" xfId="0" applyFont="1" applyFill="1" applyBorder="1" applyAlignment="1">
      <alignment horizontal="right" vertical="center" wrapText="1"/>
    </xf>
    <xf numFmtId="0" fontId="22" fillId="36" borderId="23" xfId="0" applyFont="1" applyFill="1" applyBorder="1" applyAlignment="1">
      <alignment horizontal="right" vertical="center" wrapText="1"/>
    </xf>
    <xf numFmtId="0" fontId="22" fillId="36" borderId="32" xfId="0" applyFont="1" applyFill="1" applyBorder="1" applyAlignment="1">
      <alignment horizontal="right" vertical="center" wrapText="1"/>
    </xf>
    <xf numFmtId="165" fontId="22" fillId="36" borderId="23" xfId="0" applyNumberFormat="1" applyFont="1" applyFill="1" applyBorder="1" applyAlignment="1">
      <alignment horizontal="right" vertical="center" wrapText="1"/>
    </xf>
    <xf numFmtId="165" fontId="22" fillId="36" borderId="32" xfId="0" applyNumberFormat="1" applyFont="1" applyFill="1" applyBorder="1" applyAlignment="1">
      <alignment horizontal="right" vertical="center" wrapText="1"/>
    </xf>
    <xf numFmtId="41" fontId="22" fillId="36" borderId="23" xfId="0" applyNumberFormat="1" applyFont="1" applyFill="1" applyBorder="1" applyAlignment="1">
      <alignment horizontal="right" vertical="center" wrapText="1"/>
    </xf>
    <xf numFmtId="41" fontId="22" fillId="36" borderId="32" xfId="0" applyNumberFormat="1" applyFont="1" applyFill="1" applyBorder="1" applyAlignment="1">
      <alignment horizontal="right" vertical="center" wrapText="1"/>
    </xf>
    <xf numFmtId="165" fontId="22" fillId="36" borderId="30" xfId="0" applyNumberFormat="1" applyFont="1" applyFill="1" applyBorder="1" applyAlignment="1">
      <alignment horizontal="right" vertical="center" wrapText="1"/>
    </xf>
    <xf numFmtId="0" fontId="22" fillId="36" borderId="27" xfId="0" applyFont="1" applyFill="1" applyBorder="1" applyAlignment="1">
      <alignment horizontal="center" vertical="center" wrapText="1"/>
    </xf>
    <xf numFmtId="3" fontId="22" fillId="36" borderId="17" xfId="0" applyNumberFormat="1" applyFont="1" applyFill="1" applyBorder="1" applyAlignment="1">
      <alignment horizontal="right" vertical="center" wrapText="1"/>
    </xf>
    <xf numFmtId="0" fontId="22" fillId="36" borderId="18" xfId="0" applyFont="1" applyFill="1" applyBorder="1" applyAlignment="1">
      <alignment horizontal="right" vertical="center" wrapText="1"/>
    </xf>
    <xf numFmtId="165" fontId="22" fillId="36" borderId="18" xfId="0" applyNumberFormat="1" applyFont="1" applyFill="1" applyBorder="1" applyAlignment="1">
      <alignment horizontal="right" vertical="center" wrapText="1"/>
    </xf>
    <xf numFmtId="0" fontId="22" fillId="36" borderId="17" xfId="0" applyFont="1" applyFill="1" applyBorder="1" applyAlignment="1">
      <alignment horizontal="right" vertical="center" wrapText="1"/>
    </xf>
    <xf numFmtId="0" fontId="22" fillId="36" borderId="77" xfId="0" applyFont="1" applyFill="1" applyBorder="1" applyAlignment="1">
      <alignment horizontal="center" vertical="center" wrapText="1"/>
    </xf>
    <xf numFmtId="3" fontId="22" fillId="36" borderId="77" xfId="0" applyNumberFormat="1" applyFont="1" applyFill="1" applyBorder="1" applyAlignment="1">
      <alignment horizontal="right" vertical="center" wrapText="1"/>
    </xf>
    <xf numFmtId="3" fontId="22" fillId="36" borderId="78" xfId="0" applyNumberFormat="1" applyFont="1" applyFill="1" applyBorder="1" applyAlignment="1">
      <alignment horizontal="right" vertical="center" wrapText="1"/>
    </xf>
    <xf numFmtId="165" fontId="22" fillId="36" borderId="77" xfId="0" applyNumberFormat="1" applyFont="1" applyFill="1" applyBorder="1" applyAlignment="1">
      <alignment horizontal="right" vertical="center" wrapText="1"/>
    </xf>
    <xf numFmtId="0" fontId="22" fillId="36" borderId="77" xfId="0" applyFont="1" applyFill="1" applyBorder="1" applyAlignment="1">
      <alignment horizontal="right" vertical="center" wrapText="1"/>
    </xf>
    <xf numFmtId="0" fontId="22" fillId="36" borderId="79" xfId="0" applyFont="1" applyFill="1" applyBorder="1" applyAlignment="1">
      <alignment horizontal="right" vertical="center" wrapText="1"/>
    </xf>
    <xf numFmtId="0" fontId="22" fillId="36" borderId="78" xfId="0" applyFont="1" applyFill="1" applyBorder="1" applyAlignment="1">
      <alignment horizontal="right" vertical="center" wrapText="1"/>
    </xf>
    <xf numFmtId="165" fontId="22" fillId="36" borderId="79" xfId="0" applyNumberFormat="1" applyFont="1" applyFill="1" applyBorder="1" applyAlignment="1">
      <alignment horizontal="right" vertical="center" wrapText="1"/>
    </xf>
    <xf numFmtId="0" fontId="33" fillId="33" borderId="0" xfId="0" applyFont="1" applyFill="1" applyAlignment="1">
      <alignment horizontal="left" wrapText="1"/>
    </xf>
    <xf numFmtId="166" fontId="22" fillId="36" borderId="40" xfId="42" applyNumberFormat="1" applyFont="1" applyFill="1" applyBorder="1" applyAlignment="1">
      <alignment horizontal="right" vertical="center" wrapText="1"/>
    </xf>
    <xf numFmtId="166" fontId="22" fillId="36" borderId="41" xfId="42" applyNumberFormat="1" applyFont="1" applyFill="1" applyBorder="1" applyAlignment="1">
      <alignment horizontal="right" vertical="center" wrapText="1"/>
    </xf>
    <xf numFmtId="166" fontId="22" fillId="36" borderId="42" xfId="42" applyNumberFormat="1" applyFont="1" applyFill="1" applyBorder="1" applyAlignment="1">
      <alignment horizontal="right" vertical="center" wrapText="1"/>
    </xf>
    <xf numFmtId="166" fontId="22" fillId="36" borderId="43" xfId="42" applyNumberFormat="1" applyFont="1" applyFill="1" applyBorder="1" applyAlignment="1">
      <alignment horizontal="right" vertical="center" wrapText="1"/>
    </xf>
    <xf numFmtId="166" fontId="22" fillId="36" borderId="44" xfId="42" applyNumberFormat="1" applyFont="1" applyFill="1" applyBorder="1" applyAlignment="1">
      <alignment horizontal="right" vertical="center" wrapText="1"/>
    </xf>
    <xf numFmtId="166" fontId="22" fillId="36" borderId="17" xfId="42" applyNumberFormat="1" applyFont="1" applyFill="1" applyBorder="1" applyAlignment="1">
      <alignment horizontal="right" vertical="center" wrapText="1"/>
    </xf>
    <xf numFmtId="0" fontId="22" fillId="36" borderId="0" xfId="0" applyFont="1" applyFill="1" applyAlignment="1">
      <alignment horizontal="left" vertical="top" wrapText="1"/>
    </xf>
    <xf numFmtId="0" fontId="22" fillId="36" borderId="42" xfId="42" applyNumberFormat="1" applyFont="1" applyFill="1" applyBorder="1" applyAlignment="1">
      <alignment horizontal="right" vertical="center" wrapText="1"/>
    </xf>
    <xf numFmtId="0" fontId="22" fillId="36" borderId="19" xfId="0" applyFont="1" applyFill="1" applyBorder="1" applyAlignment="1">
      <alignment horizontal="right" vertical="center" wrapText="1"/>
    </xf>
    <xf numFmtId="165" fontId="22" fillId="36" borderId="20" xfId="0" applyNumberFormat="1" applyFont="1" applyFill="1" applyBorder="1" applyAlignment="1">
      <alignment horizontal="right" vertical="center" wrapText="1"/>
    </xf>
    <xf numFmtId="0" fontId="22" fillId="36" borderId="20" xfId="0" applyFont="1" applyFill="1" applyBorder="1" applyAlignment="1">
      <alignment horizontal="right" vertical="center" wrapText="1"/>
    </xf>
    <xf numFmtId="165" fontId="22" fillId="36" borderId="21" xfId="0" applyNumberFormat="1" applyFont="1" applyFill="1" applyBorder="1" applyAlignment="1">
      <alignment horizontal="right" vertical="center" wrapText="1"/>
    </xf>
    <xf numFmtId="166" fontId="22" fillId="36" borderId="20" xfId="0" applyNumberFormat="1" applyFont="1" applyFill="1" applyBorder="1" applyAlignment="1">
      <alignment horizontal="right" vertical="center" wrapText="1"/>
    </xf>
    <xf numFmtId="43" fontId="22" fillId="36" borderId="19" xfId="0" applyNumberFormat="1" applyFont="1" applyFill="1" applyBorder="1" applyAlignment="1">
      <alignment horizontal="right" vertical="center" wrapText="1"/>
    </xf>
    <xf numFmtId="43" fontId="22" fillId="36" borderId="20" xfId="0" applyNumberFormat="1" applyFont="1" applyFill="1" applyBorder="1" applyAlignment="1">
      <alignment horizontal="right" vertical="center" wrapText="1"/>
    </xf>
    <xf numFmtId="43" fontId="22" fillId="36" borderId="21" xfId="0" applyNumberFormat="1" applyFont="1" applyFill="1" applyBorder="1" applyAlignment="1">
      <alignment horizontal="right" vertical="center" wrapText="1"/>
    </xf>
    <xf numFmtId="43" fontId="22" fillId="36" borderId="20" xfId="42" applyFont="1" applyFill="1" applyBorder="1" applyAlignment="1">
      <alignment horizontal="right" vertical="center" wrapText="1"/>
    </xf>
    <xf numFmtId="0" fontId="22" fillId="36" borderId="17" xfId="0" quotePrefix="1" applyFont="1" applyFill="1" applyBorder="1" applyAlignment="1">
      <alignment horizontal="right" vertical="center" wrapText="1"/>
    </xf>
    <xf numFmtId="0" fontId="22" fillId="36" borderId="77" xfId="0" applyFont="1" applyFill="1" applyBorder="1" applyAlignment="1">
      <alignment horizontal="left" vertical="center" wrapText="1"/>
    </xf>
    <xf numFmtId="166" fontId="22" fillId="36" borderId="23" xfId="42" applyNumberFormat="1" applyFont="1" applyFill="1" applyBorder="1" applyAlignment="1">
      <alignment horizontal="right" vertical="center" wrapText="1"/>
    </xf>
    <xf numFmtId="166" fontId="22" fillId="36" borderId="32" xfId="42" applyNumberFormat="1" applyFont="1" applyFill="1" applyBorder="1" applyAlignment="1">
      <alignment horizontal="right" vertical="center" wrapText="1"/>
    </xf>
    <xf numFmtId="43" fontId="22" fillId="36" borderId="31" xfId="0" applyNumberFormat="1" applyFont="1" applyFill="1" applyBorder="1" applyAlignment="1">
      <alignment horizontal="right" vertical="center" wrapText="1"/>
    </xf>
    <xf numFmtId="43" fontId="22" fillId="36" borderId="23" xfId="0" applyNumberFormat="1" applyFont="1" applyFill="1" applyBorder="1" applyAlignment="1">
      <alignment horizontal="right" vertical="center" wrapText="1"/>
    </xf>
    <xf numFmtId="43" fontId="22" fillId="36" borderId="32" xfId="0" applyNumberFormat="1" applyFont="1" applyFill="1" applyBorder="1" applyAlignment="1">
      <alignment horizontal="right" vertical="center" wrapText="1"/>
    </xf>
    <xf numFmtId="43" fontId="22" fillId="36" borderId="23" xfId="42" applyFont="1" applyFill="1" applyBorder="1" applyAlignment="1">
      <alignment horizontal="right" vertical="center" wrapText="1"/>
    </xf>
    <xf numFmtId="43" fontId="22" fillId="36" borderId="32" xfId="42" applyFont="1" applyFill="1" applyBorder="1" applyAlignment="1">
      <alignment horizontal="right" vertical="center" wrapText="1"/>
    </xf>
    <xf numFmtId="43" fontId="22" fillId="36" borderId="30" xfId="0" applyNumberFormat="1" applyFont="1" applyFill="1" applyBorder="1" applyAlignment="1">
      <alignment horizontal="right" vertical="center" wrapText="1"/>
    </xf>
    <xf numFmtId="166" fontId="22" fillId="36" borderId="78" xfId="42" applyNumberFormat="1" applyFont="1" applyFill="1" applyBorder="1" applyAlignment="1">
      <alignment horizontal="right" vertical="center" wrapText="1"/>
    </xf>
    <xf numFmtId="166" fontId="22" fillId="36" borderId="77" xfId="42" applyNumberFormat="1" applyFont="1" applyFill="1" applyBorder="1" applyAlignment="1">
      <alignment horizontal="right" vertical="center" wrapText="1"/>
    </xf>
    <xf numFmtId="168" fontId="0" fillId="36" borderId="0" xfId="0" applyNumberFormat="1" applyFill="1"/>
    <xf numFmtId="166" fontId="33" fillId="33" borderId="0" xfId="0" applyNumberFormat="1" applyFont="1" applyFill="1" applyAlignment="1">
      <alignment wrapText="1"/>
    </xf>
    <xf numFmtId="0" fontId="22" fillId="36" borderId="25" xfId="0" applyFont="1" applyFill="1" applyBorder="1" applyAlignment="1">
      <alignment horizontal="center" vertical="center" wrapText="1"/>
    </xf>
    <xf numFmtId="0" fontId="22" fillId="36" borderId="45" xfId="0" applyFont="1" applyFill="1" applyBorder="1" applyAlignment="1">
      <alignment horizontal="center" vertical="center" wrapText="1"/>
    </xf>
    <xf numFmtId="0" fontId="22" fillId="36" borderId="12" xfId="0" applyFont="1" applyFill="1" applyBorder="1" applyAlignment="1">
      <alignment horizontal="left" vertical="center" wrapText="1"/>
    </xf>
    <xf numFmtId="166" fontId="22" fillId="36" borderId="46" xfId="42" applyNumberFormat="1" applyFont="1" applyFill="1" applyBorder="1" applyAlignment="1">
      <alignment horizontal="right" vertical="center"/>
    </xf>
    <xf numFmtId="166" fontId="22" fillId="36" borderId="47" xfId="42" applyNumberFormat="1" applyFont="1" applyFill="1" applyBorder="1" applyAlignment="1">
      <alignment horizontal="right" vertical="center"/>
    </xf>
    <xf numFmtId="166" fontId="22" fillId="36" borderId="10" xfId="42" applyNumberFormat="1" applyFont="1" applyFill="1" applyBorder="1" applyAlignment="1">
      <alignment horizontal="right" vertical="center"/>
    </xf>
    <xf numFmtId="166" fontId="22" fillId="36" borderId="11" xfId="42" applyNumberFormat="1" applyFont="1" applyFill="1" applyBorder="1" applyAlignment="1">
      <alignment horizontal="right" vertical="center"/>
    </xf>
    <xf numFmtId="166" fontId="22" fillId="35" borderId="64" xfId="42" applyNumberFormat="1" applyFont="1" applyFill="1" applyBorder="1" applyAlignment="1">
      <alignment horizontal="right" vertical="center"/>
    </xf>
    <xf numFmtId="0" fontId="44" fillId="36" borderId="0" xfId="0" applyFont="1" applyFill="1" applyAlignment="1">
      <alignment horizontal="center"/>
    </xf>
    <xf numFmtId="43" fontId="22" fillId="36" borderId="11" xfId="42" applyFont="1" applyFill="1" applyBorder="1" applyAlignment="1">
      <alignment horizontal="center" vertical="center" wrapText="1"/>
    </xf>
    <xf numFmtId="43" fontId="22" fillId="36" borderId="11" xfId="42" applyFont="1" applyFill="1" applyBorder="1" applyAlignment="1">
      <alignment horizontal="center" vertical="center"/>
    </xf>
    <xf numFmtId="0" fontId="53" fillId="36" borderId="0" xfId="0" applyFont="1" applyFill="1" applyAlignment="1">
      <alignment horizontal="left" vertical="center" wrapText="1"/>
    </xf>
    <xf numFmtId="167" fontId="0" fillId="36" borderId="0" xfId="46" applyNumberFormat="1" applyFont="1" applyFill="1"/>
    <xf numFmtId="0" fontId="26" fillId="0" borderId="0" xfId="44" applyFont="1"/>
    <xf numFmtId="168" fontId="55" fillId="36" borderId="40" xfId="47" applyNumberFormat="1" applyFont="1" applyFill="1" applyBorder="1" applyAlignment="1">
      <alignment horizontal="right" vertical="center" wrapText="1"/>
    </xf>
    <xf numFmtId="0" fontId="31" fillId="33" borderId="0" xfId="43" applyFill="1" applyAlignment="1">
      <alignment horizontal="left" vertical="center"/>
    </xf>
    <xf numFmtId="0" fontId="21" fillId="34" borderId="16" xfId="0" applyFont="1" applyFill="1" applyBorder="1" applyAlignment="1">
      <alignment horizontal="center" vertical="center" wrapText="1"/>
    </xf>
    <xf numFmtId="0" fontId="31" fillId="33" borderId="0" xfId="43" applyFill="1" applyBorder="1" applyAlignment="1">
      <alignment horizontal="left" vertical="center"/>
    </xf>
    <xf numFmtId="0" fontId="21" fillId="34" borderId="11" xfId="0" applyFont="1" applyFill="1" applyBorder="1" applyAlignment="1">
      <alignment horizontal="center" wrapText="1"/>
    </xf>
    <xf numFmtId="0" fontId="32" fillId="36" borderId="11" xfId="0" applyFont="1" applyFill="1" applyBorder="1" applyAlignment="1">
      <alignment vertical="top"/>
    </xf>
    <xf numFmtId="0" fontId="32" fillId="0" borderId="11" xfId="0" applyFont="1" applyBorder="1" applyAlignment="1">
      <alignment vertical="top"/>
    </xf>
    <xf numFmtId="166" fontId="22" fillId="36" borderId="12" xfId="42" applyNumberFormat="1" applyFont="1" applyFill="1" applyBorder="1" applyAlignment="1">
      <alignment horizontal="left" vertical="center" wrapText="1"/>
    </xf>
    <xf numFmtId="0" fontId="22" fillId="36" borderId="80" xfId="0" applyFont="1" applyFill="1" applyBorder="1" applyAlignment="1">
      <alignment horizontal="left" vertical="center" wrapText="1"/>
    </xf>
    <xf numFmtId="0" fontId="19" fillId="39" borderId="80" xfId="0" applyFont="1" applyFill="1" applyBorder="1" applyAlignment="1">
      <alignment horizontal="left" vertical="center" wrapText="1"/>
    </xf>
    <xf numFmtId="0" fontId="71" fillId="36" borderId="0" xfId="43" applyFont="1" applyFill="1" applyBorder="1"/>
    <xf numFmtId="0" fontId="19" fillId="39" borderId="17" xfId="0" applyFont="1" applyFill="1" applyBorder="1" applyAlignment="1">
      <alignment horizontal="left" vertical="center" wrapText="1"/>
    </xf>
    <xf numFmtId="0" fontId="70" fillId="34" borderId="81" xfId="0" applyFont="1" applyFill="1" applyBorder="1" applyAlignment="1">
      <alignment vertical="center"/>
    </xf>
    <xf numFmtId="0" fontId="22" fillId="35" borderId="17" xfId="0" applyFont="1" applyFill="1" applyBorder="1" applyAlignment="1">
      <alignment horizontal="left" vertical="center" wrapText="1"/>
    </xf>
    <xf numFmtId="0" fontId="29" fillId="37" borderId="70" xfId="0" applyFont="1" applyFill="1" applyBorder="1" applyAlignment="1">
      <alignment horizontal="left" vertical="center"/>
    </xf>
    <xf numFmtId="0" fontId="79" fillId="36" borderId="0" xfId="43" applyFont="1" applyFill="1" applyAlignment="1">
      <alignment vertical="top"/>
    </xf>
    <xf numFmtId="0" fontId="33" fillId="36" borderId="0" xfId="0" applyFont="1" applyFill="1" applyAlignment="1">
      <alignment horizontal="left" vertical="center" wrapText="1"/>
    </xf>
    <xf numFmtId="0" fontId="33" fillId="33" borderId="0" xfId="0" applyFont="1" applyFill="1" applyAlignment="1">
      <alignment wrapText="1"/>
    </xf>
    <xf numFmtId="0" fontId="0" fillId="36" borderId="17" xfId="0" applyFill="1" applyBorder="1" applyAlignment="1">
      <alignment vertical="center"/>
    </xf>
    <xf numFmtId="0" fontId="41" fillId="39" borderId="17" xfId="0" applyFont="1" applyFill="1" applyBorder="1" applyAlignment="1">
      <alignment vertical="center"/>
    </xf>
    <xf numFmtId="166" fontId="16" fillId="39" borderId="45" xfId="42" applyNumberFormat="1" applyFont="1" applyFill="1" applyBorder="1" applyAlignment="1">
      <alignment vertical="center"/>
    </xf>
    <xf numFmtId="0" fontId="22" fillId="36" borderId="17" xfId="0" applyFont="1" applyFill="1" applyBorder="1" applyAlignment="1">
      <alignment horizontal="left" vertical="center" wrapText="1"/>
    </xf>
    <xf numFmtId="0" fontId="19" fillId="39" borderId="83" xfId="0" applyFont="1" applyFill="1" applyBorder="1" applyAlignment="1">
      <alignment horizontal="left" vertical="center" wrapText="1"/>
    </xf>
    <xf numFmtId="0" fontId="70" fillId="34" borderId="17" xfId="0" applyFont="1" applyFill="1" applyBorder="1" applyAlignment="1">
      <alignment horizontal="left" vertical="center" wrapText="1"/>
    </xf>
    <xf numFmtId="0" fontId="21" fillId="34" borderId="17" xfId="0" applyFont="1" applyFill="1" applyBorder="1" applyAlignment="1">
      <alignment wrapText="1"/>
    </xf>
    <xf numFmtId="0" fontId="19" fillId="41" borderId="17" xfId="0" applyFont="1" applyFill="1" applyBorder="1" applyAlignment="1">
      <alignment horizontal="left" vertical="center" wrapText="1"/>
    </xf>
    <xf numFmtId="0" fontId="46" fillId="41" borderId="38" xfId="0" applyFont="1" applyFill="1" applyBorder="1" applyAlignment="1">
      <alignment horizontal="left" vertical="center"/>
    </xf>
    <xf numFmtId="166" fontId="70" fillId="34" borderId="17" xfId="42" applyNumberFormat="1" applyFont="1" applyFill="1" applyBorder="1" applyAlignment="1">
      <alignment horizontal="left" vertical="center" wrapText="1"/>
    </xf>
    <xf numFmtId="0" fontId="22" fillId="35" borderId="38" xfId="0" applyFont="1" applyFill="1" applyBorder="1" applyAlignment="1">
      <alignment horizontal="left" vertical="center" wrapText="1"/>
    </xf>
    <xf numFmtId="0" fontId="22" fillId="33" borderId="17" xfId="0" applyFont="1" applyFill="1" applyBorder="1" applyAlignment="1">
      <alignment horizontal="left" vertical="center" wrapText="1"/>
    </xf>
    <xf numFmtId="0" fontId="32" fillId="44" borderId="0" xfId="0" applyFont="1" applyFill="1" applyAlignment="1">
      <alignment horizontal="left" vertical="center"/>
    </xf>
    <xf numFmtId="43" fontId="22" fillId="36" borderId="11" xfId="42" applyFont="1" applyFill="1" applyBorder="1" applyAlignment="1">
      <alignment horizontal="left" vertical="center" wrapText="1"/>
    </xf>
    <xf numFmtId="0" fontId="19" fillId="33" borderId="0" xfId="0" applyFont="1" applyFill="1"/>
    <xf numFmtId="0" fontId="41" fillId="0" borderId="0" xfId="0" applyFont="1" applyAlignment="1">
      <alignment wrapText="1"/>
    </xf>
    <xf numFmtId="0" fontId="41" fillId="0" borderId="0" xfId="0" applyFont="1"/>
    <xf numFmtId="0" fontId="21" fillId="34" borderId="80" xfId="0" applyFont="1" applyFill="1" applyBorder="1" applyAlignment="1">
      <alignment horizontal="left" wrapText="1"/>
    </xf>
    <xf numFmtId="0" fontId="21" fillId="34" borderId="12" xfId="0" applyFont="1" applyFill="1" applyBorder="1" applyAlignment="1">
      <alignment horizontal="left" vertical="center" wrapText="1"/>
    </xf>
    <xf numFmtId="0" fontId="21" fillId="34" borderId="16" xfId="0" applyFont="1" applyFill="1" applyBorder="1" applyAlignment="1">
      <alignment vertical="center" wrapText="1"/>
    </xf>
    <xf numFmtId="0" fontId="33" fillId="36" borderId="0" xfId="45" applyFont="1" applyFill="1" applyAlignment="1">
      <alignment wrapText="1"/>
    </xf>
    <xf numFmtId="0" fontId="18" fillId="33" borderId="0" xfId="0" applyFont="1" applyFill="1"/>
    <xf numFmtId="0" fontId="33" fillId="36" borderId="0" xfId="0" applyFont="1" applyFill="1" applyAlignment="1">
      <alignment vertical="center" wrapText="1"/>
    </xf>
    <xf numFmtId="0" fontId="21" fillId="34" borderId="34" xfId="0" applyFont="1" applyFill="1" applyBorder="1" applyAlignment="1">
      <alignment horizontal="center" wrapText="1"/>
    </xf>
    <xf numFmtId="16" fontId="22" fillId="35" borderId="11" xfId="0" quotePrefix="1" applyNumberFormat="1" applyFont="1" applyFill="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left" vertical="center" wrapText="1"/>
    </xf>
    <xf numFmtId="0" fontId="22" fillId="0" borderId="11" xfId="0" applyFont="1" applyBorder="1" applyAlignment="1">
      <alignment horizontal="center" vertical="center" wrapText="1"/>
    </xf>
    <xf numFmtId="0" fontId="22" fillId="0" borderId="11" xfId="0" applyFont="1" applyBorder="1" applyAlignment="1">
      <alignment horizontal="center" vertical="center"/>
    </xf>
    <xf numFmtId="0" fontId="22" fillId="0" borderId="12" xfId="0" applyFont="1" applyBorder="1" applyAlignment="1">
      <alignment horizontal="center" vertical="center" wrapText="1"/>
    </xf>
    <xf numFmtId="0" fontId="22" fillId="0" borderId="11" xfId="0" quotePrefix="1" applyFont="1" applyBorder="1" applyAlignment="1">
      <alignment horizontal="center" vertical="center" wrapText="1"/>
    </xf>
    <xf numFmtId="0" fontId="22" fillId="0" borderId="11" xfId="0" quotePrefix="1" applyFont="1" applyBorder="1" applyAlignment="1">
      <alignment horizontal="center" vertical="center"/>
    </xf>
    <xf numFmtId="16" fontId="22" fillId="0" borderId="11" xfId="0" quotePrefix="1" applyNumberFormat="1" applyFont="1" applyBorder="1" applyAlignment="1">
      <alignment horizontal="center" vertical="center" wrapText="1"/>
    </xf>
    <xf numFmtId="16" fontId="22" fillId="0" borderId="11" xfId="0" quotePrefix="1" applyNumberFormat="1" applyFont="1" applyBorder="1" applyAlignment="1">
      <alignment horizontal="center" vertical="center"/>
    </xf>
    <xf numFmtId="17" fontId="22" fillId="0" borderId="11" xfId="0" quotePrefix="1" applyNumberFormat="1" applyFont="1" applyBorder="1" applyAlignment="1">
      <alignment horizontal="center" vertical="center" wrapText="1"/>
    </xf>
    <xf numFmtId="0" fontId="22" fillId="33" borderId="11" xfId="0" applyFont="1" applyFill="1" applyBorder="1" applyAlignment="1">
      <alignment horizontal="center" vertical="top" wrapText="1"/>
    </xf>
    <xf numFmtId="2" fontId="22" fillId="33" borderId="16" xfId="0" applyNumberFormat="1" applyFont="1" applyFill="1" applyBorder="1" applyAlignment="1">
      <alignment horizontal="right" vertical="center" wrapText="1" indent="1"/>
    </xf>
    <xf numFmtId="166" fontId="0" fillId="0" borderId="0" xfId="42" applyNumberFormat="1" applyFont="1" applyAlignment="1">
      <alignment vertical="top" wrapText="1"/>
    </xf>
    <xf numFmtId="0" fontId="53" fillId="0" borderId="0" xfId="45" applyFont="1" applyAlignment="1">
      <alignment horizontal="right" vertical="top"/>
    </xf>
    <xf numFmtId="0" fontId="82" fillId="33" borderId="0" xfId="0" applyFont="1" applyFill="1" applyAlignment="1">
      <alignment horizontal="center"/>
    </xf>
    <xf numFmtId="166" fontId="30" fillId="36" borderId="11" xfId="42" applyNumberFormat="1" applyFont="1" applyFill="1" applyBorder="1" applyAlignment="1">
      <alignment horizontal="right" vertical="center" wrapText="1"/>
    </xf>
    <xf numFmtId="166" fontId="30" fillId="36" borderId="28" xfId="42" applyNumberFormat="1" applyFont="1" applyFill="1" applyBorder="1" applyAlignment="1">
      <alignment horizontal="right" vertical="center" wrapText="1"/>
    </xf>
    <xf numFmtId="166" fontId="44" fillId="33" borderId="0" xfId="0" applyNumberFormat="1" applyFont="1" applyFill="1" applyAlignment="1">
      <alignment horizontal="center"/>
    </xf>
    <xf numFmtId="166" fontId="85" fillId="39" borderId="11" xfId="42" applyNumberFormat="1" applyFont="1" applyFill="1" applyBorder="1" applyAlignment="1">
      <alignment horizontal="right" vertical="center" wrapText="1"/>
    </xf>
    <xf numFmtId="166" fontId="85" fillId="39" borderId="28" xfId="42" applyNumberFormat="1" applyFont="1" applyFill="1" applyBorder="1" applyAlignment="1">
      <alignment horizontal="right" vertical="center" wrapText="1"/>
    </xf>
    <xf numFmtId="0" fontId="45" fillId="33" borderId="0" xfId="0" applyFont="1" applyFill="1" applyAlignment="1">
      <alignment horizontal="center"/>
    </xf>
    <xf numFmtId="166" fontId="85" fillId="39" borderId="35" xfId="42" applyNumberFormat="1" applyFont="1" applyFill="1" applyBorder="1" applyAlignment="1">
      <alignment horizontal="right" vertical="center" wrapText="1"/>
    </xf>
    <xf numFmtId="166" fontId="85" fillId="39" borderId="36" xfId="42" applyNumberFormat="1" applyFont="1" applyFill="1" applyBorder="1" applyAlignment="1">
      <alignment horizontal="right" vertical="center" wrapText="1"/>
    </xf>
    <xf numFmtId="0" fontId="55" fillId="36" borderId="0" xfId="0" applyFont="1" applyFill="1" applyAlignment="1">
      <alignment horizontal="left" vertical="center"/>
    </xf>
    <xf numFmtId="0" fontId="21" fillId="34" borderId="17" xfId="0" applyFont="1" applyFill="1" applyBorder="1" applyAlignment="1">
      <alignment horizontal="left" vertical="center" wrapText="1"/>
    </xf>
    <xf numFmtId="0" fontId="84" fillId="34" borderId="10" xfId="0" applyFont="1" applyFill="1" applyBorder="1" applyAlignment="1">
      <alignment horizontal="center" vertical="center" wrapText="1"/>
    </xf>
    <xf numFmtId="0" fontId="84" fillId="34" borderId="18" xfId="0" applyFont="1" applyFill="1" applyBorder="1" applyAlignment="1">
      <alignment horizontal="center" vertical="center" wrapText="1"/>
    </xf>
    <xf numFmtId="0" fontId="85" fillId="39" borderId="38" xfId="0" applyFont="1" applyFill="1" applyBorder="1" applyAlignment="1">
      <alignment horizontal="center" vertical="center" wrapText="1"/>
    </xf>
    <xf numFmtId="0" fontId="85" fillId="39" borderId="37" xfId="0" applyFont="1" applyFill="1" applyBorder="1" applyAlignment="1">
      <alignment horizontal="left" vertical="center" wrapText="1"/>
    </xf>
    <xf numFmtId="164" fontId="85" fillId="39" borderId="35" xfId="42" applyNumberFormat="1" applyFont="1" applyFill="1" applyBorder="1" applyAlignment="1">
      <alignment horizontal="right" vertical="center" wrapText="1"/>
    </xf>
    <xf numFmtId="0" fontId="86" fillId="33" borderId="0" xfId="0" applyFont="1" applyFill="1" applyAlignment="1">
      <alignment horizontal="center"/>
    </xf>
    <xf numFmtId="166" fontId="22" fillId="33" borderId="12" xfId="42" applyNumberFormat="1" applyFont="1" applyFill="1" applyBorder="1" applyAlignment="1">
      <alignment vertical="center" wrapText="1"/>
    </xf>
    <xf numFmtId="166" fontId="22" fillId="35" borderId="12" xfId="42" applyNumberFormat="1" applyFont="1" applyFill="1" applyBorder="1" applyAlignment="1">
      <alignment vertical="center" wrapText="1"/>
    </xf>
    <xf numFmtId="0" fontId="22" fillId="33" borderId="86" xfId="0" applyFont="1" applyFill="1" applyBorder="1" applyAlignment="1">
      <alignment horizontal="center" vertical="center" wrapText="1"/>
    </xf>
    <xf numFmtId="166" fontId="22" fillId="33" borderId="87" xfId="42" applyNumberFormat="1" applyFont="1" applyFill="1" applyBorder="1" applyAlignment="1">
      <alignment horizontal="right" vertical="center" wrapText="1"/>
    </xf>
    <xf numFmtId="164" fontId="22" fillId="33" borderId="88" xfId="42" applyNumberFormat="1" applyFont="1" applyFill="1" applyBorder="1" applyAlignment="1">
      <alignment horizontal="right" vertical="center" wrapText="1"/>
    </xf>
    <xf numFmtId="166" fontId="22" fillId="33" borderId="88" xfId="42" applyNumberFormat="1" applyFont="1" applyFill="1" applyBorder="1" applyAlignment="1">
      <alignment horizontal="right" vertical="center" wrapText="1"/>
    </xf>
    <xf numFmtId="164" fontId="22" fillId="33" borderId="89" xfId="42" applyNumberFormat="1" applyFont="1" applyFill="1" applyBorder="1" applyAlignment="1">
      <alignment horizontal="right" vertical="center" wrapText="1"/>
    </xf>
    <xf numFmtId="0" fontId="32" fillId="0" borderId="0" xfId="0" applyFont="1" applyAlignment="1">
      <alignment vertical="center"/>
    </xf>
    <xf numFmtId="0" fontId="59" fillId="36" borderId="0" xfId="0" applyFont="1" applyFill="1" applyAlignment="1">
      <alignment horizontal="left" vertical="center" wrapText="1"/>
    </xf>
    <xf numFmtId="0" fontId="31" fillId="33" borderId="0" xfId="51" applyFont="1" applyFill="1" applyBorder="1" applyAlignment="1">
      <alignment horizontal="left" vertical="center"/>
    </xf>
    <xf numFmtId="41" fontId="18" fillId="33" borderId="0" xfId="0" applyNumberFormat="1" applyFont="1" applyFill="1" applyAlignment="1">
      <alignment horizontal="center"/>
    </xf>
    <xf numFmtId="41" fontId="22" fillId="36" borderId="31" xfId="0" applyNumberFormat="1" applyFont="1" applyFill="1" applyBorder="1" applyAlignment="1">
      <alignment horizontal="right" vertical="center" wrapText="1"/>
    </xf>
    <xf numFmtId="41" fontId="22" fillId="36" borderId="30" xfId="0" applyNumberFormat="1" applyFont="1" applyFill="1" applyBorder="1" applyAlignment="1">
      <alignment horizontal="right" vertical="center" wrapText="1"/>
    </xf>
    <xf numFmtId="0" fontId="21" fillId="34" borderId="18" xfId="0" applyFont="1" applyFill="1" applyBorder="1" applyAlignment="1">
      <alignment horizontal="left" wrapText="1"/>
    </xf>
    <xf numFmtId="41" fontId="65" fillId="36" borderId="0" xfId="0" applyNumberFormat="1" applyFont="1" applyFill="1" applyAlignment="1">
      <alignment horizontal="left" vertical="center"/>
    </xf>
    <xf numFmtId="0" fontId="64" fillId="33" borderId="0" xfId="0" applyFont="1" applyFill="1" applyAlignment="1">
      <alignment horizontal="center" vertical="center"/>
    </xf>
    <xf numFmtId="41" fontId="64" fillId="33" borderId="0" xfId="0" applyNumberFormat="1" applyFont="1" applyFill="1" applyAlignment="1">
      <alignment horizontal="center" vertical="center"/>
    </xf>
    <xf numFmtId="164" fontId="44" fillId="33" borderId="0" xfId="0" applyNumberFormat="1" applyFont="1" applyFill="1" applyAlignment="1">
      <alignment horizontal="center" vertical="center"/>
    </xf>
    <xf numFmtId="164" fontId="19" fillId="39" borderId="44" xfId="0" applyNumberFormat="1" applyFont="1" applyFill="1" applyBorder="1" applyAlignment="1">
      <alignment horizontal="right" vertical="center" wrapText="1"/>
    </xf>
    <xf numFmtId="165" fontId="19" fillId="39" borderId="44" xfId="0" applyNumberFormat="1" applyFont="1" applyFill="1" applyBorder="1" applyAlignment="1">
      <alignment horizontal="right" vertical="center" wrapText="1"/>
    </xf>
    <xf numFmtId="166" fontId="53" fillId="35" borderId="42" xfId="42" applyNumberFormat="1" applyFont="1" applyFill="1" applyBorder="1" applyAlignment="1">
      <alignment horizontal="right" vertical="center" wrapText="1"/>
    </xf>
    <xf numFmtId="166" fontId="53" fillId="35" borderId="43" xfId="42" applyNumberFormat="1" applyFont="1" applyFill="1" applyBorder="1" applyAlignment="1">
      <alignment horizontal="right" vertical="center" wrapText="1"/>
    </xf>
    <xf numFmtId="41" fontId="22" fillId="36" borderId="11" xfId="47" applyNumberFormat="1" applyFont="1" applyFill="1" applyBorder="1" applyAlignment="1">
      <alignment horizontal="right" vertical="center" wrapText="1"/>
    </xf>
    <xf numFmtId="166" fontId="82" fillId="33" borderId="0" xfId="0" applyNumberFormat="1" applyFont="1" applyFill="1" applyAlignment="1">
      <alignment horizontal="center"/>
    </xf>
    <xf numFmtId="167" fontId="44" fillId="33" borderId="0" xfId="46" applyNumberFormat="1" applyFont="1" applyFill="1" applyAlignment="1">
      <alignment horizontal="center"/>
    </xf>
    <xf numFmtId="167" fontId="82" fillId="33" borderId="0" xfId="46" applyNumberFormat="1" applyFont="1" applyFill="1" applyAlignment="1">
      <alignment horizontal="center"/>
    </xf>
    <xf numFmtId="166" fontId="44" fillId="33" borderId="0" xfId="42" applyNumberFormat="1" applyFont="1" applyFill="1" applyAlignment="1">
      <alignment horizontal="center"/>
    </xf>
    <xf numFmtId="166" fontId="82" fillId="33" borderId="0" xfId="42" applyNumberFormat="1" applyFont="1" applyFill="1" applyAlignment="1">
      <alignment horizontal="center"/>
    </xf>
    <xf numFmtId="164" fontId="44" fillId="33" borderId="0" xfId="42" applyNumberFormat="1" applyFont="1" applyFill="1" applyAlignment="1">
      <alignment horizontal="center"/>
    </xf>
    <xf numFmtId="164" fontId="19" fillId="39" borderId="11" xfId="42" applyNumberFormat="1" applyFont="1" applyFill="1" applyBorder="1" applyAlignment="1">
      <alignment horizontal="right" vertical="center" wrapText="1"/>
    </xf>
    <xf numFmtId="0" fontId="84" fillId="34" borderId="0" xfId="0" applyFont="1" applyFill="1" applyAlignment="1">
      <alignment horizontal="center" vertical="center" wrapText="1"/>
    </xf>
    <xf numFmtId="170" fontId="22" fillId="35" borderId="23" xfId="0" applyNumberFormat="1" applyFont="1" applyFill="1" applyBorder="1" applyAlignment="1">
      <alignment horizontal="right" vertical="center" wrapText="1"/>
    </xf>
    <xf numFmtId="0" fontId="21" fillId="34" borderId="0" xfId="0" applyFont="1" applyFill="1" applyAlignment="1">
      <alignment horizontal="left" vertical="top" wrapText="1"/>
    </xf>
    <xf numFmtId="0" fontId="21" fillId="34" borderId="30" xfId="0" applyFont="1" applyFill="1" applyBorder="1" applyAlignment="1">
      <alignment horizontal="left" vertical="top" wrapText="1"/>
    </xf>
    <xf numFmtId="0" fontId="35" fillId="36" borderId="0" xfId="0" applyFont="1" applyFill="1" applyAlignment="1">
      <alignment horizontal="center"/>
    </xf>
    <xf numFmtId="0" fontId="21" fillId="34" borderId="12" xfId="0" applyFont="1" applyFill="1" applyBorder="1" applyAlignment="1">
      <alignment horizontal="center" wrapText="1"/>
    </xf>
    <xf numFmtId="0" fontId="84" fillId="34" borderId="10" xfId="0" applyFont="1" applyFill="1" applyBorder="1" applyAlignment="1">
      <alignment horizontal="center" wrapText="1"/>
    </xf>
    <xf numFmtId="0" fontId="84" fillId="34" borderId="90" xfId="0" applyFont="1" applyFill="1" applyBorder="1" applyAlignment="1">
      <alignment horizontal="center" wrapText="1"/>
    </xf>
    <xf numFmtId="0" fontId="50" fillId="34" borderId="25" xfId="0" applyFont="1" applyFill="1" applyBorder="1" applyAlignment="1">
      <alignment horizontal="center" wrapText="1"/>
    </xf>
    <xf numFmtId="0" fontId="50" fillId="34" borderId="50" xfId="0" applyFont="1" applyFill="1" applyBorder="1" applyAlignment="1">
      <alignment horizontal="center" wrapText="1"/>
    </xf>
    <xf numFmtId="0" fontId="20" fillId="34" borderId="0" xfId="0" applyFont="1" applyFill="1" applyAlignment="1">
      <alignment horizontal="left" wrapText="1"/>
    </xf>
    <xf numFmtId="0" fontId="20" fillId="34" borderId="82" xfId="0" applyFont="1" applyFill="1" applyBorder="1" applyAlignment="1">
      <alignment horizontal="left" wrapText="1"/>
    </xf>
    <xf numFmtId="0" fontId="48" fillId="34" borderId="0" xfId="0" applyFont="1" applyFill="1" applyAlignment="1">
      <alignment horizontal="center" wrapText="1"/>
    </xf>
    <xf numFmtId="0" fontId="48" fillId="34" borderId="25" xfId="0" applyFont="1" applyFill="1" applyBorder="1" applyAlignment="1">
      <alignment horizontal="center" wrapText="1"/>
    </xf>
    <xf numFmtId="0" fontId="48" fillId="34" borderId="45" xfId="0" applyFont="1" applyFill="1" applyBorder="1" applyAlignment="1">
      <alignment horizontal="center" wrapText="1"/>
    </xf>
    <xf numFmtId="0" fontId="0" fillId="36" borderId="0" xfId="0" applyFill="1" applyAlignment="1">
      <alignment vertical="top"/>
    </xf>
    <xf numFmtId="166" fontId="0" fillId="36" borderId="50" xfId="42" applyNumberFormat="1" applyFont="1" applyFill="1" applyBorder="1" applyAlignment="1">
      <alignment horizontal="right" vertical="center"/>
    </xf>
    <xf numFmtId="0" fontId="20" fillId="34" borderId="17" xfId="0" applyFont="1" applyFill="1" applyBorder="1" applyAlignment="1">
      <alignment horizontal="left" wrapText="1"/>
    </xf>
    <xf numFmtId="43" fontId="44" fillId="36" borderId="0" xfId="0" applyNumberFormat="1" applyFont="1" applyFill="1" applyAlignment="1">
      <alignment horizontal="center"/>
    </xf>
    <xf numFmtId="0" fontId="41" fillId="33" borderId="0" xfId="0" applyFont="1" applyFill="1" applyAlignment="1">
      <alignment horizontal="left" vertical="center"/>
    </xf>
    <xf numFmtId="3" fontId="19" fillId="36" borderId="42" xfId="0" applyNumberFormat="1" applyFont="1" applyFill="1" applyBorder="1" applyAlignment="1">
      <alignment horizontal="right" vertical="center" wrapText="1"/>
    </xf>
    <xf numFmtId="166" fontId="19" fillId="36" borderId="43" xfId="0" applyNumberFormat="1" applyFont="1" applyFill="1" applyBorder="1" applyAlignment="1">
      <alignment horizontal="right" vertical="center" wrapText="1"/>
    </xf>
    <xf numFmtId="0" fontId="19" fillId="36" borderId="44" xfId="0" applyFont="1" applyFill="1" applyBorder="1" applyAlignment="1">
      <alignment horizontal="right" vertical="center" wrapText="1"/>
    </xf>
    <xf numFmtId="0" fontId="41" fillId="36" borderId="0" xfId="0" applyFont="1" applyFill="1" applyAlignment="1">
      <alignment horizontal="left" vertical="center"/>
    </xf>
    <xf numFmtId="0" fontId="17" fillId="36" borderId="0" xfId="45" applyFont="1" applyFill="1"/>
    <xf numFmtId="167" fontId="17" fillId="36" borderId="0" xfId="46" applyNumberFormat="1" applyFont="1" applyFill="1"/>
    <xf numFmtId="3" fontId="59" fillId="36" borderId="0" xfId="45" applyNumberFormat="1" applyFont="1" applyFill="1" applyAlignment="1">
      <alignment horizontal="left" wrapText="1"/>
    </xf>
    <xf numFmtId="167" fontId="33" fillId="36" borderId="0" xfId="46" applyNumberFormat="1" applyFont="1" applyFill="1" applyAlignment="1">
      <alignment horizontal="left"/>
    </xf>
    <xf numFmtId="3" fontId="33" fillId="36" borderId="0" xfId="45" applyNumberFormat="1" applyFont="1" applyFill="1" applyAlignment="1">
      <alignment horizontal="left"/>
    </xf>
    <xf numFmtId="0" fontId="33" fillId="36" borderId="0" xfId="45" applyFont="1" applyFill="1" applyAlignment="1">
      <alignment horizontal="left" vertical="center"/>
    </xf>
    <xf numFmtId="0" fontId="41" fillId="36" borderId="0" xfId="0" applyFont="1" applyFill="1" applyAlignment="1">
      <alignment vertical="center"/>
    </xf>
    <xf numFmtId="0" fontId="32" fillId="36" borderId="0" xfId="0" applyFont="1" applyFill="1" applyAlignment="1">
      <alignment vertical="center"/>
    </xf>
    <xf numFmtId="0" fontId="43" fillId="36" borderId="52" xfId="0" applyFont="1" applyFill="1" applyBorder="1" applyAlignment="1">
      <alignment horizontal="center" vertical="top" wrapText="1"/>
    </xf>
    <xf numFmtId="0" fontId="43" fillId="36" borderId="53" xfId="0" applyFont="1" applyFill="1" applyBorder="1" applyAlignment="1">
      <alignment horizontal="center" vertical="top" wrapText="1"/>
    </xf>
    <xf numFmtId="0" fontId="16" fillId="36" borderId="54" xfId="0" applyFont="1" applyFill="1" applyBorder="1" applyAlignment="1">
      <alignment horizontal="center" vertical="top" wrapText="1"/>
    </xf>
    <xf numFmtId="0" fontId="57" fillId="36" borderId="0" xfId="0" applyFont="1" applyFill="1" applyAlignment="1">
      <alignment horizontal="left" wrapText="1"/>
    </xf>
    <xf numFmtId="0" fontId="31" fillId="36" borderId="0" xfId="43" applyFill="1"/>
    <xf numFmtId="0" fontId="53" fillId="33" borderId="31" xfId="0" applyFont="1" applyFill="1" applyBorder="1" applyAlignment="1">
      <alignment horizontal="right" vertical="center" wrapText="1"/>
    </xf>
    <xf numFmtId="165" fontId="53" fillId="33" borderId="23" xfId="0" applyNumberFormat="1" applyFont="1" applyFill="1" applyBorder="1" applyAlignment="1">
      <alignment horizontal="right" vertical="center" wrapText="1"/>
    </xf>
    <xf numFmtId="0" fontId="53" fillId="33" borderId="23" xfId="0" applyFont="1" applyFill="1" applyBorder="1" applyAlignment="1">
      <alignment horizontal="right" vertical="center" wrapText="1"/>
    </xf>
    <xf numFmtId="166" fontId="53" fillId="33" borderId="23" xfId="42" applyNumberFormat="1" applyFont="1" applyFill="1" applyBorder="1" applyAlignment="1">
      <alignment horizontal="right" vertical="center" wrapText="1"/>
    </xf>
    <xf numFmtId="165" fontId="53" fillId="33" borderId="32" xfId="0" applyNumberFormat="1" applyFont="1" applyFill="1" applyBorder="1" applyAlignment="1">
      <alignment horizontal="right" vertical="center" wrapText="1"/>
    </xf>
    <xf numFmtId="0" fontId="80" fillId="36" borderId="0" xfId="0" applyFont="1" applyFill="1" applyAlignment="1">
      <alignment horizontal="left" vertical="center" indent="4"/>
    </xf>
    <xf numFmtId="168" fontId="55" fillId="36" borderId="91" xfId="47" applyNumberFormat="1" applyFont="1" applyFill="1" applyBorder="1" applyAlignment="1">
      <alignment horizontal="right" vertical="center" wrapText="1"/>
    </xf>
    <xf numFmtId="166" fontId="24" fillId="36" borderId="0" xfId="42" applyNumberFormat="1" applyFont="1" applyFill="1" applyAlignment="1">
      <alignment vertical="center"/>
    </xf>
    <xf numFmtId="166" fontId="52" fillId="39" borderId="25" xfId="42" applyNumberFormat="1" applyFont="1" applyFill="1" applyBorder="1" applyAlignment="1">
      <alignment vertical="center"/>
    </xf>
    <xf numFmtId="166" fontId="52" fillId="39" borderId="0" xfId="42" applyNumberFormat="1" applyFont="1" applyFill="1" applyAlignment="1">
      <alignment vertical="center"/>
    </xf>
    <xf numFmtId="166" fontId="24" fillId="36" borderId="0" xfId="42" applyNumberFormat="1" applyFont="1" applyFill="1" applyAlignment="1">
      <alignment horizontal="right" vertical="center"/>
    </xf>
    <xf numFmtId="0" fontId="31" fillId="0" borderId="70" xfId="43" applyFill="1" applyBorder="1" applyAlignment="1">
      <alignment vertical="center"/>
    </xf>
    <xf numFmtId="0" fontId="31" fillId="0" borderId="70" xfId="43" applyFill="1" applyBorder="1"/>
    <xf numFmtId="0" fontId="31" fillId="0" borderId="92" xfId="43" applyFill="1" applyBorder="1"/>
    <xf numFmtId="0" fontId="70" fillId="34" borderId="60" xfId="0" applyFont="1" applyFill="1" applyBorder="1" applyAlignment="1">
      <alignment horizontal="left" vertical="center" wrapText="1"/>
    </xf>
    <xf numFmtId="0" fontId="33" fillId="33" borderId="0" xfId="0" applyFont="1" applyFill="1" applyAlignment="1">
      <alignment vertical="center" wrapText="1"/>
    </xf>
    <xf numFmtId="0" fontId="0" fillId="36" borderId="0" xfId="0" applyFont="1" applyFill="1" applyAlignment="1">
      <alignment wrapText="1"/>
    </xf>
    <xf numFmtId="0" fontId="0" fillId="36" borderId="0" xfId="0" applyFill="1" applyAlignment="1">
      <alignment horizontal="center"/>
    </xf>
    <xf numFmtId="0" fontId="41" fillId="36" borderId="0" xfId="0" applyFont="1" applyFill="1" applyAlignment="1">
      <alignment horizontal="left" vertical="center" wrapText="1"/>
    </xf>
    <xf numFmtId="0" fontId="57" fillId="36" borderId="0" xfId="0" applyFont="1" applyFill="1" applyAlignment="1">
      <alignment horizontal="left" wrapText="1"/>
    </xf>
    <xf numFmtId="0" fontId="31" fillId="0" borderId="0" xfId="43" applyAlignment="1">
      <alignment horizontal="left" vertical="center"/>
    </xf>
    <xf numFmtId="0" fontId="71" fillId="36" borderId="0" xfId="43" applyFont="1" applyFill="1" applyAlignment="1">
      <alignment horizontal="left"/>
    </xf>
    <xf numFmtId="0" fontId="43" fillId="0" borderId="52" xfId="0" applyFont="1" applyBorder="1" applyAlignment="1">
      <alignment horizontal="center" vertical="top" wrapText="1"/>
    </xf>
    <xf numFmtId="0" fontId="43" fillId="0" borderId="54" xfId="0" applyFont="1" applyBorder="1" applyAlignment="1">
      <alignment horizontal="center" vertical="top" wrapText="1"/>
    </xf>
    <xf numFmtId="0" fontId="43" fillId="0" borderId="53" xfId="0" applyFont="1" applyBorder="1" applyAlignment="1">
      <alignment horizontal="center" vertical="top" wrapText="1"/>
    </xf>
    <xf numFmtId="0" fontId="43" fillId="0" borderId="0" xfId="0" applyFont="1" applyAlignment="1">
      <alignment horizontal="center" vertical="top" wrapText="1"/>
    </xf>
    <xf numFmtId="0" fontId="33" fillId="36" borderId="0" xfId="0" applyFont="1" applyFill="1" applyAlignment="1">
      <alignment horizontal="left" vertical="center" wrapText="1"/>
    </xf>
    <xf numFmtId="0" fontId="31" fillId="33" borderId="0" xfId="43" applyFill="1" applyAlignment="1">
      <alignment horizontal="left" vertical="center"/>
    </xf>
    <xf numFmtId="0" fontId="19" fillId="33" borderId="0" xfId="0" applyFont="1" applyFill="1" applyAlignment="1">
      <alignment horizontal="left" wrapText="1"/>
    </xf>
    <xf numFmtId="0" fontId="33" fillId="33" borderId="0" xfId="0" applyFont="1" applyFill="1" applyAlignment="1">
      <alignment horizontal="left" wrapText="1"/>
    </xf>
    <xf numFmtId="0" fontId="31" fillId="0" borderId="0" xfId="43" applyAlignment="1">
      <alignment vertical="center"/>
    </xf>
    <xf numFmtId="0" fontId="33" fillId="36" borderId="0" xfId="45" applyFont="1" applyFill="1" applyAlignment="1">
      <alignment horizontal="left" vertical="center" wrapText="1"/>
    </xf>
    <xf numFmtId="0" fontId="33" fillId="36" borderId="0" xfId="45" applyFont="1" applyFill="1" applyAlignment="1">
      <alignment horizontal="left" wrapText="1"/>
    </xf>
    <xf numFmtId="0" fontId="19" fillId="33" borderId="0" xfId="0" applyFont="1" applyFill="1" applyAlignment="1">
      <alignment horizontal="left" vertical="center" wrapText="1"/>
    </xf>
    <xf numFmtId="0" fontId="70" fillId="34" borderId="60" xfId="0" applyFont="1" applyFill="1" applyBorder="1" applyAlignment="1">
      <alignment horizontal="left" vertical="center" wrapText="1"/>
    </xf>
    <xf numFmtId="0" fontId="21" fillId="34" borderId="0" xfId="0" applyFont="1" applyFill="1" applyAlignment="1">
      <alignment horizontal="center" vertical="center" wrapText="1"/>
    </xf>
    <xf numFmtId="0" fontId="21" fillId="34" borderId="17" xfId="0" applyFont="1" applyFill="1" applyBorder="1" applyAlignment="1">
      <alignment horizontal="center" vertical="center" wrapText="1"/>
    </xf>
    <xf numFmtId="0" fontId="33" fillId="33" borderId="0" xfId="0" applyFont="1" applyFill="1" applyAlignment="1">
      <alignment horizontal="left" vertical="top" wrapText="1"/>
    </xf>
    <xf numFmtId="0" fontId="83" fillId="33" borderId="39" xfId="50" applyFill="1" applyBorder="1" applyAlignment="1">
      <alignment horizontal="left" vertical="center"/>
    </xf>
    <xf numFmtId="0" fontId="21" fillId="34" borderId="33" xfId="0" applyFont="1" applyFill="1" applyBorder="1" applyAlignment="1">
      <alignment horizontal="center" wrapText="1"/>
    </xf>
    <xf numFmtId="0" fontId="21" fillId="34" borderId="34" xfId="0" applyFont="1" applyFill="1" applyBorder="1" applyAlignment="1">
      <alignment horizontal="center" wrapText="1"/>
    </xf>
    <xf numFmtId="0" fontId="21" fillId="34" borderId="84" xfId="0" applyFont="1" applyFill="1" applyBorder="1" applyAlignment="1">
      <alignment horizontal="center" wrapText="1"/>
    </xf>
    <xf numFmtId="0" fontId="21" fillId="34" borderId="74" xfId="0" applyFont="1" applyFill="1" applyBorder="1" applyAlignment="1">
      <alignment horizontal="center" wrapText="1"/>
    </xf>
    <xf numFmtId="0" fontId="21" fillId="34" borderId="85" xfId="0" applyFont="1" applyFill="1" applyBorder="1" applyAlignment="1">
      <alignment horizontal="center" wrapText="1"/>
    </xf>
    <xf numFmtId="0" fontId="33" fillId="33" borderId="0" xfId="0" applyFont="1" applyFill="1" applyAlignment="1">
      <alignment horizontal="left" vertical="center" wrapText="1"/>
    </xf>
    <xf numFmtId="0" fontId="31" fillId="36" borderId="0" xfId="43" applyFill="1" applyAlignment="1">
      <alignment horizontal="left" vertical="center"/>
    </xf>
    <xf numFmtId="0" fontId="40" fillId="34" borderId="0" xfId="0" applyFont="1" applyFill="1" applyAlignment="1">
      <alignment horizontal="center" vertical="center" wrapText="1"/>
    </xf>
    <xf numFmtId="0" fontId="21" fillId="34" borderId="0" xfId="0" applyFont="1" applyFill="1" applyAlignment="1">
      <alignment horizontal="center" wrapText="1"/>
    </xf>
    <xf numFmtId="0" fontId="21" fillId="34" borderId="0" xfId="0" applyFont="1" applyFill="1" applyAlignment="1">
      <alignment horizontal="left" wrapText="1"/>
    </xf>
    <xf numFmtId="0" fontId="21" fillId="34" borderId="23" xfId="0" applyFont="1" applyFill="1" applyBorder="1" applyAlignment="1">
      <alignment horizontal="center" vertical="center" wrapText="1"/>
    </xf>
    <xf numFmtId="0" fontId="21" fillId="34" borderId="24" xfId="0" applyFont="1" applyFill="1" applyBorder="1" applyAlignment="1">
      <alignment horizontal="center" vertical="center" wrapText="1"/>
    </xf>
    <xf numFmtId="0" fontId="21" fillId="34" borderId="26" xfId="0" applyFont="1" applyFill="1" applyBorder="1" applyAlignment="1">
      <alignment horizontal="center" vertical="center" wrapText="1"/>
    </xf>
    <xf numFmtId="0" fontId="31" fillId="36" borderId="0" xfId="43" applyFill="1" applyAlignment="1">
      <alignment horizontal="left"/>
    </xf>
    <xf numFmtId="0" fontId="57" fillId="0" borderId="0" xfId="0" applyFont="1" applyAlignment="1"/>
    <xf numFmtId="166" fontId="40" fillId="34" borderId="11" xfId="42" applyNumberFormat="1" applyFont="1" applyFill="1" applyBorder="1" applyAlignment="1">
      <alignment horizontal="center" vertical="center" wrapText="1"/>
    </xf>
    <xf numFmtId="166" fontId="40" fillId="34" borderId="28" xfId="42" applyNumberFormat="1" applyFont="1" applyFill="1" applyBorder="1" applyAlignment="1">
      <alignment horizontal="center" vertical="center" wrapText="1"/>
    </xf>
    <xf numFmtId="0" fontId="31" fillId="33" borderId="0" xfId="43" applyFill="1" applyBorder="1" applyAlignment="1">
      <alignment horizontal="left" vertical="center"/>
    </xf>
    <xf numFmtId="0" fontId="31" fillId="33" borderId="0" xfId="51" applyFont="1" applyFill="1" applyBorder="1" applyAlignment="1">
      <alignment horizontal="left" vertical="center"/>
    </xf>
    <xf numFmtId="0" fontId="21" fillId="34" borderId="29" xfId="0" applyFont="1" applyFill="1" applyBorder="1" applyAlignment="1">
      <alignment horizontal="center" vertical="center" wrapText="1"/>
    </xf>
    <xf numFmtId="0" fontId="21" fillId="34" borderId="30" xfId="0" applyFont="1" applyFill="1" applyBorder="1" applyAlignment="1">
      <alignment horizontal="center" vertical="center" wrapText="1"/>
    </xf>
    <xf numFmtId="0" fontId="21" fillId="34" borderId="17" xfId="0" applyFont="1" applyFill="1" applyBorder="1" applyAlignment="1">
      <alignment horizontal="center" wrapText="1"/>
    </xf>
    <xf numFmtId="0" fontId="21" fillId="34" borderId="18" xfId="0" applyFont="1" applyFill="1" applyBorder="1" applyAlignment="1">
      <alignment horizontal="center" wrapText="1"/>
    </xf>
    <xf numFmtId="0" fontId="59" fillId="36" borderId="93" xfId="0" applyFont="1" applyFill="1" applyBorder="1" applyAlignment="1">
      <alignment horizontal="left" vertical="center" wrapText="1"/>
    </xf>
    <xf numFmtId="0" fontId="59" fillId="36" borderId="74" xfId="0" applyFont="1" applyFill="1" applyBorder="1" applyAlignment="1">
      <alignment horizontal="left" vertical="center" wrapText="1"/>
    </xf>
    <xf numFmtId="0" fontId="57" fillId="36" borderId="0" xfId="0" applyFont="1" applyFill="1" applyAlignment="1">
      <alignment wrapText="1"/>
    </xf>
    <xf numFmtId="0" fontId="70" fillId="36" borderId="0" xfId="0" applyFont="1" applyFill="1" applyAlignment="1">
      <alignment horizontal="center" vertical="center"/>
    </xf>
    <xf numFmtId="41" fontId="63" fillId="36" borderId="0" xfId="0" applyNumberFormat="1" applyFont="1" applyFill="1" applyAlignment="1">
      <alignment horizontal="left" vertical="center" wrapText="1"/>
    </xf>
    <xf numFmtId="0" fontId="57" fillId="33" borderId="0" xfId="0" applyFont="1" applyFill="1" applyAlignment="1">
      <alignment horizontal="left" vertical="top" wrapText="1"/>
    </xf>
    <xf numFmtId="0" fontId="31" fillId="0" borderId="0" xfId="43" applyAlignment="1"/>
    <xf numFmtId="0" fontId="33" fillId="33" borderId="0" xfId="0" applyFont="1" applyFill="1" applyAlignment="1">
      <alignment wrapText="1"/>
    </xf>
    <xf numFmtId="0" fontId="21" fillId="34" borderId="42" xfId="0" applyFont="1" applyFill="1" applyBorder="1" applyAlignment="1">
      <alignment horizontal="center" vertical="center" wrapText="1"/>
    </xf>
    <xf numFmtId="0" fontId="21" fillId="34" borderId="43" xfId="0" applyFont="1" applyFill="1" applyBorder="1" applyAlignment="1">
      <alignment horizontal="center" vertical="center" wrapText="1"/>
    </xf>
    <xf numFmtId="0" fontId="21" fillId="34" borderId="44" xfId="0" applyFont="1" applyFill="1" applyBorder="1" applyAlignment="1">
      <alignment horizontal="center" vertical="center" wrapText="1"/>
    </xf>
    <xf numFmtId="0" fontId="21" fillId="34" borderId="16" xfId="0" applyFont="1" applyFill="1" applyBorder="1" applyAlignment="1">
      <alignment horizontal="left" wrapText="1"/>
    </xf>
    <xf numFmtId="0" fontId="33" fillId="36" borderId="0" xfId="0" applyFont="1" applyFill="1" applyAlignment="1">
      <alignment horizontal="left" wrapText="1"/>
    </xf>
    <xf numFmtId="0" fontId="21" fillId="34" borderId="18" xfId="0" applyFont="1" applyFill="1" applyBorder="1" applyAlignment="1">
      <alignment horizontal="center" vertical="center" wrapText="1"/>
    </xf>
    <xf numFmtId="0" fontId="21" fillId="36" borderId="0" xfId="0" applyFont="1" applyFill="1" applyAlignment="1">
      <alignment horizontal="center" vertical="center" wrapText="1"/>
    </xf>
    <xf numFmtId="0" fontId="21" fillId="34" borderId="19" xfId="0" applyFont="1" applyFill="1" applyBorder="1" applyAlignment="1">
      <alignment horizontal="center" vertical="center" wrapText="1"/>
    </xf>
    <xf numFmtId="0" fontId="21" fillId="34" borderId="20" xfId="0" applyFont="1" applyFill="1" applyBorder="1" applyAlignment="1">
      <alignment horizontal="center" vertical="center" wrapText="1"/>
    </xf>
    <xf numFmtId="0" fontId="21" fillId="34" borderId="21" xfId="0" applyFont="1" applyFill="1" applyBorder="1" applyAlignment="1">
      <alignment horizontal="center" vertical="center" wrapText="1"/>
    </xf>
    <xf numFmtId="0" fontId="59" fillId="36" borderId="0" xfId="0" applyFont="1" applyFill="1" applyAlignment="1">
      <alignment horizontal="left" vertical="center" wrapText="1"/>
    </xf>
    <xf numFmtId="0" fontId="21" fillId="34" borderId="30" xfId="0" applyFont="1" applyFill="1" applyBorder="1" applyAlignment="1">
      <alignment horizontal="left" wrapText="1"/>
    </xf>
    <xf numFmtId="0" fontId="33" fillId="36" borderId="93" xfId="0" applyFont="1" applyFill="1" applyBorder="1" applyAlignment="1">
      <alignment horizontal="left" vertical="center" wrapText="1"/>
    </xf>
    <xf numFmtId="0" fontId="57" fillId="36" borderId="0" xfId="0" applyFont="1" applyFill="1" applyAlignment="1"/>
    <xf numFmtId="0" fontId="57" fillId="0" borderId="0" xfId="0" applyFont="1" applyAlignment="1">
      <alignment vertical="center"/>
    </xf>
    <xf numFmtId="0" fontId="21" fillId="34" borderId="34" xfId="0" applyFont="1" applyFill="1" applyBorder="1" applyAlignment="1">
      <alignment horizontal="center" vertical="center" wrapText="1"/>
    </xf>
    <xf numFmtId="0" fontId="21" fillId="34" borderId="84" xfId="0" applyFont="1" applyFill="1" applyBorder="1" applyAlignment="1">
      <alignment horizontal="center" vertical="center" wrapText="1"/>
    </xf>
    <xf numFmtId="0" fontId="21" fillId="34" borderId="74" xfId="0" applyFont="1" applyFill="1" applyBorder="1" applyAlignment="1">
      <alignment horizontal="center" vertical="center" wrapText="1"/>
    </xf>
    <xf numFmtId="0" fontId="21" fillId="34" borderId="85" xfId="0" applyFont="1" applyFill="1" applyBorder="1" applyAlignment="1">
      <alignment horizontal="center" vertical="center" wrapText="1"/>
    </xf>
    <xf numFmtId="0" fontId="31" fillId="33" borderId="39" xfId="43" applyFill="1" applyBorder="1" applyAlignment="1">
      <alignment horizontal="left" vertical="center"/>
    </xf>
    <xf numFmtId="0" fontId="21" fillId="34" borderId="27" xfId="0" applyFont="1" applyFill="1" applyBorder="1" applyAlignment="1">
      <alignment horizontal="center" wrapText="1"/>
    </xf>
    <xf numFmtId="0" fontId="21" fillId="34" borderId="34" xfId="0" applyFont="1" applyFill="1" applyBorder="1" applyAlignment="1">
      <alignment horizontal="left" wrapText="1"/>
    </xf>
    <xf numFmtId="0" fontId="21" fillId="34" borderId="11" xfId="0" applyFont="1" applyFill="1" applyBorder="1" applyAlignment="1">
      <alignment horizontal="left" wrapText="1"/>
    </xf>
    <xf numFmtId="0" fontId="57" fillId="36" borderId="0" xfId="0" applyFont="1" applyFill="1" applyAlignment="1">
      <alignment horizontal="left" vertical="center" wrapText="1"/>
    </xf>
    <xf numFmtId="0" fontId="33" fillId="36" borderId="0" xfId="0" applyFont="1" applyFill="1" applyAlignment="1">
      <alignment horizontal="left"/>
    </xf>
    <xf numFmtId="0" fontId="51" fillId="34" borderId="25" xfId="0" applyFont="1" applyFill="1" applyBorder="1" applyAlignment="1">
      <alignment horizontal="center"/>
    </xf>
    <xf numFmtId="0" fontId="51" fillId="34" borderId="0" xfId="0" applyFont="1" applyFill="1" applyAlignment="1">
      <alignment horizontal="center"/>
    </xf>
    <xf numFmtId="0" fontId="51" fillId="34" borderId="45" xfId="0" applyFont="1" applyFill="1" applyBorder="1" applyAlignment="1">
      <alignment horizontal="center"/>
    </xf>
    <xf numFmtId="0" fontId="50" fillId="34" borderId="50" xfId="0" applyFont="1" applyFill="1" applyBorder="1" applyAlignment="1">
      <alignment horizontal="center" wrapText="1"/>
    </xf>
    <xf numFmtId="0" fontId="20" fillId="34" borderId="0" xfId="0" applyFont="1" applyFill="1" applyAlignment="1">
      <alignment horizontal="center" wrapText="1"/>
    </xf>
    <xf numFmtId="0" fontId="13" fillId="34" borderId="25" xfId="0" applyFont="1" applyFill="1" applyBorder="1" applyAlignment="1">
      <alignment horizontal="center"/>
    </xf>
    <xf numFmtId="0" fontId="0" fillId="34" borderId="0" xfId="0" applyFill="1" applyAlignment="1">
      <alignment horizontal="center"/>
    </xf>
    <xf numFmtId="0" fontId="0" fillId="34" borderId="45" xfId="0" applyFill="1" applyBorder="1" applyAlignment="1">
      <alignment horizontal="center"/>
    </xf>
    <xf numFmtId="0" fontId="50" fillId="34" borderId="0" xfId="0" applyFont="1" applyFill="1" applyAlignment="1">
      <alignment horizontal="center" wrapText="1"/>
    </xf>
    <xf numFmtId="0" fontId="50" fillId="34" borderId="0" xfId="0" applyFont="1" applyFill="1" applyAlignment="1">
      <alignment horizontal="center" vertical="center" wrapText="1"/>
    </xf>
    <xf numFmtId="0" fontId="50" fillId="34" borderId="25" xfId="0" applyFont="1" applyFill="1" applyBorder="1" applyAlignment="1">
      <alignment horizontal="center" vertical="center" wrapText="1"/>
    </xf>
    <xf numFmtId="0" fontId="50" fillId="34" borderId="45" xfId="0" applyFont="1" applyFill="1" applyBorder="1" applyAlignment="1">
      <alignment horizontal="center" vertical="center" wrapText="1"/>
    </xf>
    <xf numFmtId="0" fontId="20" fillId="34" borderId="49" xfId="0" applyFont="1" applyFill="1" applyBorder="1" applyAlignment="1">
      <alignment horizontal="center" wrapText="1"/>
    </xf>
    <xf numFmtId="0" fontId="20" fillId="34" borderId="0" xfId="0" applyFont="1" applyFill="1" applyAlignment="1">
      <alignment horizontal="left" wrapText="1"/>
    </xf>
    <xf numFmtId="0" fontId="41" fillId="36" borderId="0" xfId="0" applyFont="1" applyFill="1" applyAlignment="1">
      <alignment horizontal="left" wrapText="1"/>
    </xf>
    <xf numFmtId="0" fontId="51" fillId="34" borderId="25" xfId="0" applyFont="1" applyFill="1" applyBorder="1" applyAlignment="1">
      <alignment horizontal="center" wrapText="1"/>
    </xf>
    <xf numFmtId="0" fontId="51" fillId="34" borderId="45" xfId="0" applyFont="1" applyFill="1" applyBorder="1" applyAlignment="1">
      <alignment horizontal="center" wrapText="1"/>
    </xf>
    <xf numFmtId="0" fontId="13" fillId="34" borderId="45" xfId="0" applyFont="1" applyFill="1" applyBorder="1" applyAlignment="1">
      <alignment horizontal="center"/>
    </xf>
    <xf numFmtId="0" fontId="51" fillId="34" borderId="0" xfId="0" applyFont="1" applyFill="1" applyAlignment="1">
      <alignment horizontal="center" wrapText="1"/>
    </xf>
    <xf numFmtId="0" fontId="13" fillId="34" borderId="0" xfId="0" applyFont="1" applyFill="1" applyAlignment="1">
      <alignment horizontal="center"/>
    </xf>
    <xf numFmtId="0" fontId="49" fillId="34" borderId="25" xfId="0" applyFont="1" applyFill="1" applyBorder="1" applyAlignment="1">
      <alignment horizontal="center"/>
    </xf>
    <xf numFmtId="0" fontId="49" fillId="34" borderId="0" xfId="0" applyFont="1" applyFill="1" applyAlignment="1">
      <alignment horizontal="center"/>
    </xf>
    <xf numFmtId="0" fontId="49" fillId="34" borderId="45" xfId="0" applyFont="1" applyFill="1" applyBorder="1" applyAlignment="1">
      <alignment horizontal="center"/>
    </xf>
    <xf numFmtId="0" fontId="20" fillId="34" borderId="25" xfId="0" applyFont="1" applyFill="1" applyBorder="1" applyAlignment="1">
      <alignment horizontal="center" wrapText="1"/>
    </xf>
    <xf numFmtId="0" fontId="20" fillId="34" borderId="45" xfId="0" applyFont="1" applyFill="1" applyBorder="1" applyAlignment="1">
      <alignment horizontal="center" wrapText="1"/>
    </xf>
    <xf numFmtId="0" fontId="50" fillId="34" borderId="25" xfId="0" applyFont="1" applyFill="1" applyBorder="1" applyAlignment="1">
      <alignment horizontal="center" wrapText="1"/>
    </xf>
    <xf numFmtId="0" fontId="48" fillId="34" borderId="0" xfId="0" applyFont="1" applyFill="1" applyAlignment="1">
      <alignment horizontal="center" wrapText="1"/>
    </xf>
    <xf numFmtId="0" fontId="48" fillId="34" borderId="25" xfId="0" applyFont="1" applyFill="1" applyBorder="1" applyAlignment="1">
      <alignment horizontal="center" wrapText="1"/>
    </xf>
    <xf numFmtId="0" fontId="21" fillId="34" borderId="25" xfId="0" applyFont="1" applyFill="1" applyBorder="1" applyAlignment="1">
      <alignment horizontal="center" wrapText="1"/>
    </xf>
    <xf numFmtId="0" fontId="21" fillId="34" borderId="45" xfId="0" applyFont="1" applyFill="1" applyBorder="1" applyAlignment="1">
      <alignment horizontal="center" wrapText="1"/>
    </xf>
    <xf numFmtId="0" fontId="48" fillId="34" borderId="45" xfId="0" applyFont="1" applyFill="1" applyBorder="1" applyAlignment="1">
      <alignment horizontal="center" wrapText="1"/>
    </xf>
    <xf numFmtId="0" fontId="21" fillId="34" borderId="82" xfId="0" applyFont="1" applyFill="1" applyBorder="1" applyAlignment="1">
      <alignment horizontal="left" wrapText="1"/>
    </xf>
    <xf numFmtId="0" fontId="21" fillId="34" borderId="25" xfId="0" applyFont="1" applyFill="1" applyBorder="1" applyAlignment="1">
      <alignment horizontal="center" vertical="center" wrapText="1"/>
    </xf>
    <xf numFmtId="0" fontId="21" fillId="34" borderId="45" xfId="0" applyFont="1" applyFill="1" applyBorder="1" applyAlignment="1">
      <alignment horizontal="center" vertical="center" wrapText="1"/>
    </xf>
    <xf numFmtId="0" fontId="20" fillId="36" borderId="0" xfId="0" applyFont="1" applyFill="1" applyAlignment="1">
      <alignment horizontal="center" wrapText="1"/>
    </xf>
    <xf numFmtId="0" fontId="31" fillId="36" borderId="0" xfId="43" applyFill="1" applyBorder="1" applyAlignment="1">
      <alignment horizontal="left"/>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9" xr:uid="{00000000-0005-0000-0000-00001C000000}"/>
    <cellStyle name="Currency" xfId="47"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ustomBuiltin="1"/>
    <cellStyle name="Hyperlink 2" xfId="44" xr:uid="{00000000-0005-0000-0000-000025000000}"/>
    <cellStyle name="Hyperlink 3" xfId="50" xr:uid="{28DA2ED3-92B3-4DA9-B5EF-45846CA09F10}"/>
    <cellStyle name="Hyperlink 4" xfId="51" xr:uid="{2BC95111-C79E-4FEA-8758-1D82E9CF6282}"/>
    <cellStyle name="Input" xfId="9" builtinId="20" customBuiltin="1"/>
    <cellStyle name="Linked Cell" xfId="12" builtinId="24" customBuiltin="1"/>
    <cellStyle name="Neutral" xfId="8" builtinId="28" customBuiltin="1"/>
    <cellStyle name="Normal" xfId="0" builtinId="0"/>
    <cellStyle name="Normal 2" xfId="45" xr:uid="{00000000-0005-0000-0000-00002A000000}"/>
    <cellStyle name="Note" xfId="15" builtinId="10" customBuiltin="1"/>
    <cellStyle name="Output" xfId="10" builtinId="21" customBuiltin="1"/>
    <cellStyle name="Percent" xfId="46" builtinId="5"/>
    <cellStyle name="Percent 2" xfId="48" xr:uid="{00000000-0005-0000-0000-00002E000000}"/>
    <cellStyle name="Title" xfId="1" builtinId="15" customBuiltin="1"/>
    <cellStyle name="Total" xfId="17" builtinId="25" customBuiltin="1"/>
    <cellStyle name="Warning Text" xfId="14" builtinId="11" customBuiltin="1"/>
  </cellStyles>
  <dxfs count="123">
    <dxf>
      <fill>
        <patternFill>
          <bgColor rgb="FFD9D9D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D9D9D9"/>
        </patternFill>
      </fill>
    </dxf>
    <dxf>
      <fill>
        <patternFill>
          <bgColor theme="0" tint="-0.14996795556505021"/>
        </patternFill>
      </fill>
    </dxf>
    <dxf>
      <fill>
        <patternFill>
          <bgColor theme="0" tint="-0.14996795556505021"/>
        </patternFill>
      </fill>
    </dxf>
    <dxf>
      <fill>
        <patternFill>
          <bgColor rgb="FFD9D9D9"/>
        </patternFill>
      </fill>
    </dxf>
    <dxf>
      <fill>
        <patternFill>
          <bgColor theme="0" tint="-0.14996795556505021"/>
        </patternFill>
      </fill>
    </dxf>
    <dxf>
      <fill>
        <patternFill>
          <bgColor rgb="FFD9D9D9"/>
        </patternFill>
      </fill>
    </dxf>
    <dxf>
      <fill>
        <patternFill>
          <bgColor rgb="FFD9D9D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D9D9D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D9D9D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theme="0" tint="-0.14996795556505021"/>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D9D9D9"/>
        </patternFill>
      </fill>
    </dxf>
    <dxf>
      <fill>
        <patternFill>
          <bgColor rgb="FFCCCCCC"/>
        </patternFill>
      </fill>
    </dxf>
    <dxf>
      <fill>
        <patternFill>
          <bgColor rgb="FFCCCCCC"/>
        </patternFill>
      </fill>
    </dxf>
  </dxfs>
  <tableStyles count="0" defaultTableStyle="TableStyleMedium2" defaultPivotStyle="PivotStyleLight16"/>
  <colors>
    <mruColors>
      <color rgb="FF993365"/>
      <color rgb="FF030687"/>
      <color rgb="FFCBA9E5"/>
      <color rgb="FFFF9999"/>
      <color rgb="FF009999"/>
      <color rgb="FFFF33CC"/>
      <color rgb="FF4F81BD"/>
      <color rgb="FFD9D9D9"/>
      <color rgb="FFE7E6EF"/>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chartUserShapes" Target="../drawings/drawing17.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91437393484927"/>
          <c:y val="0.11862232401227706"/>
          <c:w val="0.55643831014273226"/>
          <c:h val="0.71879547534107924"/>
        </c:manualLayout>
      </c:layout>
      <c:doughnutChart>
        <c:varyColors val="1"/>
        <c:ser>
          <c:idx val="0"/>
          <c:order val="0"/>
          <c:dPt>
            <c:idx val="0"/>
            <c:bubble3D val="0"/>
            <c:spPr>
              <a:solidFill>
                <a:srgbClr val="009999"/>
              </a:solidFill>
              <a:ln w="19050">
                <a:solidFill>
                  <a:schemeClr val="lt1"/>
                </a:solidFill>
              </a:ln>
              <a:effectLst/>
            </c:spPr>
            <c:extLst>
              <c:ext xmlns:c16="http://schemas.microsoft.com/office/drawing/2014/chart" uri="{C3380CC4-5D6E-409C-BE32-E72D297353CC}">
                <c16:uniqueId val="{00000001-7C14-44E9-9FEE-C192137DA971}"/>
              </c:ext>
            </c:extLst>
          </c:dPt>
          <c:dPt>
            <c:idx val="1"/>
            <c:bubble3D val="0"/>
            <c:spPr>
              <a:solidFill>
                <a:srgbClr val="993365"/>
              </a:solidFill>
              <a:ln w="19050">
                <a:solidFill>
                  <a:schemeClr val="lt1"/>
                </a:solidFill>
              </a:ln>
              <a:effectLst/>
            </c:spPr>
            <c:extLst>
              <c:ext xmlns:c16="http://schemas.microsoft.com/office/drawing/2014/chart" uri="{C3380CC4-5D6E-409C-BE32-E72D297353CC}">
                <c16:uniqueId val="{00000003-7C14-44E9-9FEE-C192137DA971}"/>
              </c:ext>
            </c:extLst>
          </c:dPt>
          <c:dPt>
            <c:idx val="2"/>
            <c:bubble3D val="0"/>
            <c:spPr>
              <a:solidFill>
                <a:srgbClr val="AEAAAA"/>
              </a:solidFill>
              <a:ln w="19050">
                <a:solidFill>
                  <a:schemeClr val="lt1"/>
                </a:solidFill>
              </a:ln>
              <a:effectLst/>
            </c:spPr>
            <c:extLst>
              <c:ext xmlns:c16="http://schemas.microsoft.com/office/drawing/2014/chart" uri="{C3380CC4-5D6E-409C-BE32-E72D297353CC}">
                <c16:uniqueId val="{00000005-7C14-44E9-9FEE-C192137DA9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14-44E9-9FEE-C192137DA971}"/>
              </c:ext>
            </c:extLst>
          </c:dPt>
          <c:dLbls>
            <c:dLbl>
              <c:idx val="0"/>
              <c:layout>
                <c:manualLayout>
                  <c:x val="-9.7202803868324902E-2"/>
                  <c:y val="-0.3599416241025778"/>
                </c:manualLayout>
              </c:layout>
              <c:tx>
                <c:rich>
                  <a:bodyPr/>
                  <a:lstStyle/>
                  <a:p>
                    <a:fld id="{7EE49153-62F2-4BAB-9AD4-2FA6D5CB677C}" type="CATEGORYNAME">
                      <a:rPr lang="en-US" sz="1000" b="1">
                        <a:latin typeface="Arial" panose="020B0604020202020204" pitchFamily="34" charset="0"/>
                        <a:cs typeface="Arial" panose="020B0604020202020204" pitchFamily="34" charset="0"/>
                      </a:rPr>
                      <a:pPr/>
                      <a:t>[CATEGORY NAME]</a:t>
                    </a:fld>
                    <a:endParaRPr lang="en-US" sz="1000" b="1" baseline="0">
                      <a:latin typeface="Arial" panose="020B0604020202020204" pitchFamily="34" charset="0"/>
                      <a:cs typeface="Arial" panose="020B0604020202020204" pitchFamily="34" charset="0"/>
                    </a:endParaRPr>
                  </a:p>
                  <a:p>
                    <a:r>
                      <a:rPr lang="en-US" sz="1000" b="1" baseline="0">
                        <a:latin typeface="Arial" panose="020B0604020202020204" pitchFamily="34" charset="0"/>
                        <a:cs typeface="Arial" panose="020B0604020202020204" pitchFamily="34" charset="0"/>
                      </a:rPr>
                      <a:t>N=</a:t>
                    </a:r>
                    <a:fld id="{43D6113E-DE56-49F5-8B69-14BE748B6914}" type="VALUE">
                      <a:rPr lang="en-US" sz="1000" b="1" baseline="0">
                        <a:latin typeface="Arial" panose="020B0604020202020204" pitchFamily="34" charset="0"/>
                        <a:cs typeface="Arial" panose="020B0604020202020204" pitchFamily="34" charset="0"/>
                      </a:rPr>
                      <a:pPr/>
                      <a:t>[VALUE]</a:t>
                    </a:fld>
                    <a:r>
                      <a:rPr lang="en-US" sz="1000" b="1" baseline="0">
                        <a:latin typeface="Arial" panose="020B0604020202020204" pitchFamily="34" charset="0"/>
                        <a:cs typeface="Arial" panose="020B0604020202020204" pitchFamily="34" charset="0"/>
                      </a:rPr>
                      <a:t> </a:t>
                    </a:r>
                  </a:p>
                  <a:p>
                    <a:r>
                      <a:rPr lang="en-US" sz="1000" b="1" baseline="0">
                        <a:latin typeface="Arial" panose="020B0604020202020204" pitchFamily="34" charset="0"/>
                        <a:cs typeface="Arial" panose="020B0604020202020204" pitchFamily="34" charset="0"/>
                      </a:rPr>
                      <a:t>57.1%</a:t>
                    </a:r>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C14-44E9-9FEE-C192137DA971}"/>
                </c:ext>
              </c:extLst>
            </c:dLbl>
            <c:dLbl>
              <c:idx val="1"/>
              <c:layout>
                <c:manualLayout>
                  <c:x val="0.14631332315420945"/>
                  <c:y val="-0.1300548716605815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881883D8-5944-48F6-93E2-07420F2C3E10}" type="CATEGORYNAME">
                      <a:rPr lang="en-US" sz="1000" b="1">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[CATEGORY NAME]</a:t>
                    </a:fld>
                    <a:r>
                      <a:rPr lang="en-US" sz="1000" b="1" baseline="0">
                        <a:latin typeface="Arial" panose="020B0604020202020204" pitchFamily="34" charset="0"/>
                        <a:cs typeface="Arial" panose="020B0604020202020204" pitchFamily="34" charset="0"/>
                      </a:rPr>
                      <a:t> </a:t>
                    </a:r>
                  </a:p>
                  <a:p>
                    <a:pPr>
                      <a:defRPr sz="1000" b="1">
                        <a:latin typeface="Arial" panose="020B0604020202020204" pitchFamily="34" charset="0"/>
                        <a:cs typeface="Arial" panose="020B0604020202020204" pitchFamily="34" charset="0"/>
                      </a:defRPr>
                    </a:pPr>
                    <a:r>
                      <a:rPr lang="en-US" sz="1000" b="1" baseline="0">
                        <a:latin typeface="Arial" panose="020B0604020202020204" pitchFamily="34" charset="0"/>
                        <a:cs typeface="Arial" panose="020B0604020202020204" pitchFamily="34" charset="0"/>
                      </a:rPr>
                      <a:t>N=</a:t>
                    </a:r>
                    <a:fld id="{8BDC9208-ED9C-4066-9E16-A5A8D75EACBB}" type="VALUE">
                      <a:rPr lang="en-US" sz="1000" b="1" baseline="0">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[VALUE]</a:t>
                    </a:fld>
                    <a:endParaRPr lang="en-US" sz="1000" b="1" baseline="0">
                      <a:latin typeface="Arial" panose="020B0604020202020204" pitchFamily="34" charset="0"/>
                      <a:cs typeface="Arial" panose="020B0604020202020204" pitchFamily="34" charset="0"/>
                    </a:endParaRPr>
                  </a:p>
                  <a:p>
                    <a:pPr>
                      <a:defRPr sz="1000" b="1">
                        <a:latin typeface="Arial" panose="020B0604020202020204" pitchFamily="34" charset="0"/>
                        <a:cs typeface="Arial" panose="020B0604020202020204" pitchFamily="34" charset="0"/>
                      </a:defRPr>
                    </a:pPr>
                    <a:r>
                      <a:rPr lang="en-US" sz="1000" b="1" baseline="0">
                        <a:latin typeface="Arial" panose="020B0604020202020204" pitchFamily="34" charset="0"/>
                        <a:cs typeface="Arial" panose="020B0604020202020204" pitchFamily="34" charset="0"/>
                      </a:rPr>
                      <a:t> 37.1</a:t>
                    </a:r>
                    <a:r>
                      <a:rPr lang="en-US" sz="1000" b="1">
                        <a:latin typeface="Arial" panose="020B0604020202020204" pitchFamily="34" charset="0"/>
                        <a:cs typeface="Arial" panose="020B0604020202020204" pitchFamily="34" charset="0"/>
                      </a:rPr>
                      <a:t>%</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5284212637686509"/>
                      <c:h val="0.15776078264094434"/>
                    </c:manualLayout>
                  </c15:layout>
                  <c15:dlblFieldTable/>
                  <c15:showDataLabelsRange val="0"/>
                </c:ext>
                <c:ext xmlns:c16="http://schemas.microsoft.com/office/drawing/2014/chart" uri="{C3380CC4-5D6E-409C-BE32-E72D297353CC}">
                  <c16:uniqueId val="{00000003-7C14-44E9-9FEE-C192137DA971}"/>
                </c:ext>
              </c:extLst>
            </c:dLbl>
            <c:dLbl>
              <c:idx val="2"/>
              <c:layout>
                <c:manualLayout>
                  <c:x val="0.16772180794609862"/>
                  <c:y val="9.7873595425137655E-2"/>
                </c:manualLayout>
              </c:layout>
              <c:tx>
                <c:rich>
                  <a:bodyPr/>
                  <a:lstStyle/>
                  <a:p>
                    <a:fld id="{76792C39-8843-46F1-8370-524C026EB42F}" type="CATEGORYNAME">
                      <a:rPr lang="en-US" sz="1000" b="1">
                        <a:latin typeface="Arial" panose="020B0604020202020204" pitchFamily="34" charset="0"/>
                        <a:cs typeface="Arial" panose="020B0604020202020204" pitchFamily="34" charset="0"/>
                      </a:rPr>
                      <a:pPr/>
                      <a:t>[CATEGORY NAME]</a:t>
                    </a:fld>
                    <a:endParaRPr lang="en-US" sz="1000" b="1" baseline="0">
                      <a:latin typeface="Arial" panose="020B0604020202020204" pitchFamily="34" charset="0"/>
                      <a:cs typeface="Arial" panose="020B0604020202020204" pitchFamily="34" charset="0"/>
                    </a:endParaRPr>
                  </a:p>
                  <a:p>
                    <a:r>
                      <a:rPr lang="en-US" sz="1000" b="1" baseline="0">
                        <a:latin typeface="Arial" panose="020B0604020202020204" pitchFamily="34" charset="0"/>
                        <a:cs typeface="Arial" panose="020B0604020202020204" pitchFamily="34" charset="0"/>
                      </a:rPr>
                      <a:t>N=</a:t>
                    </a:r>
                    <a:fld id="{16265721-C41F-4708-A7FE-79EE35E81E3C}" type="VALUE">
                      <a:rPr lang="en-US" sz="1000" b="1" baseline="0">
                        <a:latin typeface="Arial" panose="020B0604020202020204" pitchFamily="34" charset="0"/>
                        <a:cs typeface="Arial" panose="020B0604020202020204" pitchFamily="34" charset="0"/>
                      </a:rPr>
                      <a:pPr/>
                      <a:t>[VALUE]</a:t>
                    </a:fld>
                    <a:r>
                      <a:rPr lang="en-US" sz="1000" b="1" baseline="0">
                        <a:latin typeface="Arial" panose="020B0604020202020204" pitchFamily="34" charset="0"/>
                        <a:cs typeface="Arial" panose="020B0604020202020204" pitchFamily="34" charset="0"/>
                      </a:rPr>
                      <a:t> </a:t>
                    </a:r>
                  </a:p>
                  <a:p>
                    <a:r>
                      <a:rPr lang="en-US" sz="1000" b="1" baseline="0">
                        <a:latin typeface="Arial" panose="020B0604020202020204" pitchFamily="34" charset="0"/>
                        <a:cs typeface="Arial" panose="020B0604020202020204" pitchFamily="34" charset="0"/>
                      </a:rPr>
                      <a:t>4.3%</a:t>
                    </a:r>
                  </a:p>
                </c:rich>
              </c:tx>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C14-44E9-9FEE-C192137DA971}"/>
                </c:ext>
              </c:extLst>
            </c:dLbl>
            <c:dLbl>
              <c:idx val="3"/>
              <c:layout>
                <c:manualLayout>
                  <c:x val="5.7017482665766291E-2"/>
                  <c:y val="0.18066164158970127"/>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fld id="{D5B19A46-7266-4BD8-AA08-E3EFEA442B5C}" type="CATEGORYNAME">
                      <a:rPr lang="en-US" sz="1000" b="1">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[CATEGORY NAME]</a:t>
                    </a:fld>
                    <a:r>
                      <a:rPr lang="en-US" sz="1000" b="1" baseline="0">
                        <a:latin typeface="Arial" panose="020B0604020202020204" pitchFamily="34" charset="0"/>
                        <a:cs typeface="Arial" panose="020B0604020202020204" pitchFamily="34" charset="0"/>
                      </a:rPr>
                      <a:t> </a:t>
                    </a:r>
                  </a:p>
                  <a:p>
                    <a:pPr>
                      <a:defRPr sz="1000" b="1">
                        <a:latin typeface="Arial" panose="020B0604020202020204" pitchFamily="34" charset="0"/>
                        <a:cs typeface="Arial" panose="020B0604020202020204" pitchFamily="34" charset="0"/>
                      </a:defRPr>
                    </a:pPr>
                    <a:r>
                      <a:rPr lang="en-US" sz="1000" b="1" baseline="0">
                        <a:latin typeface="Arial" panose="020B0604020202020204" pitchFamily="34" charset="0"/>
                        <a:cs typeface="Arial" panose="020B0604020202020204" pitchFamily="34" charset="0"/>
                      </a:rPr>
                      <a:t>N=</a:t>
                    </a:r>
                    <a:fld id="{E8096F46-D856-4BCC-81EB-41CE9F16CCC0}" type="VALUE">
                      <a:rPr lang="en-US" sz="1000" b="1" baseline="0">
                        <a:latin typeface="Arial" panose="020B0604020202020204" pitchFamily="34" charset="0"/>
                        <a:cs typeface="Arial" panose="020B0604020202020204" pitchFamily="34" charset="0"/>
                      </a:rPr>
                      <a:pPr>
                        <a:defRPr sz="1000" b="1">
                          <a:latin typeface="Arial" panose="020B0604020202020204" pitchFamily="34" charset="0"/>
                          <a:cs typeface="Arial" panose="020B0604020202020204" pitchFamily="34" charset="0"/>
                        </a:defRPr>
                      </a:pPr>
                      <a:t>[VALUE]</a:t>
                    </a:fld>
                    <a:r>
                      <a:rPr lang="en-US" sz="1000" b="1" baseline="0">
                        <a:latin typeface="Arial" panose="020B0604020202020204" pitchFamily="34" charset="0"/>
                        <a:cs typeface="Arial" panose="020B0604020202020204" pitchFamily="34" charset="0"/>
                      </a:rPr>
                      <a:t>, </a:t>
                    </a:r>
                  </a:p>
                  <a:p>
                    <a:pPr>
                      <a:defRPr sz="1000" b="1">
                        <a:latin typeface="Arial" panose="020B0604020202020204" pitchFamily="34" charset="0"/>
                        <a:cs typeface="Arial" panose="020B0604020202020204" pitchFamily="34" charset="0"/>
                      </a:defRPr>
                    </a:pPr>
                    <a:r>
                      <a:rPr lang="en-US" sz="1000" b="1" baseline="0">
                        <a:latin typeface="Arial" panose="020B0604020202020204" pitchFamily="34" charset="0"/>
                        <a:cs typeface="Arial" panose="020B0604020202020204" pitchFamily="34" charset="0"/>
                      </a:rPr>
                      <a:t>1.4%</a:t>
                    </a:r>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11185096171445802"/>
                      <c:h val="0.16273543652993597"/>
                    </c:manualLayout>
                  </c15:layout>
                  <c15:dlblFieldTable/>
                  <c15:showDataLabelsRange val="0"/>
                </c:ext>
                <c:ext xmlns:c16="http://schemas.microsoft.com/office/drawing/2014/chart" uri="{C3380CC4-5D6E-409C-BE32-E72D297353CC}">
                  <c16:uniqueId val="{00000007-7C14-44E9-9FEE-C192137DA97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showLeaderLines val="0"/>
            <c:extLst>
              <c:ext xmlns:c15="http://schemas.microsoft.com/office/drawing/2012/chart" uri="{CE6537A1-D6FC-4f65-9D91-7224C49458BB}"/>
            </c:extLst>
          </c:dLbls>
          <c:cat>
            <c:strRef>
              <c:f>'Fig1'!$A$7:$A$10</c:f>
              <c:strCache>
                <c:ptCount val="4"/>
                <c:pt idx="0">
                  <c:v>Public Schools</c:v>
                </c:pt>
                <c:pt idx="1">
                  <c:v>Private Non-Profit Schools</c:v>
                </c:pt>
                <c:pt idx="2">
                  <c:v>Private/State-Related Schools</c:v>
                </c:pt>
                <c:pt idx="3">
                  <c:v>Private For-Profit Schools</c:v>
                </c:pt>
              </c:strCache>
            </c:strRef>
          </c:cat>
          <c:val>
            <c:numRef>
              <c:f>'Fig1'!$B$7:$B$10</c:f>
              <c:numCache>
                <c:formatCode>General</c:formatCode>
                <c:ptCount val="4"/>
                <c:pt idx="0">
                  <c:v>40</c:v>
                </c:pt>
                <c:pt idx="1">
                  <c:v>26</c:v>
                </c:pt>
                <c:pt idx="2">
                  <c:v>3</c:v>
                </c:pt>
                <c:pt idx="3">
                  <c:v>1</c:v>
                </c:pt>
              </c:numCache>
            </c:numRef>
          </c:val>
          <c:extLst>
            <c:ext xmlns:c16="http://schemas.microsoft.com/office/drawing/2014/chart" uri="{C3380CC4-5D6E-409C-BE32-E72D297353CC}">
              <c16:uniqueId val="{00000008-7C14-44E9-9FEE-C192137DA971}"/>
            </c:ext>
          </c:extLst>
        </c:ser>
        <c:dLbls>
          <c:showLegendKey val="0"/>
          <c:showVal val="0"/>
          <c:showCatName val="0"/>
          <c:showSerName val="0"/>
          <c:showPercent val="0"/>
          <c:showBubbleSize val="0"/>
          <c:showLeaderLines val="0"/>
        </c:dLbls>
        <c:firstSliceAng val="148"/>
        <c:holeSize val="47"/>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62960444200459E-2"/>
          <c:y val="7.6584864391951016E-2"/>
          <c:w val="0.8870298556430446"/>
          <c:h val="0.761755485893434"/>
        </c:manualLayout>
      </c:layout>
      <c:barChart>
        <c:barDir val="col"/>
        <c:grouping val="clustered"/>
        <c:varyColors val="0"/>
        <c:ser>
          <c:idx val="0"/>
          <c:order val="0"/>
          <c:tx>
            <c:strRef>
              <c:f>'Fig10'!$A$5</c:f>
              <c:strCache>
                <c:ptCount val="1"/>
                <c:pt idx="0">
                  <c:v>Patient visits</c:v>
                </c:pt>
              </c:strCache>
            </c:strRef>
          </c:tx>
          <c:spPr>
            <a:solidFill>
              <a:srgbClr val="009999"/>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'Fig10'!$C$4:$M$4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'Fig10'!$C$5:$M$5</c:f>
              <c:numCache>
                <c:formatCode>General</c:formatCode>
                <c:ptCount val="11"/>
                <c:pt idx="0">
                  <c:v>54512</c:v>
                </c:pt>
                <c:pt idx="1">
                  <c:v>48567</c:v>
                </c:pt>
                <c:pt idx="2">
                  <c:v>48407</c:v>
                </c:pt>
                <c:pt idx="3">
                  <c:v>47813</c:v>
                </c:pt>
                <c:pt idx="4" formatCode="0">
                  <c:v>48069.23</c:v>
                </c:pt>
                <c:pt idx="5">
                  <c:v>45427.55</c:v>
                </c:pt>
                <c:pt idx="6">
                  <c:v>44263</c:v>
                </c:pt>
                <c:pt idx="7">
                  <c:v>48903</c:v>
                </c:pt>
                <c:pt idx="8">
                  <c:v>35604</c:v>
                </c:pt>
                <c:pt idx="9">
                  <c:v>33346</c:v>
                </c:pt>
                <c:pt idx="10">
                  <c:v>38527</c:v>
                </c:pt>
              </c:numCache>
            </c:numRef>
          </c:val>
          <c:extLst>
            <c:ext xmlns:c16="http://schemas.microsoft.com/office/drawing/2014/chart" uri="{C3380CC4-5D6E-409C-BE32-E72D297353CC}">
              <c16:uniqueId val="{00000000-7BB7-4A50-A235-C0B9AB674D01}"/>
            </c:ext>
          </c:extLst>
        </c:ser>
        <c:dLbls>
          <c:showLegendKey val="0"/>
          <c:showVal val="1"/>
          <c:showCatName val="0"/>
          <c:showSerName val="0"/>
          <c:showPercent val="0"/>
          <c:showBubbleSize val="0"/>
        </c:dLbls>
        <c:gapWidth val="60"/>
        <c:axId val="565571040"/>
        <c:axId val="565567512"/>
      </c:barChart>
      <c:lineChart>
        <c:grouping val="standard"/>
        <c:varyColors val="0"/>
        <c:ser>
          <c:idx val="1"/>
          <c:order val="1"/>
          <c:tx>
            <c:strRef>
              <c:f>'Fig10'!$A$6</c:f>
              <c:strCache>
                <c:ptCount val="1"/>
                <c:pt idx="0">
                  <c:v>Patients screened</c:v>
                </c:pt>
              </c:strCache>
            </c:strRef>
          </c:tx>
          <c:spPr>
            <a:ln w="85725" cap="rnd">
              <a:solidFill>
                <a:srgbClr val="993365"/>
              </a:solidFill>
              <a:round/>
            </a:ln>
            <a:effectLst/>
          </c:spPr>
          <c:marker>
            <c:symbol val="none"/>
          </c:marker>
          <c:dLbls>
            <c:dLbl>
              <c:idx val="0"/>
              <c:layout>
                <c:manualLayout>
                  <c:x val="-2.8486111111111111E-2"/>
                  <c:y val="-2.84722222222222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BB7-4A50-A235-C0B9AB674D01}"/>
                </c:ext>
              </c:extLst>
            </c:dLbl>
            <c:dLbl>
              <c:idx val="1"/>
              <c:layout>
                <c:manualLayout>
                  <c:x val="-2.6361429066944154E-2"/>
                  <c:y val="-3.33333333333334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BB7-4A50-A235-C0B9AB674D01}"/>
                </c:ext>
              </c:extLst>
            </c:dLbl>
            <c:dLbl>
              <c:idx val="2"/>
              <c:layout>
                <c:manualLayout>
                  <c:x val="-2.9874999999999999E-2"/>
                  <c:y val="-3.12500000000001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B7-4A50-A235-C0B9AB674D01}"/>
                </c:ext>
              </c:extLst>
            </c:dLbl>
            <c:dLbl>
              <c:idx val="3"/>
              <c:layout>
                <c:manualLayout>
                  <c:x val="-2.8486111111111111E-2"/>
                  <c:y val="-2.84722222222223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B7-4A50-A235-C0B9AB674D01}"/>
                </c:ext>
              </c:extLst>
            </c:dLbl>
            <c:dLbl>
              <c:idx val="4"/>
              <c:layout>
                <c:manualLayout>
                  <c:x val="-2.6361429066944206E-2"/>
                  <c:y val="-3.33333333333334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B7-4A50-A235-C0B9AB674D01}"/>
                </c:ext>
              </c:extLst>
            </c:dLbl>
            <c:dLbl>
              <c:idx val="5"/>
              <c:layout>
                <c:manualLayout>
                  <c:x val="-2.9136316337148804E-2"/>
                  <c:y val="-2.50000000000000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B7-4A50-A235-C0B9AB674D01}"/>
                </c:ext>
              </c:extLst>
            </c:dLbl>
            <c:dLbl>
              <c:idx val="6"/>
              <c:layout>
                <c:manualLayout>
                  <c:x val="-2.6361429066944258E-2"/>
                  <c:y val="-3.61111111111112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BB7-4A50-A235-C0B9AB674D01}"/>
                </c:ext>
              </c:extLst>
            </c:dLbl>
            <c:dLbl>
              <c:idx val="7"/>
              <c:layout>
                <c:manualLayout>
                  <c:x val="-2.9136316337148804E-2"/>
                  <c:y val="-4.1666666666666664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3.9569892473118283E-2"/>
                      <c:h val="5.0958442694663167E-2"/>
                    </c:manualLayout>
                  </c15:layout>
                </c:ext>
                <c:ext xmlns:c16="http://schemas.microsoft.com/office/drawing/2014/chart" uri="{C3380CC4-5D6E-409C-BE32-E72D297353CC}">
                  <c16:uniqueId val="{00000008-7BB7-4A50-A235-C0B9AB674D01}"/>
                </c:ext>
              </c:extLst>
            </c:dLbl>
            <c:dLbl>
              <c:idx val="8"/>
              <c:layout>
                <c:manualLayout>
                  <c:x val="-2.9136316337148804E-2"/>
                  <c:y val="-4.44444444444444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BB7-4A50-A235-C0B9AB674D01}"/>
                </c:ext>
              </c:extLst>
            </c:dLbl>
            <c:dLbl>
              <c:idx val="9"/>
              <c:layout>
                <c:manualLayout>
                  <c:x val="-2.7748872702046581E-2"/>
                  <c:y val="-3.33333333333334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BB7-4A50-A235-C0B9AB674D01}"/>
                </c:ext>
              </c:extLst>
            </c:dLbl>
            <c:dLbl>
              <c:idx val="10"/>
              <c:layout>
                <c:manualLayout>
                  <c:x val="-2.6361429066944258E-2"/>
                  <c:y val="-3.05555555555555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BB7-4A50-A235-C0B9AB674D0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'Fig10'!$C$4:$M$4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'Fig10'!$C$6:$M$6</c:f>
              <c:numCache>
                <c:formatCode>General</c:formatCode>
                <c:ptCount val="11"/>
                <c:pt idx="0">
                  <c:v>5495</c:v>
                </c:pt>
                <c:pt idx="1">
                  <c:v>5153</c:v>
                </c:pt>
                <c:pt idx="2">
                  <c:v>4760</c:v>
                </c:pt>
                <c:pt idx="3">
                  <c:v>5096</c:v>
                </c:pt>
                <c:pt idx="4" formatCode="0">
                  <c:v>5084.18</c:v>
                </c:pt>
                <c:pt idx="5">
                  <c:v>4724</c:v>
                </c:pt>
                <c:pt idx="6">
                  <c:v>4502</c:v>
                </c:pt>
                <c:pt idx="7">
                  <c:v>4570</c:v>
                </c:pt>
                <c:pt idx="8">
                  <c:v>3516</c:v>
                </c:pt>
                <c:pt idx="9">
                  <c:v>2905</c:v>
                </c:pt>
                <c:pt idx="10">
                  <c:v>3431</c:v>
                </c:pt>
              </c:numCache>
            </c:numRef>
          </c:val>
          <c:smooth val="0"/>
          <c:extLst>
            <c:ext xmlns:c16="http://schemas.microsoft.com/office/drawing/2014/chart" uri="{C3380CC4-5D6E-409C-BE32-E72D297353CC}">
              <c16:uniqueId val="{0000000C-7BB7-4A50-A235-C0B9AB674D01}"/>
            </c:ext>
          </c:extLst>
        </c:ser>
        <c:dLbls>
          <c:showLegendKey val="0"/>
          <c:showVal val="0"/>
          <c:showCatName val="0"/>
          <c:showSerName val="0"/>
          <c:showPercent val="0"/>
          <c:showBubbleSize val="0"/>
        </c:dLbls>
        <c:marker val="1"/>
        <c:smooth val="0"/>
        <c:axId val="565571040"/>
        <c:axId val="565567512"/>
      </c:lineChart>
      <c:catAx>
        <c:axId val="565571040"/>
        <c:scaling>
          <c:orientation val="minMax"/>
        </c:scaling>
        <c:delete val="0"/>
        <c:axPos val="b"/>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50" b="1">
                    <a:latin typeface="Arial" panose="020B0604020202020204" pitchFamily="34" charset="0"/>
                    <a:cs typeface="Arial" panose="020B0604020202020204" pitchFamily="34" charset="0"/>
                  </a:rPr>
                  <a:t>Survey Year</a:t>
                </a:r>
              </a:p>
            </c:rich>
          </c:tx>
          <c:layout>
            <c:manualLayout>
              <c:xMode val="edge"/>
              <c:yMode val="edge"/>
              <c:x val="0.45749260530779123"/>
              <c:y val="0.92682874015748029"/>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5567512"/>
        <c:crosses val="autoZero"/>
        <c:auto val="1"/>
        <c:lblAlgn val="ctr"/>
        <c:lblOffset val="100"/>
        <c:noMultiLvlLbl val="0"/>
      </c:catAx>
      <c:valAx>
        <c:axId val="565567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5571040"/>
        <c:crosses val="autoZero"/>
        <c:crossBetween val="between"/>
      </c:valAx>
      <c:spPr>
        <a:gradFill>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gradFill>
        <a:ln>
          <a:noFill/>
        </a:ln>
        <a:effectLst/>
      </c:spPr>
    </c:plotArea>
    <c:legend>
      <c:legendPos val="b"/>
      <c:layout>
        <c:manualLayout>
          <c:xMode val="edge"/>
          <c:yMode val="edge"/>
          <c:x val="0.56854752677247289"/>
          <c:y val="1.774256342957127E-2"/>
          <c:w val="0.31798634952108612"/>
          <c:h val="4.8924103237095361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26475886318406"/>
          <c:y val="2.2361881954214295E-2"/>
          <c:w val="0.55785033863774025"/>
          <c:h val="0.88081597745113838"/>
        </c:manualLayout>
      </c:layout>
      <c:barChart>
        <c:barDir val="bar"/>
        <c:grouping val="stacked"/>
        <c:varyColors val="0"/>
        <c:ser>
          <c:idx val="0"/>
          <c:order val="0"/>
          <c:tx>
            <c:strRef>
              <c:f>'Fig11'!$D$4</c:f>
              <c:strCache>
                <c:ptCount val="1"/>
                <c:pt idx="0">
                  <c:v>Basic Science</c:v>
                </c:pt>
              </c:strCache>
            </c:strRef>
          </c:tx>
          <c:spPr>
            <a:solidFill>
              <a:srgbClr val="F26522"/>
            </a:solidFill>
            <a:ln>
              <a:noFill/>
            </a:ln>
            <a:effectLst/>
          </c:spPr>
          <c:invertIfNegative val="0"/>
          <c:cat>
            <c:strRef>
              <c:f>'Fig11'!$C$5:$C$18</c:f>
              <c:strCache>
                <c:ptCount val="14"/>
                <c:pt idx="0">
                  <c:v>Nurse</c:v>
                </c:pt>
                <c:pt idx="1">
                  <c:v>Medical/pathology lab tech</c:v>
                </c:pt>
                <c:pt idx="2">
                  <c:v>Radiology tech</c:v>
                </c:pt>
                <c:pt idx="3">
                  <c:v>Dental lab tech</c:v>
                </c:pt>
                <c:pt idx="4">
                  <c:v>Expanded function dental assistant</c:v>
                </c:pt>
                <c:pt idx="5">
                  <c:v>Dental hygienist</c:v>
                </c:pt>
                <c:pt idx="6">
                  <c:v>Computer/IT personnel</c:v>
                </c:pt>
                <c:pt idx="7">
                  <c:v>Sterilization personnel</c:v>
                </c:pt>
                <c:pt idx="8">
                  <c:v>Other support personnel</c:v>
                </c:pt>
                <c:pt idx="9">
                  <c:v>Team/Patient care coordinator</c:v>
                </c:pt>
                <c:pt idx="10">
                  <c:v>Admin Assistants/Clerical Support</c:v>
                </c:pt>
                <c:pt idx="11">
                  <c:v>Professional staff</c:v>
                </c:pt>
                <c:pt idx="12">
                  <c:v>Clincial clerk</c:v>
                </c:pt>
                <c:pt idx="13">
                  <c:v>Dental assistant</c:v>
                </c:pt>
              </c:strCache>
            </c:strRef>
          </c:cat>
          <c:val>
            <c:numRef>
              <c:f>'Fig11'!$D$5:$D$18</c:f>
              <c:numCache>
                <c:formatCode>General</c:formatCode>
                <c:ptCount val="14"/>
                <c:pt idx="0">
                  <c:v>1</c:v>
                </c:pt>
                <c:pt idx="1">
                  <c:v>12</c:v>
                </c:pt>
                <c:pt idx="2">
                  <c:v>0</c:v>
                </c:pt>
                <c:pt idx="3">
                  <c:v>0</c:v>
                </c:pt>
                <c:pt idx="4">
                  <c:v>0</c:v>
                </c:pt>
                <c:pt idx="5">
                  <c:v>1.6</c:v>
                </c:pt>
                <c:pt idx="6">
                  <c:v>4</c:v>
                </c:pt>
                <c:pt idx="7">
                  <c:v>0</c:v>
                </c:pt>
                <c:pt idx="8">
                  <c:v>3.5</c:v>
                </c:pt>
                <c:pt idx="9">
                  <c:v>0</c:v>
                </c:pt>
                <c:pt idx="10">
                  <c:v>33.35</c:v>
                </c:pt>
                <c:pt idx="11">
                  <c:v>47</c:v>
                </c:pt>
                <c:pt idx="12">
                  <c:v>1</c:v>
                </c:pt>
                <c:pt idx="13">
                  <c:v>0</c:v>
                </c:pt>
              </c:numCache>
            </c:numRef>
          </c:val>
          <c:extLst>
            <c:ext xmlns:c16="http://schemas.microsoft.com/office/drawing/2014/chart" uri="{C3380CC4-5D6E-409C-BE32-E72D297353CC}">
              <c16:uniqueId val="{00000000-CA0A-4865-A018-3DD4091DD2FA}"/>
            </c:ext>
          </c:extLst>
        </c:ser>
        <c:ser>
          <c:idx val="1"/>
          <c:order val="1"/>
          <c:tx>
            <c:strRef>
              <c:f>'Fig11'!$E$4</c:f>
              <c:strCache>
                <c:ptCount val="1"/>
                <c:pt idx="0">
                  <c:v>Clinical Science</c:v>
                </c:pt>
              </c:strCache>
            </c:strRef>
          </c:tx>
          <c:spPr>
            <a:solidFill>
              <a:srgbClr val="0076BE"/>
            </a:solidFill>
            <a:ln>
              <a:noFill/>
            </a:ln>
            <a:effectLst/>
          </c:spPr>
          <c:invertIfNegative val="0"/>
          <c:cat>
            <c:strRef>
              <c:f>'Fig11'!$C$5:$C$18</c:f>
              <c:strCache>
                <c:ptCount val="14"/>
                <c:pt idx="0">
                  <c:v>Nurse</c:v>
                </c:pt>
                <c:pt idx="1">
                  <c:v>Medical/pathology lab tech</c:v>
                </c:pt>
                <c:pt idx="2">
                  <c:v>Radiology tech</c:v>
                </c:pt>
                <c:pt idx="3">
                  <c:v>Dental lab tech</c:v>
                </c:pt>
                <c:pt idx="4">
                  <c:v>Expanded function dental assistant</c:v>
                </c:pt>
                <c:pt idx="5">
                  <c:v>Dental hygienist</c:v>
                </c:pt>
                <c:pt idx="6">
                  <c:v>Computer/IT personnel</c:v>
                </c:pt>
                <c:pt idx="7">
                  <c:v>Sterilization personnel</c:v>
                </c:pt>
                <c:pt idx="8">
                  <c:v>Other support personnel</c:v>
                </c:pt>
                <c:pt idx="9">
                  <c:v>Team/Patient care coordinator</c:v>
                </c:pt>
                <c:pt idx="10">
                  <c:v>Admin Assistants/Clerical Support</c:v>
                </c:pt>
                <c:pt idx="11">
                  <c:v>Professional staff</c:v>
                </c:pt>
                <c:pt idx="12">
                  <c:v>Clincial clerk</c:v>
                </c:pt>
                <c:pt idx="13">
                  <c:v>Dental assistant</c:v>
                </c:pt>
              </c:strCache>
            </c:strRef>
          </c:cat>
          <c:val>
            <c:numRef>
              <c:f>'Fig11'!$E$5:$E$18</c:f>
              <c:numCache>
                <c:formatCode>General</c:formatCode>
                <c:ptCount val="14"/>
                <c:pt idx="0">
                  <c:v>58.45</c:v>
                </c:pt>
                <c:pt idx="1">
                  <c:v>26</c:v>
                </c:pt>
                <c:pt idx="2">
                  <c:v>118</c:v>
                </c:pt>
                <c:pt idx="3">
                  <c:v>193.09</c:v>
                </c:pt>
                <c:pt idx="4">
                  <c:v>382.7</c:v>
                </c:pt>
                <c:pt idx="5">
                  <c:v>361.7</c:v>
                </c:pt>
                <c:pt idx="6">
                  <c:v>178.8</c:v>
                </c:pt>
                <c:pt idx="7">
                  <c:v>530.52</c:v>
                </c:pt>
                <c:pt idx="8">
                  <c:v>163.55000000000001</c:v>
                </c:pt>
                <c:pt idx="9">
                  <c:v>754.56</c:v>
                </c:pt>
                <c:pt idx="10">
                  <c:v>576.33000000000004</c:v>
                </c:pt>
                <c:pt idx="11">
                  <c:v>600.89</c:v>
                </c:pt>
                <c:pt idx="12">
                  <c:v>1608.3</c:v>
                </c:pt>
                <c:pt idx="13">
                  <c:v>1878.32</c:v>
                </c:pt>
              </c:numCache>
            </c:numRef>
          </c:val>
          <c:extLst>
            <c:ext xmlns:c16="http://schemas.microsoft.com/office/drawing/2014/chart" uri="{C3380CC4-5D6E-409C-BE32-E72D297353CC}">
              <c16:uniqueId val="{00000001-CA0A-4865-A018-3DD4091DD2FA}"/>
            </c:ext>
          </c:extLst>
        </c:ser>
        <c:ser>
          <c:idx val="2"/>
          <c:order val="2"/>
          <c:tx>
            <c:strRef>
              <c:f>'Fig11'!$F$4</c:f>
              <c:strCache>
                <c:ptCount val="1"/>
                <c:pt idx="0">
                  <c:v>Research Support</c:v>
                </c:pt>
              </c:strCache>
            </c:strRef>
          </c:tx>
          <c:spPr>
            <a:solidFill>
              <a:srgbClr val="F0B323"/>
            </a:solidFill>
            <a:ln>
              <a:noFill/>
            </a:ln>
            <a:effectLst/>
          </c:spPr>
          <c:invertIfNegative val="0"/>
          <c:cat>
            <c:strRef>
              <c:f>'Fig11'!$C$5:$C$18</c:f>
              <c:strCache>
                <c:ptCount val="14"/>
                <c:pt idx="0">
                  <c:v>Nurse</c:v>
                </c:pt>
                <c:pt idx="1">
                  <c:v>Medical/pathology lab tech</c:v>
                </c:pt>
                <c:pt idx="2">
                  <c:v>Radiology tech</c:v>
                </c:pt>
                <c:pt idx="3">
                  <c:v>Dental lab tech</c:v>
                </c:pt>
                <c:pt idx="4">
                  <c:v>Expanded function dental assistant</c:v>
                </c:pt>
                <c:pt idx="5">
                  <c:v>Dental hygienist</c:v>
                </c:pt>
                <c:pt idx="6">
                  <c:v>Computer/IT personnel</c:v>
                </c:pt>
                <c:pt idx="7">
                  <c:v>Sterilization personnel</c:v>
                </c:pt>
                <c:pt idx="8">
                  <c:v>Other support personnel</c:v>
                </c:pt>
                <c:pt idx="9">
                  <c:v>Team/Patient care coordinator</c:v>
                </c:pt>
                <c:pt idx="10">
                  <c:v>Admin Assistants/Clerical Support</c:v>
                </c:pt>
                <c:pt idx="11">
                  <c:v>Professional staff</c:v>
                </c:pt>
                <c:pt idx="12">
                  <c:v>Clincial clerk</c:v>
                </c:pt>
                <c:pt idx="13">
                  <c:v>Dental assistant</c:v>
                </c:pt>
              </c:strCache>
            </c:strRef>
          </c:cat>
          <c:val>
            <c:numRef>
              <c:f>'Fig11'!$F$5:$F$18</c:f>
              <c:numCache>
                <c:formatCode>General</c:formatCode>
                <c:ptCount val="14"/>
                <c:pt idx="0">
                  <c:v>4.2</c:v>
                </c:pt>
                <c:pt idx="1">
                  <c:v>50.94</c:v>
                </c:pt>
                <c:pt idx="2">
                  <c:v>0</c:v>
                </c:pt>
                <c:pt idx="3">
                  <c:v>17.690000000000001</c:v>
                </c:pt>
                <c:pt idx="4">
                  <c:v>0</c:v>
                </c:pt>
                <c:pt idx="5">
                  <c:v>27.1</c:v>
                </c:pt>
                <c:pt idx="6">
                  <c:v>24.2</c:v>
                </c:pt>
                <c:pt idx="7">
                  <c:v>7</c:v>
                </c:pt>
                <c:pt idx="8">
                  <c:v>178.75</c:v>
                </c:pt>
                <c:pt idx="9">
                  <c:v>20.7</c:v>
                </c:pt>
                <c:pt idx="10">
                  <c:v>117.45</c:v>
                </c:pt>
                <c:pt idx="11">
                  <c:v>189.36</c:v>
                </c:pt>
                <c:pt idx="12">
                  <c:v>2</c:v>
                </c:pt>
                <c:pt idx="13">
                  <c:v>47.3</c:v>
                </c:pt>
              </c:numCache>
            </c:numRef>
          </c:val>
          <c:extLst>
            <c:ext xmlns:c16="http://schemas.microsoft.com/office/drawing/2014/chart" uri="{C3380CC4-5D6E-409C-BE32-E72D297353CC}">
              <c16:uniqueId val="{00000002-CA0A-4865-A018-3DD4091DD2FA}"/>
            </c:ext>
          </c:extLst>
        </c:ser>
        <c:ser>
          <c:idx val="3"/>
          <c:order val="3"/>
          <c:tx>
            <c:strRef>
              <c:f>'Fig11'!$G$4</c:f>
              <c:strCache>
                <c:ptCount val="1"/>
                <c:pt idx="0">
                  <c:v>All Other Support</c:v>
                </c:pt>
              </c:strCache>
            </c:strRef>
          </c:tx>
          <c:spPr>
            <a:solidFill>
              <a:schemeClr val="bg1">
                <a:lumMod val="50000"/>
              </a:schemeClr>
            </a:solidFill>
            <a:ln>
              <a:noFill/>
            </a:ln>
            <a:effectLst/>
          </c:spPr>
          <c:invertIfNegative val="0"/>
          <c:cat>
            <c:strRef>
              <c:f>'Fig11'!$C$5:$C$18</c:f>
              <c:strCache>
                <c:ptCount val="14"/>
                <c:pt idx="0">
                  <c:v>Nurse</c:v>
                </c:pt>
                <c:pt idx="1">
                  <c:v>Medical/pathology lab tech</c:v>
                </c:pt>
                <c:pt idx="2">
                  <c:v>Radiology tech</c:v>
                </c:pt>
                <c:pt idx="3">
                  <c:v>Dental lab tech</c:v>
                </c:pt>
                <c:pt idx="4">
                  <c:v>Expanded function dental assistant</c:v>
                </c:pt>
                <c:pt idx="5">
                  <c:v>Dental hygienist</c:v>
                </c:pt>
                <c:pt idx="6">
                  <c:v>Computer/IT personnel</c:v>
                </c:pt>
                <c:pt idx="7">
                  <c:v>Sterilization personnel</c:v>
                </c:pt>
                <c:pt idx="8">
                  <c:v>Other support personnel</c:v>
                </c:pt>
                <c:pt idx="9">
                  <c:v>Team/Patient care coordinator</c:v>
                </c:pt>
                <c:pt idx="10">
                  <c:v>Admin Assistants/Clerical Support</c:v>
                </c:pt>
                <c:pt idx="11">
                  <c:v>Professional staff</c:v>
                </c:pt>
                <c:pt idx="12">
                  <c:v>Clincial clerk</c:v>
                </c:pt>
                <c:pt idx="13">
                  <c:v>Dental assistant</c:v>
                </c:pt>
              </c:strCache>
            </c:strRef>
          </c:cat>
          <c:val>
            <c:numRef>
              <c:f>'Fig11'!$G$5:$G$18</c:f>
              <c:numCache>
                <c:formatCode>General</c:formatCode>
                <c:ptCount val="14"/>
                <c:pt idx="0">
                  <c:v>3</c:v>
                </c:pt>
                <c:pt idx="1">
                  <c:v>26</c:v>
                </c:pt>
                <c:pt idx="2">
                  <c:v>1.2</c:v>
                </c:pt>
                <c:pt idx="3">
                  <c:v>8.6</c:v>
                </c:pt>
                <c:pt idx="4">
                  <c:v>11</c:v>
                </c:pt>
                <c:pt idx="5">
                  <c:v>32.380000000000003</c:v>
                </c:pt>
                <c:pt idx="6">
                  <c:v>232.28</c:v>
                </c:pt>
                <c:pt idx="7">
                  <c:v>64.7</c:v>
                </c:pt>
                <c:pt idx="8">
                  <c:v>352.75</c:v>
                </c:pt>
                <c:pt idx="9">
                  <c:v>44.89</c:v>
                </c:pt>
                <c:pt idx="10">
                  <c:v>718.53</c:v>
                </c:pt>
                <c:pt idx="11">
                  <c:v>862.33</c:v>
                </c:pt>
                <c:pt idx="12">
                  <c:v>123.9</c:v>
                </c:pt>
                <c:pt idx="13">
                  <c:v>72.900000000000006</c:v>
                </c:pt>
              </c:numCache>
            </c:numRef>
          </c:val>
          <c:extLst>
            <c:ext xmlns:c16="http://schemas.microsoft.com/office/drawing/2014/chart" uri="{C3380CC4-5D6E-409C-BE32-E72D297353CC}">
              <c16:uniqueId val="{00000003-CA0A-4865-A018-3DD4091DD2FA}"/>
            </c:ext>
          </c:extLst>
        </c:ser>
        <c:ser>
          <c:idx val="4"/>
          <c:order val="4"/>
          <c:tx>
            <c:strRef>
              <c:f>'Fig11'!$H$4</c:f>
              <c:strCache>
                <c:ptCount val="1"/>
                <c:pt idx="0">
                  <c:v>TOTAL FTE</c:v>
                </c:pt>
              </c:strCache>
            </c:strRef>
          </c:tx>
          <c:spPr>
            <a:no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'Fig11'!$C$5:$C$18</c:f>
              <c:strCache>
                <c:ptCount val="14"/>
                <c:pt idx="0">
                  <c:v>Nurse</c:v>
                </c:pt>
                <c:pt idx="1">
                  <c:v>Medical/pathology lab tech</c:v>
                </c:pt>
                <c:pt idx="2">
                  <c:v>Radiology tech</c:v>
                </c:pt>
                <c:pt idx="3">
                  <c:v>Dental lab tech</c:v>
                </c:pt>
                <c:pt idx="4">
                  <c:v>Expanded function dental assistant</c:v>
                </c:pt>
                <c:pt idx="5">
                  <c:v>Dental hygienist</c:v>
                </c:pt>
                <c:pt idx="6">
                  <c:v>Computer/IT personnel</c:v>
                </c:pt>
                <c:pt idx="7">
                  <c:v>Sterilization personnel</c:v>
                </c:pt>
                <c:pt idx="8">
                  <c:v>Other support personnel</c:v>
                </c:pt>
                <c:pt idx="9">
                  <c:v>Team/Patient care coordinator</c:v>
                </c:pt>
                <c:pt idx="10">
                  <c:v>Admin Assistants/Clerical Support</c:v>
                </c:pt>
                <c:pt idx="11">
                  <c:v>Professional staff</c:v>
                </c:pt>
                <c:pt idx="12">
                  <c:v>Clincial clerk</c:v>
                </c:pt>
                <c:pt idx="13">
                  <c:v>Dental assistant</c:v>
                </c:pt>
              </c:strCache>
            </c:strRef>
          </c:cat>
          <c:val>
            <c:numRef>
              <c:f>'Fig11'!$H$5:$H$18</c:f>
              <c:numCache>
                <c:formatCode>General</c:formatCode>
                <c:ptCount val="14"/>
                <c:pt idx="0">
                  <c:v>66.650000000000006</c:v>
                </c:pt>
                <c:pt idx="1">
                  <c:v>114.94</c:v>
                </c:pt>
                <c:pt idx="2">
                  <c:v>119.2</c:v>
                </c:pt>
                <c:pt idx="3">
                  <c:v>219.38</c:v>
                </c:pt>
                <c:pt idx="4">
                  <c:v>393.7</c:v>
                </c:pt>
                <c:pt idx="5">
                  <c:v>422.78</c:v>
                </c:pt>
                <c:pt idx="6">
                  <c:v>439.28</c:v>
                </c:pt>
                <c:pt idx="7">
                  <c:v>602.22</c:v>
                </c:pt>
                <c:pt idx="8">
                  <c:v>698.55</c:v>
                </c:pt>
                <c:pt idx="9">
                  <c:v>820.15</c:v>
                </c:pt>
                <c:pt idx="10">
                  <c:v>1445.66</c:v>
                </c:pt>
                <c:pt idx="11">
                  <c:v>1699.58</c:v>
                </c:pt>
                <c:pt idx="12">
                  <c:v>1735.2</c:v>
                </c:pt>
                <c:pt idx="13">
                  <c:v>1998.52</c:v>
                </c:pt>
              </c:numCache>
            </c:numRef>
          </c:val>
          <c:extLst>
            <c:ext xmlns:c16="http://schemas.microsoft.com/office/drawing/2014/chart" uri="{C3380CC4-5D6E-409C-BE32-E72D297353CC}">
              <c16:uniqueId val="{00000004-CA0A-4865-A018-3DD4091DD2FA}"/>
            </c:ext>
          </c:extLst>
        </c:ser>
        <c:dLbls>
          <c:showLegendKey val="0"/>
          <c:showVal val="0"/>
          <c:showCatName val="0"/>
          <c:showSerName val="0"/>
          <c:showPercent val="0"/>
          <c:showBubbleSize val="0"/>
        </c:dLbls>
        <c:gapWidth val="23"/>
        <c:overlap val="100"/>
        <c:axId val="565571432"/>
        <c:axId val="565569864"/>
      </c:barChart>
      <c:catAx>
        <c:axId val="56557143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1">
                    <a:solidFill>
                      <a:sysClr val="windowText" lastClr="000000"/>
                    </a:solidFill>
                    <a:latin typeface="Arial" panose="020B0604020202020204" pitchFamily="34" charset="0"/>
                    <a:cs typeface="Arial" panose="020B0604020202020204" pitchFamily="34" charset="0"/>
                  </a:rPr>
                  <a:t>Position</a:t>
                </a:r>
              </a:p>
            </c:rich>
          </c:tx>
          <c:layout>
            <c:manualLayout>
              <c:xMode val="edge"/>
              <c:yMode val="edge"/>
              <c:x val="2.6329233170178053E-2"/>
              <c:y val="0.4483764718313730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5569864"/>
        <c:crosses val="autoZero"/>
        <c:auto val="1"/>
        <c:lblAlgn val="ctr"/>
        <c:lblOffset val="100"/>
        <c:noMultiLvlLbl val="0"/>
      </c:catAx>
      <c:valAx>
        <c:axId val="565569864"/>
        <c:scaling>
          <c:orientation val="minMax"/>
          <c:max val="25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b"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100" b="1">
                    <a:solidFill>
                      <a:sysClr val="windowText" lastClr="000000"/>
                    </a:solidFill>
                    <a:latin typeface="Arial" panose="020B0604020202020204" pitchFamily="34" charset="0"/>
                    <a:cs typeface="Arial" panose="020B0604020202020204" pitchFamily="34" charset="0"/>
                  </a:rPr>
                  <a:t>Number of Personnel</a:t>
                </a:r>
              </a:p>
            </c:rich>
          </c:tx>
          <c:layout>
            <c:manualLayout>
              <c:xMode val="edge"/>
              <c:yMode val="edge"/>
              <c:x val="0.4940174621029515"/>
              <c:y val="0.95819156509751358"/>
            </c:manualLayout>
          </c:layout>
          <c:overlay val="0"/>
          <c:spPr>
            <a:noFill/>
            <a:ln>
              <a:noFill/>
            </a:ln>
            <a:effectLst/>
          </c:spPr>
          <c:txPr>
            <a:bodyPr rot="0" spcFirstLastPara="1" vertOverflow="ellipsis" vert="horz" wrap="square" anchor="b"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65571432"/>
        <c:crosses val="autoZero"/>
        <c:crossBetween val="between"/>
      </c:valAx>
      <c:spPr>
        <a:noFill/>
        <a:ln>
          <a:noFill/>
        </a:ln>
        <a:effectLst/>
      </c:spPr>
    </c:plotArea>
    <c:legend>
      <c:legendPos val="r"/>
      <c:legendEntry>
        <c:idx val="4"/>
        <c:delete val="1"/>
      </c:legendEntry>
      <c:layout>
        <c:manualLayout>
          <c:xMode val="edge"/>
          <c:yMode val="edge"/>
          <c:x val="0.65153891477850978"/>
          <c:y val="0.35856029148104851"/>
          <c:w val="0.20240987733676144"/>
          <c:h val="0.26221597740914732"/>
        </c:manualLayout>
      </c:layout>
      <c:overlay val="0"/>
      <c:spPr>
        <a:solidFill>
          <a:schemeClr val="bg1"/>
        </a:solidFill>
        <a:ln w="41275">
          <a:solidFill>
            <a:schemeClr val="accent1"/>
          </a:solid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'Fig12'!$D$4</c:f>
              <c:strCache>
                <c:ptCount val="1"/>
              </c:strCache>
            </c:strRef>
          </c:tx>
          <c:dPt>
            <c:idx val="0"/>
            <c:bubble3D val="0"/>
            <c:spPr>
              <a:solidFill>
                <a:srgbClr val="0076BE"/>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9D8-4990-B406-9BF08F26C5D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D8-4990-B406-9BF08F26C5D7}"/>
              </c:ext>
            </c:extLst>
          </c:dPt>
          <c:dPt>
            <c:idx val="2"/>
            <c:bubble3D val="0"/>
            <c:spPr>
              <a:solidFill>
                <a:srgbClr val="7F777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9D8-4990-B406-9BF08F26C5D7}"/>
              </c:ext>
            </c:extLst>
          </c:dPt>
          <c:dPt>
            <c:idx val="3"/>
            <c:bubble3D val="0"/>
            <c:spPr>
              <a:solidFill>
                <a:srgbClr val="F0B32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9D8-4990-B406-9BF08F26C5D7}"/>
              </c:ext>
            </c:extLst>
          </c:dPt>
          <c:dLbls>
            <c:dLbl>
              <c:idx val="0"/>
              <c:layout>
                <c:manualLayout>
                  <c:x val="0.19082799553102953"/>
                  <c:y val="-4.3564460383046177E-2"/>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F5277BFF-DA8D-4D61-A718-DA76CB9133AC}" type="CATEGORYNAME">
                      <a:rPr lang="en-US" sz="1000" baseline="0"/>
                      <a:pPr>
                        <a:defRPr>
                          <a:latin typeface="Arial" panose="020B0604020202020204" pitchFamily="34" charset="0"/>
                          <a:cs typeface="Arial" panose="020B0604020202020204" pitchFamily="34" charset="0"/>
                        </a:defRPr>
                      </a:pPr>
                      <a:t>[CATEGORY NAME]</a:t>
                    </a:fld>
                    <a:r>
                      <a:rPr lang="en-US" sz="1000" baseline="0"/>
                      <a:t> (21.7%)
N=15</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011080332409966"/>
                      <c:h val="9.869306930693067E-2"/>
                    </c:manualLayout>
                  </c15:layout>
                  <c15:dlblFieldTable/>
                  <c15:showDataLabelsRange val="0"/>
                </c:ext>
                <c:ext xmlns:c16="http://schemas.microsoft.com/office/drawing/2014/chart" uri="{C3380CC4-5D6E-409C-BE32-E72D297353CC}">
                  <c16:uniqueId val="{00000001-09D8-4990-B406-9BF08F26C5D7}"/>
                </c:ext>
              </c:extLst>
            </c:dLbl>
            <c:dLbl>
              <c:idx val="1"/>
              <c:layout>
                <c:manualLayout>
                  <c:x val="0.19452139119729156"/>
                  <c:y val="-0.49240924092409238"/>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r>
                      <a:rPr lang="en-US" sz="1000" baseline="0"/>
                      <a:t>Faculty from independent basic science division (10.1%)</a:t>
                    </a:r>
                  </a:p>
                  <a:p>
                    <a:pPr>
                      <a:defRPr>
                        <a:latin typeface="Arial" panose="020B0604020202020204" pitchFamily="34" charset="0"/>
                        <a:cs typeface="Arial" panose="020B0604020202020204" pitchFamily="34" charset="0"/>
                      </a:defRPr>
                    </a:pPr>
                    <a:r>
                      <a:rPr lang="en-US" sz="1000" baseline="0"/>
                      <a:t>N=7</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extLst>
                <c:ext xmlns:c15="http://schemas.microsoft.com/office/drawing/2012/chart" uri="{CE6537A1-D6FC-4f65-9D91-7224C49458BB}">
                  <c15:layout>
                    <c:manualLayout>
                      <c:w val="0.27704524469067404"/>
                      <c:h val="0.10165016501650165"/>
                    </c:manualLayout>
                  </c15:layout>
                  <c15:showDataLabelsRange val="0"/>
                </c:ext>
                <c:ext xmlns:c16="http://schemas.microsoft.com/office/drawing/2014/chart" uri="{C3380CC4-5D6E-409C-BE32-E72D297353CC}">
                  <c16:uniqueId val="{00000003-09D8-4990-B406-9BF08F26C5D7}"/>
                </c:ext>
              </c:extLst>
            </c:dLbl>
            <c:dLbl>
              <c:idx val="2"/>
              <c:layout>
                <c:manualLayout>
                  <c:x val="-0.1963681132656202"/>
                  <c:y val="-0.1254125412541254"/>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fld id="{6559DE51-121D-4BAB-AB98-62F0A85847D8}" type="CATEGORYNAME">
                      <a:rPr lang="en-US" sz="1000" baseline="0"/>
                      <a:pPr>
                        <a:defRPr>
                          <a:latin typeface="Arial" panose="020B0604020202020204" pitchFamily="34" charset="0"/>
                          <a:cs typeface="Arial" panose="020B0604020202020204" pitchFamily="34" charset="0"/>
                        </a:defRPr>
                      </a:pPr>
                      <a:t>[CATEGORY NAME]</a:t>
                    </a:fld>
                    <a:r>
                      <a:rPr lang="en-US" sz="1000" baseline="0"/>
                      <a:t> (63.8%)
N=44</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8603262542320712"/>
                      <c:h val="0.1306930693069307"/>
                    </c:manualLayout>
                  </c15:layout>
                  <c15:dlblFieldTable/>
                  <c15:showDataLabelsRange val="0"/>
                </c:ext>
                <c:ext xmlns:c16="http://schemas.microsoft.com/office/drawing/2014/chart" uri="{C3380CC4-5D6E-409C-BE32-E72D297353CC}">
                  <c16:uniqueId val="{00000005-09D8-4990-B406-9BF08F26C5D7}"/>
                </c:ext>
              </c:extLst>
            </c:dLbl>
            <c:dLbl>
              <c:idx val="3"/>
              <c:layout>
                <c:manualLayout>
                  <c:x val="0.18590340334881952"/>
                  <c:y val="0.53333333333333321"/>
                </c:manualLayout>
              </c:layout>
              <c:tx>
                <c:rich>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r>
                      <a:rPr lang="en-US" baseline="0"/>
                      <a:t>Medical school faculty only (4.4%)
N=3</a:t>
                    </a:r>
                  </a:p>
                </c:rich>
              </c:tx>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extLst>
                <c:ext xmlns:c15="http://schemas.microsoft.com/office/drawing/2012/chart" uri="{CE6537A1-D6FC-4f65-9D91-7224C49458BB}">
                  <c15:layout>
                    <c:manualLayout>
                      <c:w val="0.27399199753770387"/>
                      <c:h val="0.10165016501650165"/>
                    </c:manualLayout>
                  </c15:layout>
                  <c15:showDataLabelsRange val="0"/>
                </c:ext>
                <c:ext xmlns:c16="http://schemas.microsoft.com/office/drawing/2014/chart" uri="{C3380CC4-5D6E-409C-BE32-E72D297353CC}">
                  <c16:uniqueId val="{00000007-09D8-4990-B406-9BF08F26C5D7}"/>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1"/>
            <c:showPercent val="1"/>
            <c:showBubbleSize val="0"/>
            <c:separator>
</c:separator>
            <c:showLeaderLines val="0"/>
            <c:extLst>
              <c:ext xmlns:c15="http://schemas.microsoft.com/office/drawing/2012/chart" uri="{CE6537A1-D6FC-4f65-9D91-7224C49458BB}"/>
            </c:extLst>
          </c:dLbls>
          <c:cat>
            <c:strRef>
              <c:f>'Fig12'!$C$7:$C$10</c:f>
              <c:strCache>
                <c:ptCount val="4"/>
                <c:pt idx="0">
                  <c:v>Dental school faculty only</c:v>
                </c:pt>
                <c:pt idx="1">
                  <c:v>medical school faculty only</c:v>
                </c:pt>
                <c:pt idx="2">
                  <c:v>Medical and dental school faculty share instruction</c:v>
                </c:pt>
                <c:pt idx="3">
                  <c:v>Faculty from independent basic science division of university</c:v>
                </c:pt>
              </c:strCache>
            </c:strRef>
          </c:cat>
          <c:val>
            <c:numRef>
              <c:f>'Fig12'!$D$7:$D$10</c:f>
              <c:numCache>
                <c:formatCode>General</c:formatCode>
                <c:ptCount val="4"/>
                <c:pt idx="0">
                  <c:v>15</c:v>
                </c:pt>
                <c:pt idx="1">
                  <c:v>3</c:v>
                </c:pt>
                <c:pt idx="2">
                  <c:v>44</c:v>
                </c:pt>
                <c:pt idx="3">
                  <c:v>7</c:v>
                </c:pt>
              </c:numCache>
            </c:numRef>
          </c:val>
          <c:extLst>
            <c:ext xmlns:c16="http://schemas.microsoft.com/office/drawing/2014/chart" uri="{C3380CC4-5D6E-409C-BE32-E72D297353CC}">
              <c16:uniqueId val="{00000008-09D8-4990-B406-9BF08F26C5D7}"/>
            </c:ext>
          </c:extLst>
        </c:ser>
        <c:dLbls>
          <c:showLegendKey val="0"/>
          <c:showVal val="0"/>
          <c:showCatName val="0"/>
          <c:showSerName val="0"/>
          <c:showPercent val="1"/>
          <c:showBubbleSize val="0"/>
          <c:showLeaderLines val="0"/>
        </c:dLbls>
        <c:firstSliceAng val="6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240957685167406E-2"/>
          <c:y val="3.0555555555555555E-2"/>
          <c:w val="0.89385389326334208"/>
          <c:h val="0.84575349956255463"/>
        </c:manualLayout>
      </c:layout>
      <c:barChart>
        <c:barDir val="col"/>
        <c:grouping val="stacked"/>
        <c:varyColors val="0"/>
        <c:ser>
          <c:idx val="0"/>
          <c:order val="0"/>
          <c:tx>
            <c:strRef>
              <c:f>'Fig2'!$A$5</c:f>
              <c:strCache>
                <c:ptCount val="1"/>
                <c:pt idx="0">
                  <c:v>Female</c:v>
                </c:pt>
              </c:strCache>
            </c:strRef>
          </c:tx>
          <c:spPr>
            <a:solidFill>
              <a:srgbClr val="009999"/>
            </a:solidFill>
            <a:ln>
              <a:noFill/>
            </a:ln>
            <a:effectLst/>
          </c:spPr>
          <c:invertIfNegative val="0"/>
          <c:dLbls>
            <c:numFmt formatCode="_(* #,##0_);_(* \(#,##0\);_(* &quot;-&quot;_);_(@_)"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'Fig2'!$B$5:$L$5</c:f>
              <c:numCache>
                <c:formatCode>General</c:formatCode>
                <c:ptCount val="11"/>
                <c:pt idx="0">
                  <c:v>30392</c:v>
                </c:pt>
                <c:pt idx="1">
                  <c:v>29816</c:v>
                </c:pt>
                <c:pt idx="2">
                  <c:v>28831</c:v>
                </c:pt>
                <c:pt idx="3">
                  <c:v>34341</c:v>
                </c:pt>
                <c:pt idx="4">
                  <c:v>38546</c:v>
                </c:pt>
                <c:pt idx="5">
                  <c:v>35013</c:v>
                </c:pt>
                <c:pt idx="6">
                  <c:v>33169</c:v>
                </c:pt>
                <c:pt idx="7">
                  <c:v>37729</c:v>
                </c:pt>
                <c:pt idx="8" formatCode="_(* #,##0_);_(* \(#,##0\);_(* &quot;-&quot;??_);_(@_)">
                  <c:v>36260</c:v>
                </c:pt>
                <c:pt idx="9" formatCode="_(* #,##0_);_(* \(#,##0\);_(* &quot;-&quot;??_);_(@_)">
                  <c:v>41052</c:v>
                </c:pt>
                <c:pt idx="10" formatCode="_(* #,##0_);_(* \(#,##0\);_(* &quot;-&quot;??_);_(@_)">
                  <c:v>40997</c:v>
                </c:pt>
              </c:numCache>
            </c:numRef>
          </c:val>
          <c:extLst>
            <c:ext xmlns:c16="http://schemas.microsoft.com/office/drawing/2014/chart" uri="{C3380CC4-5D6E-409C-BE32-E72D297353CC}">
              <c16:uniqueId val="{00000000-FB66-4393-8DC8-8E10713BDCC2}"/>
            </c:ext>
          </c:extLst>
        </c:ser>
        <c:ser>
          <c:idx val="1"/>
          <c:order val="1"/>
          <c:tx>
            <c:strRef>
              <c:f>'Fig2'!$A$6</c:f>
              <c:strCache>
                <c:ptCount val="1"/>
                <c:pt idx="0">
                  <c:v>Male</c:v>
                </c:pt>
              </c:strCache>
            </c:strRef>
          </c:tx>
          <c:spPr>
            <a:solidFill>
              <a:srgbClr val="99336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'Fig2'!$B$6:$L$6</c:f>
              <c:numCache>
                <c:formatCode>General</c:formatCode>
                <c:ptCount val="11"/>
                <c:pt idx="0">
                  <c:v>35397</c:v>
                </c:pt>
                <c:pt idx="1">
                  <c:v>36063</c:v>
                </c:pt>
                <c:pt idx="2">
                  <c:v>33064</c:v>
                </c:pt>
                <c:pt idx="3">
                  <c:v>37722</c:v>
                </c:pt>
                <c:pt idx="4">
                  <c:v>40728</c:v>
                </c:pt>
                <c:pt idx="5">
                  <c:v>35618</c:v>
                </c:pt>
                <c:pt idx="6">
                  <c:v>32009</c:v>
                </c:pt>
                <c:pt idx="7">
                  <c:v>35301</c:v>
                </c:pt>
                <c:pt idx="8" formatCode="_(* #,##0_);_(* \(#,##0\);_(* &quot;-&quot;??_);_(@_)">
                  <c:v>32227</c:v>
                </c:pt>
                <c:pt idx="9" formatCode="_(* #,##0_);_(* \(#,##0\);_(* &quot;-&quot;??_);_(@_)">
                  <c:v>33075</c:v>
                </c:pt>
                <c:pt idx="10" formatCode="_(* #,##0_);_(* \(#,##0\);_(* &quot;-&quot;??_);_(@_)">
                  <c:v>32636</c:v>
                </c:pt>
              </c:numCache>
            </c:numRef>
          </c:val>
          <c:extLst>
            <c:ext xmlns:c16="http://schemas.microsoft.com/office/drawing/2014/chart" uri="{C3380CC4-5D6E-409C-BE32-E72D297353CC}">
              <c16:uniqueId val="{00000001-FB66-4393-8DC8-8E10713BDCC2}"/>
            </c:ext>
          </c:extLst>
        </c:ser>
        <c:ser>
          <c:idx val="2"/>
          <c:order val="2"/>
          <c:tx>
            <c:strRef>
              <c:f>'Fig2'!#REF!</c:f>
              <c:strCache>
                <c:ptCount val="1"/>
                <c:pt idx="0">
                  <c:v>#REF!</c:v>
                </c:pt>
              </c:strCache>
            </c:strRef>
          </c:tx>
          <c:spPr>
            <a:solidFill>
              <a:srgbClr val="7F7770"/>
            </a:solidFill>
            <a:ln>
              <a:noFill/>
            </a:ln>
            <a:effectLst/>
          </c:spPr>
          <c:invertIfNegative val="0"/>
          <c:cat>
            <c:strRef>
              <c:f>'Fig2'!$B$4:$L$4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'Fig2'!#REF!</c:f>
              <c:numCache>
                <c:formatCode>General</c:formatCode>
                <c:ptCount val="1"/>
                <c:pt idx="0">
                  <c:v>1</c:v>
                </c:pt>
              </c:numCache>
            </c:numRef>
          </c:val>
          <c:extLst>
            <c:ext xmlns:c16="http://schemas.microsoft.com/office/drawing/2014/chart" uri="{C3380CC4-5D6E-409C-BE32-E72D297353CC}">
              <c16:uniqueId val="{00000002-FB66-4393-8DC8-8E10713BDCC2}"/>
            </c:ext>
          </c:extLst>
        </c:ser>
        <c:ser>
          <c:idx val="3"/>
          <c:order val="3"/>
          <c:tx>
            <c:strRef>
              <c:f>'Fig2'!$A$7</c:f>
              <c:strCache>
                <c:ptCount val="1"/>
                <c:pt idx="0">
                  <c:v>Total</c:v>
                </c:pt>
              </c:strCache>
            </c:strRef>
          </c:tx>
          <c:spPr>
            <a:solidFill>
              <a:schemeClr val="bg1">
                <a:alpha val="0"/>
              </a:schemeClr>
            </a:solidFill>
            <a:ln>
              <a:noFill/>
            </a:ln>
            <a:effectLst/>
          </c:spPr>
          <c:invertIfNegative val="0"/>
          <c:dLbls>
            <c:dLbl>
              <c:idx val="2"/>
              <c:layout>
                <c:manualLayout>
                  <c:x val="-2.5647075014500051E-3"/>
                  <c:y val="0.235380418566228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66-4393-8DC8-8E10713BDCC2}"/>
                </c:ext>
              </c:extLst>
            </c:dLbl>
            <c:dLbl>
              <c:idx val="9"/>
              <c:layout>
                <c:manualLayout>
                  <c:x val="-8.9435449782278677E-4"/>
                  <c:y val="0.119808761433895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66-4393-8DC8-8E10713BDCC2}"/>
                </c:ext>
              </c:extLst>
            </c:dLbl>
            <c:dLbl>
              <c:idx val="10"/>
              <c:layout>
                <c:manualLayout>
                  <c:x val="-9.9599909561866556E-4"/>
                  <c:y val="0.133501324122763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66-4393-8DC8-8E10713BDCC2}"/>
                </c:ext>
              </c:extLst>
            </c:dLbl>
            <c:spPr>
              <a:solidFill>
                <a:schemeClr val="lt1"/>
              </a:solidFill>
              <a:ln>
                <a:solidFill>
                  <a:srgbClr val="E7E6E6">
                    <a:lumMod val="50000"/>
                  </a:srgbClr>
                </a:solidFill>
              </a:ln>
              <a:effectLst/>
            </c:spPr>
            <c:txPr>
              <a:bodyPr rot="0" spcFirstLastPara="1" vertOverflow="clip" horzOverflow="clip" vert="horz" wrap="square" lIns="36576" tIns="18288" rIns="36576" bIns="18288" anchor="ctr" anchorCtr="1">
                <a:spAutoFit/>
              </a:bodyPr>
              <a:lstStyle/>
              <a:p>
                <a:pPr>
                  <a:defRPr sz="105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'Fig2'!$B$4:$L$4</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'Fig2'!$B$7:$L$7</c:f>
              <c:numCache>
                <c:formatCode>_(* #,##0_);_(* \(#,##0\);_(* "-"??_);_(@_)</c:formatCode>
                <c:ptCount val="11"/>
                <c:pt idx="0">
                  <c:v>66086</c:v>
                </c:pt>
                <c:pt idx="1">
                  <c:v>66649</c:v>
                </c:pt>
                <c:pt idx="2">
                  <c:v>62320</c:v>
                </c:pt>
                <c:pt idx="3">
                  <c:v>72997</c:v>
                </c:pt>
                <c:pt idx="4">
                  <c:v>79953</c:v>
                </c:pt>
                <c:pt idx="5">
                  <c:v>70667</c:v>
                </c:pt>
                <c:pt idx="6">
                  <c:v>65363</c:v>
                </c:pt>
                <c:pt idx="7">
                  <c:v>73100</c:v>
                </c:pt>
                <c:pt idx="8">
                  <c:v>68588</c:v>
                </c:pt>
                <c:pt idx="9">
                  <c:v>74158</c:v>
                </c:pt>
                <c:pt idx="10">
                  <c:v>73815</c:v>
                </c:pt>
              </c:numCache>
            </c:numRef>
          </c:val>
          <c:extLst>
            <c:ext xmlns:c16="http://schemas.microsoft.com/office/drawing/2014/chart" uri="{C3380CC4-5D6E-409C-BE32-E72D297353CC}">
              <c16:uniqueId val="{00000006-FB66-4393-8DC8-8E10713BDCC2}"/>
            </c:ext>
          </c:extLst>
        </c:ser>
        <c:dLbls>
          <c:showLegendKey val="0"/>
          <c:showVal val="0"/>
          <c:showCatName val="0"/>
          <c:showSerName val="0"/>
          <c:showPercent val="0"/>
          <c:showBubbleSize val="0"/>
        </c:dLbls>
        <c:gapWidth val="58"/>
        <c:overlap val="100"/>
        <c:axId val="354482688"/>
        <c:axId val="354483080"/>
      </c:barChart>
      <c:catAx>
        <c:axId val="354482688"/>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750054096291399"/>
              <c:y val="0.95383199872923286"/>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54483080"/>
        <c:crosses val="autoZero"/>
        <c:auto val="1"/>
        <c:lblAlgn val="ctr"/>
        <c:lblOffset val="100"/>
        <c:noMultiLvlLbl val="0"/>
      </c:catAx>
      <c:valAx>
        <c:axId val="354483080"/>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Examined Applications</a:t>
                </a:r>
              </a:p>
            </c:rich>
          </c:tx>
          <c:layout>
            <c:manualLayout>
              <c:xMode val="edge"/>
              <c:yMode val="edge"/>
              <c:x val="8.130081300813009E-3"/>
              <c:y val="0.1905809563859766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54482688"/>
        <c:crosses val="autoZero"/>
        <c:crossBetween val="between"/>
        <c:majorUnit val="10000"/>
      </c:valAx>
      <c:spPr>
        <a:noFill/>
        <a:ln>
          <a:noFill/>
        </a:ln>
        <a:effectLst/>
      </c:spPr>
    </c:plotArea>
    <c:legend>
      <c:legendPos val="b"/>
      <c:legendEntry>
        <c:idx val="2"/>
        <c:delete val="1"/>
      </c:legendEntry>
      <c:legendEntry>
        <c:idx val="3"/>
        <c:delete val="1"/>
      </c:legendEntry>
      <c:layout>
        <c:manualLayout>
          <c:xMode val="edge"/>
          <c:yMode val="edge"/>
          <c:x val="0.16541815795752804"/>
          <c:y val="6.1370230444530334E-2"/>
          <c:w val="0.19118942449267012"/>
          <c:h val="4.7380403416423772E-2"/>
        </c:manualLayout>
      </c:layout>
      <c:overlay val="0"/>
      <c:spPr>
        <a:noFill/>
        <a:ln w="19050" cap="rnd" cmpd="dbl">
          <a:solidFill>
            <a:sysClr val="windowText" lastClr="000000">
              <a:lumMod val="50000"/>
              <a:lumOff val="50000"/>
            </a:sysClr>
          </a:solidFill>
        </a:ln>
        <a:effectLst/>
      </c:spPr>
      <c:txPr>
        <a:bodyPr rot="0" spcFirstLastPara="1" vertOverflow="ellipsis" vert="horz" wrap="square" anchor="ctr" anchorCtr="1"/>
        <a:lstStyle/>
        <a:p>
          <a:pPr>
            <a:defRPr sz="105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rgbClr val="000000"/>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76560586176728"/>
          <c:y val="5.3937007874015758E-2"/>
          <c:w val="0.86925787401574794"/>
          <c:h val="0.77386024239133122"/>
        </c:manualLayout>
      </c:layout>
      <c:lineChart>
        <c:grouping val="standard"/>
        <c:varyColors val="0"/>
        <c:ser>
          <c:idx val="1"/>
          <c:order val="0"/>
          <c:spPr>
            <a:ln w="28575" cap="rnd">
              <a:solidFill>
                <a:srgbClr val="F26522"/>
              </a:solidFill>
              <a:round/>
            </a:ln>
            <a:effectLst/>
          </c:spPr>
          <c:marker>
            <c:symbol val="circle"/>
            <c:size val="13"/>
            <c:spPr>
              <a:solidFill>
                <a:schemeClr val="accent2"/>
              </a:solidFill>
              <a:ln w="9525">
                <a:solidFill>
                  <a:schemeClr val="accent2"/>
                </a:solidFill>
              </a:ln>
              <a:effectLst/>
            </c:spPr>
          </c:marker>
          <c:dLbls>
            <c:dLbl>
              <c:idx val="0"/>
              <c:layout>
                <c:manualLayout>
                  <c:x val="-2.3492560689115129E-2"/>
                  <c:y val="-6.89655172413793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D0-4C78-B865-C43955426F8A}"/>
                </c:ext>
              </c:extLst>
            </c:dLbl>
            <c:dLbl>
              <c:idx val="1"/>
              <c:layout>
                <c:manualLayout>
                  <c:x val="-3.303751093613301E-2"/>
                  <c:y val="-5.50765529308836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D0-4C78-B865-C43955426F8A}"/>
                </c:ext>
              </c:extLst>
            </c:dLbl>
            <c:dLbl>
              <c:idx val="2"/>
              <c:layout>
                <c:manualLayout>
                  <c:x val="-2.6624902114330461E-2"/>
                  <c:y val="-6.89655172413793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D0-4C78-B865-C43955426F8A}"/>
                </c:ext>
              </c:extLst>
            </c:dLbl>
            <c:dLbl>
              <c:idx val="3"/>
              <c:layout>
                <c:manualLayout>
                  <c:x val="-2.3492560689115115E-2"/>
                  <c:y val="-8.15051958630563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D0-4C78-B865-C43955426F8A}"/>
                </c:ext>
              </c:extLst>
            </c:dLbl>
            <c:dLbl>
              <c:idx val="4"/>
              <c:layout>
                <c:manualLayout>
                  <c:x val="-2.3492560689115115E-2"/>
                  <c:y val="-7.52351097178682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D0-4C78-B865-C43955426F8A}"/>
                </c:ext>
              </c:extLst>
            </c:dLbl>
            <c:dLbl>
              <c:idx val="5"/>
              <c:layout>
                <c:manualLayout>
                  <c:x val="-2.8191072826938137E-2"/>
                  <c:y val="-7.52351097178682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D0-4C78-B865-C43955426F8A}"/>
                </c:ext>
              </c:extLst>
            </c:dLbl>
            <c:dLbl>
              <c:idx val="6"/>
              <c:layout>
                <c:manualLayout>
                  <c:x val="-2.8191072826938137E-2"/>
                  <c:y val="-7.52351097178683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D0-4C78-B865-C43955426F8A}"/>
                </c:ext>
              </c:extLst>
            </c:dLbl>
            <c:dLbl>
              <c:idx val="7"/>
              <c:layout>
                <c:manualLayout>
                  <c:x val="-2.5058731401722788E-2"/>
                  <c:y val="-7.52351097178682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D0-4C78-B865-C43955426F8A}"/>
                </c:ext>
              </c:extLst>
            </c:dLbl>
            <c:dLbl>
              <c:idx val="8"/>
              <c:layout>
                <c:manualLayout>
                  <c:x val="-2.5058731401722788E-2"/>
                  <c:y val="-7.52351097178683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4D0-4C78-B865-C43955426F8A}"/>
                </c:ext>
              </c:extLst>
            </c:dLbl>
            <c:dLbl>
              <c:idx val="9"/>
              <c:layout>
                <c:manualLayout>
                  <c:x val="-2.6624902114330346E-2"/>
                  <c:y val="-7.52351097178683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D0-4C78-B865-C43955426F8A}"/>
                </c:ext>
              </c:extLst>
            </c:dLbl>
            <c:dLbl>
              <c:idx val="10"/>
              <c:layout>
                <c:manualLayout>
                  <c:x val="-2.8191072826938023E-2"/>
                  <c:y val="-6.89655172413793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4D0-4C78-B865-C43955426F8A}"/>
                </c:ext>
              </c:extLst>
            </c:dLbl>
            <c:dLbl>
              <c:idx val="11"/>
              <c:layout>
                <c:manualLayout>
                  <c:x val="-2.9166666666666768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D0-4C78-B865-C43955426F8A}"/>
                </c:ext>
              </c:extLst>
            </c:dLbl>
            <c:numFmt formatCode="0.0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'Fig3'!$C$9:$M$9</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'Fig3'!$C$10:$M$10</c:f>
              <c:numCache>
                <c:formatCode>0.0%</c:formatCode>
                <c:ptCount val="11"/>
                <c:pt idx="0">
                  <c:v>1.0999999999999999E-2</c:v>
                </c:pt>
                <c:pt idx="1">
                  <c:v>0.01</c:v>
                </c:pt>
                <c:pt idx="2">
                  <c:v>1.0999999999999999E-2</c:v>
                </c:pt>
                <c:pt idx="3">
                  <c:v>9.4999999999999998E-3</c:v>
                </c:pt>
                <c:pt idx="4">
                  <c:v>9.7323600973236012E-3</c:v>
                </c:pt>
                <c:pt idx="5">
                  <c:v>8.0853816300129368E-3</c:v>
                </c:pt>
                <c:pt idx="6">
                  <c:v>1.072E-2</c:v>
                </c:pt>
                <c:pt idx="7">
                  <c:v>1.2999365884590995E-2</c:v>
                </c:pt>
                <c:pt idx="8">
                  <c:v>7.5985436124742754E-3</c:v>
                </c:pt>
                <c:pt idx="9">
                  <c:v>1.2106918238993711E-2</c:v>
                </c:pt>
                <c:pt idx="10">
                  <c:v>1.2590204206970674E-2</c:v>
                </c:pt>
              </c:numCache>
            </c:numRef>
          </c:val>
          <c:smooth val="0"/>
          <c:extLst>
            <c:ext xmlns:c16="http://schemas.microsoft.com/office/drawing/2014/chart" uri="{C3380CC4-5D6E-409C-BE32-E72D297353CC}">
              <c16:uniqueId val="{0000000C-E4D0-4C78-B865-C43955426F8A}"/>
            </c:ext>
          </c:extLst>
        </c:ser>
        <c:dLbls>
          <c:showLegendKey val="0"/>
          <c:showVal val="1"/>
          <c:showCatName val="0"/>
          <c:showSerName val="0"/>
          <c:showPercent val="0"/>
          <c:showBubbleSize val="0"/>
        </c:dLbls>
        <c:marker val="1"/>
        <c:smooth val="0"/>
        <c:axId val="354488960"/>
        <c:axId val="354486608"/>
      </c:lineChart>
      <c:catAx>
        <c:axId val="3544889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Academic Year</a:t>
                </a:r>
              </a:p>
            </c:rich>
          </c:tx>
          <c:layout>
            <c:manualLayout>
              <c:xMode val="edge"/>
              <c:yMode val="edge"/>
              <c:x val="0.46547925440408439"/>
              <c:y val="0.9257906485916064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4486608"/>
        <c:crosses val="autoZero"/>
        <c:auto val="1"/>
        <c:lblAlgn val="ctr"/>
        <c:lblOffset val="100"/>
        <c:tickLblSkip val="1"/>
        <c:tickMarkSkip val="1"/>
        <c:noMultiLvlLbl val="0"/>
      </c:catAx>
      <c:valAx>
        <c:axId val="354486608"/>
        <c:scaling>
          <c:orientation val="minMax"/>
          <c:max val="3.0000000000000006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r>
                  <a:rPr lang="en-US"/>
                  <a:t>Percentage</a:t>
                </a:r>
              </a:p>
            </c:rich>
          </c:tx>
          <c:layout>
            <c:manualLayout>
              <c:xMode val="edge"/>
              <c:yMode val="edge"/>
              <c:x val="3.0874343832020996E-2"/>
              <c:y val="0.3248436132983376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354488960"/>
        <c:crosses val="autoZero"/>
        <c:crossBetween val="between"/>
        <c:majorUnit val="1.0000000000000005E-2"/>
      </c:valAx>
      <c:spPr>
        <a:gradFill>
          <a:gsLst>
            <a:gs pos="0">
              <a:schemeClr val="lt1"/>
            </a:gs>
            <a:gs pos="39000">
              <a:schemeClr val="lt1"/>
            </a:gs>
            <a:gs pos="100000">
              <a:schemeClr val="lt1">
                <a:lumMod val="83000"/>
              </a:schemeClr>
            </a:gs>
          </a:gsLst>
          <a:path path="circle">
            <a:fillToRect l="50000" t="-80000" r="50000" b="180000"/>
          </a:path>
        </a:gradFill>
        <a:ln>
          <a:noFill/>
        </a:ln>
        <a:effectLst/>
      </c:spPr>
    </c:plotArea>
    <c:plotVisOnly val="1"/>
    <c:dispBlanksAs val="gap"/>
    <c:showDLblsOverMax val="0"/>
  </c:chart>
  <c:spPr>
    <a:solidFill>
      <a:schemeClr val="bg1"/>
    </a:solidFill>
    <a:ln w="9525" cap="flat" cmpd="sng" algn="ctr">
      <a:solidFill>
        <a:srgbClr val="000000"/>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alignWithMargins="0"/>
    <c:pageMargins b="1" l="0.750000000000001" r="0.75000000000000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'Fig4'!$A$10</c:f>
              <c:strCache>
                <c:ptCount val="1"/>
                <c:pt idx="0">
                  <c:v>Female</c:v>
                </c:pt>
              </c:strCache>
            </c:strRef>
          </c:tx>
          <c:spPr>
            <a:solidFill>
              <a:srgbClr val="009999"/>
            </a:solidFill>
            <a:ln>
              <a:noFill/>
            </a:ln>
            <a:effectLst/>
          </c:spPr>
          <c:invertIfNegative val="0"/>
          <c:dLbls>
            <c:dLbl>
              <c:idx val="0"/>
              <c:tx>
                <c:rich>
                  <a:bodyPr/>
                  <a:lstStyle/>
                  <a:p>
                    <a:fld id="{C50C9123-D71A-4FCF-8D32-54B6C0A1AAA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0DD-4023-9B5F-612379486E79}"/>
                </c:ext>
              </c:extLst>
            </c:dLbl>
            <c:dLbl>
              <c:idx val="1"/>
              <c:tx>
                <c:rich>
                  <a:bodyPr/>
                  <a:lstStyle/>
                  <a:p>
                    <a:fld id="{369533B5-A637-4339-886B-3AC6335F93A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0DD-4023-9B5F-612379486E79}"/>
                </c:ext>
              </c:extLst>
            </c:dLbl>
            <c:dLbl>
              <c:idx val="2"/>
              <c:tx>
                <c:rich>
                  <a:bodyPr/>
                  <a:lstStyle/>
                  <a:p>
                    <a:fld id="{D5C1C967-1036-4713-AFA0-86EA115FB7B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0DD-4023-9B5F-612379486E79}"/>
                </c:ext>
              </c:extLst>
            </c:dLbl>
            <c:dLbl>
              <c:idx val="3"/>
              <c:tx>
                <c:rich>
                  <a:bodyPr/>
                  <a:lstStyle/>
                  <a:p>
                    <a:fld id="{87853E3B-B51F-470F-9688-E3845873F2C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00DD-4023-9B5F-612379486E79}"/>
                </c:ext>
              </c:extLst>
            </c:dLbl>
            <c:dLbl>
              <c:idx val="4"/>
              <c:tx>
                <c:rich>
                  <a:bodyPr/>
                  <a:lstStyle/>
                  <a:p>
                    <a:fld id="{EA463564-58A2-4D2E-96E2-7B5CC2D18C1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0DD-4023-9B5F-612379486E79}"/>
                </c:ext>
              </c:extLst>
            </c:dLbl>
            <c:dLbl>
              <c:idx val="5"/>
              <c:tx>
                <c:rich>
                  <a:bodyPr/>
                  <a:lstStyle/>
                  <a:p>
                    <a:fld id="{DB9831B1-840F-4FDD-A583-FAC420D46E8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0DD-4023-9B5F-612379486E79}"/>
                </c:ext>
              </c:extLst>
            </c:dLbl>
            <c:dLbl>
              <c:idx val="6"/>
              <c:tx>
                <c:rich>
                  <a:bodyPr/>
                  <a:lstStyle/>
                  <a:p>
                    <a:fld id="{EA4CDF9D-DA74-4550-8424-F46CD888F9F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0DD-4023-9B5F-612379486E79}"/>
                </c:ext>
              </c:extLst>
            </c:dLbl>
            <c:dLbl>
              <c:idx val="7"/>
              <c:tx>
                <c:rich>
                  <a:bodyPr/>
                  <a:lstStyle/>
                  <a:p>
                    <a:fld id="{B56A2F97-C746-4B0B-8DCA-524E740C934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0DD-4023-9B5F-612379486E79}"/>
                </c:ext>
              </c:extLst>
            </c:dLbl>
            <c:dLbl>
              <c:idx val="8"/>
              <c:tx>
                <c:rich>
                  <a:bodyPr/>
                  <a:lstStyle/>
                  <a:p>
                    <a:fld id="{7740AE96-2B51-4E85-B1D5-151068890E5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0DD-4023-9B5F-612379486E79}"/>
                </c:ext>
              </c:extLst>
            </c:dLbl>
            <c:dLbl>
              <c:idx val="9"/>
              <c:tx>
                <c:rich>
                  <a:bodyPr/>
                  <a:lstStyle/>
                  <a:p>
                    <a:fld id="{B9AFD7F1-D65E-428F-A164-20462529A51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0DD-4023-9B5F-612379486E79}"/>
                </c:ext>
              </c:extLst>
            </c:dLbl>
            <c:dLbl>
              <c:idx val="10"/>
              <c:tx>
                <c:rich>
                  <a:bodyPr/>
                  <a:lstStyle/>
                  <a:p>
                    <a:fld id="{EB8A9B47-9AC2-4473-B9CA-44B0F6F5194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00DD-4023-9B5F-612379486E7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'Fig4'!$B$10:$L$10</c:f>
              <c:numCache>
                <c:formatCode>#,##0</c:formatCode>
                <c:ptCount val="11"/>
                <c:pt idx="0">
                  <c:v>2688</c:v>
                </c:pt>
                <c:pt idx="1">
                  <c:v>2755</c:v>
                </c:pt>
                <c:pt idx="2">
                  <c:v>2847</c:v>
                </c:pt>
                <c:pt idx="3" formatCode="_(* #,##0_);_(* \(#,##0\);_(* &quot;-&quot;??_);_(@_)">
                  <c:v>2929</c:v>
                </c:pt>
                <c:pt idx="4" formatCode="General">
                  <c:v>3021</c:v>
                </c:pt>
                <c:pt idx="5" formatCode="General">
                  <c:v>3069</c:v>
                </c:pt>
                <c:pt idx="6" formatCode="General">
                  <c:v>3174</c:v>
                </c:pt>
                <c:pt idx="7" formatCode="General">
                  <c:v>3312</c:v>
                </c:pt>
                <c:pt idx="8" formatCode="General">
                  <c:v>3402</c:v>
                </c:pt>
                <c:pt idx="9" formatCode="General">
                  <c:v>3541</c:v>
                </c:pt>
                <c:pt idx="10" formatCode="General">
                  <c:v>3672</c:v>
                </c:pt>
              </c:numCache>
            </c:numRef>
          </c:val>
          <c:extLst>
            <c:ext xmlns:c15="http://schemas.microsoft.com/office/drawing/2012/chart" uri="{02D57815-91ED-43cb-92C2-25804820EDAC}">
              <c15:datalabelsRange>
                <c15:f>'Fig4'!$B$18:$L$18</c15:f>
                <c15:dlblRangeCache>
                  <c:ptCount val="11"/>
                  <c:pt idx="0">
                    <c:v>2,688
 47.2%</c:v>
                  </c:pt>
                  <c:pt idx="1">
                    <c:v>2,755
 46.7%</c:v>
                  </c:pt>
                  <c:pt idx="2">
                    <c:v>2,847
 47.7%</c:v>
                  </c:pt>
                  <c:pt idx="3">
                    <c:v>2,929
 48.8%</c:v>
                  </c:pt>
                  <c:pt idx="4">
                    <c:v>3,021
 49.0%</c:v>
                  </c:pt>
                  <c:pt idx="5">
                    <c:v>3,069
 49.6%</c:v>
                  </c:pt>
                  <c:pt idx="6">
                    <c:v>3,174
 50.8%</c:v>
                  </c:pt>
                  <c:pt idx="7">
                    <c:v>3,312
 52.5%</c:v>
                  </c:pt>
                  <c:pt idx="8">
                    <c:v>3,402
 53.9%</c:v>
                  </c:pt>
                  <c:pt idx="9">
                    <c:v>3,541
 55.7%</c:v>
                  </c:pt>
                  <c:pt idx="10">
                    <c:v>3,672
 56.4%</c:v>
                  </c:pt>
                </c15:dlblRangeCache>
              </c15:datalabelsRange>
            </c:ext>
            <c:ext xmlns:c16="http://schemas.microsoft.com/office/drawing/2014/chart" uri="{C3380CC4-5D6E-409C-BE32-E72D297353CC}">
              <c16:uniqueId val="{00000000-00DD-4023-9B5F-612379486E79}"/>
            </c:ext>
          </c:extLst>
        </c:ser>
        <c:ser>
          <c:idx val="1"/>
          <c:order val="1"/>
          <c:tx>
            <c:strRef>
              <c:f>'Fig4'!$A$11</c:f>
              <c:strCache>
                <c:ptCount val="1"/>
                <c:pt idx="0">
                  <c:v>Male</c:v>
                </c:pt>
              </c:strCache>
            </c:strRef>
          </c:tx>
          <c:spPr>
            <a:solidFill>
              <a:srgbClr val="993365"/>
            </a:solidFill>
            <a:ln>
              <a:noFill/>
            </a:ln>
            <a:effectLst/>
          </c:spPr>
          <c:invertIfNegative val="0"/>
          <c:dLbls>
            <c:dLbl>
              <c:idx val="0"/>
              <c:tx>
                <c:rich>
                  <a:bodyPr/>
                  <a:lstStyle/>
                  <a:p>
                    <a:fld id="{DB826F5B-5830-4F6D-8EB6-030BD956565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0DD-4023-9B5F-612379486E79}"/>
                </c:ext>
              </c:extLst>
            </c:dLbl>
            <c:dLbl>
              <c:idx val="1"/>
              <c:tx>
                <c:rich>
                  <a:bodyPr/>
                  <a:lstStyle/>
                  <a:p>
                    <a:fld id="{07D117E9-74A2-45D0-9FC2-CB128C11FF8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0DD-4023-9B5F-612379486E79}"/>
                </c:ext>
              </c:extLst>
            </c:dLbl>
            <c:dLbl>
              <c:idx val="2"/>
              <c:tx>
                <c:rich>
                  <a:bodyPr/>
                  <a:lstStyle/>
                  <a:p>
                    <a:fld id="{869A8135-CDCB-4A64-BFFF-5805CDBA189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0DD-4023-9B5F-612379486E79}"/>
                </c:ext>
              </c:extLst>
            </c:dLbl>
            <c:dLbl>
              <c:idx val="3"/>
              <c:tx>
                <c:rich>
                  <a:bodyPr/>
                  <a:lstStyle/>
                  <a:p>
                    <a:fld id="{FA34772C-8A64-4BED-87E2-52B7FD8C19A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0DD-4023-9B5F-612379486E79}"/>
                </c:ext>
              </c:extLst>
            </c:dLbl>
            <c:dLbl>
              <c:idx val="4"/>
              <c:tx>
                <c:rich>
                  <a:bodyPr/>
                  <a:lstStyle/>
                  <a:p>
                    <a:fld id="{72CC3312-FDF8-4625-BB85-2A47D8B00E3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0DD-4023-9B5F-612379486E79}"/>
                </c:ext>
              </c:extLst>
            </c:dLbl>
            <c:dLbl>
              <c:idx val="5"/>
              <c:tx>
                <c:rich>
                  <a:bodyPr/>
                  <a:lstStyle/>
                  <a:p>
                    <a:fld id="{429720D5-E104-4BEA-BD36-F6BDDA541B0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0DD-4023-9B5F-612379486E79}"/>
                </c:ext>
              </c:extLst>
            </c:dLbl>
            <c:dLbl>
              <c:idx val="6"/>
              <c:tx>
                <c:rich>
                  <a:bodyPr/>
                  <a:lstStyle/>
                  <a:p>
                    <a:fld id="{06CFD0AB-77EF-4CC4-9311-F252F17FA9F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0DD-4023-9B5F-612379486E79}"/>
                </c:ext>
              </c:extLst>
            </c:dLbl>
            <c:dLbl>
              <c:idx val="7"/>
              <c:tx>
                <c:rich>
                  <a:bodyPr/>
                  <a:lstStyle/>
                  <a:p>
                    <a:fld id="{9B1ED9A5-9709-4237-9627-B47852E7AD2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0DD-4023-9B5F-612379486E79}"/>
                </c:ext>
              </c:extLst>
            </c:dLbl>
            <c:dLbl>
              <c:idx val="8"/>
              <c:tx>
                <c:rich>
                  <a:bodyPr/>
                  <a:lstStyle/>
                  <a:p>
                    <a:fld id="{7490AF2D-58E1-469F-B0ED-E2CA1C42802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0DD-4023-9B5F-612379486E79}"/>
                </c:ext>
              </c:extLst>
            </c:dLbl>
            <c:dLbl>
              <c:idx val="9"/>
              <c:tx>
                <c:rich>
                  <a:bodyPr/>
                  <a:lstStyle/>
                  <a:p>
                    <a:fld id="{3CD3A2FA-43A7-4828-9743-F8719C98630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0DD-4023-9B5F-612379486E79}"/>
                </c:ext>
              </c:extLst>
            </c:dLbl>
            <c:dLbl>
              <c:idx val="10"/>
              <c:tx>
                <c:rich>
                  <a:bodyPr/>
                  <a:lstStyle/>
                  <a:p>
                    <a:fld id="{16E0B8B1-A369-4D48-9401-0E975FC582F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0DD-4023-9B5F-612379486E7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'Fig4'!$B$11:$L$11</c:f>
              <c:numCache>
                <c:formatCode>#,##0</c:formatCode>
                <c:ptCount val="11"/>
                <c:pt idx="0">
                  <c:v>3009</c:v>
                </c:pt>
                <c:pt idx="1">
                  <c:v>3149</c:v>
                </c:pt>
                <c:pt idx="2">
                  <c:v>3120</c:v>
                </c:pt>
                <c:pt idx="3" formatCode="_(* #,##0_);_(* \(#,##0\);_(* &quot;-&quot;??_);_(@_)">
                  <c:v>3053</c:v>
                </c:pt>
                <c:pt idx="4" formatCode="_(* #,##0_);_(* \(#,##0\);_(* &quot;-&quot;??_);_(@_)">
                  <c:v>3119</c:v>
                </c:pt>
                <c:pt idx="5" formatCode="General">
                  <c:v>3112</c:v>
                </c:pt>
                <c:pt idx="6" formatCode="General">
                  <c:v>3061</c:v>
                </c:pt>
                <c:pt idx="7" formatCode="General">
                  <c:v>2987</c:v>
                </c:pt>
                <c:pt idx="8" formatCode="General">
                  <c:v>2909</c:v>
                </c:pt>
                <c:pt idx="9" formatCode="General">
                  <c:v>2817</c:v>
                </c:pt>
                <c:pt idx="10" formatCode="General">
                  <c:v>2829</c:v>
                </c:pt>
              </c:numCache>
            </c:numRef>
          </c:val>
          <c:extLst>
            <c:ext xmlns:c15="http://schemas.microsoft.com/office/drawing/2012/chart" uri="{02D57815-91ED-43cb-92C2-25804820EDAC}">
              <c15:datalabelsRange>
                <c15:f>'Fig4'!$B$19:$L$19</c15:f>
                <c15:dlblRangeCache>
                  <c:ptCount val="11"/>
                  <c:pt idx="0">
                    <c:v>3,009
 52.8%</c:v>
                  </c:pt>
                  <c:pt idx="1">
                    <c:v>3,149
 53.3%</c:v>
                  </c:pt>
                  <c:pt idx="2">
                    <c:v>3,120
 52.3%</c:v>
                  </c:pt>
                  <c:pt idx="3">
                    <c:v>3,053
 50.9%</c:v>
                  </c:pt>
                  <c:pt idx="4">
                    <c:v>3,119
 50.6%</c:v>
                  </c:pt>
                  <c:pt idx="5">
                    <c:v>3,112
 50.3%</c:v>
                  </c:pt>
                  <c:pt idx="6">
                    <c:v>3,061
 49.0%</c:v>
                  </c:pt>
                  <c:pt idx="7">
                    <c:v>2,987
 47.4%</c:v>
                  </c:pt>
                  <c:pt idx="8">
                    <c:v>2,909
 46.1%</c:v>
                  </c:pt>
                  <c:pt idx="9">
                    <c:v>2,817
 44.3%</c:v>
                  </c:pt>
                  <c:pt idx="10">
                    <c:v>2,829
 43.4%</c:v>
                  </c:pt>
                </c15:dlblRangeCache>
              </c15:datalabelsRange>
            </c:ext>
            <c:ext xmlns:c16="http://schemas.microsoft.com/office/drawing/2014/chart" uri="{C3380CC4-5D6E-409C-BE32-E72D297353CC}">
              <c16:uniqueId val="{00000001-00DD-4023-9B5F-612379486E79}"/>
            </c:ext>
          </c:extLst>
        </c:ser>
        <c:dLbls>
          <c:showLegendKey val="0"/>
          <c:showVal val="0"/>
          <c:showCatName val="0"/>
          <c:showSerName val="0"/>
          <c:showPercent val="0"/>
          <c:showBubbleSize val="0"/>
        </c:dLbls>
        <c:gapWidth val="70"/>
        <c:overlap val="100"/>
        <c:axId val="58650895"/>
        <c:axId val="58660879"/>
      </c:barChart>
      <c:lineChart>
        <c:grouping val="standard"/>
        <c:varyColors val="0"/>
        <c:ser>
          <c:idx val="2"/>
          <c:order val="2"/>
          <c:tx>
            <c:strRef>
              <c:f>'Fig4'!$A$12</c:f>
              <c:strCache>
                <c:ptCount val="1"/>
                <c:pt idx="0">
                  <c:v>Total</c:v>
                </c:pt>
              </c:strCache>
            </c:strRef>
          </c:tx>
          <c:spPr>
            <a:ln w="28575" cap="rnd">
              <a:noFill/>
              <a:round/>
            </a:ln>
            <a:effectLst/>
          </c:spPr>
          <c:marker>
            <c:symbol val="circle"/>
            <c:size val="5"/>
            <c:spPr>
              <a:noFill/>
              <a:ln w="9525">
                <a:noFill/>
              </a:ln>
              <a:effectLst/>
            </c:spPr>
          </c:marker>
          <c:dLbls>
            <c:spPr>
              <a:solidFill>
                <a:schemeClr val="lt1"/>
              </a:solidFill>
              <a:ln>
                <a:solidFill>
                  <a:schemeClr val="dk1">
                    <a:lumMod val="25000"/>
                    <a:lumOff val="75000"/>
                  </a:schemeClr>
                </a:solid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'Fig4'!$B$9:$L$9</c:f>
              <c:strCache>
                <c:ptCount val="11"/>
                <c:pt idx="0">
                  <c:v>2012-13</c:v>
                </c:pt>
                <c:pt idx="1">
                  <c:v>2013-14</c:v>
                </c:pt>
                <c:pt idx="2">
                  <c:v>2014-15</c:v>
                </c:pt>
                <c:pt idx="3">
                  <c:v>2015-16</c:v>
                </c:pt>
                <c:pt idx="4">
                  <c:v>2016-17</c:v>
                </c:pt>
                <c:pt idx="5">
                  <c:v>2017-18</c:v>
                </c:pt>
                <c:pt idx="6">
                  <c:v>2018-19</c:v>
                </c:pt>
                <c:pt idx="7">
                  <c:v>2019-20</c:v>
                </c:pt>
                <c:pt idx="8">
                  <c:v>2020-21</c:v>
                </c:pt>
                <c:pt idx="9">
                  <c:v>2021-22</c:v>
                </c:pt>
                <c:pt idx="10">
                  <c:v>2022-23</c:v>
                </c:pt>
              </c:strCache>
            </c:strRef>
          </c:cat>
          <c:val>
            <c:numRef>
              <c:f>'Fig4'!$B$12:$L$12</c:f>
              <c:numCache>
                <c:formatCode>#,##0</c:formatCode>
                <c:ptCount val="11"/>
                <c:pt idx="0">
                  <c:v>5697</c:v>
                </c:pt>
                <c:pt idx="1">
                  <c:v>5904</c:v>
                </c:pt>
                <c:pt idx="2">
                  <c:v>5967</c:v>
                </c:pt>
                <c:pt idx="3">
                  <c:v>6000</c:v>
                </c:pt>
                <c:pt idx="4">
                  <c:v>6165</c:v>
                </c:pt>
                <c:pt idx="5">
                  <c:v>6184</c:v>
                </c:pt>
                <c:pt idx="6">
                  <c:v>6250</c:v>
                </c:pt>
                <c:pt idx="7">
                  <c:v>6308</c:v>
                </c:pt>
                <c:pt idx="8">
                  <c:v>6317</c:v>
                </c:pt>
                <c:pt idx="9">
                  <c:v>6360</c:v>
                </c:pt>
                <c:pt idx="10">
                  <c:v>6513</c:v>
                </c:pt>
              </c:numCache>
            </c:numRef>
          </c:val>
          <c:smooth val="0"/>
          <c:extLst>
            <c:ext xmlns:c16="http://schemas.microsoft.com/office/drawing/2014/chart" uri="{C3380CC4-5D6E-409C-BE32-E72D297353CC}">
              <c16:uniqueId val="{00000002-00DD-4023-9B5F-612379486E79}"/>
            </c:ext>
          </c:extLst>
        </c:ser>
        <c:dLbls>
          <c:showLegendKey val="0"/>
          <c:showVal val="0"/>
          <c:showCatName val="0"/>
          <c:showSerName val="0"/>
          <c:showPercent val="0"/>
          <c:showBubbleSize val="0"/>
        </c:dLbls>
        <c:marker val="1"/>
        <c:smooth val="0"/>
        <c:axId val="58650895"/>
        <c:axId val="58660879"/>
      </c:lineChart>
      <c:catAx>
        <c:axId val="5865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Academic Year</a:t>
                </a:r>
              </a:p>
            </c:rich>
          </c:tx>
          <c:layout>
            <c:manualLayout>
              <c:xMode val="edge"/>
              <c:yMode val="edge"/>
              <c:x val="0.47681125658109302"/>
              <c:y val="0.913327852090777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8660879"/>
        <c:crosses val="autoZero"/>
        <c:auto val="1"/>
        <c:lblAlgn val="ctr"/>
        <c:lblOffset val="100"/>
        <c:noMultiLvlLbl val="0"/>
      </c:catAx>
      <c:valAx>
        <c:axId val="58660879"/>
        <c:scaling>
          <c:orientation val="minMax"/>
          <c:max val="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First-Year Enrollment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650895"/>
        <c:crosses val="autoZero"/>
        <c:crossBetween val="between"/>
        <c:majorUnit val="2000"/>
      </c:valAx>
      <c:spPr>
        <a:noFill/>
        <a:ln>
          <a:solidFill>
            <a:schemeClr val="bg2">
              <a:lumMod val="50000"/>
            </a:schemeClr>
          </a:solidFill>
        </a:ln>
        <a:effectLst/>
      </c:spPr>
    </c:plotArea>
    <c:legend>
      <c:legendPos val="b"/>
      <c:legendEntry>
        <c:idx val="2"/>
        <c:delete val="1"/>
      </c:legendEntry>
      <c:layout>
        <c:manualLayout>
          <c:xMode val="edge"/>
          <c:yMode val="edge"/>
          <c:x val="0.13795808857226183"/>
          <c:y val="6.7825949467160043E-2"/>
          <c:w val="0.14277870821702843"/>
          <c:h val="5.9349418672063579E-2"/>
        </c:manualLayout>
      </c:layout>
      <c:overlay val="0"/>
      <c:spPr>
        <a:noFill/>
        <a:ln w="12700">
          <a:solidFill>
            <a:schemeClr val="bg2">
              <a:lumMod val="50000"/>
            </a:schemeClr>
          </a:solidFill>
          <a:beve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65937958142453"/>
          <c:y val="0.1242389294391885"/>
          <c:w val="0.84298440979955502"/>
          <c:h val="0.78093306288032405"/>
        </c:manualLayout>
      </c:layout>
      <c:barChart>
        <c:barDir val="bar"/>
        <c:grouping val="stacked"/>
        <c:varyColors val="0"/>
        <c:ser>
          <c:idx val="1"/>
          <c:order val="0"/>
          <c:tx>
            <c:strRef>
              <c:f>'Fig6'!$A$6</c:f>
              <c:strCache>
                <c:ptCount val="1"/>
                <c:pt idx="0">
                  <c:v>Female</c:v>
                </c:pt>
              </c:strCache>
            </c:strRef>
          </c:tx>
          <c:spPr>
            <a:solidFill>
              <a:srgbClr val="009999"/>
            </a:solidFill>
            <a:ln>
              <a:noFill/>
            </a:ln>
            <a:effectLst>
              <a:outerShdw blurRad="57150" dist="19050" dir="5400000" algn="ctr" rotWithShape="0">
                <a:srgbClr val="000000">
                  <a:alpha val="63000"/>
                </a:srgbClr>
              </a:outerShdw>
            </a:effectLst>
          </c:spPr>
          <c:invertIfNegative val="0"/>
          <c:dPt>
            <c:idx val="3"/>
            <c:invertIfNegative val="0"/>
            <c:bubble3D val="0"/>
            <c:spPr>
              <a:solidFill>
                <a:srgbClr val="00999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FF-4875-B1A1-4F951FF97713}"/>
              </c:ext>
            </c:extLst>
          </c:dPt>
          <c:dLbls>
            <c:dLbl>
              <c:idx val="0"/>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7A3B2300-D7E0-4BA0-AA74-DE3DE11DB3F5}" type="VALUE">
                      <a:rPr lang="en-US"/>
                      <a:pPr>
                        <a:defRPr/>
                      </a:pPr>
                      <a:t>[VALUE]</a:t>
                    </a:fld>
                    <a:r>
                      <a:rPr lang="en-US"/>
                      <a:t> (54.5%)</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0FF-4875-B1A1-4F951FF97713}"/>
                </c:ext>
              </c:extLst>
            </c:dLbl>
            <c:dLbl>
              <c:idx val="1"/>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2AE1F284-ABEE-4768-9EF5-4D01685D4F55}" type="VALUE">
                      <a:rPr lang="en-US"/>
                      <a:pPr>
                        <a:defRPr/>
                      </a:pPr>
                      <a:t>[VALUE]</a:t>
                    </a:fld>
                    <a:r>
                      <a:rPr lang="en-US"/>
                      <a:t> (55.7%)</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0FF-4875-B1A1-4F951FF97713}"/>
                </c:ext>
              </c:extLst>
            </c:dLbl>
            <c:dLbl>
              <c:idx val="2"/>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D8496D1C-7B52-4455-8965-858F11817BB6}" type="VALUE">
                      <a:rPr lang="en-US"/>
                      <a:pPr>
                        <a:defRPr/>
                      </a:pPr>
                      <a:t>[VALUE]</a:t>
                    </a:fld>
                    <a:r>
                      <a:rPr lang="en-US"/>
                      <a:t> (55.6%)</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0FF-4875-B1A1-4F951FF97713}"/>
                </c:ext>
              </c:extLst>
            </c:dLbl>
            <c:dLbl>
              <c:idx val="3"/>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B5A5E482-B466-4087-A7D4-C1E8CD38981B}" type="VALUE">
                      <a:rPr lang="en-US"/>
                      <a:pPr>
                        <a:defRPr/>
                      </a:pPr>
                      <a:t>[VALUE]</a:t>
                    </a:fld>
                    <a:r>
                      <a:rPr lang="en-US"/>
                      <a:t> (56.4%)</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0FF-4875-B1A1-4F951FF97713}"/>
                </c:ext>
              </c:extLst>
            </c:dLbl>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'Fig6'!$B$5:$E$5</c:f>
              <c:strCache>
                <c:ptCount val="4"/>
                <c:pt idx="0">
                  <c:v>4th</c:v>
                </c:pt>
                <c:pt idx="1">
                  <c:v>3rd</c:v>
                </c:pt>
                <c:pt idx="2">
                  <c:v>2nd</c:v>
                </c:pt>
                <c:pt idx="3">
                  <c:v>1st</c:v>
                </c:pt>
              </c:strCache>
            </c:strRef>
          </c:cat>
          <c:val>
            <c:numRef>
              <c:f>'Fig6'!$B$6:$E$6</c:f>
              <c:numCache>
                <c:formatCode>_(* #,##0_);_(* \(#,##0\);_(* "-"??_);_(@_)</c:formatCode>
                <c:ptCount val="4"/>
                <c:pt idx="0">
                  <c:v>3674</c:v>
                </c:pt>
                <c:pt idx="1">
                  <c:v>3864</c:v>
                </c:pt>
                <c:pt idx="2">
                  <c:v>3559</c:v>
                </c:pt>
                <c:pt idx="3">
                  <c:v>3672</c:v>
                </c:pt>
              </c:numCache>
            </c:numRef>
          </c:val>
          <c:extLst>
            <c:ext xmlns:c16="http://schemas.microsoft.com/office/drawing/2014/chart" uri="{C3380CC4-5D6E-409C-BE32-E72D297353CC}">
              <c16:uniqueId val="{00000005-F0FF-4875-B1A1-4F951FF97713}"/>
            </c:ext>
          </c:extLst>
        </c:ser>
        <c:ser>
          <c:idx val="0"/>
          <c:order val="1"/>
          <c:tx>
            <c:strRef>
              <c:f>'Fig6'!$A$7</c:f>
              <c:strCache>
                <c:ptCount val="1"/>
                <c:pt idx="0">
                  <c:v>Male</c:v>
                </c:pt>
              </c:strCache>
            </c:strRef>
          </c:tx>
          <c:spPr>
            <a:solidFill>
              <a:srgbClr val="993365"/>
            </a:solidFill>
            <a:ln>
              <a:noFill/>
            </a:ln>
            <a:effectLst>
              <a:outerShdw blurRad="57150" dist="19050" dir="5400000" algn="ctr" rotWithShape="0">
                <a:srgbClr val="000000">
                  <a:alpha val="63000"/>
                </a:srgbClr>
              </a:outerShdw>
            </a:effectLst>
          </c:spPr>
          <c:invertIfNegative val="0"/>
          <c:dLbls>
            <c:dLbl>
              <c:idx val="0"/>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3AA7C8A9-71C2-48EB-97CE-1C55512D6FB4}" type="VALUE">
                      <a:rPr lang="en-US"/>
                      <a:pPr>
                        <a:defRPr/>
                      </a:pPr>
                      <a:t>[VALUE]</a:t>
                    </a:fld>
                    <a:r>
                      <a:rPr lang="en-US"/>
                      <a:t> (45.3%)</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0FF-4875-B1A1-4F951FF97713}"/>
                </c:ext>
              </c:extLst>
            </c:dLbl>
            <c:dLbl>
              <c:idx val="1"/>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A62670E9-EDDC-4D4E-B95D-5C3767275905}" type="VALUE">
                      <a:rPr lang="en-US"/>
                      <a:pPr>
                        <a:defRPr/>
                      </a:pPr>
                      <a:t>[VALUE]</a:t>
                    </a:fld>
                    <a:r>
                      <a:rPr lang="en-US"/>
                      <a:t> (43.9%)</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0FF-4875-B1A1-4F951FF97713}"/>
                </c:ext>
              </c:extLst>
            </c:dLbl>
            <c:dLbl>
              <c:idx val="2"/>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BCBFFE13-B146-4572-A4FB-E4023C135A1A}" type="VALUE">
                      <a:rPr lang="en-US"/>
                      <a:pPr>
                        <a:defRPr/>
                      </a:pPr>
                      <a:t>[VALUE]</a:t>
                    </a:fld>
                    <a:r>
                      <a:rPr lang="en-US"/>
                      <a:t> (44.2%)</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F0FF-4875-B1A1-4F951FF97713}"/>
                </c:ext>
              </c:extLst>
            </c:dLbl>
            <c:dLbl>
              <c:idx val="3"/>
              <c:tx>
                <c:rich>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fld id="{6FAA525A-20A9-457D-AC60-47AFD6A4A1B5}" type="VALUE">
                      <a:rPr lang="en-US"/>
                      <a:pPr>
                        <a:defRPr/>
                      </a:pPr>
                      <a:t>[VALUE]</a:t>
                    </a:fld>
                    <a:r>
                      <a:rPr lang="en-US"/>
                      <a:t> (43.4%)</a:t>
                    </a:r>
                  </a:p>
                </c:rich>
              </c:tx>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F0FF-4875-B1A1-4F951FF97713}"/>
                </c:ext>
              </c:extLst>
            </c:dLbl>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'Fig6'!$B$5:$E$5</c:f>
              <c:strCache>
                <c:ptCount val="4"/>
                <c:pt idx="0">
                  <c:v>4th</c:v>
                </c:pt>
                <c:pt idx="1">
                  <c:v>3rd</c:v>
                </c:pt>
                <c:pt idx="2">
                  <c:v>2nd</c:v>
                </c:pt>
                <c:pt idx="3">
                  <c:v>1st</c:v>
                </c:pt>
              </c:strCache>
            </c:strRef>
          </c:cat>
          <c:val>
            <c:numRef>
              <c:f>'Fig6'!$B$7:$E$7</c:f>
              <c:numCache>
                <c:formatCode>#,##0</c:formatCode>
                <c:ptCount val="4"/>
                <c:pt idx="0">
                  <c:v>3055</c:v>
                </c:pt>
                <c:pt idx="1">
                  <c:v>3045</c:v>
                </c:pt>
                <c:pt idx="2">
                  <c:v>2830</c:v>
                </c:pt>
                <c:pt idx="3">
                  <c:v>2829</c:v>
                </c:pt>
              </c:numCache>
            </c:numRef>
          </c:val>
          <c:extLst>
            <c:ext xmlns:c16="http://schemas.microsoft.com/office/drawing/2014/chart" uri="{C3380CC4-5D6E-409C-BE32-E72D297353CC}">
              <c16:uniqueId val="{0000000A-F0FF-4875-B1A1-4F951FF97713}"/>
            </c:ext>
          </c:extLst>
        </c:ser>
        <c:dLbls>
          <c:showLegendKey val="0"/>
          <c:showVal val="0"/>
          <c:showCatName val="0"/>
          <c:showSerName val="0"/>
          <c:showPercent val="0"/>
          <c:showBubbleSize val="0"/>
        </c:dLbls>
        <c:gapWidth val="40"/>
        <c:overlap val="100"/>
        <c:axId val="563968256"/>
        <c:axId val="563968648"/>
        <c:extLst>
          <c:ext xmlns:c15="http://schemas.microsoft.com/office/drawing/2012/chart" uri="{02D57815-91ED-43cb-92C2-25804820EDAC}">
            <c15:filteredBarSeries>
              <c15:ser>
                <c:idx val="2"/>
                <c:order val="2"/>
                <c:tx>
                  <c:strRef>
                    <c:extLst>
                      <c:ext uri="{02D57815-91ED-43cb-92C2-25804820EDAC}">
                        <c15:formulaRef>
                          <c15:sqref>'Fig6'!$A$8</c15:sqref>
                        </c15:formulaRef>
                      </c:ext>
                    </c:extLst>
                    <c:strCache>
                      <c:ptCount val="1"/>
                      <c:pt idx="0">
                        <c:v>Other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0"/>
                  <c:extLst>
                    <c:ext uri="{CE6537A1-D6FC-4f65-9D91-7224C49458BB}">
                      <c15:spPr xmlns:c15="http://schemas.microsoft.com/office/drawing/2012/chart">
                        <a:prstGeom prst="wedgeRectCallout">
                          <a:avLst/>
                        </a:prstGeom>
                        <a:noFill/>
                        <a:ln>
                          <a:noFill/>
                        </a:ln>
                      </c15:spPr>
                      <c15:showLeaderLines val="0"/>
                    </c:ext>
                  </c:extLst>
                </c:dLbls>
                <c:cat>
                  <c:strRef>
                    <c:extLst>
                      <c:ext uri="{02D57815-91ED-43cb-92C2-25804820EDAC}">
                        <c15:formulaRef>
                          <c15:sqref>'Fig6'!$B$5:$E$5</c15:sqref>
                        </c15:formulaRef>
                      </c:ext>
                    </c:extLst>
                    <c:strCache>
                      <c:ptCount val="4"/>
                      <c:pt idx="0">
                        <c:v>4th</c:v>
                      </c:pt>
                      <c:pt idx="1">
                        <c:v>3rd</c:v>
                      </c:pt>
                      <c:pt idx="2">
                        <c:v>2nd</c:v>
                      </c:pt>
                      <c:pt idx="3">
                        <c:v>1st</c:v>
                      </c:pt>
                    </c:strCache>
                  </c:strRef>
                </c:cat>
                <c:val>
                  <c:numRef>
                    <c:extLst>
                      <c:ext uri="{02D57815-91ED-43cb-92C2-25804820EDAC}">
                        <c15:formulaRef>
                          <c15:sqref>'Fig6'!$B$8:$E$8</c15:sqref>
                        </c15:formulaRef>
                      </c:ext>
                    </c:extLst>
                    <c:numCache>
                      <c:formatCode>General</c:formatCode>
                      <c:ptCount val="4"/>
                      <c:pt idx="0">
                        <c:v>13</c:v>
                      </c:pt>
                      <c:pt idx="1">
                        <c:v>31</c:v>
                      </c:pt>
                      <c:pt idx="2">
                        <c:v>12</c:v>
                      </c:pt>
                      <c:pt idx="3" formatCode="_(* #,##0_);_(* \(#,##0\);_(* &quot;-&quot;??_);_(@_)">
                        <c:v>12</c:v>
                      </c:pt>
                    </c:numCache>
                  </c:numRef>
                </c:val>
                <c:extLst>
                  <c:ext xmlns:c16="http://schemas.microsoft.com/office/drawing/2014/chart" uri="{C3380CC4-5D6E-409C-BE32-E72D297353CC}">
                    <c16:uniqueId val="{0000000B-F0FF-4875-B1A1-4F951FF97713}"/>
                  </c:ext>
                </c:extLst>
              </c15:ser>
            </c15:filteredBarSeries>
          </c:ext>
        </c:extLst>
      </c:barChart>
      <c:catAx>
        <c:axId val="563968256"/>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cap="none" baseline="0">
                    <a:solidFill>
                      <a:schemeClr val="tx1">
                        <a:lumMod val="65000"/>
                        <a:lumOff val="35000"/>
                      </a:schemeClr>
                    </a:solidFill>
                  </a:rPr>
                  <a:t>Class Year</a:t>
                </a:r>
              </a:p>
            </c:rich>
          </c:tx>
          <c:layout>
            <c:manualLayout>
              <c:xMode val="edge"/>
              <c:yMode val="edge"/>
              <c:x val="1.8275881361883961E-2"/>
              <c:y val="0.40351004707407523"/>
            </c:manualLayout>
          </c:layout>
          <c:overlay val="0"/>
          <c:spPr>
            <a:noFill/>
            <a:ln>
              <a:noFill/>
            </a:ln>
            <a:effectLst/>
          </c:spPr>
          <c:txPr>
            <a:bodyPr rot="-5400000" spcFirstLastPara="1" vertOverflow="ellipsis" vert="horz" wrap="square" anchor="ctr" anchorCtr="1"/>
            <a:lstStyle/>
            <a:p>
              <a:pPr>
                <a:defRPr sz="1100" b="1" i="0" u="none" strike="noStrike" kern="1200" cap="all"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3968648"/>
        <c:crosses val="autoZero"/>
        <c:auto val="1"/>
        <c:lblAlgn val="ctr"/>
        <c:lblOffset val="100"/>
        <c:tickLblSkip val="1"/>
        <c:tickMarkSkip val="1"/>
        <c:noMultiLvlLbl val="0"/>
      </c:catAx>
      <c:valAx>
        <c:axId val="563968648"/>
        <c:scaling>
          <c:orientation val="minMax"/>
          <c:max val="8000"/>
        </c:scaling>
        <c:delete val="0"/>
        <c:axPos val="b"/>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63968256"/>
        <c:crosses val="autoZero"/>
        <c:crossBetween val="between"/>
        <c:majorUnit val="1000"/>
      </c:valAx>
      <c:spPr>
        <a:noFill/>
        <a:ln>
          <a:noFill/>
        </a:ln>
        <a:effectLst/>
      </c:spPr>
    </c:plotArea>
    <c:legend>
      <c:legendPos val="b"/>
      <c:layout>
        <c:manualLayout>
          <c:xMode val="edge"/>
          <c:yMode val="edge"/>
          <c:x val="0.42812866896226376"/>
          <c:y val="4.7570531416366524E-2"/>
          <c:w val="0.16480248479578349"/>
          <c:h val="4.903375944403710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a:noFill/>
    </a:ln>
    <a:effectLst/>
  </c:spPr>
  <c:txPr>
    <a:bodyPr/>
    <a:lstStyle/>
    <a:p>
      <a:pPr>
        <a:defRPr sz="1100" b="1">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'Fig7'!$A$10</c:f>
              <c:strCache>
                <c:ptCount val="1"/>
                <c:pt idx="0">
                  <c:v>Female</c:v>
                </c:pt>
              </c:strCache>
            </c:strRef>
          </c:tx>
          <c:spPr>
            <a:solidFill>
              <a:srgbClr val="009999"/>
            </a:solidFill>
            <a:ln>
              <a:noFill/>
            </a:ln>
            <a:effectLst/>
          </c:spPr>
          <c:invertIfNegative val="0"/>
          <c:dLbls>
            <c:dLbl>
              <c:idx val="0"/>
              <c:tx>
                <c:rich>
                  <a:bodyPr/>
                  <a:lstStyle/>
                  <a:p>
                    <a:fld id="{8E48AFA1-0EB1-4279-9AEE-F7A080CD0C3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0652-4FFD-8C8B-8CBFA073F842}"/>
                </c:ext>
              </c:extLst>
            </c:dLbl>
            <c:dLbl>
              <c:idx val="1"/>
              <c:tx>
                <c:rich>
                  <a:bodyPr/>
                  <a:lstStyle/>
                  <a:p>
                    <a:fld id="{CD346849-1A14-4A8D-AAF4-D2D51AFBE0F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652-4FFD-8C8B-8CBFA073F842}"/>
                </c:ext>
              </c:extLst>
            </c:dLbl>
            <c:dLbl>
              <c:idx val="2"/>
              <c:tx>
                <c:rich>
                  <a:bodyPr/>
                  <a:lstStyle/>
                  <a:p>
                    <a:fld id="{E48991A3-B5EB-47C2-AF75-C8EC05E9998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652-4FFD-8C8B-8CBFA073F842}"/>
                </c:ext>
              </c:extLst>
            </c:dLbl>
            <c:dLbl>
              <c:idx val="3"/>
              <c:tx>
                <c:rich>
                  <a:bodyPr/>
                  <a:lstStyle/>
                  <a:p>
                    <a:fld id="{88DFB63A-86F1-4037-A151-27615A18CD1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652-4FFD-8C8B-8CBFA073F842}"/>
                </c:ext>
              </c:extLst>
            </c:dLbl>
            <c:dLbl>
              <c:idx val="4"/>
              <c:tx>
                <c:rich>
                  <a:bodyPr/>
                  <a:lstStyle/>
                  <a:p>
                    <a:fld id="{33E60CB7-5792-4561-9A93-6D1B58C6A4A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652-4FFD-8C8B-8CBFA073F842}"/>
                </c:ext>
              </c:extLst>
            </c:dLbl>
            <c:dLbl>
              <c:idx val="5"/>
              <c:tx>
                <c:rich>
                  <a:bodyPr/>
                  <a:lstStyle/>
                  <a:p>
                    <a:fld id="{46FFF6CE-209D-44BE-BDC1-A0F5FCAD8D7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652-4FFD-8C8B-8CBFA073F842}"/>
                </c:ext>
              </c:extLst>
            </c:dLbl>
            <c:dLbl>
              <c:idx val="6"/>
              <c:tx>
                <c:rich>
                  <a:bodyPr/>
                  <a:lstStyle/>
                  <a:p>
                    <a:fld id="{2E596450-AC61-4AAA-AC44-1661011562A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652-4FFD-8C8B-8CBFA073F842}"/>
                </c:ext>
              </c:extLst>
            </c:dLbl>
            <c:dLbl>
              <c:idx val="7"/>
              <c:tx>
                <c:rich>
                  <a:bodyPr/>
                  <a:lstStyle/>
                  <a:p>
                    <a:fld id="{0ED17BAD-62A3-4F35-8713-DD0846585B9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652-4FFD-8C8B-8CBFA073F842}"/>
                </c:ext>
              </c:extLst>
            </c:dLbl>
            <c:dLbl>
              <c:idx val="8"/>
              <c:tx>
                <c:rich>
                  <a:bodyPr/>
                  <a:lstStyle/>
                  <a:p>
                    <a:fld id="{922A5C7D-E916-4683-BD99-9AAE782A0DD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652-4FFD-8C8B-8CBFA073F842}"/>
                </c:ext>
              </c:extLst>
            </c:dLbl>
            <c:dLbl>
              <c:idx val="9"/>
              <c:tx>
                <c:rich>
                  <a:bodyPr/>
                  <a:lstStyle/>
                  <a:p>
                    <a:fld id="{98A8E3A6-921E-451C-ADD8-57DF0E26920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652-4FFD-8C8B-8CBFA073F842}"/>
                </c:ext>
              </c:extLst>
            </c:dLbl>
            <c:dLbl>
              <c:idx val="10"/>
              <c:tx>
                <c:rich>
                  <a:bodyPr/>
                  <a:lstStyle/>
                  <a:p>
                    <a:fld id="{CF1CA881-D516-49E8-812E-82B9A2FEF46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652-4FFD-8C8B-8CBFA073F8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'Fig7'!$B$9:$L$9</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'Fig7'!$B$10:$L$10</c:f>
              <c:numCache>
                <c:formatCode>_(* #,##0_);_(* \(#,##0\);_(* "-"??_);_(@_)</c:formatCode>
                <c:ptCount val="11"/>
                <c:pt idx="0">
                  <c:v>2416</c:v>
                </c:pt>
                <c:pt idx="1">
                  <c:v>2533</c:v>
                </c:pt>
                <c:pt idx="2">
                  <c:v>2607</c:v>
                </c:pt>
                <c:pt idx="3">
                  <c:v>2791</c:v>
                </c:pt>
                <c:pt idx="4" formatCode="General">
                  <c:v>2924</c:v>
                </c:pt>
                <c:pt idx="5" formatCode="General">
                  <c:v>3026</c:v>
                </c:pt>
                <c:pt idx="6" formatCode="General">
                  <c:v>3135</c:v>
                </c:pt>
                <c:pt idx="7" formatCode="General">
                  <c:v>3215</c:v>
                </c:pt>
                <c:pt idx="8" formatCode="General">
                  <c:v>3395</c:v>
                </c:pt>
                <c:pt idx="9" formatCode="General">
                  <c:v>3436</c:v>
                </c:pt>
                <c:pt idx="10" formatCode="General">
                  <c:v>3569</c:v>
                </c:pt>
              </c:numCache>
            </c:numRef>
          </c:val>
          <c:extLst>
            <c:ext xmlns:c15="http://schemas.microsoft.com/office/drawing/2012/chart" uri="{02D57815-91ED-43cb-92C2-25804820EDAC}">
              <c15:datalabelsRange>
                <c15:f>'Fig7'!$B$18:$L$18</c15:f>
                <c15:dlblRangeCache>
                  <c:ptCount val="11"/>
                  <c:pt idx="0">
                    <c:v>2,416
 45.9%</c:v>
                  </c:pt>
                  <c:pt idx="1">
                    <c:v>2,533
 47.0%</c:v>
                  </c:pt>
                  <c:pt idx="2">
                    <c:v>2,607
 47.1%</c:v>
                  </c:pt>
                  <c:pt idx="3">
                    <c:v>2,791
 47.7%</c:v>
                  </c:pt>
                  <c:pt idx="4">
                    <c:v>2,924
 49.1%</c:v>
                  </c:pt>
                  <c:pt idx="5">
                    <c:v>3,026
 48.6%</c:v>
                  </c:pt>
                  <c:pt idx="6">
                    <c:v>3,135
 49.7%</c:v>
                  </c:pt>
                  <c:pt idx="7">
                    <c:v>3,215
 50.6%</c:v>
                  </c:pt>
                  <c:pt idx="8">
                    <c:v>3,395
 51.4%</c:v>
                  </c:pt>
                  <c:pt idx="9">
                    <c:v>3,436
 51.6%</c:v>
                  </c:pt>
                  <c:pt idx="10">
                    <c:v>3,569
 52.9%</c:v>
                  </c:pt>
                </c15:dlblRangeCache>
              </c15:datalabelsRange>
            </c:ext>
            <c:ext xmlns:c16="http://schemas.microsoft.com/office/drawing/2014/chart" uri="{C3380CC4-5D6E-409C-BE32-E72D297353CC}">
              <c16:uniqueId val="{0000000B-0652-4FFD-8C8B-8CBFA073F842}"/>
            </c:ext>
          </c:extLst>
        </c:ser>
        <c:ser>
          <c:idx val="1"/>
          <c:order val="1"/>
          <c:tx>
            <c:strRef>
              <c:f>'Fig7'!$A$11</c:f>
              <c:strCache>
                <c:ptCount val="1"/>
                <c:pt idx="0">
                  <c:v>Male</c:v>
                </c:pt>
              </c:strCache>
            </c:strRef>
          </c:tx>
          <c:spPr>
            <a:solidFill>
              <a:srgbClr val="993365"/>
            </a:solidFill>
            <a:ln>
              <a:noFill/>
            </a:ln>
            <a:effectLst/>
          </c:spPr>
          <c:invertIfNegative val="0"/>
          <c:dLbls>
            <c:dLbl>
              <c:idx val="0"/>
              <c:tx>
                <c:rich>
                  <a:bodyPr/>
                  <a:lstStyle/>
                  <a:p>
                    <a:fld id="{8901684C-A437-415F-A5A4-425A117029D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0652-4FFD-8C8B-8CBFA073F842}"/>
                </c:ext>
              </c:extLst>
            </c:dLbl>
            <c:dLbl>
              <c:idx val="1"/>
              <c:tx>
                <c:rich>
                  <a:bodyPr/>
                  <a:lstStyle/>
                  <a:p>
                    <a:fld id="{B86AD7B8-E59F-4274-9F55-BAE4B28ADA4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0652-4FFD-8C8B-8CBFA073F842}"/>
                </c:ext>
              </c:extLst>
            </c:dLbl>
            <c:dLbl>
              <c:idx val="2"/>
              <c:tx>
                <c:rich>
                  <a:bodyPr/>
                  <a:lstStyle/>
                  <a:p>
                    <a:fld id="{27298CAD-B10F-45A9-BB3B-1E70E016A3E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0652-4FFD-8C8B-8CBFA073F842}"/>
                </c:ext>
              </c:extLst>
            </c:dLbl>
            <c:dLbl>
              <c:idx val="3"/>
              <c:tx>
                <c:rich>
                  <a:bodyPr/>
                  <a:lstStyle/>
                  <a:p>
                    <a:fld id="{7BA1CED2-4F71-4915-9B65-BE05A56FD4E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0652-4FFD-8C8B-8CBFA073F842}"/>
                </c:ext>
              </c:extLst>
            </c:dLbl>
            <c:dLbl>
              <c:idx val="4"/>
              <c:tx>
                <c:rich>
                  <a:bodyPr/>
                  <a:lstStyle/>
                  <a:p>
                    <a:fld id="{AF97A3D2-BF46-4E6C-B894-08C53621CDE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0652-4FFD-8C8B-8CBFA073F842}"/>
                </c:ext>
              </c:extLst>
            </c:dLbl>
            <c:dLbl>
              <c:idx val="5"/>
              <c:tx>
                <c:rich>
                  <a:bodyPr/>
                  <a:lstStyle/>
                  <a:p>
                    <a:fld id="{76A3C5B7-72C8-4B2C-8C06-26157CAF350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0652-4FFD-8C8B-8CBFA073F842}"/>
                </c:ext>
              </c:extLst>
            </c:dLbl>
            <c:dLbl>
              <c:idx val="6"/>
              <c:tx>
                <c:rich>
                  <a:bodyPr/>
                  <a:lstStyle/>
                  <a:p>
                    <a:fld id="{B9490EE9-8948-438A-8E78-E6B03045D2B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652-4FFD-8C8B-8CBFA073F842}"/>
                </c:ext>
              </c:extLst>
            </c:dLbl>
            <c:dLbl>
              <c:idx val="7"/>
              <c:tx>
                <c:rich>
                  <a:bodyPr/>
                  <a:lstStyle/>
                  <a:p>
                    <a:fld id="{861512CF-EE4D-4DEC-AA8B-0B8BEE4493A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0652-4FFD-8C8B-8CBFA073F842}"/>
                </c:ext>
              </c:extLst>
            </c:dLbl>
            <c:dLbl>
              <c:idx val="8"/>
              <c:tx>
                <c:rich>
                  <a:bodyPr/>
                  <a:lstStyle/>
                  <a:p>
                    <a:fld id="{994F2A66-C069-41DA-813C-3A89452114C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0652-4FFD-8C8B-8CBFA073F842}"/>
                </c:ext>
              </c:extLst>
            </c:dLbl>
            <c:dLbl>
              <c:idx val="9"/>
              <c:tx>
                <c:rich>
                  <a:bodyPr/>
                  <a:lstStyle/>
                  <a:p>
                    <a:fld id="{E50AAD3D-EFAF-4FDC-BAFF-7FDCCDEA76D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0652-4FFD-8C8B-8CBFA073F842}"/>
                </c:ext>
              </c:extLst>
            </c:dLbl>
            <c:dLbl>
              <c:idx val="10"/>
              <c:tx>
                <c:rich>
                  <a:bodyPr/>
                  <a:lstStyle/>
                  <a:p>
                    <a:fld id="{521D8C02-FE94-44F7-8F7C-D0FB8B90039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0652-4FFD-8C8B-8CBFA073F8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'Fig7'!$B$9:$L$9</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'Fig7'!$B$11:$L$11</c:f>
              <c:numCache>
                <c:formatCode>_(* #,##0_);_(* \(#,##0\);_(* "-"??_);_(@_)</c:formatCode>
                <c:ptCount val="11"/>
                <c:pt idx="0">
                  <c:v>2813</c:v>
                </c:pt>
                <c:pt idx="1">
                  <c:v>2818</c:v>
                </c:pt>
                <c:pt idx="2">
                  <c:v>2884</c:v>
                </c:pt>
                <c:pt idx="3">
                  <c:v>3017</c:v>
                </c:pt>
                <c:pt idx="4" formatCode="General">
                  <c:v>3032</c:v>
                </c:pt>
                <c:pt idx="5" formatCode="General">
                  <c:v>3205</c:v>
                </c:pt>
                <c:pt idx="6" formatCode="General">
                  <c:v>3164</c:v>
                </c:pt>
                <c:pt idx="7" formatCode="General">
                  <c:v>3134</c:v>
                </c:pt>
                <c:pt idx="8" formatCode="General">
                  <c:v>3208</c:v>
                </c:pt>
                <c:pt idx="9" formatCode="General">
                  <c:v>3223</c:v>
                </c:pt>
                <c:pt idx="10" formatCode="General">
                  <c:v>3159</c:v>
                </c:pt>
              </c:numCache>
            </c:numRef>
          </c:val>
          <c:extLst>
            <c:ext xmlns:c15="http://schemas.microsoft.com/office/drawing/2012/chart" uri="{02D57815-91ED-43cb-92C2-25804820EDAC}">
              <c15:datalabelsRange>
                <c15:f>'Fig7'!$B$19:$L$19</c15:f>
                <c15:dlblRangeCache>
                  <c:ptCount val="11"/>
                  <c:pt idx="0">
                    <c:v>2,813
 53.4%</c:v>
                  </c:pt>
                  <c:pt idx="1">
                    <c:v>2,818
 52.3%</c:v>
                  </c:pt>
                  <c:pt idx="2">
                    <c:v>2,884
 52.2%</c:v>
                  </c:pt>
                  <c:pt idx="3">
                    <c:v>3,017
 51.6%</c:v>
                  </c:pt>
                  <c:pt idx="4">
                    <c:v>3,032
 50.9%</c:v>
                  </c:pt>
                  <c:pt idx="5">
                    <c:v>3,205
 51.4%</c:v>
                  </c:pt>
                  <c:pt idx="6">
                    <c:v>3,164
 50.2%</c:v>
                  </c:pt>
                  <c:pt idx="7">
                    <c:v>3,134
 49.3%</c:v>
                  </c:pt>
                  <c:pt idx="8">
                    <c:v>3,208
 48.6%</c:v>
                  </c:pt>
                  <c:pt idx="9">
                    <c:v>3,223
 48.4%</c:v>
                  </c:pt>
                  <c:pt idx="10">
                    <c:v>3,159
 46.8%</c:v>
                  </c:pt>
                </c15:dlblRangeCache>
              </c15:datalabelsRange>
            </c:ext>
            <c:ext xmlns:c16="http://schemas.microsoft.com/office/drawing/2014/chart" uri="{C3380CC4-5D6E-409C-BE32-E72D297353CC}">
              <c16:uniqueId val="{00000017-0652-4FFD-8C8B-8CBFA073F842}"/>
            </c:ext>
          </c:extLst>
        </c:ser>
        <c:dLbls>
          <c:showLegendKey val="0"/>
          <c:showVal val="0"/>
          <c:showCatName val="0"/>
          <c:showSerName val="0"/>
          <c:showPercent val="0"/>
          <c:showBubbleSize val="0"/>
        </c:dLbls>
        <c:gapWidth val="70"/>
        <c:overlap val="100"/>
        <c:axId val="58650895"/>
        <c:axId val="58660879"/>
      </c:barChart>
      <c:lineChart>
        <c:grouping val="standard"/>
        <c:varyColors val="0"/>
        <c:ser>
          <c:idx val="2"/>
          <c:order val="2"/>
          <c:tx>
            <c:strRef>
              <c:f>'Fig7'!$A$12</c:f>
              <c:strCache>
                <c:ptCount val="1"/>
                <c:pt idx="0">
                  <c:v>Total</c:v>
                </c:pt>
              </c:strCache>
            </c:strRef>
          </c:tx>
          <c:spPr>
            <a:ln w="28575" cap="rnd">
              <a:noFill/>
              <a:round/>
            </a:ln>
            <a:effectLst/>
          </c:spPr>
          <c:marker>
            <c:symbol val="circle"/>
            <c:size val="5"/>
            <c:spPr>
              <a:noFill/>
              <a:ln w="9525">
                <a:noFill/>
              </a:ln>
              <a:effectLst/>
            </c:spPr>
          </c:marker>
          <c:dLbls>
            <c:spPr>
              <a:solidFill>
                <a:schemeClr val="lt1"/>
              </a:solidFill>
              <a:ln>
                <a:solidFill>
                  <a:schemeClr val="dk1">
                    <a:lumMod val="25000"/>
                    <a:lumOff val="75000"/>
                  </a:schemeClr>
                </a:solidFill>
              </a:ln>
              <a:effectLst>
                <a:outerShdw blurRad="50800" dist="38100" dir="2700000" algn="tl"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numRef>
              <c:f>'Fig7'!$B$9:$L$9</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'Fig7'!$B$12:$L$12</c:f>
              <c:numCache>
                <c:formatCode>#,##0</c:formatCode>
                <c:ptCount val="11"/>
                <c:pt idx="0">
                  <c:v>5265</c:v>
                </c:pt>
                <c:pt idx="1">
                  <c:v>5389</c:v>
                </c:pt>
                <c:pt idx="2">
                  <c:v>5530</c:v>
                </c:pt>
                <c:pt idx="3">
                  <c:v>5847</c:v>
                </c:pt>
                <c:pt idx="4">
                  <c:v>5959</c:v>
                </c:pt>
                <c:pt idx="5">
                  <c:v>6232</c:v>
                </c:pt>
                <c:pt idx="6">
                  <c:v>6306</c:v>
                </c:pt>
                <c:pt idx="7">
                  <c:v>6355</c:v>
                </c:pt>
                <c:pt idx="8">
                  <c:v>6604</c:v>
                </c:pt>
                <c:pt idx="9">
                  <c:v>6665</c:v>
                </c:pt>
                <c:pt idx="10">
                  <c:v>6745</c:v>
                </c:pt>
              </c:numCache>
            </c:numRef>
          </c:val>
          <c:smooth val="0"/>
          <c:extLst>
            <c:ext xmlns:c16="http://schemas.microsoft.com/office/drawing/2014/chart" uri="{C3380CC4-5D6E-409C-BE32-E72D297353CC}">
              <c16:uniqueId val="{00000018-0652-4FFD-8C8B-8CBFA073F842}"/>
            </c:ext>
          </c:extLst>
        </c:ser>
        <c:dLbls>
          <c:showLegendKey val="0"/>
          <c:showVal val="0"/>
          <c:showCatName val="0"/>
          <c:showSerName val="0"/>
          <c:showPercent val="0"/>
          <c:showBubbleSize val="0"/>
        </c:dLbls>
        <c:marker val="1"/>
        <c:smooth val="0"/>
        <c:axId val="58650895"/>
        <c:axId val="58660879"/>
      </c:lineChart>
      <c:catAx>
        <c:axId val="58650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Academic Year</a:t>
                </a:r>
              </a:p>
            </c:rich>
          </c:tx>
          <c:layout>
            <c:manualLayout>
              <c:xMode val="edge"/>
              <c:yMode val="edge"/>
              <c:x val="0.47681125658109302"/>
              <c:y val="0.913327852090777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58660879"/>
        <c:crosses val="autoZero"/>
        <c:auto val="1"/>
        <c:lblAlgn val="ctr"/>
        <c:lblOffset val="100"/>
        <c:noMultiLvlLbl val="0"/>
      </c:catAx>
      <c:valAx>
        <c:axId val="58660879"/>
        <c:scaling>
          <c:orientation val="minMax"/>
          <c:max val="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atin typeface="Arial Black" panose="020B0A04020102020204" pitchFamily="34" charset="0"/>
                  </a:rPr>
                  <a:t>First-Year Enrollment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58650895"/>
        <c:crosses val="autoZero"/>
        <c:crossBetween val="between"/>
        <c:majorUnit val="2000"/>
      </c:valAx>
      <c:spPr>
        <a:noFill/>
        <a:ln>
          <a:solidFill>
            <a:schemeClr val="bg2">
              <a:lumMod val="50000"/>
            </a:schemeClr>
          </a:solidFill>
        </a:ln>
        <a:effectLst/>
      </c:spPr>
    </c:plotArea>
    <c:legend>
      <c:legendPos val="b"/>
      <c:legendEntry>
        <c:idx val="2"/>
        <c:delete val="1"/>
      </c:legendEntry>
      <c:layout>
        <c:manualLayout>
          <c:xMode val="edge"/>
          <c:yMode val="edge"/>
          <c:x val="0.13795808857226183"/>
          <c:y val="6.7825949467160043E-2"/>
          <c:w val="0.14277870821702843"/>
          <c:h val="5.9349418672063579E-2"/>
        </c:manualLayout>
      </c:layout>
      <c:overlay val="0"/>
      <c:spPr>
        <a:noFill/>
        <a:ln w="12700">
          <a:solidFill>
            <a:schemeClr val="bg2">
              <a:lumMod val="50000"/>
            </a:schemeClr>
          </a:solidFill>
          <a:beve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8662409885171781E-2"/>
          <c:y val="0.19197181007901004"/>
          <c:w val="0.8060263515936712"/>
          <c:h val="0.69103495739125154"/>
        </c:manualLayout>
      </c:layout>
      <c:doughnutChart>
        <c:varyColors val="1"/>
        <c:ser>
          <c:idx val="0"/>
          <c:order val="0"/>
          <c:tx>
            <c:strRef>
              <c:f>'Fig8'!$B$6</c:f>
              <c:strCache>
                <c:ptCount val="1"/>
              </c:strCache>
            </c:strRef>
          </c:tx>
          <c:spPr>
            <a:solidFill>
              <a:srgbClr val="993365"/>
            </a:solidFill>
          </c:spPr>
          <c:dPt>
            <c:idx val="0"/>
            <c:bubble3D val="0"/>
            <c:spPr>
              <a:solidFill>
                <a:srgbClr val="00999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AC5-43A7-9C77-6E64F3DBFFFE}"/>
              </c:ext>
            </c:extLst>
          </c:dPt>
          <c:dPt>
            <c:idx val="1"/>
            <c:bubble3D val="0"/>
            <c:spPr>
              <a:solidFill>
                <a:srgbClr val="99336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AC5-43A7-9C77-6E64F3DBFFFE}"/>
              </c:ext>
            </c:extLst>
          </c:dPt>
          <c:dPt>
            <c:idx val="2"/>
            <c:bubble3D val="0"/>
            <c:spPr>
              <a:solidFill>
                <a:srgbClr val="99336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AC5-43A7-9C77-6E64F3DBFFFE}"/>
              </c:ext>
            </c:extLst>
          </c:dPt>
          <c:dPt>
            <c:idx val="3"/>
            <c:bubble3D val="0"/>
            <c:spPr>
              <a:solidFill>
                <a:srgbClr val="99336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AC5-43A7-9C77-6E64F3DBFFFE}"/>
              </c:ext>
            </c:extLst>
          </c:dPt>
          <c:dLbls>
            <c:dLbl>
              <c:idx val="0"/>
              <c:tx>
                <c:rich>
                  <a:bodyPr/>
                  <a:lstStyle/>
                  <a:p>
                    <a:r>
                      <a:rPr lang="en-US"/>
                      <a:t>In Dental-Related Activity</a:t>
                    </a:r>
                    <a:r>
                      <a:rPr lang="en-US" baseline="0"/>
                      <a:t>
92.7%</a:t>
                    </a:r>
                  </a:p>
                </c:rich>
              </c:tx>
              <c:showLegendKey val="0"/>
              <c:showVal val="0"/>
              <c:showCatName val="1"/>
              <c:showSerName val="0"/>
              <c:showPercent val="1"/>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1-3AC5-43A7-9C77-6E64F3DBFFFE}"/>
                </c:ext>
              </c:extLst>
            </c:dLbl>
            <c:dLbl>
              <c:idx val="1"/>
              <c:tx>
                <c:rich>
                  <a:bodyPr/>
                  <a:lstStyle/>
                  <a:p>
                    <a:fld id="{3EFD7386-44CF-43A6-AE10-7E3CA11D911A}" type="CATEGORYNAME">
                      <a:rPr lang="en-US"/>
                      <a:pPr/>
                      <a:t>[CATEGORY NAME]</a:t>
                    </a:fld>
                    <a:r>
                      <a:rPr lang="en-US" baseline="0"/>
                      <a:t>
7.3%</a:t>
                    </a:r>
                  </a:p>
                </c:rich>
              </c:tx>
              <c:showLegendKey val="0"/>
              <c:showVal val="0"/>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3AC5-43A7-9C77-6E64F3DBFFFE}"/>
                </c:ext>
              </c:extLst>
            </c:dLbl>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'Fig8'!$A$7:$A$8</c:f>
              <c:strCache>
                <c:ptCount val="2"/>
                <c:pt idx="0">
                  <c:v>In Dental-Related Activiry</c:v>
                </c:pt>
                <c:pt idx="1">
                  <c:v>Not in Dental-Related Activity</c:v>
                </c:pt>
              </c:strCache>
            </c:strRef>
          </c:cat>
          <c:val>
            <c:numRef>
              <c:f>'Fig8'!$B$7:$B$8</c:f>
              <c:numCache>
                <c:formatCode>General</c:formatCode>
                <c:ptCount val="2"/>
                <c:pt idx="0">
                  <c:v>5177</c:v>
                </c:pt>
                <c:pt idx="1">
                  <c:v>408</c:v>
                </c:pt>
              </c:numCache>
            </c:numRef>
          </c:val>
          <c:extLst>
            <c:ext xmlns:c16="http://schemas.microsoft.com/office/drawing/2014/chart" uri="{C3380CC4-5D6E-409C-BE32-E72D297353CC}">
              <c16:uniqueId val="{00000008-3AC5-43A7-9C77-6E64F3DBFFFE}"/>
            </c:ext>
          </c:extLst>
        </c:ser>
        <c:dLbls>
          <c:showLegendKey val="0"/>
          <c:showVal val="0"/>
          <c:showCatName val="0"/>
          <c:showSerName val="0"/>
          <c:showPercent val="1"/>
          <c:showBubbleSize val="0"/>
          <c:showLeaderLines val="0"/>
        </c:dLbls>
        <c:firstSliceAng val="0"/>
        <c:holeSize val="50"/>
      </c:doughnutChart>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000000000000167" l="0.70000000000000062" r="0.70000000000000062" t="0.75000000000000167" header="0.30000000000000032" footer="0.30000000000000032"/>
    <c:pageSetup orientation="landscape"/>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Class of 2021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'Fig9'!$B$6</c:f>
              <c:strCache>
                <c:ptCount val="1"/>
                <c:pt idx="0">
                  <c:v>Started program</c:v>
                </c:pt>
              </c:strCache>
            </c:strRef>
          </c:tx>
          <c:spPr>
            <a:solidFill>
              <a:schemeClr val="tx1">
                <a:lumMod val="50000"/>
                <a:lumOff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'Fig9'!$C$5:$F$5</c:f>
              <c:strCache>
                <c:ptCount val="4"/>
                <c:pt idx="0">
                  <c:v>Students in Cohort</c:v>
                </c:pt>
                <c:pt idx="1">
                  <c:v>National board exam</c:v>
                </c:pt>
                <c:pt idx="2">
                  <c:v>Clinical licensure exam</c:v>
                </c:pt>
                <c:pt idx="3">
                  <c:v>Accredited advanced education program</c:v>
                </c:pt>
              </c:strCache>
            </c:strRef>
          </c:cat>
          <c:val>
            <c:numRef>
              <c:f>'Fig9'!$C$6:$F$6</c:f>
              <c:numCache>
                <c:formatCode>General</c:formatCode>
                <c:ptCount val="4"/>
                <c:pt idx="0">
                  <c:v>6200</c:v>
                </c:pt>
                <c:pt idx="1">
                  <c:v>5838</c:v>
                </c:pt>
                <c:pt idx="2">
                  <c:v>5475</c:v>
                </c:pt>
                <c:pt idx="3">
                  <c:v>2802</c:v>
                </c:pt>
              </c:numCache>
            </c:numRef>
          </c:val>
          <c:extLst>
            <c:ext xmlns:c16="http://schemas.microsoft.com/office/drawing/2014/chart" uri="{C3380CC4-5D6E-409C-BE32-E72D297353CC}">
              <c16:uniqueId val="{00000000-6FF0-4594-B09A-F78DAFC45677}"/>
            </c:ext>
          </c:extLst>
        </c:ser>
        <c:ser>
          <c:idx val="1"/>
          <c:order val="1"/>
          <c:tx>
            <c:strRef>
              <c:f>'Fig9'!$B$7</c:f>
              <c:strCache>
                <c:ptCount val="1"/>
                <c:pt idx="0">
                  <c:v>Completed program</c:v>
                </c:pt>
              </c:strCache>
            </c:strRef>
          </c:tx>
          <c:spPr>
            <a:solidFill>
              <a:srgbClr val="009999"/>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'Fig9'!$C$5:$F$5</c:f>
              <c:strCache>
                <c:ptCount val="4"/>
                <c:pt idx="0">
                  <c:v>Students in Cohort</c:v>
                </c:pt>
                <c:pt idx="1">
                  <c:v>National board exam</c:v>
                </c:pt>
                <c:pt idx="2">
                  <c:v>Clinical licensure exam</c:v>
                </c:pt>
                <c:pt idx="3">
                  <c:v>Accredited advanced education program</c:v>
                </c:pt>
              </c:strCache>
            </c:strRef>
          </c:cat>
          <c:val>
            <c:numRef>
              <c:f>'Fig9'!$C$7:$F$7</c:f>
              <c:numCache>
                <c:formatCode>General</c:formatCode>
                <c:ptCount val="4"/>
                <c:pt idx="0">
                  <c:v>6028</c:v>
                </c:pt>
                <c:pt idx="1">
                  <c:v>5816</c:v>
                </c:pt>
                <c:pt idx="2">
                  <c:v>5388</c:v>
                </c:pt>
                <c:pt idx="3">
                  <c:v>2273</c:v>
                </c:pt>
              </c:numCache>
            </c:numRef>
          </c:val>
          <c:extLst>
            <c:ext xmlns:c16="http://schemas.microsoft.com/office/drawing/2014/chart" uri="{C3380CC4-5D6E-409C-BE32-E72D297353CC}">
              <c16:uniqueId val="{00000001-6FF0-4594-B09A-F78DAFC45677}"/>
            </c:ext>
          </c:extLst>
        </c:ser>
        <c:dLbls>
          <c:showLegendKey val="0"/>
          <c:showVal val="0"/>
          <c:showCatName val="0"/>
          <c:showSerName val="0"/>
          <c:showPercent val="0"/>
          <c:showBubbleSize val="0"/>
        </c:dLbls>
        <c:gapWidth val="45"/>
        <c:overlap val="-27"/>
        <c:axId val="1965579616"/>
        <c:axId val="1965565888"/>
      </c:barChart>
      <c:catAx>
        <c:axId val="196557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65565888"/>
        <c:crosses val="autoZero"/>
        <c:auto val="1"/>
        <c:lblAlgn val="ctr"/>
        <c:lblOffset val="100"/>
        <c:noMultiLvlLbl val="0"/>
      </c:catAx>
      <c:valAx>
        <c:axId val="19655658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65579616"/>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dLbls>
          <c:showLegendKey val="0"/>
          <c:showVal val="0"/>
          <c:showCatName val="0"/>
          <c:showSerName val="0"/>
          <c:showPercent val="0"/>
          <c:showBubbleSize val="0"/>
        </c:dLbls>
        <c:gapWidth val="150"/>
        <c:axId val="563970608"/>
        <c:axId val="563967864"/>
      </c:barChart>
      <c:catAx>
        <c:axId val="563970608"/>
        <c:scaling>
          <c:orientation val="minMax"/>
        </c:scaling>
        <c:delete val="0"/>
        <c:axPos val="b"/>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3967864"/>
        <c:crosses val="autoZero"/>
        <c:auto val="0"/>
        <c:lblAlgn val="ctr"/>
        <c:lblOffset val="100"/>
        <c:tickMarkSkip val="1"/>
        <c:noMultiLvlLbl val="0"/>
      </c:catAx>
      <c:valAx>
        <c:axId val="56396786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6397060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2.tmp"/></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6057900</xdr:colOff>
      <xdr:row>2</xdr:row>
      <xdr:rowOff>542925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057900" cy="8667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114300</xdr:rowOff>
    </xdr:from>
    <xdr:to>
      <xdr:col>9</xdr:col>
      <xdr:colOff>371475</xdr:colOff>
      <xdr:row>28</xdr:row>
      <xdr:rowOff>238125</xdr:rowOff>
    </xdr:to>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0.41071</cdr:x>
      <cdr:y>0.46649</cdr:y>
    </cdr:from>
    <cdr:to>
      <cdr:x>0.57887</cdr:x>
      <cdr:y>0.59103</cdr:y>
    </cdr:to>
    <cdr:sp macro="" textlink="">
      <cdr:nvSpPr>
        <cdr:cNvPr id="2" name="TextBox 1"/>
        <cdr:cNvSpPr txBox="1"/>
      </cdr:nvSpPr>
      <cdr:spPr>
        <a:xfrm xmlns:a="http://schemas.openxmlformats.org/drawingml/2006/main">
          <a:off x="2628900" y="1962152"/>
          <a:ext cx="1076325"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a:latin typeface="Arial" panose="020B0604020202020204" pitchFamily="34" charset="0"/>
              <a:cs typeface="Arial" panose="020B0604020202020204" pitchFamily="34" charset="0"/>
            </a:rPr>
            <a:t>2022 Graduates</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28575</xdr:colOff>
      <xdr:row>3</xdr:row>
      <xdr:rowOff>28575</xdr:rowOff>
    </xdr:from>
    <xdr:to>
      <xdr:col>11</xdr:col>
      <xdr:colOff>504825</xdr:colOff>
      <xdr:row>30</xdr:row>
      <xdr:rowOff>85725</xdr:rowOff>
    </xdr:to>
    <xdr:graphicFrame macro="">
      <xdr:nvGraphicFramePr>
        <xdr:cNvPr id="2" name="Chart 1">
          <a:extLst>
            <a:ext uri="{FF2B5EF4-FFF2-40B4-BE49-F238E27FC236}">
              <a16:creationId xmlns:a16="http://schemas.microsoft.com/office/drawing/2014/main" id="{6257AEFA-B846-4DDC-B142-72E74CB5D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609600</xdr:colOff>
      <xdr:row>17</xdr:row>
      <xdr:rowOff>19050</xdr:rowOff>
    </xdr:from>
    <xdr:to>
      <xdr:col>2</xdr:col>
      <xdr:colOff>628650</xdr:colOff>
      <xdr:row>17</xdr:row>
      <xdr:rowOff>19050</xdr:rowOff>
    </xdr:to>
    <xdr:graphicFrame macro="">
      <xdr:nvGraphicFramePr>
        <xdr:cNvPr id="3" name="Chart 8">
          <a:extLst>
            <a:ext uri="{FF2B5EF4-FFF2-40B4-BE49-F238E27FC236}">
              <a16:creationId xmlns:a16="http://schemas.microsoft.com/office/drawing/2014/main" id="{F5850E8F-2DDB-44A2-8A41-34F2D2EB4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0.03931</cdr:x>
      <cdr:y>0.25696</cdr:y>
    </cdr:from>
    <cdr:to>
      <cdr:x>0.11593</cdr:x>
      <cdr:y>0.38116</cdr:y>
    </cdr:to>
    <cdr:sp macro="" textlink="">
      <cdr:nvSpPr>
        <cdr:cNvPr id="2" name="TextBox 1">
          <a:extLst xmlns:a="http://schemas.openxmlformats.org/drawingml/2006/main">
            <a:ext uri="{FF2B5EF4-FFF2-40B4-BE49-F238E27FC236}">
              <a16:creationId xmlns:a16="http://schemas.microsoft.com/office/drawing/2014/main" id="{5BDABCAF-2363-F5D7-1586-7780AF34D067}"/>
            </a:ext>
          </a:extLst>
        </cdr:cNvPr>
        <cdr:cNvSpPr txBox="1"/>
      </cdr:nvSpPr>
      <cdr:spPr>
        <a:xfrm xmlns:a="http://schemas.openxmlformats.org/drawingml/2006/main">
          <a:off x="371475" y="1143000"/>
          <a:ext cx="723900" cy="5524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900" b="1">
              <a:solidFill>
                <a:schemeClr val="bg1"/>
              </a:solidFill>
              <a:latin typeface="Arial" panose="020B0604020202020204" pitchFamily="34" charset="0"/>
              <a:cs typeface="Arial" panose="020B0604020202020204" pitchFamily="34" charset="0"/>
            </a:rPr>
            <a:t>Started program</a:t>
          </a:r>
        </a:p>
      </cdr:txBody>
    </cdr:sp>
  </cdr:relSizeAnchor>
  <cdr:relSizeAnchor xmlns:cdr="http://schemas.openxmlformats.org/drawingml/2006/chartDrawing">
    <cdr:from>
      <cdr:x>0.14617</cdr:x>
      <cdr:y>0.27195</cdr:y>
    </cdr:from>
    <cdr:to>
      <cdr:x>0.23488</cdr:x>
      <cdr:y>0.45396</cdr:y>
    </cdr:to>
    <cdr:sp macro="" textlink="">
      <cdr:nvSpPr>
        <cdr:cNvPr id="3" name="TextBox 2">
          <a:extLst xmlns:a="http://schemas.openxmlformats.org/drawingml/2006/main">
            <a:ext uri="{FF2B5EF4-FFF2-40B4-BE49-F238E27FC236}">
              <a16:creationId xmlns:a16="http://schemas.microsoft.com/office/drawing/2014/main" id="{F14750DD-3FDB-CC07-0265-08F90CD00EC3}"/>
            </a:ext>
          </a:extLst>
        </cdr:cNvPr>
        <cdr:cNvSpPr txBox="1"/>
      </cdr:nvSpPr>
      <cdr:spPr>
        <a:xfrm xmlns:a="http://schemas.openxmlformats.org/drawingml/2006/main">
          <a:off x="1381125" y="1209674"/>
          <a:ext cx="838199" cy="8096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900" b="1">
              <a:solidFill>
                <a:schemeClr val="bg1"/>
              </a:solidFill>
              <a:latin typeface="Arial" panose="020B0604020202020204" pitchFamily="34" charset="0"/>
              <a:cs typeface="Arial" panose="020B0604020202020204" pitchFamily="34" charset="0"/>
            </a:rPr>
            <a:t>Completed program</a:t>
          </a:r>
        </a:p>
        <a:p xmlns:a="http://schemas.openxmlformats.org/drawingml/2006/main">
          <a:pPr algn="ctr"/>
          <a:endParaRPr lang="en-US" sz="900" b="1">
            <a:solidFill>
              <a:schemeClr val="bg1"/>
            </a:solidFill>
            <a:latin typeface="Arial" panose="020B0604020202020204" pitchFamily="34" charset="0"/>
            <a:cs typeface="Arial" panose="020B0604020202020204" pitchFamily="34" charset="0"/>
          </a:endParaRPr>
        </a:p>
        <a:p xmlns:a="http://schemas.openxmlformats.org/drawingml/2006/main">
          <a:pPr algn="ctr"/>
          <a:r>
            <a:rPr lang="en-US" sz="900" b="1">
              <a:solidFill>
                <a:schemeClr val="bg1"/>
              </a:solidFill>
              <a:latin typeface="Arial" panose="020B0604020202020204" pitchFamily="34" charset="0"/>
              <a:cs typeface="Arial" panose="020B0604020202020204" pitchFamily="34" charset="0"/>
            </a:rPr>
            <a:t>97.2%</a:t>
          </a:r>
        </a:p>
      </cdr:txBody>
    </cdr:sp>
  </cdr:relSizeAnchor>
  <cdr:relSizeAnchor xmlns:cdr="http://schemas.openxmlformats.org/drawingml/2006/chartDrawing">
    <cdr:from>
      <cdr:x>0.27722</cdr:x>
      <cdr:y>0.27195</cdr:y>
    </cdr:from>
    <cdr:to>
      <cdr:x>0.3629</cdr:x>
      <cdr:y>0.41328</cdr:y>
    </cdr:to>
    <cdr:sp macro="" textlink="">
      <cdr:nvSpPr>
        <cdr:cNvPr id="4" name="TextBox 3">
          <a:extLst xmlns:a="http://schemas.openxmlformats.org/drawingml/2006/main">
            <a:ext uri="{FF2B5EF4-FFF2-40B4-BE49-F238E27FC236}">
              <a16:creationId xmlns:a16="http://schemas.microsoft.com/office/drawing/2014/main" id="{54DD9D08-866D-D54B-F7D0-8EA655FE6B5C}"/>
            </a:ext>
          </a:extLst>
        </cdr:cNvPr>
        <cdr:cNvSpPr txBox="1"/>
      </cdr:nvSpPr>
      <cdr:spPr>
        <a:xfrm xmlns:a="http://schemas.openxmlformats.org/drawingml/2006/main">
          <a:off x="2619375" y="1209675"/>
          <a:ext cx="809625" cy="6286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900" b="1">
              <a:solidFill>
                <a:schemeClr val="bg1"/>
              </a:solidFill>
              <a:latin typeface="Arial" panose="020B0604020202020204" pitchFamily="34" charset="0"/>
              <a:cs typeface="Arial" panose="020B0604020202020204" pitchFamily="34" charset="0"/>
            </a:rPr>
            <a:t>Took exam</a:t>
          </a:r>
        </a:p>
      </cdr:txBody>
    </cdr:sp>
  </cdr:relSizeAnchor>
  <cdr:relSizeAnchor xmlns:cdr="http://schemas.openxmlformats.org/drawingml/2006/chartDrawing">
    <cdr:from>
      <cdr:x>0.39516</cdr:x>
      <cdr:y>0.26767</cdr:y>
    </cdr:from>
    <cdr:to>
      <cdr:x>0.47077</cdr:x>
      <cdr:y>0.49036</cdr:y>
    </cdr:to>
    <cdr:sp macro="" textlink="">
      <cdr:nvSpPr>
        <cdr:cNvPr id="5" name="TextBox 4">
          <a:extLst xmlns:a="http://schemas.openxmlformats.org/drawingml/2006/main">
            <a:ext uri="{FF2B5EF4-FFF2-40B4-BE49-F238E27FC236}">
              <a16:creationId xmlns:a16="http://schemas.microsoft.com/office/drawing/2014/main" id="{93098596-1C16-41B2-B483-66CD6A1DCC34}"/>
            </a:ext>
          </a:extLst>
        </cdr:cNvPr>
        <cdr:cNvSpPr txBox="1"/>
      </cdr:nvSpPr>
      <cdr:spPr>
        <a:xfrm xmlns:a="http://schemas.openxmlformats.org/drawingml/2006/main">
          <a:off x="3733800" y="1190625"/>
          <a:ext cx="714375" cy="9906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900" b="1">
              <a:solidFill>
                <a:schemeClr val="bg1"/>
              </a:solidFill>
              <a:latin typeface="Arial" panose="020B0604020202020204" pitchFamily="34" charset="0"/>
              <a:cs typeface="Arial" panose="020B0604020202020204" pitchFamily="34" charset="0"/>
            </a:rPr>
            <a:t>Passed</a:t>
          </a:r>
          <a:r>
            <a:rPr lang="en-US" sz="900" b="1" baseline="0">
              <a:solidFill>
                <a:schemeClr val="bg1"/>
              </a:solidFill>
              <a:latin typeface="Arial" panose="020B0604020202020204" pitchFamily="34" charset="0"/>
              <a:cs typeface="Arial" panose="020B0604020202020204" pitchFamily="34" charset="0"/>
            </a:rPr>
            <a:t> exam</a:t>
          </a:r>
        </a:p>
        <a:p xmlns:a="http://schemas.openxmlformats.org/drawingml/2006/main">
          <a:pPr algn="ctr"/>
          <a:endParaRPr lang="en-US" sz="900" b="1" baseline="0">
            <a:solidFill>
              <a:schemeClr val="bg1"/>
            </a:solidFill>
            <a:latin typeface="Arial" panose="020B0604020202020204" pitchFamily="34" charset="0"/>
            <a:cs typeface="Arial" panose="020B0604020202020204" pitchFamily="34" charset="0"/>
          </a:endParaRPr>
        </a:p>
        <a:p xmlns:a="http://schemas.openxmlformats.org/drawingml/2006/main">
          <a:pPr algn="ctr"/>
          <a:r>
            <a:rPr lang="en-US" sz="900" b="1" baseline="0">
              <a:solidFill>
                <a:schemeClr val="bg1"/>
              </a:solidFill>
              <a:latin typeface="Arial" panose="020B0604020202020204" pitchFamily="34" charset="0"/>
              <a:cs typeface="Arial" panose="020B0604020202020204" pitchFamily="34" charset="0"/>
            </a:rPr>
            <a:t>99.6%</a:t>
          </a:r>
          <a:endParaRPr lang="en-US" sz="1000" b="1">
            <a:solidFill>
              <a:schemeClr val="bg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0.52218</cdr:x>
      <cdr:y>0.29764</cdr:y>
    </cdr:from>
    <cdr:to>
      <cdr:x>0.60484</cdr:x>
      <cdr:y>0.41756</cdr:y>
    </cdr:to>
    <cdr:sp macro="" textlink="">
      <cdr:nvSpPr>
        <cdr:cNvPr id="6" name="TextBox 5">
          <a:extLst xmlns:a="http://schemas.openxmlformats.org/drawingml/2006/main">
            <a:ext uri="{FF2B5EF4-FFF2-40B4-BE49-F238E27FC236}">
              <a16:creationId xmlns:a16="http://schemas.microsoft.com/office/drawing/2014/main" id="{07A7CEC8-7177-6B06-F70C-A9EA7BC3AB4B}"/>
            </a:ext>
          </a:extLst>
        </cdr:cNvPr>
        <cdr:cNvSpPr txBox="1"/>
      </cdr:nvSpPr>
      <cdr:spPr>
        <a:xfrm xmlns:a="http://schemas.openxmlformats.org/drawingml/2006/main">
          <a:off x="4933951" y="1323975"/>
          <a:ext cx="781049" cy="5334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900" b="1">
              <a:solidFill>
                <a:schemeClr val="bg1"/>
              </a:solidFill>
              <a:latin typeface="Arial" panose="020B0604020202020204" pitchFamily="34" charset="0"/>
              <a:cs typeface="Arial" panose="020B0604020202020204" pitchFamily="34" charset="0"/>
            </a:rPr>
            <a:t>Took exam</a:t>
          </a:r>
        </a:p>
      </cdr:txBody>
    </cdr:sp>
  </cdr:relSizeAnchor>
  <cdr:relSizeAnchor xmlns:cdr="http://schemas.openxmlformats.org/drawingml/2006/chartDrawing">
    <cdr:from>
      <cdr:x>0.64214</cdr:x>
      <cdr:y>0.32976</cdr:y>
    </cdr:from>
    <cdr:to>
      <cdr:x>0.71371</cdr:x>
      <cdr:y>0.48394</cdr:y>
    </cdr:to>
    <cdr:sp macro="" textlink="">
      <cdr:nvSpPr>
        <cdr:cNvPr id="7" name="TextBox 6">
          <a:extLst xmlns:a="http://schemas.openxmlformats.org/drawingml/2006/main">
            <a:ext uri="{FF2B5EF4-FFF2-40B4-BE49-F238E27FC236}">
              <a16:creationId xmlns:a16="http://schemas.microsoft.com/office/drawing/2014/main" id="{D454776A-167D-8124-D48F-C618F57F89DA}"/>
            </a:ext>
          </a:extLst>
        </cdr:cNvPr>
        <cdr:cNvSpPr txBox="1"/>
      </cdr:nvSpPr>
      <cdr:spPr>
        <a:xfrm xmlns:a="http://schemas.openxmlformats.org/drawingml/2006/main">
          <a:off x="6067425" y="1466850"/>
          <a:ext cx="676275" cy="6858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900" b="1">
              <a:solidFill>
                <a:schemeClr val="bg1"/>
              </a:solidFill>
              <a:latin typeface="Arial" panose="020B0604020202020204" pitchFamily="34" charset="0"/>
              <a:cs typeface="Arial" panose="020B0604020202020204" pitchFamily="34" charset="0"/>
            </a:rPr>
            <a:t>Passed exam</a:t>
          </a:r>
        </a:p>
        <a:p xmlns:a="http://schemas.openxmlformats.org/drawingml/2006/main">
          <a:pPr algn="ctr"/>
          <a:endParaRPr lang="en-US" sz="900" b="1">
            <a:solidFill>
              <a:schemeClr val="bg1"/>
            </a:solidFill>
            <a:latin typeface="Arial" panose="020B0604020202020204" pitchFamily="34" charset="0"/>
            <a:cs typeface="Arial" panose="020B0604020202020204" pitchFamily="34" charset="0"/>
          </a:endParaRPr>
        </a:p>
        <a:p xmlns:a="http://schemas.openxmlformats.org/drawingml/2006/main">
          <a:pPr algn="ctr"/>
          <a:r>
            <a:rPr lang="en-US" sz="900" b="1">
              <a:solidFill>
                <a:schemeClr val="bg1"/>
              </a:solidFill>
              <a:latin typeface="Arial" panose="020B0604020202020204" pitchFamily="34" charset="0"/>
              <a:cs typeface="Arial" panose="020B0604020202020204" pitchFamily="34" charset="0"/>
            </a:rPr>
            <a:t>98.4%</a:t>
          </a:r>
        </a:p>
      </cdr:txBody>
    </cdr:sp>
  </cdr:relSizeAnchor>
  <cdr:relSizeAnchor xmlns:cdr="http://schemas.openxmlformats.org/drawingml/2006/chartDrawing">
    <cdr:from>
      <cdr:x>0.33569</cdr:x>
      <cdr:y>0.60171</cdr:y>
    </cdr:from>
    <cdr:to>
      <cdr:x>0.45278</cdr:x>
      <cdr:y>0.73662</cdr:y>
    </cdr:to>
    <cdr:sp macro="" textlink="">
      <cdr:nvSpPr>
        <cdr:cNvPr id="10" name="Arrow: Striped Right 9">
          <a:extLst xmlns:a="http://schemas.openxmlformats.org/drawingml/2006/main">
            <a:ext uri="{FF2B5EF4-FFF2-40B4-BE49-F238E27FC236}">
              <a16:creationId xmlns:a16="http://schemas.microsoft.com/office/drawing/2014/main" id="{30F5AD4D-1DD9-15BB-8D77-5523BEE6FB43}"/>
            </a:ext>
          </a:extLst>
        </cdr:cNvPr>
        <cdr:cNvSpPr/>
      </cdr:nvSpPr>
      <cdr:spPr>
        <a:xfrm xmlns:a="http://schemas.openxmlformats.org/drawingml/2006/main">
          <a:off x="3171825" y="2676525"/>
          <a:ext cx="1106424" cy="600075"/>
        </a:xfrm>
        <a:prstGeom xmlns:a="http://schemas.openxmlformats.org/drawingml/2006/main" prst="stripedRightArrow">
          <a:avLst/>
        </a:prstGeom>
      </cdr:spPr>
      <cdr:style>
        <a:lnRef xmlns:a="http://schemas.openxmlformats.org/drawingml/2006/main" idx="2">
          <a:schemeClr val="accent3">
            <a:shade val="50000"/>
          </a:schemeClr>
        </a:lnRef>
        <a:fillRef xmlns:a="http://schemas.openxmlformats.org/drawingml/2006/main" idx="1">
          <a:schemeClr val="accent3"/>
        </a:fillRef>
        <a:effectRef xmlns:a="http://schemas.openxmlformats.org/drawingml/2006/main" idx="0">
          <a:schemeClr val="accent3"/>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0.56653</cdr:x>
      <cdr:y>0.606</cdr:y>
    </cdr:from>
    <cdr:to>
      <cdr:x>0.68347</cdr:x>
      <cdr:y>0.7409</cdr:y>
    </cdr:to>
    <cdr:sp macro="" textlink="">
      <cdr:nvSpPr>
        <cdr:cNvPr id="11" name="Arrow: Striped Right 10">
          <a:extLst xmlns:a="http://schemas.openxmlformats.org/drawingml/2006/main">
            <a:ext uri="{FF2B5EF4-FFF2-40B4-BE49-F238E27FC236}">
              <a16:creationId xmlns:a16="http://schemas.microsoft.com/office/drawing/2014/main" id="{F7EEAE03-AB17-FDFD-71F8-3B1D4619E879}"/>
            </a:ext>
          </a:extLst>
        </cdr:cNvPr>
        <cdr:cNvSpPr/>
      </cdr:nvSpPr>
      <cdr:spPr>
        <a:xfrm xmlns:a="http://schemas.openxmlformats.org/drawingml/2006/main">
          <a:off x="5353050" y="2695574"/>
          <a:ext cx="1104900" cy="600075"/>
        </a:xfrm>
        <a:prstGeom xmlns:a="http://schemas.openxmlformats.org/drawingml/2006/main" prst="stripedRightArrow">
          <a:avLst/>
        </a:prstGeom>
      </cdr:spPr>
      <cdr:style>
        <a:lnRef xmlns:a="http://schemas.openxmlformats.org/drawingml/2006/main" idx="2">
          <a:schemeClr val="accent3">
            <a:shade val="50000"/>
          </a:schemeClr>
        </a:lnRef>
        <a:fillRef xmlns:a="http://schemas.openxmlformats.org/drawingml/2006/main" idx="1">
          <a:schemeClr val="accent3"/>
        </a:fillRef>
        <a:effectRef xmlns:a="http://schemas.openxmlformats.org/drawingml/2006/main" idx="0">
          <a:schemeClr val="accent3"/>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0.76512</cdr:x>
      <cdr:y>0.5803</cdr:y>
    </cdr:from>
    <cdr:to>
      <cdr:x>0.84677</cdr:x>
      <cdr:y>0.66167</cdr:y>
    </cdr:to>
    <cdr:sp macro="" textlink="">
      <cdr:nvSpPr>
        <cdr:cNvPr id="12" name="TextBox 11">
          <a:extLst xmlns:a="http://schemas.openxmlformats.org/drawingml/2006/main">
            <a:ext uri="{FF2B5EF4-FFF2-40B4-BE49-F238E27FC236}">
              <a16:creationId xmlns:a16="http://schemas.microsoft.com/office/drawing/2014/main" id="{3E4663A1-3031-3927-D052-4D04F28D1921}"/>
            </a:ext>
          </a:extLst>
        </cdr:cNvPr>
        <cdr:cNvSpPr txBox="1"/>
      </cdr:nvSpPr>
      <cdr:spPr>
        <a:xfrm xmlns:a="http://schemas.openxmlformats.org/drawingml/2006/main">
          <a:off x="7229476" y="2581275"/>
          <a:ext cx="771524" cy="3619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900" b="1">
              <a:solidFill>
                <a:schemeClr val="bg1"/>
              </a:solidFill>
              <a:latin typeface="Arial" panose="020B0604020202020204" pitchFamily="34" charset="0"/>
              <a:cs typeface="Arial" panose="020B0604020202020204" pitchFamily="34" charset="0"/>
            </a:rPr>
            <a:t>Applied</a:t>
          </a:r>
        </a:p>
      </cdr:txBody>
    </cdr:sp>
  </cdr:relSizeAnchor>
  <cdr:relSizeAnchor xmlns:cdr="http://schemas.openxmlformats.org/drawingml/2006/chartDrawing">
    <cdr:from>
      <cdr:x>0.87298</cdr:x>
      <cdr:y>0.64454</cdr:y>
    </cdr:from>
    <cdr:to>
      <cdr:x>0.96673</cdr:x>
      <cdr:y>0.76017</cdr:y>
    </cdr:to>
    <cdr:sp macro="" textlink="">
      <cdr:nvSpPr>
        <cdr:cNvPr id="13" name="TextBox 12">
          <a:extLst xmlns:a="http://schemas.openxmlformats.org/drawingml/2006/main">
            <a:ext uri="{FF2B5EF4-FFF2-40B4-BE49-F238E27FC236}">
              <a16:creationId xmlns:a16="http://schemas.microsoft.com/office/drawing/2014/main" id="{C347C1A9-C162-FEB9-659E-FBE4246E2E22}"/>
            </a:ext>
          </a:extLst>
        </cdr:cNvPr>
        <cdr:cNvSpPr txBox="1"/>
      </cdr:nvSpPr>
      <cdr:spPr>
        <a:xfrm xmlns:a="http://schemas.openxmlformats.org/drawingml/2006/main">
          <a:off x="8248650" y="2867025"/>
          <a:ext cx="885825" cy="51435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900" b="1">
              <a:solidFill>
                <a:schemeClr val="bg1"/>
              </a:solidFill>
              <a:latin typeface="Arial" panose="020B0604020202020204" pitchFamily="34" charset="0"/>
              <a:cs typeface="Arial" panose="020B0604020202020204" pitchFamily="34" charset="0"/>
            </a:rPr>
            <a:t>Enrolled</a:t>
          </a:r>
        </a:p>
        <a:p xmlns:a="http://schemas.openxmlformats.org/drawingml/2006/main">
          <a:pPr algn="ctr"/>
          <a:endParaRPr lang="en-US" sz="900" b="1">
            <a:solidFill>
              <a:schemeClr val="bg1"/>
            </a:solidFill>
            <a:latin typeface="Arial" panose="020B0604020202020204" pitchFamily="34" charset="0"/>
            <a:cs typeface="Arial" panose="020B0604020202020204" pitchFamily="34" charset="0"/>
          </a:endParaRPr>
        </a:p>
        <a:p xmlns:a="http://schemas.openxmlformats.org/drawingml/2006/main">
          <a:pPr algn="ctr"/>
          <a:r>
            <a:rPr lang="en-US" sz="900" b="1">
              <a:solidFill>
                <a:schemeClr val="bg1"/>
              </a:solidFill>
              <a:latin typeface="Arial" panose="020B0604020202020204" pitchFamily="34" charset="0"/>
              <a:cs typeface="Arial" panose="020B0604020202020204" pitchFamily="34" charset="0"/>
            </a:rPr>
            <a:t>81.1%</a:t>
          </a:r>
        </a:p>
      </cdr:txBody>
    </cdr:sp>
  </cdr:relSizeAnchor>
  <cdr:relSizeAnchor xmlns:cdr="http://schemas.openxmlformats.org/drawingml/2006/chartDrawing">
    <cdr:from>
      <cdr:x>0.09173</cdr:x>
      <cdr:y>0.48394</cdr:y>
    </cdr:from>
    <cdr:to>
      <cdr:x>0.20883</cdr:x>
      <cdr:y>0.61961</cdr:y>
    </cdr:to>
    <cdr:sp macro="" textlink="">
      <cdr:nvSpPr>
        <cdr:cNvPr id="14" name="Arrow: Striped Right 13">
          <a:extLst xmlns:a="http://schemas.openxmlformats.org/drawingml/2006/main">
            <a:ext uri="{FF2B5EF4-FFF2-40B4-BE49-F238E27FC236}">
              <a16:creationId xmlns:a16="http://schemas.microsoft.com/office/drawing/2014/main" id="{A18AD512-0F33-F860-6471-E2DA385C404E}"/>
            </a:ext>
          </a:extLst>
        </cdr:cNvPr>
        <cdr:cNvSpPr/>
      </cdr:nvSpPr>
      <cdr:spPr>
        <a:xfrm xmlns:a="http://schemas.openxmlformats.org/drawingml/2006/main">
          <a:off x="866775" y="2152650"/>
          <a:ext cx="1106424" cy="603504"/>
        </a:xfrm>
        <a:prstGeom xmlns:a="http://schemas.openxmlformats.org/drawingml/2006/main" prst="stripedRightArrow">
          <a:avLst/>
        </a:prstGeom>
      </cdr:spPr>
      <cdr:style>
        <a:lnRef xmlns:a="http://schemas.openxmlformats.org/drawingml/2006/main" idx="2">
          <a:schemeClr val="accent3">
            <a:shade val="50000"/>
          </a:schemeClr>
        </a:lnRef>
        <a:fillRef xmlns:a="http://schemas.openxmlformats.org/drawingml/2006/main" idx="1">
          <a:schemeClr val="accent3"/>
        </a:fillRef>
        <a:effectRef xmlns:a="http://schemas.openxmlformats.org/drawingml/2006/main" idx="0">
          <a:schemeClr val="accent3"/>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0.81754</cdr:x>
      <cdr:y>0.76445</cdr:y>
    </cdr:from>
    <cdr:to>
      <cdr:x>0.91129</cdr:x>
      <cdr:y>0.8758</cdr:y>
    </cdr:to>
    <cdr:sp macro="" textlink="">
      <cdr:nvSpPr>
        <cdr:cNvPr id="15" name="Arrow: Striped Right 14">
          <a:extLst xmlns:a="http://schemas.openxmlformats.org/drawingml/2006/main">
            <a:ext uri="{FF2B5EF4-FFF2-40B4-BE49-F238E27FC236}">
              <a16:creationId xmlns:a16="http://schemas.microsoft.com/office/drawing/2014/main" id="{FAD5176D-DDB0-4A0C-0E53-77ADDC5C2962}"/>
            </a:ext>
          </a:extLst>
        </cdr:cNvPr>
        <cdr:cNvSpPr>
          <a:spLocks xmlns:a="http://schemas.openxmlformats.org/drawingml/2006/main" noChangeAspect="1"/>
        </cdr:cNvSpPr>
      </cdr:nvSpPr>
      <cdr:spPr>
        <a:xfrm xmlns:a="http://schemas.openxmlformats.org/drawingml/2006/main">
          <a:off x="7724775" y="3400426"/>
          <a:ext cx="885825" cy="495299"/>
        </a:xfrm>
        <a:prstGeom xmlns:a="http://schemas.openxmlformats.org/drawingml/2006/main" prst="stripedRightArrow">
          <a:avLst/>
        </a:prstGeom>
      </cdr:spPr>
      <cdr:style>
        <a:lnRef xmlns:a="http://schemas.openxmlformats.org/drawingml/2006/main" idx="2">
          <a:schemeClr val="accent3">
            <a:shade val="50000"/>
          </a:schemeClr>
        </a:lnRef>
        <a:fillRef xmlns:a="http://schemas.openxmlformats.org/drawingml/2006/main" idx="1">
          <a:schemeClr val="accent3"/>
        </a:fillRef>
        <a:effectRef xmlns:a="http://schemas.openxmlformats.org/drawingml/2006/main" idx="0">
          <a:schemeClr val="accent3"/>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0</xdr:colOff>
      <xdr:row>2</xdr:row>
      <xdr:rowOff>15239</xdr:rowOff>
    </xdr:from>
    <xdr:to>
      <xdr:col>14</xdr:col>
      <xdr:colOff>104775</xdr:colOff>
      <xdr:row>30</xdr:row>
      <xdr:rowOff>43814</xdr:rowOff>
    </xdr:to>
    <xdr:graphicFrame macro="">
      <xdr:nvGraphicFramePr>
        <xdr:cNvPr id="2" name="Object 11">
          <a:extLst>
            <a:ext uri="{FF2B5EF4-FFF2-40B4-BE49-F238E27FC236}">
              <a16:creationId xmlns:a16="http://schemas.microsoft.com/office/drawing/2014/main" id="{00000000-0008-0000-2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xdr:row>
      <xdr:rowOff>119062</xdr:rowOff>
    </xdr:from>
    <xdr:to>
      <xdr:col>11</xdr:col>
      <xdr:colOff>276225</xdr:colOff>
      <xdr:row>44</xdr:row>
      <xdr:rowOff>38100</xdr:rowOff>
    </xdr:to>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2</xdr:row>
      <xdr:rowOff>66674</xdr:rowOff>
    </xdr:from>
    <xdr:to>
      <xdr:col>10</xdr:col>
      <xdr:colOff>123825</xdr:colOff>
      <xdr:row>30</xdr:row>
      <xdr:rowOff>161924</xdr:rowOff>
    </xdr:to>
    <xdr:graphicFrame macro="">
      <xdr:nvGraphicFramePr>
        <xdr:cNvPr id="2" name="Chart 1">
          <a:extLst>
            <a:ext uri="{FF2B5EF4-FFF2-40B4-BE49-F238E27FC236}">
              <a16:creationId xmlns:a16="http://schemas.microsoft.com/office/drawing/2014/main" id="{00000000-0008-0000-2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0.43472</cdr:x>
      <cdr:y>0.4349</cdr:y>
    </cdr:from>
    <cdr:to>
      <cdr:x>0.56111</cdr:x>
      <cdr:y>0.65104</cdr:y>
    </cdr:to>
    <cdr:sp macro="" textlink="">
      <cdr:nvSpPr>
        <cdr:cNvPr id="2" name="TextBox 1"/>
        <cdr:cNvSpPr txBox="1"/>
      </cdr:nvSpPr>
      <cdr:spPr>
        <a:xfrm xmlns:a="http://schemas.openxmlformats.org/drawingml/2006/main">
          <a:off x="2981327" y="1590676"/>
          <a:ext cx="866775" cy="79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0.42083</cdr:x>
      <cdr:y>0.39323</cdr:y>
    </cdr:from>
    <cdr:to>
      <cdr:x>0.55972</cdr:x>
      <cdr:y>0.68229</cdr:y>
    </cdr:to>
    <cdr:sp macro="" textlink="">
      <cdr:nvSpPr>
        <cdr:cNvPr id="3" name="TextBox 2"/>
        <cdr:cNvSpPr txBox="1"/>
      </cdr:nvSpPr>
      <cdr:spPr>
        <a:xfrm xmlns:a="http://schemas.openxmlformats.org/drawingml/2006/main">
          <a:off x="2886077" y="1438276"/>
          <a:ext cx="952500" cy="10572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100" b="1">
              <a:latin typeface="Arial" panose="020B0604020202020204" pitchFamily="34" charset="0"/>
              <a:cs typeface="Arial" panose="020B0604020202020204" pitchFamily="34" charset="0"/>
            </a:rPr>
            <a:t>Faculty</a:t>
          </a:r>
          <a:r>
            <a:rPr lang="en-US" sz="1100" b="1" baseline="0">
              <a:latin typeface="Arial" panose="020B0604020202020204" pitchFamily="34" charset="0"/>
              <a:cs typeface="Arial" panose="020B0604020202020204" pitchFamily="34" charset="0"/>
            </a:rPr>
            <a:t> Providing Basic Science Instruction</a:t>
          </a:r>
          <a:endParaRPr lang="en-US" sz="1100" b="1">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2</xdr:row>
      <xdr:rowOff>71439</xdr:rowOff>
    </xdr:from>
    <xdr:to>
      <xdr:col>9</xdr:col>
      <xdr:colOff>761999</xdr:colOff>
      <xdr:row>29</xdr:row>
      <xdr:rowOff>76204</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60006</xdr:rowOff>
    </xdr:from>
    <xdr:to>
      <xdr:col>15</xdr:col>
      <xdr:colOff>0</xdr:colOff>
      <xdr:row>27</xdr:row>
      <xdr:rowOff>34289</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3</xdr:row>
      <xdr:rowOff>28576</xdr:rowOff>
    </xdr:from>
    <xdr:to>
      <xdr:col>14</xdr:col>
      <xdr:colOff>628650</xdr:colOff>
      <xdr:row>31</xdr:row>
      <xdr:rowOff>66676</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104776</xdr:rowOff>
    </xdr:from>
    <xdr:to>
      <xdr:col>16</xdr:col>
      <xdr:colOff>266700</xdr:colOff>
      <xdr:row>31</xdr:row>
      <xdr:rowOff>152401</xdr:rowOff>
    </xdr:to>
    <xdr:graphicFrame macro="">
      <xdr:nvGraphicFramePr>
        <xdr:cNvPr id="3" name="Chart 2">
          <a:extLst>
            <a:ext uri="{FF2B5EF4-FFF2-40B4-BE49-F238E27FC236}">
              <a16:creationId xmlns:a16="http://schemas.microsoft.com/office/drawing/2014/main" id="{6E8FC69F-3636-AEE3-6164-12E0D77B4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16</xdr:col>
      <xdr:colOff>239477</xdr:colOff>
      <xdr:row>40</xdr:row>
      <xdr:rowOff>859</xdr:rowOff>
    </xdr:to>
    <xdr:pic>
      <xdr:nvPicPr>
        <xdr:cNvPr id="5" name="Picture 4">
          <a:extLst>
            <a:ext uri="{FF2B5EF4-FFF2-40B4-BE49-F238E27FC236}">
              <a16:creationId xmlns:a16="http://schemas.microsoft.com/office/drawing/2014/main" id="{70232C95-2DCE-47E1-97AB-1AA7944217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23875"/>
          <a:ext cx="9688277" cy="615400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xdr:row>
      <xdr:rowOff>114300</xdr:rowOff>
    </xdr:from>
    <xdr:to>
      <xdr:col>15</xdr:col>
      <xdr:colOff>133350</xdr:colOff>
      <xdr:row>31</xdr:row>
      <xdr:rowOff>66675</xdr:rowOff>
    </xdr:to>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0.79095</cdr:x>
      <cdr:y>0.19838</cdr:y>
    </cdr:from>
    <cdr:to>
      <cdr:x>0.85523</cdr:x>
      <cdr:y>0.25101</cdr:y>
    </cdr:to>
    <cdr:sp macro="" textlink="">
      <cdr:nvSpPr>
        <cdr:cNvPr id="2" name="Rounded Rectangle 1"/>
        <cdr:cNvSpPr/>
      </cdr:nvSpPr>
      <cdr:spPr>
        <a:xfrm xmlns:a="http://schemas.openxmlformats.org/drawingml/2006/main">
          <a:off x="7435836" y="956110"/>
          <a:ext cx="604309" cy="253658"/>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6,513</a:t>
          </a:r>
        </a:p>
      </cdr:txBody>
    </cdr:sp>
  </cdr:relSizeAnchor>
  <cdr:relSizeAnchor xmlns:cdr="http://schemas.openxmlformats.org/drawingml/2006/chartDrawing">
    <cdr:from>
      <cdr:x>0.83609</cdr:x>
      <cdr:y>0.58584</cdr:y>
    </cdr:from>
    <cdr:to>
      <cdr:x>0.90037</cdr:x>
      <cdr:y>0.63847</cdr:y>
    </cdr:to>
    <cdr:sp macro="" textlink="">
      <cdr:nvSpPr>
        <cdr:cNvPr id="9" name="Rounded Rectangle 8"/>
        <cdr:cNvSpPr/>
      </cdr:nvSpPr>
      <cdr:spPr>
        <a:xfrm xmlns:a="http://schemas.openxmlformats.org/drawingml/2006/main">
          <a:off x="7860242" y="2823562"/>
          <a:ext cx="604308" cy="253658"/>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6,940</a:t>
          </a:r>
        </a:p>
      </cdr:txBody>
    </cdr:sp>
  </cdr:relSizeAnchor>
  <cdr:relSizeAnchor xmlns:cdr="http://schemas.openxmlformats.org/drawingml/2006/chartDrawing">
    <cdr:from>
      <cdr:x>0.7809</cdr:x>
      <cdr:y>0.38543</cdr:y>
    </cdr:from>
    <cdr:to>
      <cdr:x>0.84518</cdr:x>
      <cdr:y>0.43806</cdr:y>
    </cdr:to>
    <cdr:sp macro="" textlink="">
      <cdr:nvSpPr>
        <cdr:cNvPr id="11" name="Rounded Rectangle 10"/>
        <cdr:cNvSpPr/>
      </cdr:nvSpPr>
      <cdr:spPr>
        <a:xfrm xmlns:a="http://schemas.openxmlformats.org/drawingml/2006/main">
          <a:off x="7341407" y="1857643"/>
          <a:ext cx="604308" cy="253658"/>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6,401</a:t>
          </a:r>
        </a:p>
      </cdr:txBody>
    </cdr:sp>
  </cdr:relSizeAnchor>
  <cdr:relSizeAnchor xmlns:cdr="http://schemas.openxmlformats.org/drawingml/2006/chartDrawing">
    <cdr:from>
      <cdr:x>0.81709</cdr:x>
      <cdr:y>0.7861</cdr:y>
    </cdr:from>
    <cdr:to>
      <cdr:x>0.88137</cdr:x>
      <cdr:y>0.83873</cdr:y>
    </cdr:to>
    <cdr:sp macro="" textlink="">
      <cdr:nvSpPr>
        <cdr:cNvPr id="13" name="Rounded Rectangle 12"/>
        <cdr:cNvSpPr/>
      </cdr:nvSpPr>
      <cdr:spPr>
        <a:xfrm xmlns:a="http://schemas.openxmlformats.org/drawingml/2006/main">
          <a:off x="7681640" y="3788745"/>
          <a:ext cx="604308" cy="253658"/>
        </a:xfrm>
        <a:prstGeom xmlns:a="http://schemas.openxmlformats.org/drawingml/2006/main" prst="roundRect">
          <a:avLst/>
        </a:prstGeom>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b="1">
              <a:solidFill>
                <a:schemeClr val="tx1">
                  <a:lumMod val="65000"/>
                  <a:lumOff val="35000"/>
                </a:schemeClr>
              </a:solidFill>
              <a:latin typeface="Arial" panose="020B0604020202020204" pitchFamily="34" charset="0"/>
              <a:cs typeface="Arial" panose="020B0604020202020204" pitchFamily="34" charset="0"/>
            </a:rPr>
            <a:t>6,742</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2</xdr:row>
      <xdr:rowOff>137161</xdr:rowOff>
    </xdr:from>
    <xdr:to>
      <xdr:col>16</xdr:col>
      <xdr:colOff>238125</xdr:colOff>
      <xdr:row>32</xdr:row>
      <xdr:rowOff>22861</xdr:rowOff>
    </xdr:to>
    <xdr:graphicFrame macro="">
      <xdr:nvGraphicFramePr>
        <xdr:cNvPr id="2" name="Chart 1">
          <a:extLst>
            <a:ext uri="{FF2B5EF4-FFF2-40B4-BE49-F238E27FC236}">
              <a16:creationId xmlns:a16="http://schemas.microsoft.com/office/drawing/2014/main" id="{1A22DA66-5BB5-4C87-968A-3F53AD3156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1:C63"/>
  <sheetViews>
    <sheetView tabSelected="1" zoomScaleNormal="100" workbookViewId="0">
      <pane ySplit="6" topLeftCell="A7" activePane="bottomLeft" state="frozen"/>
      <selection pane="bottomLeft" activeCell="A4" sqref="A4"/>
    </sheetView>
  </sheetViews>
  <sheetFormatPr defaultColWidth="9.140625" defaultRowHeight="12.75" x14ac:dyDescent="0.2"/>
  <cols>
    <col min="1" max="1" width="129.140625" style="8" customWidth="1"/>
    <col min="2" max="2" width="9.140625" style="459"/>
    <col min="3" max="16384" width="9.140625" style="8"/>
  </cols>
  <sheetData>
    <row r="1" spans="1:3" x14ac:dyDescent="0.2">
      <c r="A1" s="713"/>
    </row>
    <row r="2" spans="1:3" x14ac:dyDescent="0.2">
      <c r="A2" s="713"/>
    </row>
    <row r="3" spans="1:3" ht="60.75" customHeight="1" x14ac:dyDescent="0.2">
      <c r="A3" s="713"/>
    </row>
    <row r="4" spans="1:3" ht="20.25" customHeight="1" x14ac:dyDescent="0.25">
      <c r="A4" s="10" t="s">
        <v>0</v>
      </c>
    </row>
    <row r="5" spans="1:3" ht="18" x14ac:dyDescent="0.25">
      <c r="A5" s="10" t="s">
        <v>1</v>
      </c>
    </row>
    <row r="6" spans="1:3" ht="18.75" thickBot="1" x14ac:dyDescent="0.3">
      <c r="A6" s="10" t="s">
        <v>2</v>
      </c>
    </row>
    <row r="7" spans="1:3" ht="20.100000000000001" customHeight="1" x14ac:dyDescent="0.2">
      <c r="A7" s="382"/>
    </row>
    <row r="8" spans="1:3" ht="24.95" customHeight="1" x14ac:dyDescent="0.2">
      <c r="A8" s="383" t="s">
        <v>3</v>
      </c>
      <c r="B8" s="460"/>
      <c r="C8" s="215"/>
    </row>
    <row r="9" spans="1:3" ht="24.95" customHeight="1" x14ac:dyDescent="0.2">
      <c r="A9" s="384" t="s">
        <v>4</v>
      </c>
      <c r="B9" s="460"/>
      <c r="C9" s="701"/>
    </row>
    <row r="10" spans="1:3" ht="24.95" customHeight="1" x14ac:dyDescent="0.2">
      <c r="A10" s="569" t="s">
        <v>5</v>
      </c>
      <c r="B10" s="460"/>
      <c r="C10" s="701"/>
    </row>
    <row r="11" spans="1:3" ht="24.95" customHeight="1" x14ac:dyDescent="0.2">
      <c r="A11" s="707" t="s">
        <v>6</v>
      </c>
      <c r="B11" s="460"/>
      <c r="C11" s="701"/>
    </row>
    <row r="12" spans="1:3" ht="24.95" customHeight="1" x14ac:dyDescent="0.2">
      <c r="A12" s="707" t="s">
        <v>7</v>
      </c>
      <c r="B12" s="460"/>
      <c r="C12" s="701"/>
    </row>
    <row r="13" spans="1:3" ht="24.95" customHeight="1" x14ac:dyDescent="0.2">
      <c r="A13" s="569" t="s">
        <v>8</v>
      </c>
      <c r="B13" s="460"/>
      <c r="C13" s="701"/>
    </row>
    <row r="14" spans="1:3" ht="24.95" customHeight="1" x14ac:dyDescent="0.2">
      <c r="A14" s="707" t="s">
        <v>9</v>
      </c>
      <c r="B14" s="460"/>
      <c r="C14" s="701"/>
    </row>
    <row r="15" spans="1:3" ht="24.95" customHeight="1" x14ac:dyDescent="0.2">
      <c r="A15" s="707" t="s">
        <v>10</v>
      </c>
      <c r="B15" s="460"/>
    </row>
    <row r="16" spans="1:3" s="11" customFormat="1" ht="24.95" customHeight="1" x14ac:dyDescent="0.2">
      <c r="A16" s="707" t="s">
        <v>11</v>
      </c>
      <c r="B16" s="460"/>
    </row>
    <row r="17" spans="1:2" s="11" customFormat="1" ht="24.95" customHeight="1" x14ac:dyDescent="0.2">
      <c r="A17" s="707" t="s">
        <v>12</v>
      </c>
      <c r="B17" s="460"/>
    </row>
    <row r="18" spans="1:2" ht="24.95" customHeight="1" x14ac:dyDescent="0.2">
      <c r="A18" s="707" t="s">
        <v>13</v>
      </c>
      <c r="B18" s="460"/>
    </row>
    <row r="19" spans="1:2" ht="24.95" customHeight="1" x14ac:dyDescent="0.2">
      <c r="A19" s="708" t="s">
        <v>14</v>
      </c>
      <c r="B19" s="460"/>
    </row>
    <row r="20" spans="1:2" ht="24.95" customHeight="1" x14ac:dyDescent="0.2">
      <c r="A20" s="569" t="s">
        <v>15</v>
      </c>
      <c r="B20" s="460"/>
    </row>
    <row r="21" spans="1:2" s="9" customFormat="1" ht="24.95" customHeight="1" x14ac:dyDescent="0.2">
      <c r="A21" s="708" t="s">
        <v>16</v>
      </c>
      <c r="B21" s="460"/>
    </row>
    <row r="22" spans="1:2" s="9" customFormat="1" ht="24.95" customHeight="1" x14ac:dyDescent="0.2">
      <c r="A22" s="708" t="s">
        <v>17</v>
      </c>
      <c r="B22" s="460"/>
    </row>
    <row r="23" spans="1:2" s="9" customFormat="1" ht="24.95" customHeight="1" x14ac:dyDescent="0.2">
      <c r="A23" s="708" t="s">
        <v>18</v>
      </c>
      <c r="B23" s="460"/>
    </row>
    <row r="24" spans="1:2" s="9" customFormat="1" ht="24.95" customHeight="1" x14ac:dyDescent="0.2">
      <c r="A24" s="708" t="s">
        <v>19</v>
      </c>
      <c r="B24" s="460"/>
    </row>
    <row r="25" spans="1:2" s="9" customFormat="1" ht="24.95" customHeight="1" x14ac:dyDescent="0.2">
      <c r="A25" s="708" t="s">
        <v>20</v>
      </c>
      <c r="B25" s="460"/>
    </row>
    <row r="26" spans="1:2" s="9" customFormat="1" ht="24.95" customHeight="1" x14ac:dyDescent="0.2">
      <c r="A26" s="708" t="s">
        <v>21</v>
      </c>
      <c r="B26" s="460"/>
    </row>
    <row r="27" spans="1:2" s="9" customFormat="1" ht="24.95" customHeight="1" x14ac:dyDescent="0.2">
      <c r="A27" s="708" t="s">
        <v>22</v>
      </c>
      <c r="B27" s="460"/>
    </row>
    <row r="28" spans="1:2" s="9" customFormat="1" ht="24.95" customHeight="1" x14ac:dyDescent="0.2">
      <c r="A28" s="708" t="s">
        <v>23</v>
      </c>
      <c r="B28" s="460"/>
    </row>
    <row r="29" spans="1:2" s="9" customFormat="1" ht="24.95" customHeight="1" x14ac:dyDescent="0.2">
      <c r="A29" s="708" t="s">
        <v>24</v>
      </c>
      <c r="B29" s="459"/>
    </row>
    <row r="30" spans="1:2" s="9" customFormat="1" ht="24.95" customHeight="1" x14ac:dyDescent="0.2">
      <c r="A30" s="708" t="s">
        <v>25</v>
      </c>
      <c r="B30" s="460"/>
    </row>
    <row r="31" spans="1:2" s="9" customFormat="1" ht="24.95" customHeight="1" x14ac:dyDescent="0.2">
      <c r="A31" s="569" t="s">
        <v>26</v>
      </c>
      <c r="B31" s="460"/>
    </row>
    <row r="32" spans="1:2" s="9" customFormat="1" ht="24.95" customHeight="1" x14ac:dyDescent="0.2">
      <c r="A32" s="708" t="s">
        <v>27</v>
      </c>
      <c r="B32" s="460"/>
    </row>
    <row r="33" spans="1:2" s="9" customFormat="1" ht="24.95" customHeight="1" x14ac:dyDescent="0.2">
      <c r="A33" s="708" t="s">
        <v>28</v>
      </c>
      <c r="B33" s="460"/>
    </row>
    <row r="34" spans="1:2" s="9" customFormat="1" ht="24.95" customHeight="1" x14ac:dyDescent="0.2">
      <c r="A34" s="708" t="s">
        <v>29</v>
      </c>
      <c r="B34" s="460"/>
    </row>
    <row r="35" spans="1:2" s="9" customFormat="1" ht="24.95" customHeight="1" x14ac:dyDescent="0.2">
      <c r="A35" s="708" t="s">
        <v>30</v>
      </c>
      <c r="B35" s="460"/>
    </row>
    <row r="36" spans="1:2" s="9" customFormat="1" ht="24.95" customHeight="1" x14ac:dyDescent="0.2">
      <c r="A36" s="708" t="s">
        <v>31</v>
      </c>
      <c r="B36" s="460"/>
    </row>
    <row r="37" spans="1:2" s="9" customFormat="1" ht="24.95" customHeight="1" x14ac:dyDescent="0.2">
      <c r="A37" s="708" t="s">
        <v>32</v>
      </c>
      <c r="B37" s="460"/>
    </row>
    <row r="38" spans="1:2" s="9" customFormat="1" ht="24.95" customHeight="1" x14ac:dyDescent="0.2">
      <c r="A38" s="569" t="s">
        <v>33</v>
      </c>
      <c r="B38" s="460"/>
    </row>
    <row r="39" spans="1:2" s="9" customFormat="1" ht="24.95" customHeight="1" x14ac:dyDescent="0.2">
      <c r="A39" s="708" t="s">
        <v>34</v>
      </c>
      <c r="B39" s="460"/>
    </row>
    <row r="40" spans="1:2" s="9" customFormat="1" ht="24.95" customHeight="1" x14ac:dyDescent="0.2">
      <c r="A40" s="708" t="s">
        <v>35</v>
      </c>
      <c r="B40" s="460"/>
    </row>
    <row r="41" spans="1:2" s="9" customFormat="1" ht="24.95" customHeight="1" x14ac:dyDescent="0.2">
      <c r="A41" s="708" t="s">
        <v>36</v>
      </c>
      <c r="B41" s="460"/>
    </row>
    <row r="42" spans="1:2" s="9" customFormat="1" ht="24.95" customHeight="1" x14ac:dyDescent="0.2">
      <c r="A42" s="708" t="s">
        <v>37</v>
      </c>
      <c r="B42" s="460"/>
    </row>
    <row r="43" spans="1:2" s="9" customFormat="1" ht="24.95" customHeight="1" x14ac:dyDescent="0.2">
      <c r="A43" s="708" t="s">
        <v>38</v>
      </c>
      <c r="B43" s="460"/>
    </row>
    <row r="44" spans="1:2" s="9" customFormat="1" ht="24.95" customHeight="1" x14ac:dyDescent="0.2">
      <c r="A44" s="708" t="s">
        <v>39</v>
      </c>
      <c r="B44" s="460"/>
    </row>
    <row r="45" spans="1:2" s="9" customFormat="1" ht="24.95" customHeight="1" x14ac:dyDescent="0.2">
      <c r="A45" s="708" t="s">
        <v>40</v>
      </c>
      <c r="B45" s="460"/>
    </row>
    <row r="46" spans="1:2" s="9" customFormat="1" ht="24.95" customHeight="1" x14ac:dyDescent="0.2">
      <c r="A46" s="569" t="s">
        <v>41</v>
      </c>
      <c r="B46" s="460"/>
    </row>
    <row r="47" spans="1:2" s="9" customFormat="1" ht="24.95" customHeight="1" x14ac:dyDescent="0.2">
      <c r="A47" s="708" t="s">
        <v>42</v>
      </c>
      <c r="B47" s="460"/>
    </row>
    <row r="48" spans="1:2" s="9" customFormat="1" ht="24.95" customHeight="1" x14ac:dyDescent="0.2">
      <c r="A48" s="708" t="s">
        <v>43</v>
      </c>
      <c r="B48" s="460"/>
    </row>
    <row r="49" spans="1:2" s="9" customFormat="1" ht="24.95" customHeight="1" x14ac:dyDescent="0.2">
      <c r="A49" s="708" t="s">
        <v>44</v>
      </c>
      <c r="B49" s="460"/>
    </row>
    <row r="50" spans="1:2" ht="24.95" customHeight="1" x14ac:dyDescent="0.2">
      <c r="A50" s="708" t="s">
        <v>45</v>
      </c>
      <c r="B50" s="460"/>
    </row>
    <row r="51" spans="1:2" ht="24.95" customHeight="1" x14ac:dyDescent="0.2">
      <c r="A51" s="569" t="s">
        <v>46</v>
      </c>
      <c r="B51" s="460"/>
    </row>
    <row r="52" spans="1:2" ht="24.95" customHeight="1" x14ac:dyDescent="0.2">
      <c r="A52" s="708" t="s">
        <v>47</v>
      </c>
      <c r="B52" s="460"/>
    </row>
    <row r="53" spans="1:2" ht="24.95" customHeight="1" x14ac:dyDescent="0.2">
      <c r="A53" s="708" t="s">
        <v>48</v>
      </c>
      <c r="B53" s="460"/>
    </row>
    <row r="54" spans="1:2" ht="24.95" customHeight="1" x14ac:dyDescent="0.2">
      <c r="A54" s="708" t="s">
        <v>49</v>
      </c>
      <c r="B54" s="460"/>
    </row>
    <row r="55" spans="1:2" ht="24.95" customHeight="1" x14ac:dyDescent="0.2">
      <c r="A55" s="708" t="s">
        <v>50</v>
      </c>
      <c r="B55" s="460"/>
    </row>
    <row r="56" spans="1:2" ht="24.95" customHeight="1" x14ac:dyDescent="0.2">
      <c r="A56" s="708" t="s">
        <v>51</v>
      </c>
      <c r="B56" s="460"/>
    </row>
    <row r="57" spans="1:2" ht="24.95" customHeight="1" x14ac:dyDescent="0.2">
      <c r="A57" s="708" t="s">
        <v>52</v>
      </c>
      <c r="B57" s="460"/>
    </row>
    <row r="58" spans="1:2" ht="24.95" customHeight="1" x14ac:dyDescent="0.2">
      <c r="A58" s="708" t="s">
        <v>53</v>
      </c>
      <c r="B58" s="460"/>
    </row>
    <row r="59" spans="1:2" ht="24.95" customHeight="1" thickBot="1" x14ac:dyDescent="0.25">
      <c r="A59" s="709" t="s">
        <v>54</v>
      </c>
      <c r="B59" s="460"/>
    </row>
    <row r="61" spans="1:2" ht="38.25" x14ac:dyDescent="0.2">
      <c r="A61" s="712" t="s">
        <v>997</v>
      </c>
    </row>
    <row r="63" spans="1:2" x14ac:dyDescent="0.2">
      <c r="A63" s="387" t="s">
        <v>996</v>
      </c>
    </row>
  </sheetData>
  <autoFilter ref="A1:A59" xr:uid="{00000000-0009-0000-0000-000000000000}"/>
  <mergeCells count="1">
    <mergeCell ref="A1:A3"/>
  </mergeCells>
  <conditionalFormatting sqref="A8:A9 A11:A12 A14:A19 A39:A45 A47 A21:A30 A32:A37">
    <cfRule type="expression" dxfId="122" priority="2">
      <formula>MOD(ROW(),2)=1</formula>
    </cfRule>
  </conditionalFormatting>
  <conditionalFormatting sqref="A48:A50 A52:A59">
    <cfRule type="expression" dxfId="121" priority="1">
      <formula>MOD(ROW(),2)=1</formula>
    </cfRule>
  </conditionalFormatting>
  <hyperlinks>
    <hyperlink ref="A9" location="Glossary!A1" display="Glossary of Terms" xr:uid="{00000000-0004-0000-0000-00000A000000}"/>
    <hyperlink ref="A8" location="Notes!A1" display="Notes to the Reader" xr:uid="{00000000-0004-0000-0000-00000B000000}"/>
    <hyperlink ref="A12" location="'Tab1'!A1" display="Table 1: Description of Academic Programs in CODA-accredited and Canadian Dental Schools, 2022-23" xr:uid="{EBFDD5F9-46C2-4887-991C-76F54DDFF80D}"/>
    <hyperlink ref="A11" location="'Fig1'!A1" display="Figure 1: Classification of United States Dental Schools, 2022-23" xr:uid="{D8F73AD5-6190-4862-A679-6677432CE0D8}"/>
    <hyperlink ref="A14" location="'Tab2'!A1" display="Table 2: Number of United States Dental School Examined Applications, Applicants, and First-Year Enrollment, 2012-13 to 2022-23" xr:uid="{3C6DB496-96F1-4A6C-828F-887F50DF7799}"/>
    <hyperlink ref="A15" location="'Fig2'!A1" display="Figure 2: United States Dental School Examined Applications by Gender, 2012-13 to 2022-23" xr:uid="{54809715-CAE9-446C-BEB8-D65126B3A660}"/>
    <hyperlink ref="A16" location="'Tab3'!A1" display="Table 3: Number of CODA-accredited Dental School Examined Applications, 2012-13 to 2022-23" xr:uid="{FE60C872-D5D9-4FB5-970F-F30CCC506248}"/>
    <hyperlink ref="A17" location="'Tab4'!A1" display="Table 4: Number of CODA-accredited Dental School Examined Applications by Gender, 2012-13 to 2022-23" xr:uid="{4BFEE475-09FC-4153-9597-A56AECAB3BF2}"/>
    <hyperlink ref="A18" location="Tab5a!A1" display="Table 5a: Number of United States Dental School Examined Applications by Race/Ethnicity, 2022-23" xr:uid="{B1E7CEA9-BB3B-436B-AB94-28F93C88B7A4}"/>
    <hyperlink ref="A19" location="Tab5b!A1" display="Table 5b: Number of CODA-accredited Dental School Applicants per Enrollee, 2022-23" xr:uid="{D7C1A452-14CE-4614-AA2F-9AA9F755EC23}"/>
    <hyperlink ref="A21" location="'Tab6'!A1" display="Table 6: Amount of Predental Education of First-Year United States and Canadian Dental Students, 2022-23" xr:uid="{B4870C87-78F9-4ECB-B249-5B3A610C9A54}"/>
    <hyperlink ref="A22" location="'Tab7'!A1" display="Table 7: Amount of Predental Education of First-Year United States Dental Students, 1969-70 to 2021-22" xr:uid="{F1CCE04B-2A49-4775-806E-CE806F0054F8}"/>
    <hyperlink ref="A24" location="'Tab8'!A1" display="Table 8: First-Year Enrollment and First-Year Repeating Students in CODA-accredited and Canadian Dental Schools, 2011-12 to 2021-22" xr:uid="{883F3701-6059-43CE-A358-A1BA3631DD3C}"/>
    <hyperlink ref="A26" location="'Tab9'!A1" display="Table 9: First-Year CODA-accredited Dental School Enrollment by Gender, 2012-13 to 2022-23" xr:uid="{A89F5839-0B5A-4235-BDDC-FCDC9D9CAC5B}"/>
    <hyperlink ref="A27" location="Tab10a!A1" display="Table 10a: First-Year United States Dental School Enrollment by Gender and Race/Ethnicity, 2012-13 to 2022-23" xr:uid="{F15D64DD-99CE-473E-8FDB-38560CAE3714}"/>
    <hyperlink ref="A28" location="Tab10b!A1" display="Table 10b: First-Year United States Dental School Enrollment by Gender and Race/Ethnicity, 2022-23" xr:uid="{31AF0C54-6AFF-4066-A982-3457AD00ACFA}"/>
    <hyperlink ref="A30" location="'Tab11'!A1" display="Table 11: State of Residence of First-Year United States Dental Students, 2022-23" xr:uid="{145740F5-01B2-4FCD-9F49-E82E56B3316B}"/>
    <hyperlink ref="A33" location="'Tab12'!A1" display="Table 12: Total CODA-accredited and Canadian Dental School Enrollment by Class and Gender, 2022-23" xr:uid="{5E8995D2-A4FF-43C9-B88E-88C46E9C3405}"/>
    <hyperlink ref="A34" location="'Tab13'!A1" display="Table 13: Total CODA-accredited Dental School Enrollment, 2012-13 to 2022-23" xr:uid="{3095A325-C619-455B-BD83-0B56C09E198B}"/>
    <hyperlink ref="A35" location="'Tab14'!A1" display="Table 14: Total CODA-accredited Dental School Enrollment by Gender, 2012-13 to 2022-23" xr:uid="{9ADD238B-563B-41DB-9945-F62A26066497}"/>
    <hyperlink ref="A37" location="Tab15b!A1" display="Table 15b: Total United States Dental School Enrollment by Gender and Race/Ethnicity, 2022-23" xr:uid="{D87CC9C4-C689-4B26-B57A-8BD575ED61C6}"/>
    <hyperlink ref="A36" location="'Tab16'!A1" display="Table 16: United States Dental School Enrollment by Gender and Race/Ethnicity, 2012-13 to 2022-23" xr:uid="{68AC4FCC-4590-4F15-8367-276305DB8826}"/>
    <hyperlink ref="A41" location="'Tab16'!A1" display="Table 16: CODA-accredited and Canadian Dental School Graduates, 2012 to 2022" xr:uid="{3274F52C-D34C-4AB7-A1D2-289DC2DA6515}"/>
    <hyperlink ref="A42" location="'Tab17'!A1" display="Table 17: United States and Canadian Dental School Graduates by Gender, 2012 to 2022" xr:uid="{0B1EEE86-2400-4BCA-AAC0-0D1A1926DBEA}"/>
    <hyperlink ref="A43" location="Tab18a!A1" display="Table 18a: United States Dental School Graduates by Gender and Race/Ethnicity, 2012 to 2022" xr:uid="{CF42CF6C-63A6-4ED2-97D0-AF7E2C1CE321}"/>
    <hyperlink ref="A44" location="Tab18b!A1" display="Table 18b: United States Dental School Graduates by Gender and Race/Ethnicity, 2022" xr:uid="{19BD7E23-AA08-4BEA-B851-921E2B9D5004}"/>
    <hyperlink ref="A47" location="'Tab19'!A1" display="Table 19: Financial Assistance Awarded to United States Dental School Students, 2021-22" xr:uid="{AA83A9B5-A136-4DE1-8BFD-89A93EFEB641}"/>
    <hyperlink ref="A48" location="'Tab20'!A1" display="Table 20: Instruction Methods Used in CODA-accredited Dental Schools, 2022-23" xr:uid="{018C39AF-3DEA-448E-BDFE-608F691C316A}"/>
    <hyperlink ref="A49" location="'Fig10'!A1" display="Figure 10: Average Number of Patient Visits and New Patients Screened in United States Dental Schools, 20112-13 to 2022-23" xr:uid="{DB6751E0-4855-49CE-A486-CCAAF624AB6C}"/>
    <hyperlink ref="A50" location="'Tab21'!A1" display="Table 21: Patient Care Provided by CODA-accredited and Canadian Dental School Students During the Recent Year, 2022-23" xr:uid="{0CB7219C-D5B7-481C-9D33-E08047D911E7}"/>
    <hyperlink ref="A53" location="Tab22a!A1" display="Table 22a: Total Full-Time Equivalent Support Personnel in CODA-accredited Dental Schools, 2022-23" xr:uid="{CE369338-E629-4F4D-92F7-96EE65A53FC4}"/>
    <hyperlink ref="A54" location="Tab22b!A1" display="Table 24b: Total Full-Time Equivalent of Basic Science Support Personnel in CODA-accredited Dental Schools, 2022-23" xr:uid="{D6A68177-B755-42C9-9950-4F3700012F86}"/>
    <hyperlink ref="A55" location="Tab22c!A1" display="Table 22c: Total Full-Time Equivalent of Clinical Science Support Personnel in CODA-accredited Dental Schools, 2022-23" xr:uid="{CF803A24-AC30-44E3-8465-5BADA96EBD06}"/>
    <hyperlink ref="A56" location="Tab22d!A1" display="Table 22d: Total Full-Time Equivalent of Research Support Personnel in CODA-accredited Dental Schools, 2022-23" xr:uid="{1CCC7858-19B6-4BEF-9200-2C330A2FA971}"/>
    <hyperlink ref="A57" location="Tab22e!A1" display="Table 22e: Total Full-Time Equivalent of All Other Support Personnel in CODA-accredited Dental Schools, 2022-23" xr:uid="{1EC217D3-EB0A-451F-98B4-070567B35ACE}"/>
    <hyperlink ref="A59" location="'Tab23'!A1" display="Table 23: Faculty Providing Basic Science Instruction in United States Dental Schools, 2022-23" xr:uid="{F23800FD-C49D-45D3-96E5-F42BC2F6A13F}"/>
    <hyperlink ref="A23" location="'Fig3'!A1" display="Figure 3: Percentage of Repeating First-Year United States Dental Students, 2012-13 to 2022-23" xr:uid="{C2CA52CB-4079-4E9C-BD42-589C1C37A7E9}"/>
    <hyperlink ref="A25" location="'Fig4'!A1" display="Figure 4: First-Year United States Dental School Enrollment by Gender, 2012-13 to 2022-23" xr:uid="{2EDF07CE-2905-405B-924C-0F7458641119}"/>
    <hyperlink ref="A32" location="'Fig6'!A1" display="Figure 6: Total United States Dental School Enrollment by Class and Gender, 2022-23" xr:uid="{02CD2FE4-4675-476A-BF11-CBA16F7FF1DA}"/>
    <hyperlink ref="A39" location="'Fig7'!A1" display="Figure 7: United States Dental School Graduates by Gender, 2012 to 2022" xr:uid="{71B86DF2-E815-4B3B-8B67-D8F7175F55A7}"/>
    <hyperlink ref="A40" location="'Fig8'!A1" display="Figure 8: Number of 2021 United States Dental School Graduates in Dental-Related Activity" xr:uid="{0B95E2B8-662E-46BE-9248-F2DF225DE8F1}"/>
    <hyperlink ref="A45" location="'Fig9'!A1" display="Figure 9: Outcomes Assessment for United States Dental Schools' Class of 2021" xr:uid="{71C89FFC-B35F-461C-941C-01937B2B023F}"/>
    <hyperlink ref="A58" location="'Fig12'!A1" display="Figure 12: Type of Faculty Providing Basic Science Instruction in United States Dental Schools, 2022-23" xr:uid="{E8054F5D-91AF-4E89-804C-7C0A358117A2}"/>
    <hyperlink ref="A52" location="'Fig11'!A1" display="Figure 11: Full-Time Equivalent Support Personnel in Basic Science, Clinical Science, Research and All Other Support, 2022-23" xr:uid="{53E61E93-F8E8-449E-AEEC-26C17DDAAE7D}"/>
    <hyperlink ref="A29" location="'Fig5'!A1" display="Figure 5: Region of Legal Residence of First-Year United States Dental Students, 2022-23" xr:uid="{AD1B34AA-2480-4BE0-8D35-11DB04F9B17A}"/>
  </hyperlinks>
  <pageMargins left="0.25" right="0.25" top="0.75" bottom="0.75" header="0.3" footer="0.3"/>
  <pageSetup scale="75" fitToHeight="0" orientation="portrait" r:id="rId1"/>
  <rowBreaks count="1" manualBreakCount="1">
    <brk id="30"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5C042-34C9-4563-9713-FB6C62758942}">
  <sheetPr>
    <tabColor rgb="FF0070C0"/>
    <pageSetUpPr fitToPage="1"/>
  </sheetPr>
  <dimension ref="A1:AU83"/>
  <sheetViews>
    <sheetView zoomScaleNormal="100" workbookViewId="0">
      <pane xSplit="3" ySplit="4" topLeftCell="D5" activePane="bottomRight" state="frozen"/>
      <selection pane="topRight" activeCell="D32" sqref="D32"/>
      <selection pane="bottomLeft" activeCell="D32" sqref="D32"/>
      <selection pane="bottomRight" sqref="A1:C1"/>
    </sheetView>
  </sheetViews>
  <sheetFormatPr defaultColWidth="9.140625" defaultRowHeight="14.25" x14ac:dyDescent="0.2"/>
  <cols>
    <col min="1" max="1" width="11.42578125" style="135" customWidth="1"/>
    <col min="2" max="2" width="55" style="135" customWidth="1"/>
    <col min="3" max="3" width="29.5703125" style="135" customWidth="1"/>
    <col min="4" max="10" width="9.42578125" style="135" customWidth="1"/>
    <col min="11" max="11" width="9.42578125" style="612" customWidth="1"/>
    <col min="12" max="14" width="9.42578125" style="135" customWidth="1"/>
    <col min="15" max="15" width="9.42578125" style="612" customWidth="1"/>
    <col min="16" max="18" width="9.42578125" style="135" customWidth="1"/>
    <col min="19" max="19" width="9.42578125" style="612" customWidth="1"/>
    <col min="20" max="22" width="9.42578125" style="135" customWidth="1"/>
    <col min="23" max="23" width="9.42578125" style="612" customWidth="1"/>
    <col min="24" max="26" width="9.42578125" style="135" customWidth="1"/>
    <col min="27" max="27" width="9.42578125" style="612" customWidth="1"/>
    <col min="28" max="30" width="9.42578125" style="135" customWidth="1"/>
    <col min="31" max="31" width="9.42578125" style="612" customWidth="1"/>
    <col min="32" max="34" width="9.42578125" style="135" customWidth="1"/>
    <col min="35" max="35" width="9.42578125" style="612" customWidth="1"/>
    <col min="36" max="38" width="9.42578125" style="135" customWidth="1"/>
    <col min="39" max="39" width="9.42578125" style="612" customWidth="1"/>
    <col min="40" max="42" width="9.42578125" style="135" customWidth="1"/>
    <col min="43" max="43" width="9.42578125" style="612" customWidth="1"/>
    <col min="44" max="16384" width="9.140625" style="135"/>
  </cols>
  <sheetData>
    <row r="1" spans="1:47" ht="32.25" customHeight="1" x14ac:dyDescent="0.25">
      <c r="A1" s="724" t="s">
        <v>500</v>
      </c>
      <c r="B1" s="724"/>
      <c r="C1" s="724"/>
    </row>
    <row r="2" spans="1:47" ht="15.75" customHeight="1" thickBot="1" x14ac:dyDescent="0.25">
      <c r="A2" s="734" t="s">
        <v>55</v>
      </c>
      <c r="B2" s="734"/>
    </row>
    <row r="3" spans="1:47" ht="46.15" customHeight="1" x14ac:dyDescent="0.25">
      <c r="A3" s="735"/>
      <c r="B3" s="736"/>
      <c r="C3" s="596"/>
      <c r="D3" s="736" t="s">
        <v>501</v>
      </c>
      <c r="E3" s="736"/>
      <c r="F3" s="736"/>
      <c r="G3" s="736"/>
      <c r="H3" s="736" t="s">
        <v>502</v>
      </c>
      <c r="I3" s="736"/>
      <c r="J3" s="736"/>
      <c r="K3" s="736"/>
      <c r="L3" s="736" t="s">
        <v>503</v>
      </c>
      <c r="M3" s="736"/>
      <c r="N3" s="736"/>
      <c r="O3" s="736"/>
      <c r="P3" s="736" t="s">
        <v>504</v>
      </c>
      <c r="Q3" s="736"/>
      <c r="R3" s="736"/>
      <c r="S3" s="736"/>
      <c r="T3" s="736" t="s">
        <v>505</v>
      </c>
      <c r="U3" s="736"/>
      <c r="V3" s="736"/>
      <c r="W3" s="736"/>
      <c r="X3" s="736" t="s">
        <v>506</v>
      </c>
      <c r="Y3" s="736"/>
      <c r="Z3" s="736"/>
      <c r="AA3" s="736"/>
      <c r="AB3" s="736" t="s">
        <v>507</v>
      </c>
      <c r="AC3" s="736"/>
      <c r="AD3" s="736"/>
      <c r="AE3" s="736"/>
      <c r="AF3" s="736" t="s">
        <v>508</v>
      </c>
      <c r="AG3" s="736"/>
      <c r="AH3" s="736"/>
      <c r="AI3" s="736"/>
      <c r="AJ3" s="736" t="s">
        <v>509</v>
      </c>
      <c r="AK3" s="736"/>
      <c r="AL3" s="736"/>
      <c r="AM3" s="736"/>
      <c r="AN3" s="737" t="s">
        <v>510</v>
      </c>
      <c r="AO3" s="738"/>
      <c r="AP3" s="738"/>
      <c r="AQ3" s="739"/>
    </row>
    <row r="4" spans="1:47" ht="30.75" customHeight="1" x14ac:dyDescent="0.2">
      <c r="A4" s="622" t="s">
        <v>483</v>
      </c>
      <c r="B4" s="50" t="s">
        <v>511</v>
      </c>
      <c r="C4" s="591" t="s">
        <v>119</v>
      </c>
      <c r="D4" s="5" t="s">
        <v>394</v>
      </c>
      <c r="E4" s="19" t="s">
        <v>393</v>
      </c>
      <c r="F4" s="19" t="s">
        <v>512</v>
      </c>
      <c r="G4" s="623" t="s">
        <v>395</v>
      </c>
      <c r="H4" s="5" t="s">
        <v>394</v>
      </c>
      <c r="I4" s="19" t="s">
        <v>393</v>
      </c>
      <c r="J4" s="19" t="s">
        <v>168</v>
      </c>
      <c r="K4" s="623" t="s">
        <v>395</v>
      </c>
      <c r="L4" s="5" t="s">
        <v>394</v>
      </c>
      <c r="M4" s="19" t="s">
        <v>393</v>
      </c>
      <c r="N4" s="19" t="s">
        <v>168</v>
      </c>
      <c r="O4" s="623" t="s">
        <v>395</v>
      </c>
      <c r="P4" s="5" t="s">
        <v>394</v>
      </c>
      <c r="Q4" s="19" t="s">
        <v>393</v>
      </c>
      <c r="R4" s="19" t="s">
        <v>168</v>
      </c>
      <c r="S4" s="623" t="s">
        <v>395</v>
      </c>
      <c r="T4" s="5" t="s">
        <v>394</v>
      </c>
      <c r="U4" s="19" t="s">
        <v>393</v>
      </c>
      <c r="V4" s="19" t="s">
        <v>168</v>
      </c>
      <c r="W4" s="623" t="s">
        <v>395</v>
      </c>
      <c r="X4" s="5" t="s">
        <v>394</v>
      </c>
      <c r="Y4" s="19" t="s">
        <v>393</v>
      </c>
      <c r="Z4" s="19" t="s">
        <v>168</v>
      </c>
      <c r="AA4" s="623" t="s">
        <v>395</v>
      </c>
      <c r="AB4" s="5" t="s">
        <v>394</v>
      </c>
      <c r="AC4" s="19" t="s">
        <v>393</v>
      </c>
      <c r="AD4" s="19" t="s">
        <v>168</v>
      </c>
      <c r="AE4" s="623" t="s">
        <v>395</v>
      </c>
      <c r="AF4" s="5" t="s">
        <v>394</v>
      </c>
      <c r="AG4" s="19" t="s">
        <v>393</v>
      </c>
      <c r="AH4" s="19" t="s">
        <v>168</v>
      </c>
      <c r="AI4" s="623" t="s">
        <v>395</v>
      </c>
      <c r="AJ4" s="5" t="s">
        <v>394</v>
      </c>
      <c r="AK4" s="19" t="s">
        <v>393</v>
      </c>
      <c r="AL4" s="19" t="s">
        <v>168</v>
      </c>
      <c r="AM4" s="623" t="s">
        <v>395</v>
      </c>
      <c r="AN4" s="5" t="s">
        <v>394</v>
      </c>
      <c r="AO4" s="19" t="s">
        <v>393</v>
      </c>
      <c r="AP4" s="19" t="s">
        <v>168</v>
      </c>
      <c r="AQ4" s="624" t="s">
        <v>395</v>
      </c>
    </row>
    <row r="5" spans="1:47" ht="20.100000000000001" customHeight="1" x14ac:dyDescent="0.2">
      <c r="A5" s="496" t="s">
        <v>120</v>
      </c>
      <c r="B5" s="473" t="s">
        <v>407</v>
      </c>
      <c r="C5" s="473" t="s">
        <v>127</v>
      </c>
      <c r="D5" s="480">
        <v>337</v>
      </c>
      <c r="E5" s="480">
        <v>305</v>
      </c>
      <c r="F5" s="480">
        <v>2</v>
      </c>
      <c r="G5" s="613">
        <f>SUM(D5:F5)</f>
        <v>644</v>
      </c>
      <c r="H5" s="480">
        <v>36</v>
      </c>
      <c r="I5" s="480">
        <v>59</v>
      </c>
      <c r="J5" s="480">
        <v>0</v>
      </c>
      <c r="K5" s="613">
        <f>SUM(H5:J5)</f>
        <v>95</v>
      </c>
      <c r="L5" s="480">
        <v>45</v>
      </c>
      <c r="M5" s="480">
        <v>79</v>
      </c>
      <c r="N5" s="480">
        <v>0</v>
      </c>
      <c r="O5" s="613">
        <f>SUM(L5:N5)</f>
        <v>124</v>
      </c>
      <c r="P5" s="480">
        <v>6</v>
      </c>
      <c r="Q5" s="480">
        <v>6</v>
      </c>
      <c r="R5" s="480">
        <v>0</v>
      </c>
      <c r="S5" s="613">
        <f>SUM(P5:R5)</f>
        <v>12</v>
      </c>
      <c r="T5" s="480">
        <v>85</v>
      </c>
      <c r="U5" s="480">
        <v>114</v>
      </c>
      <c r="V5" s="480">
        <v>0</v>
      </c>
      <c r="W5" s="613">
        <f>SUM(T5:V5)</f>
        <v>199</v>
      </c>
      <c r="X5" s="480">
        <v>0</v>
      </c>
      <c r="Y5" s="480">
        <v>0</v>
      </c>
      <c r="Z5" s="480">
        <v>0</v>
      </c>
      <c r="AA5" s="613">
        <f>SUM(X5:Z5)</f>
        <v>0</v>
      </c>
      <c r="AB5" s="480">
        <v>18</v>
      </c>
      <c r="AC5" s="480">
        <v>10</v>
      </c>
      <c r="AD5" s="480">
        <v>0</v>
      </c>
      <c r="AE5" s="613">
        <f>SUM(AB5:AD5)</f>
        <v>28</v>
      </c>
      <c r="AF5" s="480">
        <v>10</v>
      </c>
      <c r="AG5" s="480">
        <v>14</v>
      </c>
      <c r="AH5" s="480">
        <v>0</v>
      </c>
      <c r="AI5" s="613">
        <f>SUM(AF5:AH5)</f>
        <v>24</v>
      </c>
      <c r="AJ5" s="480">
        <v>14</v>
      </c>
      <c r="AK5" s="480">
        <v>11</v>
      </c>
      <c r="AL5" s="480">
        <v>0</v>
      </c>
      <c r="AM5" s="613">
        <f>SUM(AJ5:AL5)</f>
        <v>25</v>
      </c>
      <c r="AN5" s="480">
        <v>551</v>
      </c>
      <c r="AO5" s="480">
        <v>598</v>
      </c>
      <c r="AP5" s="480">
        <v>2</v>
      </c>
      <c r="AQ5" s="614">
        <v>1151</v>
      </c>
      <c r="AS5" s="615"/>
      <c r="AT5" s="615"/>
      <c r="AU5" s="615"/>
    </row>
    <row r="6" spans="1:47" ht="20.100000000000001" customHeight="1" x14ac:dyDescent="0.2">
      <c r="A6" s="496" t="s">
        <v>128</v>
      </c>
      <c r="B6" s="473" t="s">
        <v>408</v>
      </c>
      <c r="C6" s="473" t="s">
        <v>132</v>
      </c>
      <c r="D6" s="480">
        <v>501</v>
      </c>
      <c r="E6" s="480">
        <v>507</v>
      </c>
      <c r="F6" s="480">
        <v>0</v>
      </c>
      <c r="G6" s="613">
        <f t="shared" ref="G6:G69" si="0">SUM(D6:F6)</f>
        <v>1008</v>
      </c>
      <c r="H6" s="480">
        <v>33</v>
      </c>
      <c r="I6" s="480">
        <v>55</v>
      </c>
      <c r="J6" s="480">
        <v>0</v>
      </c>
      <c r="K6" s="613">
        <f t="shared" ref="K6:K69" si="1">SUM(H6:J6)</f>
        <v>88</v>
      </c>
      <c r="L6" s="480">
        <v>91</v>
      </c>
      <c r="M6" s="480">
        <v>133</v>
      </c>
      <c r="N6" s="480">
        <v>0</v>
      </c>
      <c r="O6" s="613">
        <f t="shared" ref="O6:O69" si="2">SUM(L6:N6)</f>
        <v>224</v>
      </c>
      <c r="P6" s="480">
        <v>2</v>
      </c>
      <c r="Q6" s="480">
        <v>2</v>
      </c>
      <c r="R6" s="480">
        <v>0</v>
      </c>
      <c r="S6" s="613">
        <f t="shared" ref="S6:S69" si="3">SUM(P6:R6)</f>
        <v>4</v>
      </c>
      <c r="T6" s="480">
        <v>235</v>
      </c>
      <c r="U6" s="480">
        <v>331</v>
      </c>
      <c r="V6" s="480">
        <v>0</v>
      </c>
      <c r="W6" s="613">
        <f t="shared" ref="W6:W69" si="4">SUM(T6:V6)</f>
        <v>566</v>
      </c>
      <c r="X6" s="480">
        <v>2</v>
      </c>
      <c r="Y6" s="480">
        <v>0</v>
      </c>
      <c r="Z6" s="480">
        <v>0</v>
      </c>
      <c r="AA6" s="613">
        <f t="shared" ref="AA6:AA69" si="5">SUM(X6:Z6)</f>
        <v>2</v>
      </c>
      <c r="AB6" s="480">
        <v>31</v>
      </c>
      <c r="AC6" s="480">
        <v>39</v>
      </c>
      <c r="AD6" s="480">
        <v>0</v>
      </c>
      <c r="AE6" s="613">
        <f t="shared" ref="AE6:AE69" si="6">SUM(AB6:AD6)</f>
        <v>70</v>
      </c>
      <c r="AF6" s="480">
        <v>7</v>
      </c>
      <c r="AG6" s="480">
        <v>14</v>
      </c>
      <c r="AH6" s="480">
        <v>0</v>
      </c>
      <c r="AI6" s="613">
        <f t="shared" ref="AI6:AI69" si="7">SUM(AF6:AH6)</f>
        <v>21</v>
      </c>
      <c r="AJ6" s="480">
        <v>25</v>
      </c>
      <c r="AK6" s="480">
        <v>16</v>
      </c>
      <c r="AL6" s="480">
        <v>0</v>
      </c>
      <c r="AM6" s="613">
        <f t="shared" ref="AM6:AM69" si="8">SUM(AJ6:AL6)</f>
        <v>41</v>
      </c>
      <c r="AN6" s="480">
        <v>927</v>
      </c>
      <c r="AO6" s="480">
        <v>1097</v>
      </c>
      <c r="AP6" s="480">
        <v>0</v>
      </c>
      <c r="AQ6" s="614">
        <v>2024</v>
      </c>
      <c r="AR6" s="615"/>
      <c r="AS6" s="615"/>
      <c r="AT6" s="615"/>
      <c r="AU6" s="615"/>
    </row>
    <row r="7" spans="1:47" ht="20.100000000000001" customHeight="1" x14ac:dyDescent="0.2">
      <c r="A7" s="496" t="s">
        <v>128</v>
      </c>
      <c r="B7" s="473" t="s">
        <v>409</v>
      </c>
      <c r="C7" s="473" t="s">
        <v>132</v>
      </c>
      <c r="D7" s="480">
        <v>431</v>
      </c>
      <c r="E7" s="480">
        <v>455</v>
      </c>
      <c r="F7" s="480">
        <v>0</v>
      </c>
      <c r="G7" s="613">
        <f t="shared" si="0"/>
        <v>886</v>
      </c>
      <c r="H7" s="480">
        <v>19</v>
      </c>
      <c r="I7" s="480">
        <v>25</v>
      </c>
      <c r="J7" s="480">
        <v>0</v>
      </c>
      <c r="K7" s="613">
        <f t="shared" si="1"/>
        <v>44</v>
      </c>
      <c r="L7" s="480">
        <v>52</v>
      </c>
      <c r="M7" s="480">
        <v>98</v>
      </c>
      <c r="N7" s="480">
        <v>0</v>
      </c>
      <c r="O7" s="613">
        <f t="shared" si="2"/>
        <v>150</v>
      </c>
      <c r="P7" s="480">
        <v>0</v>
      </c>
      <c r="Q7" s="480">
        <v>0</v>
      </c>
      <c r="R7" s="480">
        <v>0</v>
      </c>
      <c r="S7" s="613">
        <f t="shared" si="3"/>
        <v>0</v>
      </c>
      <c r="T7" s="480">
        <v>223</v>
      </c>
      <c r="U7" s="480">
        <v>322</v>
      </c>
      <c r="V7" s="480">
        <v>0</v>
      </c>
      <c r="W7" s="613">
        <f t="shared" si="4"/>
        <v>545</v>
      </c>
      <c r="X7" s="480">
        <v>1</v>
      </c>
      <c r="Y7" s="480">
        <v>1</v>
      </c>
      <c r="Z7" s="480">
        <v>0</v>
      </c>
      <c r="AA7" s="613">
        <f t="shared" si="5"/>
        <v>2</v>
      </c>
      <c r="AB7" s="480">
        <v>47</v>
      </c>
      <c r="AC7" s="480">
        <v>44</v>
      </c>
      <c r="AD7" s="480">
        <v>0</v>
      </c>
      <c r="AE7" s="613">
        <f t="shared" si="6"/>
        <v>91</v>
      </c>
      <c r="AF7" s="480">
        <v>0</v>
      </c>
      <c r="AG7" s="480">
        <v>0</v>
      </c>
      <c r="AH7" s="480">
        <v>0</v>
      </c>
      <c r="AI7" s="613">
        <f t="shared" si="7"/>
        <v>0</v>
      </c>
      <c r="AJ7" s="480">
        <v>11</v>
      </c>
      <c r="AK7" s="480">
        <v>16</v>
      </c>
      <c r="AL7" s="480">
        <v>0</v>
      </c>
      <c r="AM7" s="613">
        <f t="shared" si="8"/>
        <v>27</v>
      </c>
      <c r="AN7" s="480">
        <v>784</v>
      </c>
      <c r="AO7" s="480">
        <v>961</v>
      </c>
      <c r="AP7" s="480">
        <v>0</v>
      </c>
      <c r="AQ7" s="614">
        <v>1745</v>
      </c>
      <c r="AR7" s="615"/>
      <c r="AS7" s="615"/>
      <c r="AT7" s="615"/>
      <c r="AU7" s="615"/>
    </row>
    <row r="8" spans="1:47" ht="20.100000000000001" customHeight="1" x14ac:dyDescent="0.2">
      <c r="A8" s="496" t="s">
        <v>136</v>
      </c>
      <c r="B8" s="473" t="s">
        <v>513</v>
      </c>
      <c r="C8" s="473" t="s">
        <v>141</v>
      </c>
      <c r="D8" s="480">
        <v>116</v>
      </c>
      <c r="E8" s="480">
        <v>117</v>
      </c>
      <c r="F8" s="480">
        <v>0</v>
      </c>
      <c r="G8" s="613">
        <f t="shared" si="0"/>
        <v>233</v>
      </c>
      <c r="H8" s="480">
        <v>15</v>
      </c>
      <c r="I8" s="480">
        <v>11</v>
      </c>
      <c r="J8" s="480">
        <v>0</v>
      </c>
      <c r="K8" s="613">
        <f t="shared" si="1"/>
        <v>26</v>
      </c>
      <c r="L8" s="480">
        <v>6</v>
      </c>
      <c r="M8" s="480">
        <v>15</v>
      </c>
      <c r="N8" s="480">
        <v>0</v>
      </c>
      <c r="O8" s="613">
        <f t="shared" si="2"/>
        <v>21</v>
      </c>
      <c r="P8" s="480">
        <v>0</v>
      </c>
      <c r="Q8" s="480">
        <v>0</v>
      </c>
      <c r="R8" s="480">
        <v>0</v>
      </c>
      <c r="S8" s="613">
        <f t="shared" si="3"/>
        <v>0</v>
      </c>
      <c r="T8" s="480">
        <v>126</v>
      </c>
      <c r="U8" s="480">
        <v>146</v>
      </c>
      <c r="V8" s="480">
        <v>0</v>
      </c>
      <c r="W8" s="613">
        <f t="shared" si="4"/>
        <v>272</v>
      </c>
      <c r="X8" s="480">
        <v>1</v>
      </c>
      <c r="Y8" s="480">
        <v>0</v>
      </c>
      <c r="Z8" s="480">
        <v>0</v>
      </c>
      <c r="AA8" s="613">
        <f t="shared" si="5"/>
        <v>1</v>
      </c>
      <c r="AB8" s="480">
        <v>23</v>
      </c>
      <c r="AC8" s="480">
        <v>40</v>
      </c>
      <c r="AD8" s="480">
        <v>0</v>
      </c>
      <c r="AE8" s="613">
        <f t="shared" si="6"/>
        <v>63</v>
      </c>
      <c r="AF8" s="480">
        <v>3</v>
      </c>
      <c r="AG8" s="480">
        <v>5</v>
      </c>
      <c r="AH8" s="480">
        <v>0</v>
      </c>
      <c r="AI8" s="613">
        <f t="shared" si="7"/>
        <v>8</v>
      </c>
      <c r="AJ8" s="480">
        <v>13</v>
      </c>
      <c r="AK8" s="480">
        <v>9</v>
      </c>
      <c r="AL8" s="480">
        <v>0</v>
      </c>
      <c r="AM8" s="613">
        <f t="shared" si="8"/>
        <v>22</v>
      </c>
      <c r="AN8" s="480">
        <v>303</v>
      </c>
      <c r="AO8" s="480">
        <v>343</v>
      </c>
      <c r="AP8" s="480">
        <v>0</v>
      </c>
      <c r="AQ8" s="614">
        <v>646</v>
      </c>
      <c r="AR8" s="615"/>
      <c r="AS8" s="615"/>
      <c r="AT8" s="615"/>
      <c r="AU8" s="615"/>
    </row>
    <row r="9" spans="1:47" ht="20.100000000000001" customHeight="1" x14ac:dyDescent="0.2">
      <c r="A9" s="496" t="s">
        <v>136</v>
      </c>
      <c r="B9" s="473" t="s">
        <v>411</v>
      </c>
      <c r="C9" s="473" t="s">
        <v>132</v>
      </c>
      <c r="D9" s="480">
        <v>323</v>
      </c>
      <c r="E9" s="480">
        <v>331</v>
      </c>
      <c r="F9" s="480">
        <v>0</v>
      </c>
      <c r="G9" s="613">
        <f t="shared" si="0"/>
        <v>654</v>
      </c>
      <c r="H9" s="480">
        <v>30</v>
      </c>
      <c r="I9" s="480">
        <v>33</v>
      </c>
      <c r="J9" s="480">
        <v>0</v>
      </c>
      <c r="K9" s="613">
        <f t="shared" si="1"/>
        <v>63</v>
      </c>
      <c r="L9" s="480">
        <v>63</v>
      </c>
      <c r="M9" s="480">
        <v>113</v>
      </c>
      <c r="N9" s="480">
        <v>0</v>
      </c>
      <c r="O9" s="613">
        <f t="shared" si="2"/>
        <v>176</v>
      </c>
      <c r="P9" s="480">
        <v>0</v>
      </c>
      <c r="Q9" s="480">
        <v>1</v>
      </c>
      <c r="R9" s="480">
        <v>0</v>
      </c>
      <c r="S9" s="613">
        <f t="shared" si="3"/>
        <v>1</v>
      </c>
      <c r="T9" s="480">
        <v>372</v>
      </c>
      <c r="U9" s="480">
        <v>495</v>
      </c>
      <c r="V9" s="480">
        <v>0</v>
      </c>
      <c r="W9" s="613">
        <f t="shared" si="4"/>
        <v>867</v>
      </c>
      <c r="X9" s="480">
        <v>2</v>
      </c>
      <c r="Y9" s="480">
        <v>1</v>
      </c>
      <c r="Z9" s="480">
        <v>0</v>
      </c>
      <c r="AA9" s="613">
        <f t="shared" si="5"/>
        <v>3</v>
      </c>
      <c r="AB9" s="480">
        <v>45</v>
      </c>
      <c r="AC9" s="480">
        <v>47</v>
      </c>
      <c r="AD9" s="480">
        <v>0</v>
      </c>
      <c r="AE9" s="613">
        <f t="shared" si="6"/>
        <v>92</v>
      </c>
      <c r="AF9" s="480">
        <v>104</v>
      </c>
      <c r="AG9" s="480">
        <v>154</v>
      </c>
      <c r="AH9" s="480">
        <v>1</v>
      </c>
      <c r="AI9" s="613">
        <f t="shared" si="7"/>
        <v>259</v>
      </c>
      <c r="AJ9" s="480">
        <v>34</v>
      </c>
      <c r="AK9" s="480">
        <v>22</v>
      </c>
      <c r="AL9" s="480">
        <v>0</v>
      </c>
      <c r="AM9" s="613">
        <f t="shared" si="8"/>
        <v>56</v>
      </c>
      <c r="AN9" s="480">
        <v>973</v>
      </c>
      <c r="AO9" s="480">
        <v>1197</v>
      </c>
      <c r="AP9" s="480">
        <v>1</v>
      </c>
      <c r="AQ9" s="614">
        <v>2171</v>
      </c>
      <c r="AR9" s="615"/>
      <c r="AS9" s="615"/>
      <c r="AT9" s="615"/>
      <c r="AU9" s="615"/>
    </row>
    <row r="10" spans="1:47" ht="20.100000000000001" customHeight="1" x14ac:dyDescent="0.2">
      <c r="A10" s="496" t="s">
        <v>136</v>
      </c>
      <c r="B10" s="473" t="s">
        <v>412</v>
      </c>
      <c r="C10" s="473" t="s">
        <v>127</v>
      </c>
      <c r="D10" s="480">
        <v>166</v>
      </c>
      <c r="E10" s="480">
        <v>215</v>
      </c>
      <c r="F10" s="480">
        <v>0</v>
      </c>
      <c r="G10" s="613">
        <f t="shared" si="0"/>
        <v>381</v>
      </c>
      <c r="H10" s="480">
        <v>20</v>
      </c>
      <c r="I10" s="480">
        <v>28</v>
      </c>
      <c r="J10" s="480">
        <v>0</v>
      </c>
      <c r="K10" s="613">
        <f t="shared" si="1"/>
        <v>48</v>
      </c>
      <c r="L10" s="480">
        <v>53</v>
      </c>
      <c r="M10" s="480">
        <v>82</v>
      </c>
      <c r="N10" s="480">
        <v>0</v>
      </c>
      <c r="O10" s="613">
        <f t="shared" si="2"/>
        <v>135</v>
      </c>
      <c r="P10" s="480">
        <v>0</v>
      </c>
      <c r="Q10" s="480">
        <v>1</v>
      </c>
      <c r="R10" s="480">
        <v>0</v>
      </c>
      <c r="S10" s="613">
        <f t="shared" si="3"/>
        <v>1</v>
      </c>
      <c r="T10" s="480">
        <v>235</v>
      </c>
      <c r="U10" s="480">
        <v>359</v>
      </c>
      <c r="V10" s="480">
        <v>0</v>
      </c>
      <c r="W10" s="613">
        <f t="shared" si="4"/>
        <v>594</v>
      </c>
      <c r="X10" s="480">
        <v>1</v>
      </c>
      <c r="Y10" s="480">
        <v>2</v>
      </c>
      <c r="Z10" s="480">
        <v>0</v>
      </c>
      <c r="AA10" s="613">
        <f t="shared" si="5"/>
        <v>3</v>
      </c>
      <c r="AB10" s="480">
        <v>22</v>
      </c>
      <c r="AC10" s="480">
        <v>33</v>
      </c>
      <c r="AD10" s="480">
        <v>1</v>
      </c>
      <c r="AE10" s="613">
        <f t="shared" si="6"/>
        <v>56</v>
      </c>
      <c r="AF10" s="480">
        <v>30</v>
      </c>
      <c r="AG10" s="480">
        <v>60</v>
      </c>
      <c r="AH10" s="480">
        <v>0</v>
      </c>
      <c r="AI10" s="613">
        <f t="shared" si="7"/>
        <v>90</v>
      </c>
      <c r="AJ10" s="480">
        <v>17</v>
      </c>
      <c r="AK10" s="480">
        <v>14</v>
      </c>
      <c r="AL10" s="480">
        <v>0</v>
      </c>
      <c r="AM10" s="613">
        <f t="shared" si="8"/>
        <v>31</v>
      </c>
      <c r="AN10" s="480">
        <v>544</v>
      </c>
      <c r="AO10" s="480">
        <v>794</v>
      </c>
      <c r="AP10" s="480">
        <v>1</v>
      </c>
      <c r="AQ10" s="614">
        <v>1339</v>
      </c>
      <c r="AR10" s="615"/>
      <c r="AS10" s="615"/>
      <c r="AT10" s="615"/>
      <c r="AU10" s="615"/>
    </row>
    <row r="11" spans="1:47" ht="20.100000000000001" customHeight="1" x14ac:dyDescent="0.2">
      <c r="A11" s="496" t="s">
        <v>136</v>
      </c>
      <c r="B11" s="473" t="s">
        <v>413</v>
      </c>
      <c r="C11" s="473" t="s">
        <v>127</v>
      </c>
      <c r="D11" s="480">
        <v>14</v>
      </c>
      <c r="E11" s="480">
        <v>32</v>
      </c>
      <c r="F11" s="480">
        <v>0</v>
      </c>
      <c r="G11" s="613">
        <f t="shared" si="0"/>
        <v>46</v>
      </c>
      <c r="H11" s="480">
        <v>9</v>
      </c>
      <c r="I11" s="480">
        <v>3</v>
      </c>
      <c r="J11" s="480">
        <v>0</v>
      </c>
      <c r="K11" s="613">
        <f t="shared" si="1"/>
        <v>12</v>
      </c>
      <c r="L11" s="480">
        <v>11</v>
      </c>
      <c r="M11" s="480">
        <v>24</v>
      </c>
      <c r="N11" s="480">
        <v>0</v>
      </c>
      <c r="O11" s="613">
        <f t="shared" si="2"/>
        <v>35</v>
      </c>
      <c r="P11" s="480">
        <v>0</v>
      </c>
      <c r="Q11" s="480">
        <v>0</v>
      </c>
      <c r="R11" s="480">
        <v>0</v>
      </c>
      <c r="S11" s="613">
        <f t="shared" si="3"/>
        <v>0</v>
      </c>
      <c r="T11" s="480">
        <v>38</v>
      </c>
      <c r="U11" s="480">
        <v>57</v>
      </c>
      <c r="V11" s="480">
        <v>0</v>
      </c>
      <c r="W11" s="613">
        <f t="shared" si="4"/>
        <v>95</v>
      </c>
      <c r="X11" s="480">
        <v>0</v>
      </c>
      <c r="Y11" s="480">
        <v>0</v>
      </c>
      <c r="Z11" s="480">
        <v>0</v>
      </c>
      <c r="AA11" s="613">
        <f t="shared" si="5"/>
        <v>0</v>
      </c>
      <c r="AB11" s="480">
        <v>6</v>
      </c>
      <c r="AC11" s="480">
        <v>2</v>
      </c>
      <c r="AD11" s="480">
        <v>0</v>
      </c>
      <c r="AE11" s="613">
        <f t="shared" si="6"/>
        <v>8</v>
      </c>
      <c r="AF11" s="480">
        <v>1</v>
      </c>
      <c r="AG11" s="480">
        <v>0</v>
      </c>
      <c r="AH11" s="480">
        <v>0</v>
      </c>
      <c r="AI11" s="613">
        <f t="shared" si="7"/>
        <v>1</v>
      </c>
      <c r="AJ11" s="480">
        <v>0</v>
      </c>
      <c r="AK11" s="480">
        <v>0</v>
      </c>
      <c r="AL11" s="480">
        <v>0</v>
      </c>
      <c r="AM11" s="613">
        <f t="shared" si="8"/>
        <v>0</v>
      </c>
      <c r="AN11" s="480">
        <v>79</v>
      </c>
      <c r="AO11" s="480">
        <v>118</v>
      </c>
      <c r="AP11" s="480">
        <v>0</v>
      </c>
      <c r="AQ11" s="614">
        <v>197</v>
      </c>
      <c r="AR11" s="615"/>
      <c r="AS11" s="615"/>
      <c r="AT11" s="615"/>
      <c r="AU11" s="615"/>
    </row>
    <row r="12" spans="1:47" ht="20.100000000000001" customHeight="1" x14ac:dyDescent="0.2">
      <c r="A12" s="496" t="s">
        <v>136</v>
      </c>
      <c r="B12" s="473" t="s">
        <v>414</v>
      </c>
      <c r="C12" s="473" t="s">
        <v>132</v>
      </c>
      <c r="D12" s="480">
        <v>314</v>
      </c>
      <c r="E12" s="480">
        <v>385</v>
      </c>
      <c r="F12" s="480">
        <v>0</v>
      </c>
      <c r="G12" s="613">
        <f t="shared" si="0"/>
        <v>699</v>
      </c>
      <c r="H12" s="480">
        <v>41</v>
      </c>
      <c r="I12" s="480">
        <v>55</v>
      </c>
      <c r="J12" s="480">
        <v>0</v>
      </c>
      <c r="K12" s="613">
        <f t="shared" si="1"/>
        <v>96</v>
      </c>
      <c r="L12" s="480">
        <v>69</v>
      </c>
      <c r="M12" s="480">
        <v>120</v>
      </c>
      <c r="N12" s="480">
        <v>0</v>
      </c>
      <c r="O12" s="613">
        <f t="shared" si="2"/>
        <v>189</v>
      </c>
      <c r="P12" s="480">
        <v>1</v>
      </c>
      <c r="Q12" s="480">
        <v>0</v>
      </c>
      <c r="R12" s="480">
        <v>0</v>
      </c>
      <c r="S12" s="613">
        <f t="shared" si="3"/>
        <v>1</v>
      </c>
      <c r="T12" s="480">
        <v>403</v>
      </c>
      <c r="U12" s="480">
        <v>569</v>
      </c>
      <c r="V12" s="480">
        <v>0</v>
      </c>
      <c r="W12" s="613">
        <f t="shared" si="4"/>
        <v>972</v>
      </c>
      <c r="X12" s="480">
        <v>1</v>
      </c>
      <c r="Y12" s="480">
        <v>2</v>
      </c>
      <c r="Z12" s="480">
        <v>0</v>
      </c>
      <c r="AA12" s="613">
        <f t="shared" si="5"/>
        <v>3</v>
      </c>
      <c r="AB12" s="480">
        <v>35</v>
      </c>
      <c r="AC12" s="480">
        <v>40</v>
      </c>
      <c r="AD12" s="480">
        <v>1</v>
      </c>
      <c r="AE12" s="613">
        <f t="shared" si="6"/>
        <v>76</v>
      </c>
      <c r="AF12" s="480">
        <v>0</v>
      </c>
      <c r="AG12" s="480">
        <v>0</v>
      </c>
      <c r="AH12" s="480">
        <v>0</v>
      </c>
      <c r="AI12" s="613">
        <f t="shared" si="7"/>
        <v>0</v>
      </c>
      <c r="AJ12" s="480">
        <v>35</v>
      </c>
      <c r="AK12" s="480">
        <v>34</v>
      </c>
      <c r="AL12" s="480">
        <v>1</v>
      </c>
      <c r="AM12" s="613">
        <f t="shared" si="8"/>
        <v>70</v>
      </c>
      <c r="AN12" s="480">
        <v>899</v>
      </c>
      <c r="AO12" s="480">
        <v>1205</v>
      </c>
      <c r="AP12" s="480">
        <v>2</v>
      </c>
      <c r="AQ12" s="614">
        <v>2106</v>
      </c>
      <c r="AR12" s="615"/>
      <c r="AS12" s="615"/>
      <c r="AT12" s="615"/>
      <c r="AU12" s="615"/>
    </row>
    <row r="13" spans="1:47" ht="20.100000000000001" customHeight="1" x14ac:dyDescent="0.2">
      <c r="A13" s="496" t="s">
        <v>136</v>
      </c>
      <c r="B13" s="473" t="s">
        <v>415</v>
      </c>
      <c r="C13" s="473" t="s">
        <v>132</v>
      </c>
      <c r="D13" s="480">
        <v>154</v>
      </c>
      <c r="E13" s="480">
        <v>127</v>
      </c>
      <c r="F13" s="480">
        <v>0</v>
      </c>
      <c r="G13" s="613">
        <f t="shared" si="0"/>
        <v>281</v>
      </c>
      <c r="H13" s="480">
        <v>23</v>
      </c>
      <c r="I13" s="480">
        <v>21</v>
      </c>
      <c r="J13" s="480">
        <v>0</v>
      </c>
      <c r="K13" s="613">
        <f t="shared" si="1"/>
        <v>44</v>
      </c>
      <c r="L13" s="480">
        <v>27</v>
      </c>
      <c r="M13" s="480">
        <v>39</v>
      </c>
      <c r="N13" s="480">
        <v>0</v>
      </c>
      <c r="O13" s="613">
        <f t="shared" si="2"/>
        <v>66</v>
      </c>
      <c r="P13" s="480">
        <v>1</v>
      </c>
      <c r="Q13" s="480">
        <v>0</v>
      </c>
      <c r="R13" s="480">
        <v>0</v>
      </c>
      <c r="S13" s="613">
        <f t="shared" si="3"/>
        <v>1</v>
      </c>
      <c r="T13" s="480">
        <v>132</v>
      </c>
      <c r="U13" s="480">
        <v>137</v>
      </c>
      <c r="V13" s="480">
        <v>0</v>
      </c>
      <c r="W13" s="613">
        <f t="shared" si="4"/>
        <v>269</v>
      </c>
      <c r="X13" s="480">
        <v>1</v>
      </c>
      <c r="Y13" s="480">
        <v>0</v>
      </c>
      <c r="Z13" s="480">
        <v>0</v>
      </c>
      <c r="AA13" s="613">
        <f t="shared" si="5"/>
        <v>1</v>
      </c>
      <c r="AB13" s="480">
        <v>33</v>
      </c>
      <c r="AC13" s="480">
        <v>36</v>
      </c>
      <c r="AD13" s="480">
        <v>0</v>
      </c>
      <c r="AE13" s="613">
        <f t="shared" si="6"/>
        <v>69</v>
      </c>
      <c r="AF13" s="480">
        <v>7</v>
      </c>
      <c r="AG13" s="480">
        <v>18</v>
      </c>
      <c r="AH13" s="480">
        <v>0</v>
      </c>
      <c r="AI13" s="613">
        <f t="shared" si="7"/>
        <v>25</v>
      </c>
      <c r="AJ13" s="480">
        <v>18</v>
      </c>
      <c r="AK13" s="480">
        <v>10</v>
      </c>
      <c r="AL13" s="480">
        <v>0</v>
      </c>
      <c r="AM13" s="613">
        <f t="shared" si="8"/>
        <v>28</v>
      </c>
      <c r="AN13" s="480">
        <v>396</v>
      </c>
      <c r="AO13" s="480">
        <v>388</v>
      </c>
      <c r="AP13" s="480">
        <v>0</v>
      </c>
      <c r="AQ13" s="614">
        <v>784</v>
      </c>
      <c r="AR13" s="615"/>
      <c r="AS13" s="615"/>
      <c r="AT13" s="615"/>
      <c r="AU13" s="615"/>
    </row>
    <row r="14" spans="1:47" ht="20.100000000000001" customHeight="1" x14ac:dyDescent="0.2">
      <c r="A14" s="496" t="s">
        <v>136</v>
      </c>
      <c r="B14" s="473" t="s">
        <v>416</v>
      </c>
      <c r="C14" s="473" t="s">
        <v>132</v>
      </c>
      <c r="D14" s="480">
        <v>293</v>
      </c>
      <c r="E14" s="480">
        <v>339</v>
      </c>
      <c r="F14" s="480">
        <v>0</v>
      </c>
      <c r="G14" s="613">
        <f t="shared" si="0"/>
        <v>632</v>
      </c>
      <c r="H14" s="480">
        <v>42</v>
      </c>
      <c r="I14" s="480">
        <v>48</v>
      </c>
      <c r="J14" s="480">
        <v>0</v>
      </c>
      <c r="K14" s="613">
        <f t="shared" si="1"/>
        <v>90</v>
      </c>
      <c r="L14" s="480">
        <v>74</v>
      </c>
      <c r="M14" s="480">
        <v>119</v>
      </c>
      <c r="N14" s="480">
        <v>0</v>
      </c>
      <c r="O14" s="613">
        <f t="shared" si="2"/>
        <v>193</v>
      </c>
      <c r="P14" s="480">
        <v>3</v>
      </c>
      <c r="Q14" s="480">
        <v>0</v>
      </c>
      <c r="R14" s="480">
        <v>0</v>
      </c>
      <c r="S14" s="613">
        <f t="shared" si="3"/>
        <v>3</v>
      </c>
      <c r="T14" s="480">
        <v>259</v>
      </c>
      <c r="U14" s="480">
        <v>374</v>
      </c>
      <c r="V14" s="480">
        <v>0</v>
      </c>
      <c r="W14" s="613">
        <f t="shared" si="4"/>
        <v>633</v>
      </c>
      <c r="X14" s="480">
        <v>2</v>
      </c>
      <c r="Y14" s="480">
        <v>2</v>
      </c>
      <c r="Z14" s="480">
        <v>0</v>
      </c>
      <c r="AA14" s="613">
        <f t="shared" si="5"/>
        <v>4</v>
      </c>
      <c r="AB14" s="480">
        <v>78</v>
      </c>
      <c r="AC14" s="480">
        <v>87</v>
      </c>
      <c r="AD14" s="480">
        <v>0</v>
      </c>
      <c r="AE14" s="613">
        <f t="shared" si="6"/>
        <v>165</v>
      </c>
      <c r="AF14" s="480">
        <v>0</v>
      </c>
      <c r="AG14" s="480">
        <v>0</v>
      </c>
      <c r="AH14" s="480">
        <v>0</v>
      </c>
      <c r="AI14" s="613">
        <f t="shared" si="7"/>
        <v>0</v>
      </c>
      <c r="AJ14" s="480">
        <v>0</v>
      </c>
      <c r="AK14" s="480">
        <v>0</v>
      </c>
      <c r="AL14" s="480">
        <v>0</v>
      </c>
      <c r="AM14" s="613">
        <f t="shared" si="8"/>
        <v>0</v>
      </c>
      <c r="AN14" s="480">
        <v>751</v>
      </c>
      <c r="AO14" s="480">
        <v>969</v>
      </c>
      <c r="AP14" s="480">
        <v>0</v>
      </c>
      <c r="AQ14" s="614">
        <v>1720</v>
      </c>
      <c r="AR14" s="615"/>
      <c r="AS14" s="615"/>
      <c r="AT14" s="615"/>
      <c r="AU14" s="615"/>
    </row>
    <row r="15" spans="1:47" ht="20.100000000000001" customHeight="1" x14ac:dyDescent="0.2">
      <c r="A15" s="496" t="s">
        <v>158</v>
      </c>
      <c r="B15" s="473" t="s">
        <v>417</v>
      </c>
      <c r="C15" s="473" t="s">
        <v>127</v>
      </c>
      <c r="D15" s="480">
        <v>403</v>
      </c>
      <c r="E15" s="480">
        <v>384</v>
      </c>
      <c r="F15" s="480">
        <v>63</v>
      </c>
      <c r="G15" s="613">
        <f t="shared" si="0"/>
        <v>850</v>
      </c>
      <c r="H15" s="480">
        <v>15</v>
      </c>
      <c r="I15" s="480">
        <v>9</v>
      </c>
      <c r="J15" s="480">
        <v>3</v>
      </c>
      <c r="K15" s="613">
        <f t="shared" si="1"/>
        <v>27</v>
      </c>
      <c r="L15" s="480">
        <v>38</v>
      </c>
      <c r="M15" s="480">
        <v>81</v>
      </c>
      <c r="N15" s="480">
        <v>11</v>
      </c>
      <c r="O15" s="613">
        <f t="shared" si="2"/>
        <v>130</v>
      </c>
      <c r="P15" s="480">
        <v>1</v>
      </c>
      <c r="Q15" s="480">
        <v>1</v>
      </c>
      <c r="R15" s="480">
        <v>0</v>
      </c>
      <c r="S15" s="613">
        <f t="shared" si="3"/>
        <v>2</v>
      </c>
      <c r="T15" s="480">
        <v>116</v>
      </c>
      <c r="U15" s="480">
        <v>206</v>
      </c>
      <c r="V15" s="480">
        <v>40</v>
      </c>
      <c r="W15" s="613">
        <f t="shared" si="4"/>
        <v>362</v>
      </c>
      <c r="X15" s="480">
        <v>1</v>
      </c>
      <c r="Y15" s="480">
        <v>1</v>
      </c>
      <c r="Z15" s="480">
        <v>0</v>
      </c>
      <c r="AA15" s="613">
        <f t="shared" si="5"/>
        <v>2</v>
      </c>
      <c r="AB15" s="480">
        <v>35</v>
      </c>
      <c r="AC15" s="480">
        <v>39</v>
      </c>
      <c r="AD15" s="480">
        <v>5</v>
      </c>
      <c r="AE15" s="613">
        <f t="shared" si="6"/>
        <v>79</v>
      </c>
      <c r="AF15" s="480">
        <v>10</v>
      </c>
      <c r="AG15" s="480">
        <v>9</v>
      </c>
      <c r="AH15" s="480">
        <v>3</v>
      </c>
      <c r="AI15" s="613">
        <f t="shared" si="7"/>
        <v>22</v>
      </c>
      <c r="AJ15" s="480">
        <v>9</v>
      </c>
      <c r="AK15" s="480">
        <v>10</v>
      </c>
      <c r="AL15" s="480">
        <v>7</v>
      </c>
      <c r="AM15" s="613">
        <f t="shared" si="8"/>
        <v>26</v>
      </c>
      <c r="AN15" s="480">
        <v>628</v>
      </c>
      <c r="AO15" s="480">
        <v>740</v>
      </c>
      <c r="AP15" s="480">
        <v>132</v>
      </c>
      <c r="AQ15" s="614">
        <v>1500</v>
      </c>
      <c r="AR15" s="615"/>
      <c r="AS15" s="615"/>
      <c r="AT15" s="615"/>
      <c r="AU15" s="615"/>
    </row>
    <row r="16" spans="1:47" ht="20.100000000000001" customHeight="1" x14ac:dyDescent="0.2">
      <c r="A16" s="496" t="s">
        <v>162</v>
      </c>
      <c r="B16" s="473" t="s">
        <v>418</v>
      </c>
      <c r="C16" s="473" t="s">
        <v>127</v>
      </c>
      <c r="D16" s="480">
        <v>47</v>
      </c>
      <c r="E16" s="480">
        <v>48</v>
      </c>
      <c r="F16" s="480">
        <v>0</v>
      </c>
      <c r="G16" s="613">
        <f t="shared" si="0"/>
        <v>95</v>
      </c>
      <c r="H16" s="480">
        <v>13</v>
      </c>
      <c r="I16" s="480">
        <v>12</v>
      </c>
      <c r="J16" s="480">
        <v>0</v>
      </c>
      <c r="K16" s="613">
        <f t="shared" si="1"/>
        <v>25</v>
      </c>
      <c r="L16" s="480">
        <v>11</v>
      </c>
      <c r="M16" s="480">
        <v>10</v>
      </c>
      <c r="N16" s="480">
        <v>0</v>
      </c>
      <c r="O16" s="613">
        <f t="shared" si="2"/>
        <v>21</v>
      </c>
      <c r="P16" s="480">
        <v>0</v>
      </c>
      <c r="Q16" s="480">
        <v>0</v>
      </c>
      <c r="R16" s="480">
        <v>0</v>
      </c>
      <c r="S16" s="613">
        <f t="shared" si="3"/>
        <v>0</v>
      </c>
      <c r="T16" s="480">
        <v>11</v>
      </c>
      <c r="U16" s="480">
        <v>25</v>
      </c>
      <c r="V16" s="480">
        <v>0</v>
      </c>
      <c r="W16" s="613">
        <f t="shared" si="4"/>
        <v>36</v>
      </c>
      <c r="X16" s="480">
        <v>0</v>
      </c>
      <c r="Y16" s="480">
        <v>0</v>
      </c>
      <c r="Z16" s="480">
        <v>0</v>
      </c>
      <c r="AA16" s="613">
        <f t="shared" si="5"/>
        <v>0</v>
      </c>
      <c r="AB16" s="480">
        <v>0</v>
      </c>
      <c r="AC16" s="480">
        <v>0</v>
      </c>
      <c r="AD16" s="480">
        <v>0</v>
      </c>
      <c r="AE16" s="613">
        <f t="shared" si="6"/>
        <v>0</v>
      </c>
      <c r="AF16" s="480">
        <v>0</v>
      </c>
      <c r="AG16" s="480">
        <v>0</v>
      </c>
      <c r="AH16" s="480">
        <v>0</v>
      </c>
      <c r="AI16" s="613">
        <f t="shared" si="7"/>
        <v>0</v>
      </c>
      <c r="AJ16" s="480">
        <v>2</v>
      </c>
      <c r="AK16" s="480">
        <v>4</v>
      </c>
      <c r="AL16" s="480">
        <v>0</v>
      </c>
      <c r="AM16" s="613">
        <f t="shared" si="8"/>
        <v>6</v>
      </c>
      <c r="AN16" s="480">
        <v>84</v>
      </c>
      <c r="AO16" s="480">
        <v>99</v>
      </c>
      <c r="AP16" s="480">
        <v>0</v>
      </c>
      <c r="AQ16" s="614">
        <v>183</v>
      </c>
      <c r="AR16" s="615"/>
      <c r="AS16" s="615"/>
      <c r="AT16" s="615"/>
      <c r="AU16" s="615"/>
    </row>
    <row r="17" spans="1:47" ht="20.100000000000001" customHeight="1" x14ac:dyDescent="0.2">
      <c r="A17" s="496" t="s">
        <v>166</v>
      </c>
      <c r="B17" s="473" t="s">
        <v>419</v>
      </c>
      <c r="C17" s="473" t="s">
        <v>132</v>
      </c>
      <c r="D17" s="480">
        <v>19</v>
      </c>
      <c r="E17" s="480">
        <v>15</v>
      </c>
      <c r="F17" s="480">
        <v>0</v>
      </c>
      <c r="G17" s="613">
        <f t="shared" si="0"/>
        <v>34</v>
      </c>
      <c r="H17" s="480">
        <v>60</v>
      </c>
      <c r="I17" s="480">
        <v>97</v>
      </c>
      <c r="J17" s="480">
        <v>0</v>
      </c>
      <c r="K17" s="613">
        <f t="shared" si="1"/>
        <v>157</v>
      </c>
      <c r="L17" s="480">
        <v>15</v>
      </c>
      <c r="M17" s="480">
        <v>12</v>
      </c>
      <c r="N17" s="480">
        <v>0</v>
      </c>
      <c r="O17" s="613">
        <f t="shared" si="2"/>
        <v>27</v>
      </c>
      <c r="P17" s="480">
        <v>1</v>
      </c>
      <c r="Q17" s="480">
        <v>0</v>
      </c>
      <c r="R17" s="480">
        <v>0</v>
      </c>
      <c r="S17" s="613">
        <f t="shared" si="3"/>
        <v>1</v>
      </c>
      <c r="T17" s="480">
        <v>13</v>
      </c>
      <c r="U17" s="480">
        <v>22</v>
      </c>
      <c r="V17" s="480">
        <v>0</v>
      </c>
      <c r="W17" s="613">
        <f t="shared" si="4"/>
        <v>35</v>
      </c>
      <c r="X17" s="480">
        <v>1</v>
      </c>
      <c r="Y17" s="480">
        <v>0</v>
      </c>
      <c r="Z17" s="480">
        <v>0</v>
      </c>
      <c r="AA17" s="613">
        <f t="shared" si="5"/>
        <v>1</v>
      </c>
      <c r="AB17" s="480">
        <v>5</v>
      </c>
      <c r="AC17" s="480">
        <v>11</v>
      </c>
      <c r="AD17" s="480">
        <v>0</v>
      </c>
      <c r="AE17" s="613">
        <f t="shared" si="6"/>
        <v>16</v>
      </c>
      <c r="AF17" s="480">
        <v>2</v>
      </c>
      <c r="AG17" s="480">
        <v>10</v>
      </c>
      <c r="AH17" s="480">
        <v>0</v>
      </c>
      <c r="AI17" s="613">
        <f t="shared" si="7"/>
        <v>12</v>
      </c>
      <c r="AJ17" s="480">
        <v>1</v>
      </c>
      <c r="AK17" s="480">
        <v>1</v>
      </c>
      <c r="AL17" s="480">
        <v>0</v>
      </c>
      <c r="AM17" s="613">
        <f t="shared" si="8"/>
        <v>2</v>
      </c>
      <c r="AN17" s="480">
        <v>117</v>
      </c>
      <c r="AO17" s="480">
        <v>168</v>
      </c>
      <c r="AP17" s="480">
        <v>0</v>
      </c>
      <c r="AQ17" s="614">
        <v>285</v>
      </c>
      <c r="AR17" s="615"/>
      <c r="AS17" s="615"/>
      <c r="AT17" s="615"/>
      <c r="AU17" s="615"/>
    </row>
    <row r="18" spans="1:47" ht="20.100000000000001" customHeight="1" x14ac:dyDescent="0.2">
      <c r="A18" s="496" t="s">
        <v>171</v>
      </c>
      <c r="B18" s="473" t="s">
        <v>420</v>
      </c>
      <c r="C18" s="473" t="s">
        <v>127</v>
      </c>
      <c r="D18" s="480">
        <v>369</v>
      </c>
      <c r="E18" s="480">
        <v>363</v>
      </c>
      <c r="F18" s="480">
        <v>1</v>
      </c>
      <c r="G18" s="613">
        <f t="shared" si="0"/>
        <v>733</v>
      </c>
      <c r="H18" s="480">
        <v>24</v>
      </c>
      <c r="I18" s="480">
        <v>38</v>
      </c>
      <c r="J18" s="480">
        <v>0</v>
      </c>
      <c r="K18" s="613">
        <f t="shared" si="1"/>
        <v>62</v>
      </c>
      <c r="L18" s="480">
        <v>77</v>
      </c>
      <c r="M18" s="480">
        <v>165</v>
      </c>
      <c r="N18" s="480">
        <v>0</v>
      </c>
      <c r="O18" s="613">
        <f t="shared" si="2"/>
        <v>242</v>
      </c>
      <c r="P18" s="480">
        <v>2</v>
      </c>
      <c r="Q18" s="480">
        <v>0</v>
      </c>
      <c r="R18" s="480">
        <v>0</v>
      </c>
      <c r="S18" s="613">
        <f t="shared" si="3"/>
        <v>2</v>
      </c>
      <c r="T18" s="480">
        <v>103</v>
      </c>
      <c r="U18" s="480">
        <v>146</v>
      </c>
      <c r="V18" s="480">
        <v>0</v>
      </c>
      <c r="W18" s="613">
        <f t="shared" si="4"/>
        <v>249</v>
      </c>
      <c r="X18" s="480">
        <v>1</v>
      </c>
      <c r="Y18" s="480">
        <v>0</v>
      </c>
      <c r="Z18" s="480">
        <v>0</v>
      </c>
      <c r="AA18" s="613">
        <f t="shared" si="5"/>
        <v>1</v>
      </c>
      <c r="AB18" s="480">
        <v>43</v>
      </c>
      <c r="AC18" s="480">
        <v>34</v>
      </c>
      <c r="AD18" s="480">
        <v>0</v>
      </c>
      <c r="AE18" s="613">
        <f t="shared" si="6"/>
        <v>77</v>
      </c>
      <c r="AF18" s="480">
        <v>0</v>
      </c>
      <c r="AG18" s="480">
        <v>0</v>
      </c>
      <c r="AH18" s="480">
        <v>0</v>
      </c>
      <c r="AI18" s="613">
        <f t="shared" si="7"/>
        <v>0</v>
      </c>
      <c r="AJ18" s="480">
        <v>16</v>
      </c>
      <c r="AK18" s="480">
        <v>18</v>
      </c>
      <c r="AL18" s="480">
        <v>0</v>
      </c>
      <c r="AM18" s="613">
        <f t="shared" si="8"/>
        <v>34</v>
      </c>
      <c r="AN18" s="480">
        <v>635</v>
      </c>
      <c r="AO18" s="480">
        <v>764</v>
      </c>
      <c r="AP18" s="480">
        <v>1</v>
      </c>
      <c r="AQ18" s="614">
        <v>1400</v>
      </c>
      <c r="AR18" s="615"/>
      <c r="AS18" s="615"/>
      <c r="AT18" s="615"/>
      <c r="AU18" s="615"/>
    </row>
    <row r="19" spans="1:47" ht="20.100000000000001" customHeight="1" x14ac:dyDescent="0.2">
      <c r="A19" s="496" t="s">
        <v>171</v>
      </c>
      <c r="B19" s="473" t="s">
        <v>421</v>
      </c>
      <c r="C19" s="473" t="s">
        <v>132</v>
      </c>
      <c r="D19" s="480">
        <v>411</v>
      </c>
      <c r="E19" s="480">
        <v>541</v>
      </c>
      <c r="F19" s="480">
        <v>0</v>
      </c>
      <c r="G19" s="613">
        <f t="shared" si="0"/>
        <v>952</v>
      </c>
      <c r="H19" s="480">
        <v>32</v>
      </c>
      <c r="I19" s="480">
        <v>63</v>
      </c>
      <c r="J19" s="480">
        <v>0</v>
      </c>
      <c r="K19" s="613">
        <f t="shared" si="1"/>
        <v>95</v>
      </c>
      <c r="L19" s="480">
        <v>28</v>
      </c>
      <c r="M19" s="480">
        <v>48</v>
      </c>
      <c r="N19" s="480">
        <v>0</v>
      </c>
      <c r="O19" s="613">
        <f t="shared" si="2"/>
        <v>76</v>
      </c>
      <c r="P19" s="480">
        <v>3</v>
      </c>
      <c r="Q19" s="480">
        <v>3</v>
      </c>
      <c r="R19" s="480">
        <v>0</v>
      </c>
      <c r="S19" s="613">
        <f t="shared" si="3"/>
        <v>6</v>
      </c>
      <c r="T19" s="480">
        <v>96</v>
      </c>
      <c r="U19" s="480">
        <v>152</v>
      </c>
      <c r="V19" s="480">
        <v>0</v>
      </c>
      <c r="W19" s="613">
        <f t="shared" si="4"/>
        <v>248</v>
      </c>
      <c r="X19" s="480">
        <v>0</v>
      </c>
      <c r="Y19" s="480">
        <v>4</v>
      </c>
      <c r="Z19" s="480">
        <v>0</v>
      </c>
      <c r="AA19" s="613">
        <f t="shared" si="5"/>
        <v>4</v>
      </c>
      <c r="AB19" s="480">
        <v>110</v>
      </c>
      <c r="AC19" s="480">
        <v>228</v>
      </c>
      <c r="AD19" s="480">
        <v>0</v>
      </c>
      <c r="AE19" s="613">
        <f t="shared" si="6"/>
        <v>338</v>
      </c>
      <c r="AF19" s="480">
        <v>0</v>
      </c>
      <c r="AG19" s="480">
        <v>0</v>
      </c>
      <c r="AH19" s="480">
        <v>0</v>
      </c>
      <c r="AI19" s="613">
        <f t="shared" si="7"/>
        <v>0</v>
      </c>
      <c r="AJ19" s="480">
        <v>215</v>
      </c>
      <c r="AK19" s="480">
        <v>221</v>
      </c>
      <c r="AL19" s="480">
        <v>1</v>
      </c>
      <c r="AM19" s="613">
        <f t="shared" si="8"/>
        <v>437</v>
      </c>
      <c r="AN19" s="480">
        <v>895</v>
      </c>
      <c r="AO19" s="480">
        <v>1260</v>
      </c>
      <c r="AP19" s="480">
        <v>1</v>
      </c>
      <c r="AQ19" s="614">
        <v>2156</v>
      </c>
      <c r="AR19" s="615"/>
      <c r="AS19" s="615"/>
      <c r="AT19" s="615"/>
      <c r="AU19" s="615"/>
    </row>
    <row r="20" spans="1:47" ht="20.100000000000001" customHeight="1" x14ac:dyDescent="0.2">
      <c r="A20" s="496" t="s">
        <v>171</v>
      </c>
      <c r="B20" s="473" t="s">
        <v>422</v>
      </c>
      <c r="C20" s="473" t="s">
        <v>132</v>
      </c>
      <c r="D20" s="480">
        <v>802</v>
      </c>
      <c r="E20" s="480">
        <v>880</v>
      </c>
      <c r="F20" s="480">
        <v>0</v>
      </c>
      <c r="G20" s="613">
        <f t="shared" si="0"/>
        <v>1682</v>
      </c>
      <c r="H20" s="480">
        <v>60</v>
      </c>
      <c r="I20" s="480">
        <v>83</v>
      </c>
      <c r="J20" s="480">
        <v>0</v>
      </c>
      <c r="K20" s="613">
        <f t="shared" si="1"/>
        <v>143</v>
      </c>
      <c r="L20" s="480">
        <v>107</v>
      </c>
      <c r="M20" s="480">
        <v>197</v>
      </c>
      <c r="N20" s="480">
        <v>0</v>
      </c>
      <c r="O20" s="613">
        <f t="shared" si="2"/>
        <v>304</v>
      </c>
      <c r="P20" s="480">
        <v>4</v>
      </c>
      <c r="Q20" s="480">
        <v>4</v>
      </c>
      <c r="R20" s="480">
        <v>0</v>
      </c>
      <c r="S20" s="613">
        <f t="shared" si="3"/>
        <v>8</v>
      </c>
      <c r="T20" s="480">
        <v>405</v>
      </c>
      <c r="U20" s="480">
        <v>558</v>
      </c>
      <c r="V20" s="480">
        <v>0</v>
      </c>
      <c r="W20" s="613">
        <f t="shared" si="4"/>
        <v>963</v>
      </c>
      <c r="X20" s="480">
        <v>7</v>
      </c>
      <c r="Y20" s="480">
        <v>6</v>
      </c>
      <c r="Z20" s="480">
        <v>0</v>
      </c>
      <c r="AA20" s="613">
        <f t="shared" si="5"/>
        <v>13</v>
      </c>
      <c r="AB20" s="480">
        <v>69</v>
      </c>
      <c r="AC20" s="480">
        <v>78</v>
      </c>
      <c r="AD20" s="480">
        <v>2</v>
      </c>
      <c r="AE20" s="613">
        <f t="shared" si="6"/>
        <v>149</v>
      </c>
      <c r="AF20" s="480">
        <v>0</v>
      </c>
      <c r="AG20" s="480">
        <v>1</v>
      </c>
      <c r="AH20" s="480">
        <v>0</v>
      </c>
      <c r="AI20" s="613">
        <f t="shared" si="7"/>
        <v>1</v>
      </c>
      <c r="AJ20" s="480">
        <v>87</v>
      </c>
      <c r="AK20" s="480">
        <v>174</v>
      </c>
      <c r="AL20" s="480">
        <v>0</v>
      </c>
      <c r="AM20" s="613">
        <f t="shared" si="8"/>
        <v>261</v>
      </c>
      <c r="AN20" s="480">
        <v>1541</v>
      </c>
      <c r="AO20" s="480">
        <v>1981</v>
      </c>
      <c r="AP20" s="480">
        <v>2</v>
      </c>
      <c r="AQ20" s="614">
        <v>3524</v>
      </c>
      <c r="AR20" s="615"/>
      <c r="AS20" s="615"/>
      <c r="AT20" s="615"/>
      <c r="AU20" s="615"/>
    </row>
    <row r="21" spans="1:47" ht="20.100000000000001" customHeight="1" x14ac:dyDescent="0.2">
      <c r="A21" s="496" t="s">
        <v>177</v>
      </c>
      <c r="B21" s="473" t="s">
        <v>423</v>
      </c>
      <c r="C21" s="473" t="s">
        <v>127</v>
      </c>
      <c r="D21" s="480">
        <v>51</v>
      </c>
      <c r="E21" s="480">
        <v>64</v>
      </c>
      <c r="F21" s="480">
        <v>0</v>
      </c>
      <c r="G21" s="613">
        <f t="shared" si="0"/>
        <v>115</v>
      </c>
      <c r="H21" s="480">
        <v>3</v>
      </c>
      <c r="I21" s="480">
        <v>12</v>
      </c>
      <c r="J21" s="480">
        <v>0</v>
      </c>
      <c r="K21" s="613">
        <f t="shared" si="1"/>
        <v>15</v>
      </c>
      <c r="L21" s="480">
        <v>11</v>
      </c>
      <c r="M21" s="480">
        <v>7</v>
      </c>
      <c r="N21" s="480">
        <v>0</v>
      </c>
      <c r="O21" s="613">
        <f t="shared" si="2"/>
        <v>18</v>
      </c>
      <c r="P21" s="480">
        <v>1</v>
      </c>
      <c r="Q21" s="480">
        <v>0</v>
      </c>
      <c r="R21" s="480">
        <v>0</v>
      </c>
      <c r="S21" s="613">
        <f t="shared" si="3"/>
        <v>1</v>
      </c>
      <c r="T21" s="480">
        <v>22</v>
      </c>
      <c r="U21" s="480">
        <v>25</v>
      </c>
      <c r="V21" s="480">
        <v>0</v>
      </c>
      <c r="W21" s="613">
        <f t="shared" si="4"/>
        <v>47</v>
      </c>
      <c r="X21" s="480">
        <v>0</v>
      </c>
      <c r="Y21" s="480">
        <v>0</v>
      </c>
      <c r="Z21" s="480">
        <v>0</v>
      </c>
      <c r="AA21" s="613">
        <f t="shared" si="5"/>
        <v>0</v>
      </c>
      <c r="AB21" s="480">
        <v>0</v>
      </c>
      <c r="AC21" s="480">
        <v>2</v>
      </c>
      <c r="AD21" s="480">
        <v>0</v>
      </c>
      <c r="AE21" s="613">
        <f t="shared" si="6"/>
        <v>2</v>
      </c>
      <c r="AF21" s="480">
        <v>1</v>
      </c>
      <c r="AG21" s="480">
        <v>1</v>
      </c>
      <c r="AH21" s="480">
        <v>0</v>
      </c>
      <c r="AI21" s="613">
        <f t="shared" si="7"/>
        <v>2</v>
      </c>
      <c r="AJ21" s="480">
        <v>2</v>
      </c>
      <c r="AK21" s="480">
        <v>2</v>
      </c>
      <c r="AL21" s="480">
        <v>0</v>
      </c>
      <c r="AM21" s="613">
        <f t="shared" si="8"/>
        <v>4</v>
      </c>
      <c r="AN21" s="480">
        <v>91</v>
      </c>
      <c r="AO21" s="480">
        <v>113</v>
      </c>
      <c r="AP21" s="480">
        <v>0</v>
      </c>
      <c r="AQ21" s="614">
        <v>204</v>
      </c>
      <c r="AR21" s="615"/>
      <c r="AS21" s="615"/>
      <c r="AT21" s="615"/>
      <c r="AU21" s="615"/>
    </row>
    <row r="22" spans="1:47" ht="20.100000000000001" customHeight="1" x14ac:dyDescent="0.2">
      <c r="A22" s="496" t="s">
        <v>181</v>
      </c>
      <c r="B22" s="473" t="s">
        <v>424</v>
      </c>
      <c r="C22" s="473" t="s">
        <v>127</v>
      </c>
      <c r="D22" s="480">
        <v>119</v>
      </c>
      <c r="E22" s="480">
        <v>169</v>
      </c>
      <c r="F22" s="480">
        <v>0</v>
      </c>
      <c r="G22" s="613">
        <f t="shared" si="0"/>
        <v>288</v>
      </c>
      <c r="H22" s="480">
        <v>6</v>
      </c>
      <c r="I22" s="480">
        <v>16</v>
      </c>
      <c r="J22" s="480">
        <v>0</v>
      </c>
      <c r="K22" s="613">
        <f t="shared" si="1"/>
        <v>22</v>
      </c>
      <c r="L22" s="480">
        <v>20</v>
      </c>
      <c r="M22" s="480">
        <v>18</v>
      </c>
      <c r="N22" s="480">
        <v>0</v>
      </c>
      <c r="O22" s="613">
        <f t="shared" si="2"/>
        <v>38</v>
      </c>
      <c r="P22" s="480">
        <v>0</v>
      </c>
      <c r="Q22" s="480">
        <v>0</v>
      </c>
      <c r="R22" s="480">
        <v>0</v>
      </c>
      <c r="S22" s="613">
        <f t="shared" si="3"/>
        <v>0</v>
      </c>
      <c r="T22" s="480">
        <v>47</v>
      </c>
      <c r="U22" s="480">
        <v>54</v>
      </c>
      <c r="V22" s="480">
        <v>0</v>
      </c>
      <c r="W22" s="613">
        <f t="shared" si="4"/>
        <v>101</v>
      </c>
      <c r="X22" s="480">
        <v>0</v>
      </c>
      <c r="Y22" s="480">
        <v>1</v>
      </c>
      <c r="Z22" s="480">
        <v>0</v>
      </c>
      <c r="AA22" s="613">
        <f t="shared" si="5"/>
        <v>1</v>
      </c>
      <c r="AB22" s="480">
        <v>7</v>
      </c>
      <c r="AC22" s="480">
        <v>10</v>
      </c>
      <c r="AD22" s="480">
        <v>0</v>
      </c>
      <c r="AE22" s="613">
        <f t="shared" si="6"/>
        <v>17</v>
      </c>
      <c r="AF22" s="480">
        <v>8</v>
      </c>
      <c r="AG22" s="480">
        <v>7</v>
      </c>
      <c r="AH22" s="480">
        <v>0</v>
      </c>
      <c r="AI22" s="613">
        <f t="shared" si="7"/>
        <v>15</v>
      </c>
      <c r="AJ22" s="480">
        <v>6</v>
      </c>
      <c r="AK22" s="480">
        <v>12</v>
      </c>
      <c r="AL22" s="480">
        <v>0</v>
      </c>
      <c r="AM22" s="613">
        <f t="shared" si="8"/>
        <v>18</v>
      </c>
      <c r="AN22" s="480">
        <v>213</v>
      </c>
      <c r="AO22" s="480">
        <v>287</v>
      </c>
      <c r="AP22" s="480">
        <v>0</v>
      </c>
      <c r="AQ22" s="614">
        <v>500</v>
      </c>
      <c r="AR22" s="615"/>
      <c r="AS22" s="615"/>
      <c r="AT22" s="615"/>
      <c r="AU22" s="615"/>
    </row>
    <row r="23" spans="1:47" ht="20.100000000000001" customHeight="1" x14ac:dyDescent="0.2">
      <c r="A23" s="496" t="s">
        <v>181</v>
      </c>
      <c r="B23" s="473" t="s">
        <v>425</v>
      </c>
      <c r="C23" s="473" t="s">
        <v>127</v>
      </c>
      <c r="D23" s="480">
        <v>42</v>
      </c>
      <c r="E23" s="480">
        <v>57</v>
      </c>
      <c r="F23" s="480">
        <v>0</v>
      </c>
      <c r="G23" s="613">
        <f t="shared" si="0"/>
        <v>99</v>
      </c>
      <c r="H23" s="480">
        <v>8</v>
      </c>
      <c r="I23" s="480">
        <v>12</v>
      </c>
      <c r="J23" s="480">
        <v>0</v>
      </c>
      <c r="K23" s="613">
        <f t="shared" si="1"/>
        <v>20</v>
      </c>
      <c r="L23" s="480">
        <v>16</v>
      </c>
      <c r="M23" s="480">
        <v>19</v>
      </c>
      <c r="N23" s="480">
        <v>0</v>
      </c>
      <c r="O23" s="613">
        <f t="shared" si="2"/>
        <v>35</v>
      </c>
      <c r="P23" s="480">
        <v>0</v>
      </c>
      <c r="Q23" s="480">
        <v>0</v>
      </c>
      <c r="R23" s="480">
        <v>0</v>
      </c>
      <c r="S23" s="613">
        <f t="shared" si="3"/>
        <v>0</v>
      </c>
      <c r="T23" s="480">
        <v>25</v>
      </c>
      <c r="U23" s="480">
        <v>34</v>
      </c>
      <c r="V23" s="480">
        <v>0</v>
      </c>
      <c r="W23" s="613">
        <f t="shared" si="4"/>
        <v>59</v>
      </c>
      <c r="X23" s="480">
        <v>0</v>
      </c>
      <c r="Y23" s="480">
        <v>0</v>
      </c>
      <c r="Z23" s="480">
        <v>0</v>
      </c>
      <c r="AA23" s="613">
        <f t="shared" si="5"/>
        <v>0</v>
      </c>
      <c r="AB23" s="480">
        <v>5</v>
      </c>
      <c r="AC23" s="480">
        <v>4</v>
      </c>
      <c r="AD23" s="480">
        <v>0</v>
      </c>
      <c r="AE23" s="613">
        <f t="shared" si="6"/>
        <v>9</v>
      </c>
      <c r="AF23" s="480">
        <v>0</v>
      </c>
      <c r="AG23" s="480">
        <v>0</v>
      </c>
      <c r="AH23" s="480">
        <v>0</v>
      </c>
      <c r="AI23" s="613">
        <f t="shared" si="7"/>
        <v>0</v>
      </c>
      <c r="AJ23" s="480">
        <v>2</v>
      </c>
      <c r="AK23" s="480">
        <v>4</v>
      </c>
      <c r="AL23" s="480">
        <v>0</v>
      </c>
      <c r="AM23" s="613">
        <f t="shared" si="8"/>
        <v>6</v>
      </c>
      <c r="AN23" s="480">
        <v>98</v>
      </c>
      <c r="AO23" s="480">
        <v>130</v>
      </c>
      <c r="AP23" s="480">
        <v>0</v>
      </c>
      <c r="AQ23" s="614">
        <v>228</v>
      </c>
      <c r="AR23" s="615"/>
      <c r="AS23" s="615"/>
      <c r="AT23" s="615"/>
      <c r="AU23" s="615"/>
    </row>
    <row r="24" spans="1:47" ht="20.100000000000001" customHeight="1" x14ac:dyDescent="0.2">
      <c r="A24" s="496" t="s">
        <v>181</v>
      </c>
      <c r="B24" s="473" t="s">
        <v>426</v>
      </c>
      <c r="C24" s="473" t="s">
        <v>132</v>
      </c>
      <c r="D24" s="480">
        <v>504</v>
      </c>
      <c r="E24" s="480">
        <v>613</v>
      </c>
      <c r="F24" s="480">
        <v>1</v>
      </c>
      <c r="G24" s="613">
        <f t="shared" si="0"/>
        <v>1118</v>
      </c>
      <c r="H24" s="480">
        <v>37</v>
      </c>
      <c r="I24" s="480">
        <v>50</v>
      </c>
      <c r="J24" s="480">
        <v>0</v>
      </c>
      <c r="K24" s="613">
        <f t="shared" si="1"/>
        <v>87</v>
      </c>
      <c r="L24" s="480">
        <v>70</v>
      </c>
      <c r="M24" s="480">
        <v>136</v>
      </c>
      <c r="N24" s="480">
        <v>1</v>
      </c>
      <c r="O24" s="613">
        <f t="shared" si="2"/>
        <v>207</v>
      </c>
      <c r="P24" s="480">
        <v>0</v>
      </c>
      <c r="Q24" s="480">
        <v>2</v>
      </c>
      <c r="R24" s="480">
        <v>0</v>
      </c>
      <c r="S24" s="613">
        <f t="shared" si="3"/>
        <v>2</v>
      </c>
      <c r="T24" s="480">
        <v>280</v>
      </c>
      <c r="U24" s="480">
        <v>457</v>
      </c>
      <c r="V24" s="480">
        <v>0</v>
      </c>
      <c r="W24" s="613">
        <f t="shared" si="4"/>
        <v>737</v>
      </c>
      <c r="X24" s="480">
        <v>1</v>
      </c>
      <c r="Y24" s="480">
        <v>2</v>
      </c>
      <c r="Z24" s="480">
        <v>0</v>
      </c>
      <c r="AA24" s="613">
        <f t="shared" si="5"/>
        <v>3</v>
      </c>
      <c r="AB24" s="480">
        <v>41</v>
      </c>
      <c r="AC24" s="480">
        <v>62</v>
      </c>
      <c r="AD24" s="480">
        <v>0</v>
      </c>
      <c r="AE24" s="613">
        <f t="shared" si="6"/>
        <v>103</v>
      </c>
      <c r="AF24" s="480">
        <v>25</v>
      </c>
      <c r="AG24" s="480">
        <v>41</v>
      </c>
      <c r="AH24" s="480">
        <v>0</v>
      </c>
      <c r="AI24" s="613">
        <f t="shared" si="7"/>
        <v>66</v>
      </c>
      <c r="AJ24" s="480">
        <v>7</v>
      </c>
      <c r="AK24" s="480">
        <v>10</v>
      </c>
      <c r="AL24" s="480">
        <v>1</v>
      </c>
      <c r="AM24" s="613">
        <f t="shared" si="8"/>
        <v>18</v>
      </c>
      <c r="AN24" s="480">
        <v>965</v>
      </c>
      <c r="AO24" s="480">
        <v>1373</v>
      </c>
      <c r="AP24" s="480">
        <v>3</v>
      </c>
      <c r="AQ24" s="614">
        <v>2341</v>
      </c>
      <c r="AR24" s="615"/>
      <c r="AS24" s="615"/>
      <c r="AT24" s="615"/>
      <c r="AU24" s="615"/>
    </row>
    <row r="25" spans="1:47" ht="20.100000000000001" customHeight="1" x14ac:dyDescent="0.2">
      <c r="A25" s="496" t="s">
        <v>188</v>
      </c>
      <c r="B25" s="473" t="s">
        <v>427</v>
      </c>
      <c r="C25" s="473" t="s">
        <v>127</v>
      </c>
      <c r="D25" s="480">
        <v>78</v>
      </c>
      <c r="E25" s="480">
        <v>84</v>
      </c>
      <c r="F25" s="480">
        <v>1</v>
      </c>
      <c r="G25" s="613">
        <f t="shared" si="0"/>
        <v>163</v>
      </c>
      <c r="H25" s="480">
        <v>3</v>
      </c>
      <c r="I25" s="480">
        <v>7</v>
      </c>
      <c r="J25" s="480">
        <v>0</v>
      </c>
      <c r="K25" s="613">
        <f t="shared" si="1"/>
        <v>10</v>
      </c>
      <c r="L25" s="480">
        <v>13</v>
      </c>
      <c r="M25" s="480">
        <v>13</v>
      </c>
      <c r="N25" s="480">
        <v>0</v>
      </c>
      <c r="O25" s="613">
        <f t="shared" si="2"/>
        <v>26</v>
      </c>
      <c r="P25" s="480">
        <v>0</v>
      </c>
      <c r="Q25" s="480">
        <v>0</v>
      </c>
      <c r="R25" s="480">
        <v>0</v>
      </c>
      <c r="S25" s="613">
        <f t="shared" si="3"/>
        <v>0</v>
      </c>
      <c r="T25" s="480">
        <v>26</v>
      </c>
      <c r="U25" s="480">
        <v>41</v>
      </c>
      <c r="V25" s="480">
        <v>0</v>
      </c>
      <c r="W25" s="613">
        <f t="shared" si="4"/>
        <v>67</v>
      </c>
      <c r="X25" s="480">
        <v>0</v>
      </c>
      <c r="Y25" s="480">
        <v>1</v>
      </c>
      <c r="Z25" s="480">
        <v>0</v>
      </c>
      <c r="AA25" s="613">
        <f t="shared" si="5"/>
        <v>1</v>
      </c>
      <c r="AB25" s="480">
        <v>4</v>
      </c>
      <c r="AC25" s="480">
        <v>7</v>
      </c>
      <c r="AD25" s="480">
        <v>0</v>
      </c>
      <c r="AE25" s="613">
        <f t="shared" si="6"/>
        <v>11</v>
      </c>
      <c r="AF25" s="480">
        <v>0</v>
      </c>
      <c r="AG25" s="480">
        <v>0</v>
      </c>
      <c r="AH25" s="480">
        <v>0</v>
      </c>
      <c r="AI25" s="613">
        <f t="shared" si="7"/>
        <v>0</v>
      </c>
      <c r="AJ25" s="480">
        <v>3</v>
      </c>
      <c r="AK25" s="480">
        <v>3</v>
      </c>
      <c r="AL25" s="480">
        <v>0</v>
      </c>
      <c r="AM25" s="613">
        <f t="shared" si="8"/>
        <v>6</v>
      </c>
      <c r="AN25" s="480">
        <v>127</v>
      </c>
      <c r="AO25" s="480">
        <v>156</v>
      </c>
      <c r="AP25" s="480">
        <v>1</v>
      </c>
      <c r="AQ25" s="614">
        <v>284</v>
      </c>
      <c r="AR25" s="615"/>
      <c r="AS25" s="615"/>
      <c r="AT25" s="615"/>
      <c r="AU25" s="615"/>
    </row>
    <row r="26" spans="1:47" ht="20.100000000000001" customHeight="1" x14ac:dyDescent="0.2">
      <c r="A26" s="496" t="s">
        <v>192</v>
      </c>
      <c r="B26" s="473" t="s">
        <v>428</v>
      </c>
      <c r="C26" s="473" t="s">
        <v>127</v>
      </c>
      <c r="D26" s="480">
        <v>272</v>
      </c>
      <c r="E26" s="480">
        <v>302</v>
      </c>
      <c r="F26" s="480">
        <v>0</v>
      </c>
      <c r="G26" s="613">
        <f t="shared" si="0"/>
        <v>574</v>
      </c>
      <c r="H26" s="480">
        <v>11</v>
      </c>
      <c r="I26" s="480">
        <v>15</v>
      </c>
      <c r="J26" s="480">
        <v>0</v>
      </c>
      <c r="K26" s="613">
        <f t="shared" si="1"/>
        <v>26</v>
      </c>
      <c r="L26" s="480">
        <v>30</v>
      </c>
      <c r="M26" s="480">
        <v>34</v>
      </c>
      <c r="N26" s="480">
        <v>0</v>
      </c>
      <c r="O26" s="613">
        <f t="shared" si="2"/>
        <v>64</v>
      </c>
      <c r="P26" s="480">
        <v>0</v>
      </c>
      <c r="Q26" s="480">
        <v>0</v>
      </c>
      <c r="R26" s="480">
        <v>0</v>
      </c>
      <c r="S26" s="613">
        <f t="shared" si="3"/>
        <v>0</v>
      </c>
      <c r="T26" s="480">
        <v>63</v>
      </c>
      <c r="U26" s="480">
        <v>75</v>
      </c>
      <c r="V26" s="480">
        <v>0</v>
      </c>
      <c r="W26" s="613">
        <f t="shared" si="4"/>
        <v>138</v>
      </c>
      <c r="X26" s="480">
        <v>2</v>
      </c>
      <c r="Y26" s="480">
        <v>1</v>
      </c>
      <c r="Z26" s="480">
        <v>0</v>
      </c>
      <c r="AA26" s="613">
        <f t="shared" si="5"/>
        <v>3</v>
      </c>
      <c r="AB26" s="480">
        <v>20</v>
      </c>
      <c r="AC26" s="480">
        <v>12</v>
      </c>
      <c r="AD26" s="480">
        <v>0</v>
      </c>
      <c r="AE26" s="613">
        <f t="shared" si="6"/>
        <v>32</v>
      </c>
      <c r="AF26" s="480">
        <v>0</v>
      </c>
      <c r="AG26" s="480">
        <v>0</v>
      </c>
      <c r="AH26" s="480">
        <v>0</v>
      </c>
      <c r="AI26" s="613">
        <f t="shared" si="7"/>
        <v>0</v>
      </c>
      <c r="AJ26" s="480">
        <v>6</v>
      </c>
      <c r="AK26" s="480">
        <v>6</v>
      </c>
      <c r="AL26" s="480">
        <v>0</v>
      </c>
      <c r="AM26" s="613">
        <f t="shared" si="8"/>
        <v>12</v>
      </c>
      <c r="AN26" s="480">
        <v>404</v>
      </c>
      <c r="AO26" s="480">
        <v>445</v>
      </c>
      <c r="AP26" s="480">
        <v>0</v>
      </c>
      <c r="AQ26" s="614">
        <v>849</v>
      </c>
      <c r="AR26" s="615"/>
      <c r="AS26" s="615"/>
      <c r="AT26" s="615"/>
      <c r="AU26" s="615"/>
    </row>
    <row r="27" spans="1:47" ht="20.100000000000001" customHeight="1" x14ac:dyDescent="0.2">
      <c r="A27" s="496" t="s">
        <v>195</v>
      </c>
      <c r="B27" s="473" t="s">
        <v>429</v>
      </c>
      <c r="C27" s="473" t="s">
        <v>127</v>
      </c>
      <c r="D27" s="480">
        <v>304</v>
      </c>
      <c r="E27" s="480">
        <v>304</v>
      </c>
      <c r="F27" s="480">
        <v>1</v>
      </c>
      <c r="G27" s="613">
        <f t="shared" si="0"/>
        <v>609</v>
      </c>
      <c r="H27" s="480">
        <v>14</v>
      </c>
      <c r="I27" s="480">
        <v>19</v>
      </c>
      <c r="J27" s="480">
        <v>0</v>
      </c>
      <c r="K27" s="613">
        <f t="shared" si="1"/>
        <v>33</v>
      </c>
      <c r="L27" s="480">
        <v>30</v>
      </c>
      <c r="M27" s="480">
        <v>41</v>
      </c>
      <c r="N27" s="480">
        <v>0</v>
      </c>
      <c r="O27" s="613">
        <f t="shared" si="2"/>
        <v>71</v>
      </c>
      <c r="P27" s="480">
        <v>1</v>
      </c>
      <c r="Q27" s="480">
        <v>1</v>
      </c>
      <c r="R27" s="480">
        <v>0</v>
      </c>
      <c r="S27" s="613">
        <f t="shared" si="3"/>
        <v>2</v>
      </c>
      <c r="T27" s="480">
        <v>55</v>
      </c>
      <c r="U27" s="480">
        <v>62</v>
      </c>
      <c r="V27" s="480">
        <v>0</v>
      </c>
      <c r="W27" s="613">
        <f t="shared" si="4"/>
        <v>117</v>
      </c>
      <c r="X27" s="480">
        <v>0</v>
      </c>
      <c r="Y27" s="480">
        <v>0</v>
      </c>
      <c r="Z27" s="480">
        <v>1</v>
      </c>
      <c r="AA27" s="613">
        <f t="shared" si="5"/>
        <v>1</v>
      </c>
      <c r="AB27" s="480">
        <v>21</v>
      </c>
      <c r="AC27" s="480">
        <v>16</v>
      </c>
      <c r="AD27" s="480">
        <v>0</v>
      </c>
      <c r="AE27" s="613">
        <f t="shared" si="6"/>
        <v>37</v>
      </c>
      <c r="AF27" s="480">
        <v>7</v>
      </c>
      <c r="AG27" s="480">
        <v>15</v>
      </c>
      <c r="AH27" s="480">
        <v>0</v>
      </c>
      <c r="AI27" s="613">
        <f t="shared" si="7"/>
        <v>22</v>
      </c>
      <c r="AJ27" s="480">
        <v>14</v>
      </c>
      <c r="AK27" s="480">
        <v>11</v>
      </c>
      <c r="AL27" s="480">
        <v>1</v>
      </c>
      <c r="AM27" s="613">
        <f t="shared" si="8"/>
        <v>26</v>
      </c>
      <c r="AN27" s="480">
        <v>446</v>
      </c>
      <c r="AO27" s="480">
        <v>469</v>
      </c>
      <c r="AP27" s="480">
        <v>3</v>
      </c>
      <c r="AQ27" s="614">
        <v>918</v>
      </c>
      <c r="AR27" s="615"/>
      <c r="AS27" s="615"/>
      <c r="AT27" s="615"/>
      <c r="AU27" s="615"/>
    </row>
    <row r="28" spans="1:47" ht="20.100000000000001" customHeight="1" x14ac:dyDescent="0.2">
      <c r="A28" s="496" t="s">
        <v>195</v>
      </c>
      <c r="B28" s="473" t="s">
        <v>430</v>
      </c>
      <c r="C28" s="473" t="s">
        <v>127</v>
      </c>
      <c r="D28" s="480">
        <v>119</v>
      </c>
      <c r="E28" s="480">
        <v>139</v>
      </c>
      <c r="F28" s="480">
        <v>0</v>
      </c>
      <c r="G28" s="613">
        <f t="shared" si="0"/>
        <v>258</v>
      </c>
      <c r="H28" s="480">
        <v>9</v>
      </c>
      <c r="I28" s="480">
        <v>19</v>
      </c>
      <c r="J28" s="480">
        <v>0</v>
      </c>
      <c r="K28" s="613">
        <f t="shared" si="1"/>
        <v>28</v>
      </c>
      <c r="L28" s="480">
        <v>14</v>
      </c>
      <c r="M28" s="480">
        <v>28</v>
      </c>
      <c r="N28" s="480">
        <v>0</v>
      </c>
      <c r="O28" s="613">
        <f t="shared" si="2"/>
        <v>42</v>
      </c>
      <c r="P28" s="480">
        <v>0</v>
      </c>
      <c r="Q28" s="480">
        <v>0</v>
      </c>
      <c r="R28" s="480">
        <v>0</v>
      </c>
      <c r="S28" s="613">
        <f t="shared" si="3"/>
        <v>0</v>
      </c>
      <c r="T28" s="480">
        <v>21</v>
      </c>
      <c r="U28" s="480">
        <v>41</v>
      </c>
      <c r="V28" s="480">
        <v>0</v>
      </c>
      <c r="W28" s="613">
        <f t="shared" si="4"/>
        <v>62</v>
      </c>
      <c r="X28" s="480">
        <v>1</v>
      </c>
      <c r="Y28" s="480">
        <v>0</v>
      </c>
      <c r="Z28" s="480">
        <v>0</v>
      </c>
      <c r="AA28" s="613">
        <f t="shared" si="5"/>
        <v>1</v>
      </c>
      <c r="AB28" s="480">
        <v>6</v>
      </c>
      <c r="AC28" s="480">
        <v>10</v>
      </c>
      <c r="AD28" s="480">
        <v>0</v>
      </c>
      <c r="AE28" s="613">
        <f t="shared" si="6"/>
        <v>16</v>
      </c>
      <c r="AF28" s="480">
        <v>1</v>
      </c>
      <c r="AG28" s="480">
        <v>9</v>
      </c>
      <c r="AH28" s="480">
        <v>0</v>
      </c>
      <c r="AI28" s="613">
        <f t="shared" si="7"/>
        <v>10</v>
      </c>
      <c r="AJ28" s="480">
        <v>1</v>
      </c>
      <c r="AK28" s="480">
        <v>1</v>
      </c>
      <c r="AL28" s="480">
        <v>0</v>
      </c>
      <c r="AM28" s="613">
        <f t="shared" si="8"/>
        <v>2</v>
      </c>
      <c r="AN28" s="480">
        <v>172</v>
      </c>
      <c r="AO28" s="480">
        <v>247</v>
      </c>
      <c r="AP28" s="480">
        <v>0</v>
      </c>
      <c r="AQ28" s="614">
        <v>419</v>
      </c>
      <c r="AR28" s="615"/>
      <c r="AS28" s="615"/>
      <c r="AT28" s="615"/>
      <c r="AU28" s="615"/>
    </row>
    <row r="29" spans="1:47" ht="20.100000000000001" customHeight="1" x14ac:dyDescent="0.2">
      <c r="A29" s="496" t="s">
        <v>200</v>
      </c>
      <c r="B29" s="473" t="s">
        <v>431</v>
      </c>
      <c r="C29" s="473" t="s">
        <v>127</v>
      </c>
      <c r="D29" s="480">
        <v>36</v>
      </c>
      <c r="E29" s="480">
        <v>49</v>
      </c>
      <c r="F29" s="480">
        <v>0</v>
      </c>
      <c r="G29" s="613">
        <f t="shared" si="0"/>
        <v>85</v>
      </c>
      <c r="H29" s="480">
        <v>3</v>
      </c>
      <c r="I29" s="480">
        <v>3</v>
      </c>
      <c r="J29" s="480">
        <v>0</v>
      </c>
      <c r="K29" s="613">
        <f t="shared" si="1"/>
        <v>6</v>
      </c>
      <c r="L29" s="480">
        <v>4</v>
      </c>
      <c r="M29" s="480">
        <v>1</v>
      </c>
      <c r="N29" s="480">
        <v>0</v>
      </c>
      <c r="O29" s="613">
        <f t="shared" si="2"/>
        <v>5</v>
      </c>
      <c r="P29" s="480">
        <v>0</v>
      </c>
      <c r="Q29" s="480">
        <v>0</v>
      </c>
      <c r="R29" s="480">
        <v>0</v>
      </c>
      <c r="S29" s="613">
        <f t="shared" si="3"/>
        <v>0</v>
      </c>
      <c r="T29" s="480">
        <v>9</v>
      </c>
      <c r="U29" s="480">
        <v>10</v>
      </c>
      <c r="V29" s="480">
        <v>0</v>
      </c>
      <c r="W29" s="613">
        <f t="shared" si="4"/>
        <v>19</v>
      </c>
      <c r="X29" s="480">
        <v>0</v>
      </c>
      <c r="Y29" s="480">
        <v>0</v>
      </c>
      <c r="Z29" s="480">
        <v>0</v>
      </c>
      <c r="AA29" s="613">
        <f t="shared" si="5"/>
        <v>0</v>
      </c>
      <c r="AB29" s="480">
        <v>2</v>
      </c>
      <c r="AC29" s="480">
        <v>2</v>
      </c>
      <c r="AD29" s="480">
        <v>0</v>
      </c>
      <c r="AE29" s="613">
        <f t="shared" si="6"/>
        <v>4</v>
      </c>
      <c r="AF29" s="480">
        <v>0</v>
      </c>
      <c r="AG29" s="480">
        <v>0</v>
      </c>
      <c r="AH29" s="480">
        <v>0</v>
      </c>
      <c r="AI29" s="613">
        <f t="shared" si="7"/>
        <v>0</v>
      </c>
      <c r="AJ29" s="480">
        <v>1</v>
      </c>
      <c r="AK29" s="480">
        <v>0</v>
      </c>
      <c r="AL29" s="480">
        <v>0</v>
      </c>
      <c r="AM29" s="613">
        <f t="shared" si="8"/>
        <v>1</v>
      </c>
      <c r="AN29" s="480">
        <v>55</v>
      </c>
      <c r="AO29" s="480">
        <v>65</v>
      </c>
      <c r="AP29" s="480">
        <v>0</v>
      </c>
      <c r="AQ29" s="614">
        <v>120</v>
      </c>
      <c r="AR29" s="615"/>
      <c r="AS29" s="615"/>
      <c r="AT29" s="615"/>
      <c r="AU29" s="615"/>
    </row>
    <row r="30" spans="1:47" ht="20.100000000000001" customHeight="1" x14ac:dyDescent="0.2">
      <c r="A30" s="496" t="s">
        <v>202</v>
      </c>
      <c r="B30" s="473" t="s">
        <v>514</v>
      </c>
      <c r="C30" s="473" t="s">
        <v>132</v>
      </c>
      <c r="D30" s="480">
        <v>155</v>
      </c>
      <c r="E30" s="480">
        <v>161</v>
      </c>
      <c r="F30" s="480">
        <v>1</v>
      </c>
      <c r="G30" s="613">
        <f t="shared" si="0"/>
        <v>317</v>
      </c>
      <c r="H30" s="480">
        <v>10</v>
      </c>
      <c r="I30" s="480">
        <v>14</v>
      </c>
      <c r="J30" s="480">
        <v>0</v>
      </c>
      <c r="K30" s="613">
        <f t="shared" si="1"/>
        <v>24</v>
      </c>
      <c r="L30" s="480">
        <v>24</v>
      </c>
      <c r="M30" s="480">
        <v>42</v>
      </c>
      <c r="N30" s="480">
        <v>0</v>
      </c>
      <c r="O30" s="613">
        <f t="shared" si="2"/>
        <v>66</v>
      </c>
      <c r="P30" s="480">
        <v>0</v>
      </c>
      <c r="Q30" s="480">
        <v>0</v>
      </c>
      <c r="R30" s="480">
        <v>0</v>
      </c>
      <c r="S30" s="613">
        <f t="shared" si="3"/>
        <v>0</v>
      </c>
      <c r="T30" s="480">
        <v>49</v>
      </c>
      <c r="U30" s="480">
        <v>84</v>
      </c>
      <c r="V30" s="480">
        <v>0</v>
      </c>
      <c r="W30" s="613">
        <f t="shared" si="4"/>
        <v>133</v>
      </c>
      <c r="X30" s="480">
        <v>3</v>
      </c>
      <c r="Y30" s="480">
        <v>0</v>
      </c>
      <c r="Z30" s="480">
        <v>0</v>
      </c>
      <c r="AA30" s="613">
        <f t="shared" si="5"/>
        <v>3</v>
      </c>
      <c r="AB30" s="480">
        <v>10</v>
      </c>
      <c r="AC30" s="480">
        <v>10</v>
      </c>
      <c r="AD30" s="480">
        <v>0</v>
      </c>
      <c r="AE30" s="613">
        <f t="shared" si="6"/>
        <v>20</v>
      </c>
      <c r="AF30" s="480">
        <v>9</v>
      </c>
      <c r="AG30" s="480">
        <v>18</v>
      </c>
      <c r="AH30" s="480">
        <v>0</v>
      </c>
      <c r="AI30" s="613">
        <f t="shared" si="7"/>
        <v>27</v>
      </c>
      <c r="AJ30" s="480">
        <v>6</v>
      </c>
      <c r="AK30" s="480">
        <v>4</v>
      </c>
      <c r="AL30" s="480">
        <v>0</v>
      </c>
      <c r="AM30" s="613">
        <f t="shared" si="8"/>
        <v>10</v>
      </c>
      <c r="AN30" s="480">
        <v>266</v>
      </c>
      <c r="AO30" s="480">
        <v>333</v>
      </c>
      <c r="AP30" s="480">
        <v>1</v>
      </c>
      <c r="AQ30" s="614">
        <v>600</v>
      </c>
      <c r="AR30" s="615"/>
      <c r="AS30" s="615"/>
      <c r="AT30" s="615"/>
      <c r="AU30" s="615"/>
    </row>
    <row r="31" spans="1:47" ht="20.100000000000001" customHeight="1" x14ac:dyDescent="0.2">
      <c r="A31" s="496" t="s">
        <v>205</v>
      </c>
      <c r="B31" s="473" t="s">
        <v>433</v>
      </c>
      <c r="C31" s="473" t="s">
        <v>127</v>
      </c>
      <c r="D31" s="480">
        <v>141</v>
      </c>
      <c r="E31" s="480">
        <v>174</v>
      </c>
      <c r="F31" s="480">
        <v>0</v>
      </c>
      <c r="G31" s="613">
        <f t="shared" si="0"/>
        <v>315</v>
      </c>
      <c r="H31" s="480">
        <v>24</v>
      </c>
      <c r="I31" s="480">
        <v>40</v>
      </c>
      <c r="J31" s="480">
        <v>0</v>
      </c>
      <c r="K31" s="613">
        <f t="shared" si="1"/>
        <v>64</v>
      </c>
      <c r="L31" s="480">
        <v>35</v>
      </c>
      <c r="M31" s="480">
        <v>56</v>
      </c>
      <c r="N31" s="480">
        <v>0</v>
      </c>
      <c r="O31" s="613">
        <f t="shared" si="2"/>
        <v>91</v>
      </c>
      <c r="P31" s="480">
        <v>0</v>
      </c>
      <c r="Q31" s="480">
        <v>1</v>
      </c>
      <c r="R31" s="480">
        <v>0</v>
      </c>
      <c r="S31" s="613">
        <f t="shared" si="3"/>
        <v>1</v>
      </c>
      <c r="T31" s="480">
        <v>105</v>
      </c>
      <c r="U31" s="480">
        <v>170</v>
      </c>
      <c r="V31" s="480">
        <v>0</v>
      </c>
      <c r="W31" s="613">
        <f t="shared" si="4"/>
        <v>275</v>
      </c>
      <c r="X31" s="480">
        <v>0</v>
      </c>
      <c r="Y31" s="480">
        <v>0</v>
      </c>
      <c r="Z31" s="480">
        <v>0</v>
      </c>
      <c r="AA31" s="613">
        <f t="shared" si="5"/>
        <v>0</v>
      </c>
      <c r="AB31" s="480">
        <v>17</v>
      </c>
      <c r="AC31" s="480">
        <v>19</v>
      </c>
      <c r="AD31" s="480">
        <v>0</v>
      </c>
      <c r="AE31" s="613">
        <f t="shared" si="6"/>
        <v>36</v>
      </c>
      <c r="AF31" s="480">
        <v>8</v>
      </c>
      <c r="AG31" s="480">
        <v>19</v>
      </c>
      <c r="AH31" s="480">
        <v>0</v>
      </c>
      <c r="AI31" s="613">
        <f t="shared" si="7"/>
        <v>27</v>
      </c>
      <c r="AJ31" s="480">
        <v>9</v>
      </c>
      <c r="AK31" s="480">
        <v>11</v>
      </c>
      <c r="AL31" s="480">
        <v>0</v>
      </c>
      <c r="AM31" s="613">
        <f t="shared" si="8"/>
        <v>20</v>
      </c>
      <c r="AN31" s="480">
        <v>339</v>
      </c>
      <c r="AO31" s="480">
        <v>490</v>
      </c>
      <c r="AP31" s="480">
        <v>0</v>
      </c>
      <c r="AQ31" s="614">
        <v>829</v>
      </c>
      <c r="AR31" s="615"/>
      <c r="AS31" s="615"/>
      <c r="AT31" s="615"/>
      <c r="AU31" s="615"/>
    </row>
    <row r="32" spans="1:47" ht="20.100000000000001" customHeight="1" x14ac:dyDescent="0.2">
      <c r="A32" s="496" t="s">
        <v>209</v>
      </c>
      <c r="B32" s="473" t="s">
        <v>434</v>
      </c>
      <c r="C32" s="473" t="s">
        <v>132</v>
      </c>
      <c r="D32" s="480">
        <v>146</v>
      </c>
      <c r="E32" s="480">
        <v>170</v>
      </c>
      <c r="F32" s="480">
        <v>1</v>
      </c>
      <c r="G32" s="613">
        <f t="shared" si="0"/>
        <v>317</v>
      </c>
      <c r="H32" s="480">
        <v>16</v>
      </c>
      <c r="I32" s="480">
        <v>19</v>
      </c>
      <c r="J32" s="480">
        <v>0</v>
      </c>
      <c r="K32" s="613">
        <f t="shared" si="1"/>
        <v>35</v>
      </c>
      <c r="L32" s="480">
        <v>5</v>
      </c>
      <c r="M32" s="480">
        <v>7</v>
      </c>
      <c r="N32" s="480">
        <v>0</v>
      </c>
      <c r="O32" s="613">
        <f t="shared" si="2"/>
        <v>12</v>
      </c>
      <c r="P32" s="480">
        <v>1</v>
      </c>
      <c r="Q32" s="480">
        <v>0</v>
      </c>
      <c r="R32" s="480">
        <v>0</v>
      </c>
      <c r="S32" s="613">
        <f t="shared" si="3"/>
        <v>1</v>
      </c>
      <c r="T32" s="480">
        <v>126</v>
      </c>
      <c r="U32" s="480">
        <v>186</v>
      </c>
      <c r="V32" s="480">
        <v>0</v>
      </c>
      <c r="W32" s="613">
        <f t="shared" si="4"/>
        <v>312</v>
      </c>
      <c r="X32" s="480">
        <v>1</v>
      </c>
      <c r="Y32" s="480">
        <v>2</v>
      </c>
      <c r="Z32" s="480">
        <v>0</v>
      </c>
      <c r="AA32" s="613">
        <f t="shared" si="5"/>
        <v>3</v>
      </c>
      <c r="AB32" s="480">
        <v>38</v>
      </c>
      <c r="AC32" s="480">
        <v>56</v>
      </c>
      <c r="AD32" s="480">
        <v>0</v>
      </c>
      <c r="AE32" s="613">
        <f t="shared" si="6"/>
        <v>94</v>
      </c>
      <c r="AF32" s="480">
        <v>33</v>
      </c>
      <c r="AG32" s="480">
        <v>44</v>
      </c>
      <c r="AH32" s="480">
        <v>0</v>
      </c>
      <c r="AI32" s="613">
        <f t="shared" si="7"/>
        <v>77</v>
      </c>
      <c r="AJ32" s="480">
        <v>13</v>
      </c>
      <c r="AK32" s="480">
        <v>15</v>
      </c>
      <c r="AL32" s="480">
        <v>0</v>
      </c>
      <c r="AM32" s="613">
        <f t="shared" si="8"/>
        <v>28</v>
      </c>
      <c r="AN32" s="480">
        <v>379</v>
      </c>
      <c r="AO32" s="480">
        <v>499</v>
      </c>
      <c r="AP32" s="480">
        <v>1</v>
      </c>
      <c r="AQ32" s="614">
        <v>879</v>
      </c>
      <c r="AR32" s="615"/>
      <c r="AS32" s="615"/>
      <c r="AT32" s="615"/>
      <c r="AU32" s="615"/>
    </row>
    <row r="33" spans="1:47" ht="20.100000000000001" customHeight="1" x14ac:dyDescent="0.2">
      <c r="A33" s="496" t="s">
        <v>209</v>
      </c>
      <c r="B33" s="473" t="s">
        <v>435</v>
      </c>
      <c r="C33" s="473" t="s">
        <v>132</v>
      </c>
      <c r="D33" s="480">
        <v>378</v>
      </c>
      <c r="E33" s="480">
        <v>459</v>
      </c>
      <c r="F33" s="480">
        <v>0</v>
      </c>
      <c r="G33" s="613">
        <f t="shared" si="0"/>
        <v>837</v>
      </c>
      <c r="H33" s="480">
        <v>31</v>
      </c>
      <c r="I33" s="480">
        <v>49</v>
      </c>
      <c r="J33" s="480">
        <v>0</v>
      </c>
      <c r="K33" s="613">
        <f t="shared" si="1"/>
        <v>80</v>
      </c>
      <c r="L33" s="480">
        <v>55</v>
      </c>
      <c r="M33" s="480">
        <v>144</v>
      </c>
      <c r="N33" s="480">
        <v>0</v>
      </c>
      <c r="O33" s="613">
        <f t="shared" si="2"/>
        <v>199</v>
      </c>
      <c r="P33" s="480">
        <v>0</v>
      </c>
      <c r="Q33" s="480">
        <v>0</v>
      </c>
      <c r="R33" s="480">
        <v>0</v>
      </c>
      <c r="S33" s="613">
        <f t="shared" si="3"/>
        <v>0</v>
      </c>
      <c r="T33" s="480">
        <v>254</v>
      </c>
      <c r="U33" s="480">
        <v>455</v>
      </c>
      <c r="V33" s="480">
        <v>0</v>
      </c>
      <c r="W33" s="613">
        <f t="shared" si="4"/>
        <v>709</v>
      </c>
      <c r="X33" s="480">
        <v>1</v>
      </c>
      <c r="Y33" s="480">
        <v>3</v>
      </c>
      <c r="Z33" s="480">
        <v>0</v>
      </c>
      <c r="AA33" s="613">
        <f t="shared" si="5"/>
        <v>4</v>
      </c>
      <c r="AB33" s="480">
        <v>38</v>
      </c>
      <c r="AC33" s="480">
        <v>54</v>
      </c>
      <c r="AD33" s="480">
        <v>0</v>
      </c>
      <c r="AE33" s="613">
        <f t="shared" si="6"/>
        <v>92</v>
      </c>
      <c r="AF33" s="480">
        <v>100</v>
      </c>
      <c r="AG33" s="480">
        <v>111</v>
      </c>
      <c r="AH33" s="480">
        <v>0</v>
      </c>
      <c r="AI33" s="613">
        <f t="shared" si="7"/>
        <v>211</v>
      </c>
      <c r="AJ33" s="480">
        <v>21</v>
      </c>
      <c r="AK33" s="480">
        <v>32</v>
      </c>
      <c r="AL33" s="480">
        <v>1</v>
      </c>
      <c r="AM33" s="613">
        <f t="shared" si="8"/>
        <v>54</v>
      </c>
      <c r="AN33" s="480">
        <v>878</v>
      </c>
      <c r="AO33" s="480">
        <v>1307</v>
      </c>
      <c r="AP33" s="480">
        <v>1</v>
      </c>
      <c r="AQ33" s="614">
        <v>2186</v>
      </c>
      <c r="AR33" s="615"/>
      <c r="AS33" s="615"/>
      <c r="AT33" s="615"/>
      <c r="AU33" s="615"/>
    </row>
    <row r="34" spans="1:47" ht="20.100000000000001" customHeight="1" x14ac:dyDescent="0.2">
      <c r="A34" s="496" t="s">
        <v>209</v>
      </c>
      <c r="B34" s="473" t="s">
        <v>436</v>
      </c>
      <c r="C34" s="473" t="s">
        <v>132</v>
      </c>
      <c r="D34" s="480">
        <v>791</v>
      </c>
      <c r="E34" s="480">
        <v>624</v>
      </c>
      <c r="F34" s="480">
        <v>0</v>
      </c>
      <c r="G34" s="613">
        <f t="shared" si="0"/>
        <v>1415</v>
      </c>
      <c r="H34" s="480">
        <v>106</v>
      </c>
      <c r="I34" s="480">
        <v>201</v>
      </c>
      <c r="J34" s="480">
        <v>0</v>
      </c>
      <c r="K34" s="613">
        <f t="shared" si="1"/>
        <v>307</v>
      </c>
      <c r="L34" s="480">
        <v>119</v>
      </c>
      <c r="M34" s="480">
        <v>243</v>
      </c>
      <c r="N34" s="480">
        <v>0</v>
      </c>
      <c r="O34" s="613">
        <f t="shared" si="2"/>
        <v>362</v>
      </c>
      <c r="P34" s="480">
        <v>1</v>
      </c>
      <c r="Q34" s="480">
        <v>1</v>
      </c>
      <c r="R34" s="480">
        <v>0</v>
      </c>
      <c r="S34" s="613">
        <f t="shared" si="3"/>
        <v>2</v>
      </c>
      <c r="T34" s="480">
        <v>428</v>
      </c>
      <c r="U34" s="480">
        <v>681</v>
      </c>
      <c r="V34" s="480">
        <v>0</v>
      </c>
      <c r="W34" s="613">
        <f t="shared" si="4"/>
        <v>1109</v>
      </c>
      <c r="X34" s="480">
        <v>2</v>
      </c>
      <c r="Y34" s="480">
        <v>2</v>
      </c>
      <c r="Z34" s="480">
        <v>0</v>
      </c>
      <c r="AA34" s="613">
        <f t="shared" si="5"/>
        <v>4</v>
      </c>
      <c r="AB34" s="480">
        <v>82</v>
      </c>
      <c r="AC34" s="480">
        <v>70</v>
      </c>
      <c r="AD34" s="480">
        <v>0</v>
      </c>
      <c r="AE34" s="613">
        <f t="shared" si="6"/>
        <v>152</v>
      </c>
      <c r="AF34" s="480">
        <v>134</v>
      </c>
      <c r="AG34" s="480">
        <v>185</v>
      </c>
      <c r="AH34" s="480">
        <v>1</v>
      </c>
      <c r="AI34" s="613">
        <f t="shared" si="7"/>
        <v>320</v>
      </c>
      <c r="AJ34" s="480">
        <v>38</v>
      </c>
      <c r="AK34" s="480">
        <v>48</v>
      </c>
      <c r="AL34" s="480">
        <v>2</v>
      </c>
      <c r="AM34" s="613">
        <f t="shared" si="8"/>
        <v>88</v>
      </c>
      <c r="AN34" s="480">
        <v>1701</v>
      </c>
      <c r="AO34" s="480">
        <v>2055</v>
      </c>
      <c r="AP34" s="480">
        <v>3</v>
      </c>
      <c r="AQ34" s="614">
        <v>3759</v>
      </c>
      <c r="AR34" s="615"/>
      <c r="AS34" s="615"/>
      <c r="AT34" s="615"/>
      <c r="AU34" s="615"/>
    </row>
    <row r="35" spans="1:47" ht="20.100000000000001" customHeight="1" x14ac:dyDescent="0.2">
      <c r="A35" s="496" t="s">
        <v>217</v>
      </c>
      <c r="B35" s="473" t="s">
        <v>437</v>
      </c>
      <c r="C35" s="473" t="s">
        <v>132</v>
      </c>
      <c r="D35" s="480">
        <v>170</v>
      </c>
      <c r="E35" s="480">
        <v>160</v>
      </c>
      <c r="F35" s="480">
        <v>0</v>
      </c>
      <c r="G35" s="613">
        <f t="shared" si="0"/>
        <v>330</v>
      </c>
      <c r="H35" s="480">
        <v>13</v>
      </c>
      <c r="I35" s="480">
        <v>17</v>
      </c>
      <c r="J35" s="480">
        <v>0</v>
      </c>
      <c r="K35" s="613">
        <f t="shared" si="1"/>
        <v>30</v>
      </c>
      <c r="L35" s="480">
        <v>20</v>
      </c>
      <c r="M35" s="480">
        <v>34</v>
      </c>
      <c r="N35" s="480">
        <v>0</v>
      </c>
      <c r="O35" s="613">
        <f t="shared" si="2"/>
        <v>54</v>
      </c>
      <c r="P35" s="480">
        <v>0</v>
      </c>
      <c r="Q35" s="480">
        <v>0</v>
      </c>
      <c r="R35" s="480">
        <v>0</v>
      </c>
      <c r="S35" s="613">
        <f t="shared" si="3"/>
        <v>0</v>
      </c>
      <c r="T35" s="480">
        <v>89</v>
      </c>
      <c r="U35" s="480">
        <v>111</v>
      </c>
      <c r="V35" s="480">
        <v>0</v>
      </c>
      <c r="W35" s="613">
        <f t="shared" si="4"/>
        <v>200</v>
      </c>
      <c r="X35" s="480">
        <v>0</v>
      </c>
      <c r="Y35" s="480">
        <v>1</v>
      </c>
      <c r="Z35" s="480">
        <v>0</v>
      </c>
      <c r="AA35" s="613">
        <f t="shared" si="5"/>
        <v>1</v>
      </c>
      <c r="AB35" s="480">
        <v>13</v>
      </c>
      <c r="AC35" s="480">
        <v>11</v>
      </c>
      <c r="AD35" s="480">
        <v>0</v>
      </c>
      <c r="AE35" s="613">
        <f t="shared" si="6"/>
        <v>24</v>
      </c>
      <c r="AF35" s="480">
        <v>97</v>
      </c>
      <c r="AG35" s="480">
        <v>116</v>
      </c>
      <c r="AH35" s="480">
        <v>1</v>
      </c>
      <c r="AI35" s="613">
        <f t="shared" si="7"/>
        <v>214</v>
      </c>
      <c r="AJ35" s="480">
        <v>9</v>
      </c>
      <c r="AK35" s="480">
        <v>12</v>
      </c>
      <c r="AL35" s="480">
        <v>0</v>
      </c>
      <c r="AM35" s="613">
        <f t="shared" si="8"/>
        <v>21</v>
      </c>
      <c r="AN35" s="480">
        <v>411</v>
      </c>
      <c r="AO35" s="480">
        <v>462</v>
      </c>
      <c r="AP35" s="480">
        <v>1</v>
      </c>
      <c r="AQ35" s="614">
        <v>874</v>
      </c>
      <c r="AR35" s="615"/>
      <c r="AS35" s="615"/>
      <c r="AT35" s="615"/>
      <c r="AU35" s="615"/>
    </row>
    <row r="36" spans="1:47" ht="20.100000000000001" customHeight="1" x14ac:dyDescent="0.2">
      <c r="A36" s="496" t="s">
        <v>217</v>
      </c>
      <c r="B36" s="473" t="s">
        <v>438</v>
      </c>
      <c r="C36" s="473" t="s">
        <v>127</v>
      </c>
      <c r="D36" s="480">
        <v>408</v>
      </c>
      <c r="E36" s="480">
        <v>435</v>
      </c>
      <c r="F36" s="480">
        <v>0</v>
      </c>
      <c r="G36" s="613">
        <f t="shared" si="0"/>
        <v>843</v>
      </c>
      <c r="H36" s="480">
        <v>37</v>
      </c>
      <c r="I36" s="480">
        <v>49</v>
      </c>
      <c r="J36" s="480">
        <v>0</v>
      </c>
      <c r="K36" s="613">
        <f t="shared" si="1"/>
        <v>86</v>
      </c>
      <c r="L36" s="480">
        <v>50</v>
      </c>
      <c r="M36" s="480">
        <v>61</v>
      </c>
      <c r="N36" s="480">
        <v>0</v>
      </c>
      <c r="O36" s="613">
        <f t="shared" si="2"/>
        <v>111</v>
      </c>
      <c r="P36" s="480">
        <v>0</v>
      </c>
      <c r="Q36" s="480">
        <v>0</v>
      </c>
      <c r="R36" s="480">
        <v>0</v>
      </c>
      <c r="S36" s="613">
        <f t="shared" si="3"/>
        <v>0</v>
      </c>
      <c r="T36" s="480">
        <v>191</v>
      </c>
      <c r="U36" s="480">
        <v>270</v>
      </c>
      <c r="V36" s="480">
        <v>0</v>
      </c>
      <c r="W36" s="613">
        <f t="shared" si="4"/>
        <v>461</v>
      </c>
      <c r="X36" s="480">
        <v>0</v>
      </c>
      <c r="Y36" s="480">
        <v>2</v>
      </c>
      <c r="Z36" s="480">
        <v>0</v>
      </c>
      <c r="AA36" s="613">
        <f t="shared" si="5"/>
        <v>2</v>
      </c>
      <c r="AB36" s="480">
        <v>29</v>
      </c>
      <c r="AC36" s="480">
        <v>36</v>
      </c>
      <c r="AD36" s="480">
        <v>0</v>
      </c>
      <c r="AE36" s="613">
        <f t="shared" si="6"/>
        <v>65</v>
      </c>
      <c r="AF36" s="480">
        <v>26</v>
      </c>
      <c r="AG36" s="480">
        <v>31</v>
      </c>
      <c r="AH36" s="480">
        <v>0</v>
      </c>
      <c r="AI36" s="613">
        <f t="shared" si="7"/>
        <v>57</v>
      </c>
      <c r="AJ36" s="480">
        <v>17</v>
      </c>
      <c r="AK36" s="480">
        <v>21</v>
      </c>
      <c r="AL36" s="480">
        <v>0</v>
      </c>
      <c r="AM36" s="613">
        <f t="shared" si="8"/>
        <v>38</v>
      </c>
      <c r="AN36" s="480">
        <v>758</v>
      </c>
      <c r="AO36" s="480">
        <v>905</v>
      </c>
      <c r="AP36" s="480">
        <v>0</v>
      </c>
      <c r="AQ36" s="614">
        <v>1663</v>
      </c>
      <c r="AR36" s="615"/>
      <c r="AS36" s="615"/>
      <c r="AT36" s="615"/>
      <c r="AU36" s="615"/>
    </row>
    <row r="37" spans="1:47" ht="20.100000000000001" customHeight="1" x14ac:dyDescent="0.2">
      <c r="A37" s="496" t="s">
        <v>223</v>
      </c>
      <c r="B37" s="473" t="s">
        <v>439</v>
      </c>
      <c r="C37" s="473" t="s">
        <v>127</v>
      </c>
      <c r="D37" s="480">
        <v>89</v>
      </c>
      <c r="E37" s="480">
        <v>89</v>
      </c>
      <c r="F37" s="480">
        <v>0</v>
      </c>
      <c r="G37" s="613">
        <f t="shared" si="0"/>
        <v>178</v>
      </c>
      <c r="H37" s="480">
        <v>3</v>
      </c>
      <c r="I37" s="480">
        <v>5</v>
      </c>
      <c r="J37" s="480">
        <v>0</v>
      </c>
      <c r="K37" s="613">
        <f t="shared" si="1"/>
        <v>8</v>
      </c>
      <c r="L37" s="480">
        <v>9</v>
      </c>
      <c r="M37" s="480">
        <v>9</v>
      </c>
      <c r="N37" s="480">
        <v>0</v>
      </c>
      <c r="O37" s="613">
        <f t="shared" si="2"/>
        <v>18</v>
      </c>
      <c r="P37" s="480">
        <v>0</v>
      </c>
      <c r="Q37" s="480">
        <v>0</v>
      </c>
      <c r="R37" s="480">
        <v>0</v>
      </c>
      <c r="S37" s="613">
        <f t="shared" si="3"/>
        <v>0</v>
      </c>
      <c r="T37" s="480">
        <v>30</v>
      </c>
      <c r="U37" s="480">
        <v>46</v>
      </c>
      <c r="V37" s="480">
        <v>0</v>
      </c>
      <c r="W37" s="613">
        <f t="shared" si="4"/>
        <v>76</v>
      </c>
      <c r="X37" s="480">
        <v>0</v>
      </c>
      <c r="Y37" s="480">
        <v>0</v>
      </c>
      <c r="Z37" s="480">
        <v>0</v>
      </c>
      <c r="AA37" s="613">
        <f t="shared" si="5"/>
        <v>0</v>
      </c>
      <c r="AB37" s="480">
        <v>5</v>
      </c>
      <c r="AC37" s="480">
        <v>8</v>
      </c>
      <c r="AD37" s="480">
        <v>0</v>
      </c>
      <c r="AE37" s="613">
        <f t="shared" si="6"/>
        <v>13</v>
      </c>
      <c r="AF37" s="480">
        <v>16</v>
      </c>
      <c r="AG37" s="480">
        <v>30</v>
      </c>
      <c r="AH37" s="480">
        <v>0</v>
      </c>
      <c r="AI37" s="613">
        <f t="shared" si="7"/>
        <v>46</v>
      </c>
      <c r="AJ37" s="480">
        <v>0</v>
      </c>
      <c r="AK37" s="480">
        <v>2</v>
      </c>
      <c r="AL37" s="480">
        <v>0</v>
      </c>
      <c r="AM37" s="613">
        <f t="shared" si="8"/>
        <v>2</v>
      </c>
      <c r="AN37" s="480">
        <v>152</v>
      </c>
      <c r="AO37" s="480">
        <v>189</v>
      </c>
      <c r="AP37" s="480">
        <v>0</v>
      </c>
      <c r="AQ37" s="614">
        <v>341</v>
      </c>
      <c r="AR37" s="615"/>
      <c r="AS37" s="615"/>
      <c r="AT37" s="615"/>
      <c r="AU37" s="615"/>
    </row>
    <row r="38" spans="1:47" ht="20.100000000000001" customHeight="1" x14ac:dyDescent="0.2">
      <c r="A38" s="496" t="s">
        <v>227</v>
      </c>
      <c r="B38" s="473" t="s">
        <v>440</v>
      </c>
      <c r="C38" s="473" t="s">
        <v>127</v>
      </c>
      <c r="D38" s="480">
        <v>36</v>
      </c>
      <c r="E38" s="480">
        <v>36</v>
      </c>
      <c r="F38" s="480">
        <v>0</v>
      </c>
      <c r="G38" s="613">
        <f t="shared" si="0"/>
        <v>72</v>
      </c>
      <c r="H38" s="480">
        <v>2</v>
      </c>
      <c r="I38" s="480">
        <v>7</v>
      </c>
      <c r="J38" s="480">
        <v>0</v>
      </c>
      <c r="K38" s="613">
        <f t="shared" si="1"/>
        <v>9</v>
      </c>
      <c r="L38" s="480">
        <v>1</v>
      </c>
      <c r="M38" s="480">
        <v>1</v>
      </c>
      <c r="N38" s="480">
        <v>0</v>
      </c>
      <c r="O38" s="613">
        <f t="shared" si="2"/>
        <v>2</v>
      </c>
      <c r="P38" s="480">
        <v>0</v>
      </c>
      <c r="Q38" s="480">
        <v>0</v>
      </c>
      <c r="R38" s="480">
        <v>0</v>
      </c>
      <c r="S38" s="613">
        <f t="shared" si="3"/>
        <v>0</v>
      </c>
      <c r="T38" s="480">
        <v>2</v>
      </c>
      <c r="U38" s="480">
        <v>0</v>
      </c>
      <c r="V38" s="480">
        <v>0</v>
      </c>
      <c r="W38" s="613">
        <f t="shared" si="4"/>
        <v>2</v>
      </c>
      <c r="X38" s="480">
        <v>0</v>
      </c>
      <c r="Y38" s="480">
        <v>0</v>
      </c>
      <c r="Z38" s="480">
        <v>0</v>
      </c>
      <c r="AA38" s="613">
        <f t="shared" si="5"/>
        <v>0</v>
      </c>
      <c r="AB38" s="480">
        <v>1</v>
      </c>
      <c r="AC38" s="480">
        <v>2</v>
      </c>
      <c r="AD38" s="480">
        <v>0</v>
      </c>
      <c r="AE38" s="613">
        <f t="shared" si="6"/>
        <v>3</v>
      </c>
      <c r="AF38" s="480">
        <v>0</v>
      </c>
      <c r="AG38" s="480">
        <v>0</v>
      </c>
      <c r="AH38" s="480">
        <v>0</v>
      </c>
      <c r="AI38" s="613">
        <f t="shared" si="7"/>
        <v>0</v>
      </c>
      <c r="AJ38" s="480">
        <v>1</v>
      </c>
      <c r="AK38" s="480">
        <v>0</v>
      </c>
      <c r="AL38" s="480">
        <v>0</v>
      </c>
      <c r="AM38" s="613">
        <f t="shared" si="8"/>
        <v>1</v>
      </c>
      <c r="AN38" s="480">
        <v>43</v>
      </c>
      <c r="AO38" s="480">
        <v>46</v>
      </c>
      <c r="AP38" s="480">
        <v>0</v>
      </c>
      <c r="AQ38" s="614">
        <v>89</v>
      </c>
      <c r="AR38" s="615"/>
      <c r="AS38" s="615"/>
      <c r="AT38" s="615"/>
      <c r="AU38" s="615"/>
    </row>
    <row r="39" spans="1:47" ht="20.100000000000001" customHeight="1" x14ac:dyDescent="0.2">
      <c r="A39" s="496" t="s">
        <v>230</v>
      </c>
      <c r="B39" s="473" t="s">
        <v>441</v>
      </c>
      <c r="C39" s="473" t="s">
        <v>127</v>
      </c>
      <c r="D39" s="480">
        <v>78</v>
      </c>
      <c r="E39" s="480">
        <v>65</v>
      </c>
      <c r="F39" s="480">
        <v>0</v>
      </c>
      <c r="G39" s="613">
        <f t="shared" si="0"/>
        <v>143</v>
      </c>
      <c r="H39" s="480">
        <v>6</v>
      </c>
      <c r="I39" s="480">
        <v>6</v>
      </c>
      <c r="J39" s="480">
        <v>0</v>
      </c>
      <c r="K39" s="613">
        <f t="shared" si="1"/>
        <v>12</v>
      </c>
      <c r="L39" s="480">
        <v>4</v>
      </c>
      <c r="M39" s="480">
        <v>4</v>
      </c>
      <c r="N39" s="480">
        <v>0</v>
      </c>
      <c r="O39" s="613">
        <f t="shared" si="2"/>
        <v>8</v>
      </c>
      <c r="P39" s="480">
        <v>2</v>
      </c>
      <c r="Q39" s="480">
        <v>1</v>
      </c>
      <c r="R39" s="480">
        <v>0</v>
      </c>
      <c r="S39" s="613">
        <f t="shared" si="3"/>
        <v>3</v>
      </c>
      <c r="T39" s="480">
        <v>15</v>
      </c>
      <c r="U39" s="480">
        <v>22</v>
      </c>
      <c r="V39" s="480">
        <v>0</v>
      </c>
      <c r="W39" s="613">
        <f t="shared" si="4"/>
        <v>37</v>
      </c>
      <c r="X39" s="480">
        <v>1</v>
      </c>
      <c r="Y39" s="480">
        <v>1</v>
      </c>
      <c r="Z39" s="480">
        <v>0</v>
      </c>
      <c r="AA39" s="613">
        <f t="shared" si="5"/>
        <v>2</v>
      </c>
      <c r="AB39" s="480">
        <v>1</v>
      </c>
      <c r="AC39" s="480">
        <v>4</v>
      </c>
      <c r="AD39" s="480">
        <v>0</v>
      </c>
      <c r="AE39" s="613">
        <f t="shared" si="6"/>
        <v>5</v>
      </c>
      <c r="AF39" s="480">
        <v>0</v>
      </c>
      <c r="AG39" s="480">
        <v>0</v>
      </c>
      <c r="AH39" s="480">
        <v>0</v>
      </c>
      <c r="AI39" s="613">
        <f t="shared" si="7"/>
        <v>0</v>
      </c>
      <c r="AJ39" s="480">
        <v>1</v>
      </c>
      <c r="AK39" s="480">
        <v>0</v>
      </c>
      <c r="AL39" s="480">
        <v>0</v>
      </c>
      <c r="AM39" s="613">
        <f t="shared" si="8"/>
        <v>1</v>
      </c>
      <c r="AN39" s="480">
        <v>108</v>
      </c>
      <c r="AO39" s="480">
        <v>103</v>
      </c>
      <c r="AP39" s="480">
        <v>0</v>
      </c>
      <c r="AQ39" s="614">
        <v>211</v>
      </c>
      <c r="AR39" s="615"/>
      <c r="AS39" s="615"/>
      <c r="AT39" s="615"/>
      <c r="AU39" s="615"/>
    </row>
    <row r="40" spans="1:47" ht="20.100000000000001" customHeight="1" x14ac:dyDescent="0.2">
      <c r="A40" s="496" t="s">
        <v>230</v>
      </c>
      <c r="B40" s="473" t="s">
        <v>515</v>
      </c>
      <c r="C40" s="473" t="s">
        <v>132</v>
      </c>
      <c r="D40" s="480">
        <v>81</v>
      </c>
      <c r="E40" s="480">
        <v>89</v>
      </c>
      <c r="F40" s="480">
        <v>0</v>
      </c>
      <c r="G40" s="613">
        <f t="shared" si="0"/>
        <v>170</v>
      </c>
      <c r="H40" s="480">
        <v>3</v>
      </c>
      <c r="I40" s="480">
        <v>6</v>
      </c>
      <c r="J40" s="480">
        <v>0</v>
      </c>
      <c r="K40" s="613">
        <f t="shared" si="1"/>
        <v>9</v>
      </c>
      <c r="L40" s="480">
        <v>10</v>
      </c>
      <c r="M40" s="480">
        <v>20</v>
      </c>
      <c r="N40" s="480">
        <v>0</v>
      </c>
      <c r="O40" s="613">
        <f t="shared" si="2"/>
        <v>30</v>
      </c>
      <c r="P40" s="480">
        <v>0</v>
      </c>
      <c r="Q40" s="480">
        <v>0</v>
      </c>
      <c r="R40" s="480">
        <v>0</v>
      </c>
      <c r="S40" s="613">
        <f t="shared" si="3"/>
        <v>0</v>
      </c>
      <c r="T40" s="480">
        <v>20</v>
      </c>
      <c r="U40" s="480">
        <v>42</v>
      </c>
      <c r="V40" s="480">
        <v>0</v>
      </c>
      <c r="W40" s="613">
        <f t="shared" si="4"/>
        <v>62</v>
      </c>
      <c r="X40" s="480">
        <v>0</v>
      </c>
      <c r="Y40" s="480">
        <v>1</v>
      </c>
      <c r="Z40" s="480">
        <v>0</v>
      </c>
      <c r="AA40" s="613">
        <f t="shared" si="5"/>
        <v>1</v>
      </c>
      <c r="AB40" s="480">
        <v>3</v>
      </c>
      <c r="AC40" s="480">
        <v>3</v>
      </c>
      <c r="AD40" s="480">
        <v>0</v>
      </c>
      <c r="AE40" s="613">
        <f t="shared" si="6"/>
        <v>6</v>
      </c>
      <c r="AF40" s="480">
        <v>0</v>
      </c>
      <c r="AG40" s="480">
        <v>0</v>
      </c>
      <c r="AH40" s="480">
        <v>0</v>
      </c>
      <c r="AI40" s="613">
        <f t="shared" si="7"/>
        <v>0</v>
      </c>
      <c r="AJ40" s="480">
        <v>2</v>
      </c>
      <c r="AK40" s="480">
        <v>2</v>
      </c>
      <c r="AL40" s="480">
        <v>0</v>
      </c>
      <c r="AM40" s="613">
        <f t="shared" si="8"/>
        <v>4</v>
      </c>
      <c r="AN40" s="480">
        <v>119</v>
      </c>
      <c r="AO40" s="480">
        <v>163</v>
      </c>
      <c r="AP40" s="480">
        <v>0</v>
      </c>
      <c r="AQ40" s="614">
        <v>282</v>
      </c>
      <c r="AR40" s="615"/>
      <c r="AS40" s="615"/>
      <c r="AT40" s="615"/>
      <c r="AU40" s="615"/>
    </row>
    <row r="41" spans="1:47" ht="20.100000000000001" customHeight="1" x14ac:dyDescent="0.2">
      <c r="A41" s="496" t="s">
        <v>237</v>
      </c>
      <c r="B41" s="473" t="s">
        <v>443</v>
      </c>
      <c r="C41" s="473" t="s">
        <v>132</v>
      </c>
      <c r="D41" s="480">
        <v>478</v>
      </c>
      <c r="E41" s="480">
        <v>344</v>
      </c>
      <c r="F41" s="480">
        <v>0</v>
      </c>
      <c r="G41" s="613">
        <f t="shared" si="0"/>
        <v>822</v>
      </c>
      <c r="H41" s="480">
        <v>12</v>
      </c>
      <c r="I41" s="480">
        <v>14</v>
      </c>
      <c r="J41" s="480">
        <v>0</v>
      </c>
      <c r="K41" s="613">
        <f t="shared" si="1"/>
        <v>26</v>
      </c>
      <c r="L41" s="480">
        <v>46</v>
      </c>
      <c r="M41" s="480">
        <v>52</v>
      </c>
      <c r="N41" s="480">
        <v>0</v>
      </c>
      <c r="O41" s="613">
        <f t="shared" si="2"/>
        <v>98</v>
      </c>
      <c r="P41" s="480">
        <v>2</v>
      </c>
      <c r="Q41" s="480">
        <v>1</v>
      </c>
      <c r="R41" s="480">
        <v>0</v>
      </c>
      <c r="S41" s="613">
        <f t="shared" si="3"/>
        <v>3</v>
      </c>
      <c r="T41" s="480">
        <v>162</v>
      </c>
      <c r="U41" s="480">
        <v>185</v>
      </c>
      <c r="V41" s="480">
        <v>0</v>
      </c>
      <c r="W41" s="613">
        <f t="shared" si="4"/>
        <v>347</v>
      </c>
      <c r="X41" s="480">
        <v>0</v>
      </c>
      <c r="Y41" s="480">
        <v>1</v>
      </c>
      <c r="Z41" s="480">
        <v>0</v>
      </c>
      <c r="AA41" s="613">
        <f t="shared" si="5"/>
        <v>1</v>
      </c>
      <c r="AB41" s="480">
        <v>33</v>
      </c>
      <c r="AC41" s="480">
        <v>17</v>
      </c>
      <c r="AD41" s="480">
        <v>0</v>
      </c>
      <c r="AE41" s="613">
        <f t="shared" si="6"/>
        <v>50</v>
      </c>
      <c r="AF41" s="480">
        <v>13</v>
      </c>
      <c r="AG41" s="480">
        <v>23</v>
      </c>
      <c r="AH41" s="480">
        <v>1</v>
      </c>
      <c r="AI41" s="613">
        <f t="shared" si="7"/>
        <v>37</v>
      </c>
      <c r="AJ41" s="480">
        <v>16</v>
      </c>
      <c r="AK41" s="480">
        <v>17</v>
      </c>
      <c r="AL41" s="480">
        <v>0</v>
      </c>
      <c r="AM41" s="613">
        <f t="shared" si="8"/>
        <v>33</v>
      </c>
      <c r="AN41" s="480">
        <v>762</v>
      </c>
      <c r="AO41" s="480">
        <v>654</v>
      </c>
      <c r="AP41" s="480">
        <v>1</v>
      </c>
      <c r="AQ41" s="614">
        <v>1417</v>
      </c>
      <c r="AR41" s="615"/>
      <c r="AS41" s="615"/>
      <c r="AT41" s="615"/>
      <c r="AU41" s="615"/>
    </row>
    <row r="42" spans="1:47" ht="20.100000000000001" customHeight="1" x14ac:dyDescent="0.2">
      <c r="A42" s="496" t="s">
        <v>237</v>
      </c>
      <c r="B42" s="473" t="s">
        <v>444</v>
      </c>
      <c r="C42" s="473" t="s">
        <v>127</v>
      </c>
      <c r="D42" s="480">
        <v>222</v>
      </c>
      <c r="E42" s="480">
        <v>218</v>
      </c>
      <c r="F42" s="480">
        <v>0</v>
      </c>
      <c r="G42" s="613">
        <f t="shared" si="0"/>
        <v>440</v>
      </c>
      <c r="H42" s="480">
        <v>9</v>
      </c>
      <c r="I42" s="480">
        <v>9</v>
      </c>
      <c r="J42" s="480">
        <v>0</v>
      </c>
      <c r="K42" s="613">
        <f t="shared" si="1"/>
        <v>18</v>
      </c>
      <c r="L42" s="480">
        <v>24</v>
      </c>
      <c r="M42" s="480">
        <v>19</v>
      </c>
      <c r="N42" s="480">
        <v>0</v>
      </c>
      <c r="O42" s="613">
        <f t="shared" si="2"/>
        <v>43</v>
      </c>
      <c r="P42" s="480">
        <v>1</v>
      </c>
      <c r="Q42" s="480">
        <v>0</v>
      </c>
      <c r="R42" s="480">
        <v>0</v>
      </c>
      <c r="S42" s="613">
        <f t="shared" si="3"/>
        <v>1</v>
      </c>
      <c r="T42" s="480">
        <v>68</v>
      </c>
      <c r="U42" s="480">
        <v>59</v>
      </c>
      <c r="V42" s="480">
        <v>0</v>
      </c>
      <c r="W42" s="613">
        <f t="shared" si="4"/>
        <v>127</v>
      </c>
      <c r="X42" s="480">
        <v>0</v>
      </c>
      <c r="Y42" s="480">
        <v>2</v>
      </c>
      <c r="Z42" s="480">
        <v>0</v>
      </c>
      <c r="AA42" s="613">
        <f t="shared" si="5"/>
        <v>2</v>
      </c>
      <c r="AB42" s="480">
        <v>16</v>
      </c>
      <c r="AC42" s="480">
        <v>13</v>
      </c>
      <c r="AD42" s="480">
        <v>0</v>
      </c>
      <c r="AE42" s="613">
        <f t="shared" si="6"/>
        <v>29</v>
      </c>
      <c r="AF42" s="480">
        <v>18</v>
      </c>
      <c r="AG42" s="480">
        <v>11</v>
      </c>
      <c r="AH42" s="480">
        <v>0</v>
      </c>
      <c r="AI42" s="613">
        <f t="shared" si="7"/>
        <v>29</v>
      </c>
      <c r="AJ42" s="480">
        <v>6</v>
      </c>
      <c r="AK42" s="480">
        <v>7</v>
      </c>
      <c r="AL42" s="480">
        <v>1</v>
      </c>
      <c r="AM42" s="613">
        <f t="shared" si="8"/>
        <v>14</v>
      </c>
      <c r="AN42" s="480">
        <v>364</v>
      </c>
      <c r="AO42" s="480">
        <v>338</v>
      </c>
      <c r="AP42" s="480">
        <v>1</v>
      </c>
      <c r="AQ42" s="614">
        <v>703</v>
      </c>
      <c r="AR42" s="615"/>
      <c r="AS42" s="615"/>
      <c r="AT42" s="615"/>
      <c r="AU42" s="615"/>
    </row>
    <row r="43" spans="1:47" ht="20.100000000000001" customHeight="1" x14ac:dyDescent="0.2">
      <c r="A43" s="496" t="s">
        <v>242</v>
      </c>
      <c r="B43" s="473" t="s">
        <v>445</v>
      </c>
      <c r="C43" s="473" t="s">
        <v>127</v>
      </c>
      <c r="D43" s="480">
        <v>327</v>
      </c>
      <c r="E43" s="480">
        <v>234</v>
      </c>
      <c r="F43" s="480">
        <v>1</v>
      </c>
      <c r="G43" s="613">
        <f t="shared" si="0"/>
        <v>562</v>
      </c>
      <c r="H43" s="480">
        <v>24</v>
      </c>
      <c r="I43" s="480">
        <v>29</v>
      </c>
      <c r="J43" s="480">
        <v>0</v>
      </c>
      <c r="K43" s="613">
        <f t="shared" si="1"/>
        <v>53</v>
      </c>
      <c r="L43" s="480">
        <v>48</v>
      </c>
      <c r="M43" s="480">
        <v>91</v>
      </c>
      <c r="N43" s="480">
        <v>0</v>
      </c>
      <c r="O43" s="613">
        <f t="shared" si="2"/>
        <v>139</v>
      </c>
      <c r="P43" s="480">
        <v>2</v>
      </c>
      <c r="Q43" s="480">
        <v>2</v>
      </c>
      <c r="R43" s="480">
        <v>0</v>
      </c>
      <c r="S43" s="613">
        <f t="shared" si="3"/>
        <v>4</v>
      </c>
      <c r="T43" s="480">
        <v>216</v>
      </c>
      <c r="U43" s="480">
        <v>270</v>
      </c>
      <c r="V43" s="480">
        <v>0</v>
      </c>
      <c r="W43" s="613">
        <f t="shared" si="4"/>
        <v>486</v>
      </c>
      <c r="X43" s="480">
        <v>0</v>
      </c>
      <c r="Y43" s="480">
        <v>0</v>
      </c>
      <c r="Z43" s="480">
        <v>0</v>
      </c>
      <c r="AA43" s="613">
        <f t="shared" si="5"/>
        <v>0</v>
      </c>
      <c r="AB43" s="480">
        <v>32</v>
      </c>
      <c r="AC43" s="480">
        <v>22</v>
      </c>
      <c r="AD43" s="480">
        <v>0</v>
      </c>
      <c r="AE43" s="613">
        <f t="shared" si="6"/>
        <v>54</v>
      </c>
      <c r="AF43" s="480">
        <v>0</v>
      </c>
      <c r="AG43" s="480">
        <v>0</v>
      </c>
      <c r="AH43" s="480">
        <v>0</v>
      </c>
      <c r="AI43" s="613">
        <f t="shared" si="7"/>
        <v>0</v>
      </c>
      <c r="AJ43" s="480">
        <v>18</v>
      </c>
      <c r="AK43" s="480">
        <v>17</v>
      </c>
      <c r="AL43" s="480">
        <v>0</v>
      </c>
      <c r="AM43" s="613">
        <f t="shared" si="8"/>
        <v>35</v>
      </c>
      <c r="AN43" s="480">
        <v>667</v>
      </c>
      <c r="AO43" s="480">
        <v>665</v>
      </c>
      <c r="AP43" s="480">
        <v>1</v>
      </c>
      <c r="AQ43" s="614">
        <v>1333</v>
      </c>
      <c r="AR43" s="615"/>
      <c r="AS43" s="615"/>
      <c r="AT43" s="615"/>
      <c r="AU43" s="615"/>
    </row>
    <row r="44" spans="1:47" ht="20.100000000000001" customHeight="1" x14ac:dyDescent="0.2">
      <c r="A44" s="496" t="s">
        <v>245</v>
      </c>
      <c r="B44" s="473" t="s">
        <v>246</v>
      </c>
      <c r="C44" s="473" t="s">
        <v>127</v>
      </c>
      <c r="D44" s="480">
        <v>353</v>
      </c>
      <c r="E44" s="480">
        <v>481</v>
      </c>
      <c r="F44" s="480">
        <v>1</v>
      </c>
      <c r="G44" s="613">
        <f t="shared" si="0"/>
        <v>835</v>
      </c>
      <c r="H44" s="480">
        <v>52</v>
      </c>
      <c r="I44" s="480">
        <v>80</v>
      </c>
      <c r="J44" s="480">
        <v>0</v>
      </c>
      <c r="K44" s="613">
        <f t="shared" si="1"/>
        <v>132</v>
      </c>
      <c r="L44" s="480">
        <v>65</v>
      </c>
      <c r="M44" s="480">
        <v>154</v>
      </c>
      <c r="N44" s="480">
        <v>0</v>
      </c>
      <c r="O44" s="613">
        <f t="shared" si="2"/>
        <v>219</v>
      </c>
      <c r="P44" s="480">
        <v>0</v>
      </c>
      <c r="Q44" s="480">
        <v>0</v>
      </c>
      <c r="R44" s="480">
        <v>0</v>
      </c>
      <c r="S44" s="613">
        <f t="shared" si="3"/>
        <v>0</v>
      </c>
      <c r="T44" s="480">
        <v>307</v>
      </c>
      <c r="U44" s="480">
        <v>490</v>
      </c>
      <c r="V44" s="480">
        <v>0</v>
      </c>
      <c r="W44" s="613">
        <f t="shared" si="4"/>
        <v>797</v>
      </c>
      <c r="X44" s="480">
        <v>0</v>
      </c>
      <c r="Y44" s="480">
        <v>2</v>
      </c>
      <c r="Z44" s="480">
        <v>0</v>
      </c>
      <c r="AA44" s="613">
        <f t="shared" si="5"/>
        <v>2</v>
      </c>
      <c r="AB44" s="480">
        <v>38</v>
      </c>
      <c r="AC44" s="480">
        <v>38</v>
      </c>
      <c r="AD44" s="480">
        <v>0</v>
      </c>
      <c r="AE44" s="613">
        <f t="shared" si="6"/>
        <v>76</v>
      </c>
      <c r="AF44" s="480">
        <v>84</v>
      </c>
      <c r="AG44" s="480">
        <v>114</v>
      </c>
      <c r="AH44" s="480">
        <v>0</v>
      </c>
      <c r="AI44" s="613">
        <f t="shared" si="7"/>
        <v>198</v>
      </c>
      <c r="AJ44" s="480">
        <v>20</v>
      </c>
      <c r="AK44" s="480">
        <v>36</v>
      </c>
      <c r="AL44" s="480">
        <v>0</v>
      </c>
      <c r="AM44" s="613">
        <f t="shared" si="8"/>
        <v>56</v>
      </c>
      <c r="AN44" s="480">
        <v>919</v>
      </c>
      <c r="AO44" s="480">
        <v>1395</v>
      </c>
      <c r="AP44" s="480">
        <v>1</v>
      </c>
      <c r="AQ44" s="614">
        <v>2315</v>
      </c>
      <c r="AR44" s="615"/>
      <c r="AS44" s="615"/>
      <c r="AT44" s="615"/>
      <c r="AU44" s="615"/>
    </row>
    <row r="45" spans="1:47" ht="20.100000000000001" customHeight="1" x14ac:dyDescent="0.2">
      <c r="A45" s="496" t="s">
        <v>249</v>
      </c>
      <c r="B45" s="473" t="s">
        <v>446</v>
      </c>
      <c r="C45" s="473" t="s">
        <v>132</v>
      </c>
      <c r="D45" s="480">
        <v>47</v>
      </c>
      <c r="E45" s="480">
        <v>41</v>
      </c>
      <c r="F45" s="480">
        <v>0</v>
      </c>
      <c r="G45" s="613">
        <f t="shared" si="0"/>
        <v>88</v>
      </c>
      <c r="H45" s="480">
        <v>12</v>
      </c>
      <c r="I45" s="480">
        <v>10</v>
      </c>
      <c r="J45" s="480">
        <v>0</v>
      </c>
      <c r="K45" s="613">
        <f t="shared" si="1"/>
        <v>22</v>
      </c>
      <c r="L45" s="480">
        <v>13</v>
      </c>
      <c r="M45" s="480">
        <v>19</v>
      </c>
      <c r="N45" s="480">
        <v>0</v>
      </c>
      <c r="O45" s="613">
        <f t="shared" si="2"/>
        <v>32</v>
      </c>
      <c r="P45" s="480">
        <v>0</v>
      </c>
      <c r="Q45" s="480">
        <v>1</v>
      </c>
      <c r="R45" s="480">
        <v>0</v>
      </c>
      <c r="S45" s="613">
        <f t="shared" si="3"/>
        <v>1</v>
      </c>
      <c r="T45" s="480">
        <v>36</v>
      </c>
      <c r="U45" s="480">
        <v>50</v>
      </c>
      <c r="V45" s="480">
        <v>0</v>
      </c>
      <c r="W45" s="613">
        <f t="shared" si="4"/>
        <v>86</v>
      </c>
      <c r="X45" s="480">
        <v>0</v>
      </c>
      <c r="Y45" s="480">
        <v>0</v>
      </c>
      <c r="Z45" s="480">
        <v>0</v>
      </c>
      <c r="AA45" s="613">
        <f t="shared" si="5"/>
        <v>0</v>
      </c>
      <c r="AB45" s="480">
        <v>3</v>
      </c>
      <c r="AC45" s="480">
        <v>5</v>
      </c>
      <c r="AD45" s="480">
        <v>0</v>
      </c>
      <c r="AE45" s="613">
        <f t="shared" si="6"/>
        <v>8</v>
      </c>
      <c r="AF45" s="480">
        <v>1</v>
      </c>
      <c r="AG45" s="480">
        <v>3</v>
      </c>
      <c r="AH45" s="480">
        <v>0</v>
      </c>
      <c r="AI45" s="613">
        <f t="shared" si="7"/>
        <v>4</v>
      </c>
      <c r="AJ45" s="480">
        <v>4</v>
      </c>
      <c r="AK45" s="480">
        <v>0</v>
      </c>
      <c r="AL45" s="480">
        <v>0</v>
      </c>
      <c r="AM45" s="613">
        <f t="shared" si="8"/>
        <v>4</v>
      </c>
      <c r="AN45" s="480">
        <v>116</v>
      </c>
      <c r="AO45" s="480">
        <v>129</v>
      </c>
      <c r="AP45" s="480">
        <v>0</v>
      </c>
      <c r="AQ45" s="614">
        <v>245</v>
      </c>
      <c r="AR45" s="615"/>
      <c r="AS45" s="615"/>
      <c r="AT45" s="615"/>
      <c r="AU45" s="615"/>
    </row>
    <row r="46" spans="1:47" ht="20.100000000000001" customHeight="1" x14ac:dyDescent="0.2">
      <c r="A46" s="496" t="s">
        <v>249</v>
      </c>
      <c r="B46" s="473" t="s">
        <v>447</v>
      </c>
      <c r="C46" s="473" t="s">
        <v>132</v>
      </c>
      <c r="D46" s="480">
        <v>400</v>
      </c>
      <c r="E46" s="480">
        <v>574</v>
      </c>
      <c r="F46" s="480">
        <v>1</v>
      </c>
      <c r="G46" s="613">
        <f t="shared" si="0"/>
        <v>975</v>
      </c>
      <c r="H46" s="480">
        <v>48</v>
      </c>
      <c r="I46" s="480">
        <v>76</v>
      </c>
      <c r="J46" s="480">
        <v>0</v>
      </c>
      <c r="K46" s="613">
        <f t="shared" si="1"/>
        <v>124</v>
      </c>
      <c r="L46" s="480">
        <v>78</v>
      </c>
      <c r="M46" s="480">
        <v>179</v>
      </c>
      <c r="N46" s="480">
        <v>0</v>
      </c>
      <c r="O46" s="613">
        <f t="shared" si="2"/>
        <v>257</v>
      </c>
      <c r="P46" s="480">
        <v>0</v>
      </c>
      <c r="Q46" s="480">
        <v>0</v>
      </c>
      <c r="R46" s="480">
        <v>0</v>
      </c>
      <c r="S46" s="613">
        <f t="shared" si="3"/>
        <v>0</v>
      </c>
      <c r="T46" s="480">
        <v>316</v>
      </c>
      <c r="U46" s="480">
        <v>481</v>
      </c>
      <c r="V46" s="480">
        <v>0</v>
      </c>
      <c r="W46" s="613">
        <f t="shared" si="4"/>
        <v>797</v>
      </c>
      <c r="X46" s="480">
        <v>2</v>
      </c>
      <c r="Y46" s="480">
        <v>2</v>
      </c>
      <c r="Z46" s="480">
        <v>0</v>
      </c>
      <c r="AA46" s="613">
        <f t="shared" si="5"/>
        <v>4</v>
      </c>
      <c r="AB46" s="480">
        <v>41</v>
      </c>
      <c r="AC46" s="480">
        <v>58</v>
      </c>
      <c r="AD46" s="480">
        <v>1</v>
      </c>
      <c r="AE46" s="613">
        <f t="shared" si="6"/>
        <v>100</v>
      </c>
      <c r="AF46" s="480">
        <v>140</v>
      </c>
      <c r="AG46" s="480">
        <v>228</v>
      </c>
      <c r="AH46" s="480">
        <v>1</v>
      </c>
      <c r="AI46" s="613">
        <f t="shared" si="7"/>
        <v>369</v>
      </c>
      <c r="AJ46" s="480">
        <v>124</v>
      </c>
      <c r="AK46" s="480">
        <v>175</v>
      </c>
      <c r="AL46" s="480">
        <v>1</v>
      </c>
      <c r="AM46" s="613">
        <f t="shared" si="8"/>
        <v>300</v>
      </c>
      <c r="AN46" s="480">
        <v>1149</v>
      </c>
      <c r="AO46" s="480">
        <v>1773</v>
      </c>
      <c r="AP46" s="480">
        <v>4</v>
      </c>
      <c r="AQ46" s="614">
        <v>2926</v>
      </c>
      <c r="AR46" s="615"/>
      <c r="AS46" s="615"/>
      <c r="AT46" s="615"/>
      <c r="AU46" s="615"/>
    </row>
    <row r="47" spans="1:47" ht="20.100000000000001" customHeight="1" x14ac:dyDescent="0.2">
      <c r="A47" s="496" t="s">
        <v>249</v>
      </c>
      <c r="B47" s="473" t="s">
        <v>448</v>
      </c>
      <c r="C47" s="473" t="s">
        <v>127</v>
      </c>
      <c r="D47" s="480">
        <v>27</v>
      </c>
      <c r="E47" s="480">
        <v>43</v>
      </c>
      <c r="F47" s="480">
        <v>0</v>
      </c>
      <c r="G47" s="613">
        <f t="shared" si="0"/>
        <v>70</v>
      </c>
      <c r="H47" s="480">
        <v>1</v>
      </c>
      <c r="I47" s="480">
        <v>3</v>
      </c>
      <c r="J47" s="480">
        <v>0</v>
      </c>
      <c r="K47" s="613">
        <f t="shared" si="1"/>
        <v>4</v>
      </c>
      <c r="L47" s="480">
        <v>2</v>
      </c>
      <c r="M47" s="480">
        <v>4</v>
      </c>
      <c r="N47" s="480">
        <v>0</v>
      </c>
      <c r="O47" s="613">
        <f t="shared" si="2"/>
        <v>6</v>
      </c>
      <c r="P47" s="480">
        <v>0</v>
      </c>
      <c r="Q47" s="480">
        <v>0</v>
      </c>
      <c r="R47" s="480">
        <v>0</v>
      </c>
      <c r="S47" s="613">
        <f t="shared" si="3"/>
        <v>0</v>
      </c>
      <c r="T47" s="480">
        <v>32</v>
      </c>
      <c r="U47" s="480">
        <v>46</v>
      </c>
      <c r="V47" s="480">
        <v>0</v>
      </c>
      <c r="W47" s="613">
        <f t="shared" si="4"/>
        <v>78</v>
      </c>
      <c r="X47" s="480">
        <v>0</v>
      </c>
      <c r="Y47" s="480">
        <v>0</v>
      </c>
      <c r="Z47" s="480">
        <v>0</v>
      </c>
      <c r="AA47" s="613">
        <f t="shared" si="5"/>
        <v>0</v>
      </c>
      <c r="AB47" s="480">
        <v>2</v>
      </c>
      <c r="AC47" s="480">
        <v>1</v>
      </c>
      <c r="AD47" s="480">
        <v>0</v>
      </c>
      <c r="AE47" s="613">
        <f t="shared" si="6"/>
        <v>3</v>
      </c>
      <c r="AF47" s="480">
        <v>0</v>
      </c>
      <c r="AG47" s="480">
        <v>0</v>
      </c>
      <c r="AH47" s="480">
        <v>0</v>
      </c>
      <c r="AI47" s="613">
        <f t="shared" si="7"/>
        <v>0</v>
      </c>
      <c r="AJ47" s="480">
        <v>5</v>
      </c>
      <c r="AK47" s="480">
        <v>2</v>
      </c>
      <c r="AL47" s="480">
        <v>0</v>
      </c>
      <c r="AM47" s="613">
        <f t="shared" si="8"/>
        <v>7</v>
      </c>
      <c r="AN47" s="480">
        <v>69</v>
      </c>
      <c r="AO47" s="480">
        <v>99</v>
      </c>
      <c r="AP47" s="480">
        <v>0</v>
      </c>
      <c r="AQ47" s="614">
        <v>168</v>
      </c>
      <c r="AR47" s="615"/>
      <c r="AS47" s="615"/>
      <c r="AT47" s="615"/>
      <c r="AU47" s="615"/>
    </row>
    <row r="48" spans="1:47" ht="20.100000000000001" customHeight="1" x14ac:dyDescent="0.2">
      <c r="A48" s="496" t="s">
        <v>249</v>
      </c>
      <c r="B48" s="473" t="s">
        <v>516</v>
      </c>
      <c r="C48" s="473" t="s">
        <v>132</v>
      </c>
      <c r="D48" s="480">
        <v>406</v>
      </c>
      <c r="E48" s="480">
        <v>511</v>
      </c>
      <c r="F48" s="480">
        <v>1</v>
      </c>
      <c r="G48" s="613">
        <f t="shared" si="0"/>
        <v>918</v>
      </c>
      <c r="H48" s="480">
        <v>57</v>
      </c>
      <c r="I48" s="480">
        <v>81</v>
      </c>
      <c r="J48" s="480">
        <v>0</v>
      </c>
      <c r="K48" s="613">
        <f t="shared" si="1"/>
        <v>138</v>
      </c>
      <c r="L48" s="480">
        <v>58</v>
      </c>
      <c r="M48" s="480">
        <v>133</v>
      </c>
      <c r="N48" s="480">
        <v>0</v>
      </c>
      <c r="O48" s="613">
        <f t="shared" si="2"/>
        <v>191</v>
      </c>
      <c r="P48" s="480">
        <v>3</v>
      </c>
      <c r="Q48" s="480">
        <v>1</v>
      </c>
      <c r="R48" s="480">
        <v>0</v>
      </c>
      <c r="S48" s="613">
        <f t="shared" si="3"/>
        <v>4</v>
      </c>
      <c r="T48" s="480">
        <v>341</v>
      </c>
      <c r="U48" s="480">
        <v>522</v>
      </c>
      <c r="V48" s="480">
        <v>0</v>
      </c>
      <c r="W48" s="613">
        <f t="shared" si="4"/>
        <v>863</v>
      </c>
      <c r="X48" s="480">
        <v>3</v>
      </c>
      <c r="Y48" s="480">
        <v>9</v>
      </c>
      <c r="Z48" s="480">
        <v>0</v>
      </c>
      <c r="AA48" s="613">
        <f t="shared" si="5"/>
        <v>12</v>
      </c>
      <c r="AB48" s="480">
        <v>36</v>
      </c>
      <c r="AC48" s="480">
        <v>44</v>
      </c>
      <c r="AD48" s="480">
        <v>0</v>
      </c>
      <c r="AE48" s="613">
        <f t="shared" si="6"/>
        <v>80</v>
      </c>
      <c r="AF48" s="480">
        <v>89</v>
      </c>
      <c r="AG48" s="480">
        <v>135</v>
      </c>
      <c r="AH48" s="480">
        <v>0</v>
      </c>
      <c r="AI48" s="613">
        <f t="shared" si="7"/>
        <v>224</v>
      </c>
      <c r="AJ48" s="480">
        <v>26</v>
      </c>
      <c r="AK48" s="480">
        <v>41</v>
      </c>
      <c r="AL48" s="480">
        <v>1</v>
      </c>
      <c r="AM48" s="613">
        <f t="shared" si="8"/>
        <v>68</v>
      </c>
      <c r="AN48" s="480">
        <v>1019</v>
      </c>
      <c r="AO48" s="480">
        <v>1477</v>
      </c>
      <c r="AP48" s="480">
        <v>2</v>
      </c>
      <c r="AQ48" s="614">
        <v>2498</v>
      </c>
      <c r="AR48" s="615"/>
      <c r="AS48" s="615"/>
      <c r="AT48" s="615"/>
      <c r="AU48" s="615"/>
    </row>
    <row r="49" spans="1:47" ht="20.100000000000001" customHeight="1" x14ac:dyDescent="0.2">
      <c r="A49" s="496" t="s">
        <v>249</v>
      </c>
      <c r="B49" s="473" t="s">
        <v>450</v>
      </c>
      <c r="C49" s="473" t="s">
        <v>127</v>
      </c>
      <c r="D49" s="480">
        <v>321</v>
      </c>
      <c r="E49" s="480">
        <v>370</v>
      </c>
      <c r="F49" s="480">
        <v>0</v>
      </c>
      <c r="G49" s="613">
        <f t="shared" si="0"/>
        <v>691</v>
      </c>
      <c r="H49" s="480">
        <v>28</v>
      </c>
      <c r="I49" s="480">
        <v>32</v>
      </c>
      <c r="J49" s="480">
        <v>0</v>
      </c>
      <c r="K49" s="613">
        <f t="shared" si="1"/>
        <v>60</v>
      </c>
      <c r="L49" s="480">
        <v>45</v>
      </c>
      <c r="M49" s="480">
        <v>78</v>
      </c>
      <c r="N49" s="480">
        <v>0</v>
      </c>
      <c r="O49" s="613">
        <f t="shared" si="2"/>
        <v>123</v>
      </c>
      <c r="P49" s="480">
        <v>1</v>
      </c>
      <c r="Q49" s="480">
        <v>0</v>
      </c>
      <c r="R49" s="480">
        <v>0</v>
      </c>
      <c r="S49" s="613">
        <f t="shared" si="3"/>
        <v>1</v>
      </c>
      <c r="T49" s="480">
        <v>219</v>
      </c>
      <c r="U49" s="480">
        <v>323</v>
      </c>
      <c r="V49" s="480">
        <v>0</v>
      </c>
      <c r="W49" s="613">
        <f t="shared" si="4"/>
        <v>542</v>
      </c>
      <c r="X49" s="480">
        <v>1</v>
      </c>
      <c r="Y49" s="480">
        <v>1</v>
      </c>
      <c r="Z49" s="480">
        <v>0</v>
      </c>
      <c r="AA49" s="613">
        <f t="shared" si="5"/>
        <v>2</v>
      </c>
      <c r="AB49" s="480">
        <v>37</v>
      </c>
      <c r="AC49" s="480">
        <v>32</v>
      </c>
      <c r="AD49" s="480">
        <v>0</v>
      </c>
      <c r="AE49" s="613">
        <f t="shared" si="6"/>
        <v>69</v>
      </c>
      <c r="AF49" s="480">
        <v>119</v>
      </c>
      <c r="AG49" s="480">
        <v>147</v>
      </c>
      <c r="AH49" s="480">
        <v>1</v>
      </c>
      <c r="AI49" s="613">
        <f t="shared" si="7"/>
        <v>267</v>
      </c>
      <c r="AJ49" s="480">
        <v>20</v>
      </c>
      <c r="AK49" s="480">
        <v>27</v>
      </c>
      <c r="AL49" s="480">
        <v>0</v>
      </c>
      <c r="AM49" s="613">
        <f t="shared" si="8"/>
        <v>47</v>
      </c>
      <c r="AN49" s="480">
        <v>791</v>
      </c>
      <c r="AO49" s="480">
        <v>1010</v>
      </c>
      <c r="AP49" s="480">
        <v>1</v>
      </c>
      <c r="AQ49" s="614">
        <v>1802</v>
      </c>
      <c r="AR49" s="615"/>
      <c r="AS49" s="615"/>
      <c r="AT49" s="615"/>
      <c r="AU49" s="615"/>
    </row>
    <row r="50" spans="1:47" ht="20.100000000000001" customHeight="1" x14ac:dyDescent="0.2">
      <c r="A50" s="496" t="s">
        <v>263</v>
      </c>
      <c r="B50" s="473" t="s">
        <v>451</v>
      </c>
      <c r="C50" s="473" t="s">
        <v>127</v>
      </c>
      <c r="D50" s="480">
        <v>280</v>
      </c>
      <c r="E50" s="480">
        <v>287</v>
      </c>
      <c r="F50" s="480">
        <v>2</v>
      </c>
      <c r="G50" s="613">
        <f t="shared" si="0"/>
        <v>569</v>
      </c>
      <c r="H50" s="480">
        <v>23</v>
      </c>
      <c r="I50" s="480">
        <v>40</v>
      </c>
      <c r="J50" s="480">
        <v>0</v>
      </c>
      <c r="K50" s="613">
        <f t="shared" si="1"/>
        <v>63</v>
      </c>
      <c r="L50" s="480">
        <v>35</v>
      </c>
      <c r="M50" s="480">
        <v>72</v>
      </c>
      <c r="N50" s="480">
        <v>0</v>
      </c>
      <c r="O50" s="613">
        <f t="shared" si="2"/>
        <v>107</v>
      </c>
      <c r="P50" s="480">
        <v>2</v>
      </c>
      <c r="Q50" s="480">
        <v>1</v>
      </c>
      <c r="R50" s="480">
        <v>0</v>
      </c>
      <c r="S50" s="613">
        <f t="shared" si="3"/>
        <v>3</v>
      </c>
      <c r="T50" s="480">
        <v>73</v>
      </c>
      <c r="U50" s="480">
        <v>120</v>
      </c>
      <c r="V50" s="480">
        <v>0</v>
      </c>
      <c r="W50" s="613">
        <f t="shared" si="4"/>
        <v>193</v>
      </c>
      <c r="X50" s="480">
        <v>0</v>
      </c>
      <c r="Y50" s="480">
        <v>0</v>
      </c>
      <c r="Z50" s="480">
        <v>0</v>
      </c>
      <c r="AA50" s="613">
        <f t="shared" si="5"/>
        <v>0</v>
      </c>
      <c r="AB50" s="480">
        <v>19</v>
      </c>
      <c r="AC50" s="480">
        <v>21</v>
      </c>
      <c r="AD50" s="480">
        <v>0</v>
      </c>
      <c r="AE50" s="613">
        <f t="shared" si="6"/>
        <v>40</v>
      </c>
      <c r="AF50" s="480">
        <v>15</v>
      </c>
      <c r="AG50" s="480">
        <v>18</v>
      </c>
      <c r="AH50" s="480">
        <v>0</v>
      </c>
      <c r="AI50" s="613">
        <f t="shared" si="7"/>
        <v>33</v>
      </c>
      <c r="AJ50" s="480">
        <v>9</v>
      </c>
      <c r="AK50" s="480">
        <v>19</v>
      </c>
      <c r="AL50" s="480">
        <v>0</v>
      </c>
      <c r="AM50" s="613">
        <f t="shared" si="8"/>
        <v>28</v>
      </c>
      <c r="AN50" s="480">
        <v>456</v>
      </c>
      <c r="AO50" s="480">
        <v>578</v>
      </c>
      <c r="AP50" s="480">
        <v>2</v>
      </c>
      <c r="AQ50" s="614">
        <v>1036</v>
      </c>
      <c r="AR50" s="615"/>
      <c r="AS50" s="615"/>
      <c r="AT50" s="615"/>
      <c r="AU50" s="615"/>
    </row>
    <row r="51" spans="1:47" ht="20.100000000000001" customHeight="1" x14ac:dyDescent="0.2">
      <c r="A51" s="496" t="s">
        <v>263</v>
      </c>
      <c r="B51" s="473" t="s">
        <v>452</v>
      </c>
      <c r="C51" s="473" t="s">
        <v>127</v>
      </c>
      <c r="D51" s="480">
        <v>46</v>
      </c>
      <c r="E51" s="480">
        <v>29</v>
      </c>
      <c r="F51" s="480">
        <v>0</v>
      </c>
      <c r="G51" s="613">
        <f t="shared" si="0"/>
        <v>75</v>
      </c>
      <c r="H51" s="480">
        <v>9</v>
      </c>
      <c r="I51" s="480">
        <v>17</v>
      </c>
      <c r="J51" s="480">
        <v>0</v>
      </c>
      <c r="K51" s="613">
        <f t="shared" si="1"/>
        <v>26</v>
      </c>
      <c r="L51" s="480">
        <v>6</v>
      </c>
      <c r="M51" s="480">
        <v>10</v>
      </c>
      <c r="N51" s="480">
        <v>0</v>
      </c>
      <c r="O51" s="613">
        <f t="shared" si="2"/>
        <v>16</v>
      </c>
      <c r="P51" s="480">
        <v>2</v>
      </c>
      <c r="Q51" s="480">
        <v>0</v>
      </c>
      <c r="R51" s="480">
        <v>0</v>
      </c>
      <c r="S51" s="613">
        <f t="shared" si="3"/>
        <v>2</v>
      </c>
      <c r="T51" s="480">
        <v>21</v>
      </c>
      <c r="U51" s="480">
        <v>35</v>
      </c>
      <c r="V51" s="480">
        <v>0</v>
      </c>
      <c r="W51" s="613">
        <f t="shared" si="4"/>
        <v>56</v>
      </c>
      <c r="X51" s="480">
        <v>0</v>
      </c>
      <c r="Y51" s="480">
        <v>0</v>
      </c>
      <c r="Z51" s="480">
        <v>0</v>
      </c>
      <c r="AA51" s="613">
        <f t="shared" si="5"/>
        <v>0</v>
      </c>
      <c r="AB51" s="480">
        <v>0</v>
      </c>
      <c r="AC51" s="480">
        <v>0</v>
      </c>
      <c r="AD51" s="480">
        <v>0</v>
      </c>
      <c r="AE51" s="613">
        <f t="shared" si="6"/>
        <v>0</v>
      </c>
      <c r="AF51" s="480">
        <v>0</v>
      </c>
      <c r="AG51" s="480">
        <v>0</v>
      </c>
      <c r="AH51" s="480">
        <v>0</v>
      </c>
      <c r="AI51" s="613">
        <f t="shared" si="7"/>
        <v>0</v>
      </c>
      <c r="AJ51" s="480">
        <v>1</v>
      </c>
      <c r="AK51" s="480">
        <v>0</v>
      </c>
      <c r="AL51" s="480">
        <v>0</v>
      </c>
      <c r="AM51" s="613">
        <f t="shared" si="8"/>
        <v>1</v>
      </c>
      <c r="AN51" s="480">
        <v>85</v>
      </c>
      <c r="AO51" s="480">
        <v>91</v>
      </c>
      <c r="AP51" s="480">
        <v>0</v>
      </c>
      <c r="AQ51" s="614">
        <v>176</v>
      </c>
      <c r="AR51" s="615"/>
      <c r="AS51" s="615"/>
      <c r="AT51" s="615"/>
      <c r="AU51" s="615"/>
    </row>
    <row r="52" spans="1:47" ht="20.100000000000001" customHeight="1" x14ac:dyDescent="0.2">
      <c r="A52" s="496" t="s">
        <v>267</v>
      </c>
      <c r="B52" s="473" t="s">
        <v>453</v>
      </c>
      <c r="C52" s="473" t="s">
        <v>127</v>
      </c>
      <c r="D52" s="480">
        <v>165</v>
      </c>
      <c r="E52" s="480">
        <v>155</v>
      </c>
      <c r="F52" s="480">
        <v>0</v>
      </c>
      <c r="G52" s="613">
        <f t="shared" si="0"/>
        <v>320</v>
      </c>
      <c r="H52" s="480">
        <v>7</v>
      </c>
      <c r="I52" s="480">
        <v>9</v>
      </c>
      <c r="J52" s="480">
        <v>0</v>
      </c>
      <c r="K52" s="613">
        <f t="shared" si="1"/>
        <v>16</v>
      </c>
      <c r="L52" s="480">
        <v>8</v>
      </c>
      <c r="M52" s="480">
        <v>10</v>
      </c>
      <c r="N52" s="480">
        <v>0</v>
      </c>
      <c r="O52" s="613">
        <f t="shared" si="2"/>
        <v>18</v>
      </c>
      <c r="P52" s="480">
        <v>0</v>
      </c>
      <c r="Q52" s="480">
        <v>0</v>
      </c>
      <c r="R52" s="480">
        <v>0</v>
      </c>
      <c r="S52" s="613">
        <f t="shared" si="3"/>
        <v>0</v>
      </c>
      <c r="T52" s="480">
        <v>54</v>
      </c>
      <c r="U52" s="480">
        <v>63</v>
      </c>
      <c r="V52" s="480">
        <v>0</v>
      </c>
      <c r="W52" s="613">
        <f t="shared" si="4"/>
        <v>117</v>
      </c>
      <c r="X52" s="480">
        <v>0</v>
      </c>
      <c r="Y52" s="480">
        <v>0</v>
      </c>
      <c r="Z52" s="480">
        <v>0</v>
      </c>
      <c r="AA52" s="613">
        <f t="shared" si="5"/>
        <v>0</v>
      </c>
      <c r="AB52" s="480">
        <v>13</v>
      </c>
      <c r="AC52" s="480">
        <v>11</v>
      </c>
      <c r="AD52" s="480">
        <v>0</v>
      </c>
      <c r="AE52" s="613">
        <f t="shared" si="6"/>
        <v>24</v>
      </c>
      <c r="AF52" s="480">
        <v>4</v>
      </c>
      <c r="AG52" s="480">
        <v>5</v>
      </c>
      <c r="AH52" s="480">
        <v>0</v>
      </c>
      <c r="AI52" s="613">
        <f t="shared" si="7"/>
        <v>9</v>
      </c>
      <c r="AJ52" s="480">
        <v>4</v>
      </c>
      <c r="AK52" s="480">
        <v>8</v>
      </c>
      <c r="AL52" s="480">
        <v>0</v>
      </c>
      <c r="AM52" s="613">
        <f t="shared" si="8"/>
        <v>12</v>
      </c>
      <c r="AN52" s="480">
        <v>255</v>
      </c>
      <c r="AO52" s="480">
        <v>261</v>
      </c>
      <c r="AP52" s="480">
        <v>0</v>
      </c>
      <c r="AQ52" s="614">
        <v>516</v>
      </c>
      <c r="AR52" s="615"/>
      <c r="AS52" s="615"/>
      <c r="AT52" s="615"/>
      <c r="AU52" s="615"/>
    </row>
    <row r="53" spans="1:47" ht="20.100000000000001" customHeight="1" x14ac:dyDescent="0.2">
      <c r="A53" s="496" t="s">
        <v>267</v>
      </c>
      <c r="B53" s="473" t="s">
        <v>454</v>
      </c>
      <c r="C53" s="473" t="s">
        <v>132</v>
      </c>
      <c r="D53" s="480">
        <v>369</v>
      </c>
      <c r="E53" s="480">
        <v>392</v>
      </c>
      <c r="F53" s="480">
        <v>0</v>
      </c>
      <c r="G53" s="613">
        <f t="shared" si="0"/>
        <v>761</v>
      </c>
      <c r="H53" s="480">
        <v>24</v>
      </c>
      <c r="I53" s="480">
        <v>34</v>
      </c>
      <c r="J53" s="480">
        <v>0</v>
      </c>
      <c r="K53" s="613">
        <f t="shared" si="1"/>
        <v>58</v>
      </c>
      <c r="L53" s="480">
        <v>33</v>
      </c>
      <c r="M53" s="480">
        <v>56</v>
      </c>
      <c r="N53" s="480">
        <v>0</v>
      </c>
      <c r="O53" s="613">
        <f t="shared" si="2"/>
        <v>89</v>
      </c>
      <c r="P53" s="480">
        <v>0</v>
      </c>
      <c r="Q53" s="480">
        <v>1</v>
      </c>
      <c r="R53" s="480">
        <v>0</v>
      </c>
      <c r="S53" s="613">
        <f t="shared" si="3"/>
        <v>1</v>
      </c>
      <c r="T53" s="480">
        <v>216</v>
      </c>
      <c r="U53" s="480">
        <v>296</v>
      </c>
      <c r="V53" s="480">
        <v>0</v>
      </c>
      <c r="W53" s="613">
        <f t="shared" si="4"/>
        <v>512</v>
      </c>
      <c r="X53" s="480">
        <v>2</v>
      </c>
      <c r="Y53" s="480">
        <v>3</v>
      </c>
      <c r="Z53" s="480">
        <v>0</v>
      </c>
      <c r="AA53" s="613">
        <f t="shared" si="5"/>
        <v>5</v>
      </c>
      <c r="AB53" s="480">
        <v>30</v>
      </c>
      <c r="AC53" s="480">
        <v>39</v>
      </c>
      <c r="AD53" s="480">
        <v>0</v>
      </c>
      <c r="AE53" s="613">
        <f t="shared" si="6"/>
        <v>69</v>
      </c>
      <c r="AF53" s="480">
        <v>91</v>
      </c>
      <c r="AG53" s="480">
        <v>138</v>
      </c>
      <c r="AH53" s="480">
        <v>1</v>
      </c>
      <c r="AI53" s="613">
        <f t="shared" si="7"/>
        <v>230</v>
      </c>
      <c r="AJ53" s="480">
        <v>17</v>
      </c>
      <c r="AK53" s="480">
        <v>17</v>
      </c>
      <c r="AL53" s="480">
        <v>0</v>
      </c>
      <c r="AM53" s="613">
        <f t="shared" si="8"/>
        <v>34</v>
      </c>
      <c r="AN53" s="480">
        <v>782</v>
      </c>
      <c r="AO53" s="480">
        <v>976</v>
      </c>
      <c r="AP53" s="480">
        <v>1</v>
      </c>
      <c r="AQ53" s="614">
        <v>1759</v>
      </c>
      <c r="AR53" s="615"/>
      <c r="AS53" s="615"/>
      <c r="AT53" s="615"/>
      <c r="AU53" s="615"/>
    </row>
    <row r="54" spans="1:47" ht="20.100000000000001" customHeight="1" x14ac:dyDescent="0.2">
      <c r="A54" s="496" t="s">
        <v>272</v>
      </c>
      <c r="B54" s="473" t="s">
        <v>455</v>
      </c>
      <c r="C54" s="473" t="s">
        <v>127</v>
      </c>
      <c r="D54" s="480">
        <v>201</v>
      </c>
      <c r="E54" s="480">
        <v>165</v>
      </c>
      <c r="F54" s="480">
        <v>0</v>
      </c>
      <c r="G54" s="613">
        <f t="shared" si="0"/>
        <v>366</v>
      </c>
      <c r="H54" s="480">
        <v>9</v>
      </c>
      <c r="I54" s="480">
        <v>5</v>
      </c>
      <c r="J54" s="480">
        <v>0</v>
      </c>
      <c r="K54" s="613">
        <f t="shared" si="1"/>
        <v>14</v>
      </c>
      <c r="L54" s="480">
        <v>24</v>
      </c>
      <c r="M54" s="480">
        <v>27</v>
      </c>
      <c r="N54" s="480">
        <v>0</v>
      </c>
      <c r="O54" s="613">
        <f t="shared" si="2"/>
        <v>51</v>
      </c>
      <c r="P54" s="480">
        <v>10</v>
      </c>
      <c r="Q54" s="480">
        <v>9</v>
      </c>
      <c r="R54" s="480">
        <v>0</v>
      </c>
      <c r="S54" s="613">
        <f t="shared" si="3"/>
        <v>19</v>
      </c>
      <c r="T54" s="480">
        <v>66</v>
      </c>
      <c r="U54" s="480">
        <v>76</v>
      </c>
      <c r="V54" s="480">
        <v>0</v>
      </c>
      <c r="W54" s="613">
        <f t="shared" si="4"/>
        <v>142</v>
      </c>
      <c r="X54" s="480">
        <v>2</v>
      </c>
      <c r="Y54" s="480">
        <v>2</v>
      </c>
      <c r="Z54" s="480">
        <v>0</v>
      </c>
      <c r="AA54" s="613">
        <f t="shared" si="5"/>
        <v>4</v>
      </c>
      <c r="AB54" s="480">
        <v>0</v>
      </c>
      <c r="AC54" s="480">
        <v>0</v>
      </c>
      <c r="AD54" s="480">
        <v>0</v>
      </c>
      <c r="AE54" s="613">
        <f t="shared" si="6"/>
        <v>0</v>
      </c>
      <c r="AF54" s="480">
        <v>0</v>
      </c>
      <c r="AG54" s="480">
        <v>0</v>
      </c>
      <c r="AH54" s="480">
        <v>0</v>
      </c>
      <c r="AI54" s="613">
        <f t="shared" si="7"/>
        <v>0</v>
      </c>
      <c r="AJ54" s="480">
        <v>9</v>
      </c>
      <c r="AK54" s="480">
        <v>6</v>
      </c>
      <c r="AL54" s="480">
        <v>0</v>
      </c>
      <c r="AM54" s="613">
        <f t="shared" si="8"/>
        <v>15</v>
      </c>
      <c r="AN54" s="480">
        <v>321</v>
      </c>
      <c r="AO54" s="480">
        <v>290</v>
      </c>
      <c r="AP54" s="480">
        <v>0</v>
      </c>
      <c r="AQ54" s="614">
        <v>611</v>
      </c>
      <c r="AR54" s="615"/>
      <c r="AS54" s="615"/>
      <c r="AT54" s="615"/>
      <c r="AU54" s="615"/>
    </row>
    <row r="55" spans="1:47" ht="20.100000000000001" customHeight="1" x14ac:dyDescent="0.2">
      <c r="A55" s="496" t="s">
        <v>276</v>
      </c>
      <c r="B55" s="473" t="s">
        <v>456</v>
      </c>
      <c r="C55" s="473" t="s">
        <v>127</v>
      </c>
      <c r="D55" s="480">
        <v>65</v>
      </c>
      <c r="E55" s="480">
        <v>49</v>
      </c>
      <c r="F55" s="480">
        <v>0</v>
      </c>
      <c r="G55" s="613">
        <f t="shared" si="0"/>
        <v>114</v>
      </c>
      <c r="H55" s="480">
        <v>0</v>
      </c>
      <c r="I55" s="480">
        <v>0</v>
      </c>
      <c r="J55" s="480">
        <v>0</v>
      </c>
      <c r="K55" s="613">
        <f t="shared" si="1"/>
        <v>0</v>
      </c>
      <c r="L55" s="480">
        <v>9</v>
      </c>
      <c r="M55" s="480">
        <v>10</v>
      </c>
      <c r="N55" s="480">
        <v>0</v>
      </c>
      <c r="O55" s="613">
        <f t="shared" si="2"/>
        <v>19</v>
      </c>
      <c r="P55" s="480">
        <v>0</v>
      </c>
      <c r="Q55" s="480">
        <v>0</v>
      </c>
      <c r="R55" s="480">
        <v>0</v>
      </c>
      <c r="S55" s="613">
        <f t="shared" si="3"/>
        <v>0</v>
      </c>
      <c r="T55" s="480">
        <v>22</v>
      </c>
      <c r="U55" s="480">
        <v>43</v>
      </c>
      <c r="V55" s="480">
        <v>0</v>
      </c>
      <c r="W55" s="613">
        <f t="shared" si="4"/>
        <v>65</v>
      </c>
      <c r="X55" s="480">
        <v>0</v>
      </c>
      <c r="Y55" s="480">
        <v>0</v>
      </c>
      <c r="Z55" s="480">
        <v>0</v>
      </c>
      <c r="AA55" s="613">
        <f t="shared" si="5"/>
        <v>0</v>
      </c>
      <c r="AB55" s="480">
        <v>6</v>
      </c>
      <c r="AC55" s="480">
        <v>6</v>
      </c>
      <c r="AD55" s="480">
        <v>0</v>
      </c>
      <c r="AE55" s="613">
        <f t="shared" si="6"/>
        <v>12</v>
      </c>
      <c r="AF55" s="480">
        <v>1</v>
      </c>
      <c r="AG55" s="480">
        <v>3</v>
      </c>
      <c r="AH55" s="480">
        <v>0</v>
      </c>
      <c r="AI55" s="613">
        <f t="shared" si="7"/>
        <v>4</v>
      </c>
      <c r="AJ55" s="480">
        <v>1</v>
      </c>
      <c r="AK55" s="480">
        <v>1</v>
      </c>
      <c r="AL55" s="480">
        <v>0</v>
      </c>
      <c r="AM55" s="613">
        <f t="shared" si="8"/>
        <v>2</v>
      </c>
      <c r="AN55" s="480">
        <v>104</v>
      </c>
      <c r="AO55" s="480">
        <v>112</v>
      </c>
      <c r="AP55" s="480">
        <v>0</v>
      </c>
      <c r="AQ55" s="614">
        <v>216</v>
      </c>
      <c r="AR55" s="615"/>
      <c r="AS55" s="615"/>
      <c r="AT55" s="615"/>
      <c r="AU55" s="615"/>
    </row>
    <row r="56" spans="1:47" ht="20.100000000000001" customHeight="1" x14ac:dyDescent="0.2">
      <c r="A56" s="496" t="s">
        <v>279</v>
      </c>
      <c r="B56" s="473" t="s">
        <v>457</v>
      </c>
      <c r="C56" s="473" t="s">
        <v>283</v>
      </c>
      <c r="D56" s="480">
        <v>466</v>
      </c>
      <c r="E56" s="480">
        <v>573</v>
      </c>
      <c r="F56" s="480">
        <v>0</v>
      </c>
      <c r="G56" s="613">
        <f t="shared" si="0"/>
        <v>1039</v>
      </c>
      <c r="H56" s="480">
        <v>61</v>
      </c>
      <c r="I56" s="480">
        <v>102</v>
      </c>
      <c r="J56" s="480">
        <v>0</v>
      </c>
      <c r="K56" s="613">
        <f t="shared" si="1"/>
        <v>163</v>
      </c>
      <c r="L56" s="480">
        <v>65</v>
      </c>
      <c r="M56" s="480">
        <v>118</v>
      </c>
      <c r="N56" s="480">
        <v>0</v>
      </c>
      <c r="O56" s="613">
        <f t="shared" si="2"/>
        <v>183</v>
      </c>
      <c r="P56" s="480">
        <v>1</v>
      </c>
      <c r="Q56" s="480">
        <v>0</v>
      </c>
      <c r="R56" s="480">
        <v>0</v>
      </c>
      <c r="S56" s="613">
        <f t="shared" si="3"/>
        <v>1</v>
      </c>
      <c r="T56" s="480">
        <v>340</v>
      </c>
      <c r="U56" s="480">
        <v>534</v>
      </c>
      <c r="V56" s="480">
        <v>0</v>
      </c>
      <c r="W56" s="613">
        <f t="shared" si="4"/>
        <v>874</v>
      </c>
      <c r="X56" s="480">
        <v>2</v>
      </c>
      <c r="Y56" s="480">
        <v>2</v>
      </c>
      <c r="Z56" s="480">
        <v>0</v>
      </c>
      <c r="AA56" s="613">
        <f t="shared" si="5"/>
        <v>4</v>
      </c>
      <c r="AB56" s="480">
        <v>57</v>
      </c>
      <c r="AC56" s="480">
        <v>64</v>
      </c>
      <c r="AD56" s="480">
        <v>1</v>
      </c>
      <c r="AE56" s="613">
        <f t="shared" si="6"/>
        <v>122</v>
      </c>
      <c r="AF56" s="480">
        <v>127</v>
      </c>
      <c r="AG56" s="480">
        <v>183</v>
      </c>
      <c r="AH56" s="480">
        <v>0</v>
      </c>
      <c r="AI56" s="613">
        <f t="shared" si="7"/>
        <v>310</v>
      </c>
      <c r="AJ56" s="480">
        <v>30</v>
      </c>
      <c r="AK56" s="480">
        <v>39</v>
      </c>
      <c r="AL56" s="480">
        <v>1</v>
      </c>
      <c r="AM56" s="613">
        <f t="shared" si="8"/>
        <v>70</v>
      </c>
      <c r="AN56" s="480">
        <v>1149</v>
      </c>
      <c r="AO56" s="480">
        <v>1615</v>
      </c>
      <c r="AP56" s="480">
        <v>2</v>
      </c>
      <c r="AQ56" s="614">
        <v>2766</v>
      </c>
      <c r="AR56" s="615"/>
      <c r="AS56" s="615"/>
      <c r="AT56" s="615"/>
      <c r="AU56" s="615"/>
    </row>
    <row r="57" spans="1:47" ht="20.100000000000001" customHeight="1" x14ac:dyDescent="0.2">
      <c r="A57" s="496" t="s">
        <v>279</v>
      </c>
      <c r="B57" s="473" t="s">
        <v>458</v>
      </c>
      <c r="C57" s="473" t="s">
        <v>132</v>
      </c>
      <c r="D57" s="480">
        <v>288</v>
      </c>
      <c r="E57" s="480">
        <v>361</v>
      </c>
      <c r="F57" s="480">
        <v>0</v>
      </c>
      <c r="G57" s="613">
        <f t="shared" si="0"/>
        <v>649</v>
      </c>
      <c r="H57" s="480">
        <v>31</v>
      </c>
      <c r="I57" s="480">
        <v>37</v>
      </c>
      <c r="J57" s="480">
        <v>0</v>
      </c>
      <c r="K57" s="613">
        <f t="shared" si="1"/>
        <v>68</v>
      </c>
      <c r="L57" s="480">
        <v>49</v>
      </c>
      <c r="M57" s="480">
        <v>88</v>
      </c>
      <c r="N57" s="480">
        <v>0</v>
      </c>
      <c r="O57" s="613">
        <f t="shared" si="2"/>
        <v>137</v>
      </c>
      <c r="P57" s="480">
        <v>1</v>
      </c>
      <c r="Q57" s="480">
        <v>0</v>
      </c>
      <c r="R57" s="480">
        <v>0</v>
      </c>
      <c r="S57" s="613">
        <f t="shared" si="3"/>
        <v>1</v>
      </c>
      <c r="T57" s="480">
        <v>204</v>
      </c>
      <c r="U57" s="480">
        <v>310</v>
      </c>
      <c r="V57" s="480">
        <v>0</v>
      </c>
      <c r="W57" s="613">
        <f t="shared" si="4"/>
        <v>514</v>
      </c>
      <c r="X57" s="480">
        <v>1</v>
      </c>
      <c r="Y57" s="480">
        <v>1</v>
      </c>
      <c r="Z57" s="480">
        <v>0</v>
      </c>
      <c r="AA57" s="613">
        <f t="shared" si="5"/>
        <v>2</v>
      </c>
      <c r="AB57" s="480">
        <v>31</v>
      </c>
      <c r="AC57" s="480">
        <v>26</v>
      </c>
      <c r="AD57" s="480">
        <v>1</v>
      </c>
      <c r="AE57" s="613">
        <f t="shared" si="6"/>
        <v>58</v>
      </c>
      <c r="AF57" s="480">
        <v>70</v>
      </c>
      <c r="AG57" s="480">
        <v>111</v>
      </c>
      <c r="AH57" s="480">
        <v>0</v>
      </c>
      <c r="AI57" s="613">
        <f t="shared" si="7"/>
        <v>181</v>
      </c>
      <c r="AJ57" s="480">
        <v>17</v>
      </c>
      <c r="AK57" s="480">
        <v>23</v>
      </c>
      <c r="AL57" s="480">
        <v>0</v>
      </c>
      <c r="AM57" s="613">
        <f t="shared" si="8"/>
        <v>40</v>
      </c>
      <c r="AN57" s="480">
        <v>692</v>
      </c>
      <c r="AO57" s="480">
        <v>957</v>
      </c>
      <c r="AP57" s="480">
        <v>1</v>
      </c>
      <c r="AQ57" s="614">
        <v>1650</v>
      </c>
      <c r="AR57" s="615"/>
      <c r="AS57" s="615"/>
      <c r="AT57" s="615"/>
      <c r="AU57" s="615"/>
    </row>
    <row r="58" spans="1:47" ht="20.100000000000001" customHeight="1" x14ac:dyDescent="0.2">
      <c r="A58" s="496" t="s">
        <v>279</v>
      </c>
      <c r="B58" s="473" t="s">
        <v>459</v>
      </c>
      <c r="C58" s="473" t="s">
        <v>283</v>
      </c>
      <c r="D58" s="480">
        <v>352</v>
      </c>
      <c r="E58" s="480">
        <v>466</v>
      </c>
      <c r="F58" s="480">
        <v>1</v>
      </c>
      <c r="G58" s="613">
        <f t="shared" si="0"/>
        <v>819</v>
      </c>
      <c r="H58" s="480">
        <v>37</v>
      </c>
      <c r="I58" s="480">
        <v>38</v>
      </c>
      <c r="J58" s="480">
        <v>0</v>
      </c>
      <c r="K58" s="613">
        <f t="shared" si="1"/>
        <v>75</v>
      </c>
      <c r="L58" s="480">
        <v>34</v>
      </c>
      <c r="M58" s="480">
        <v>65</v>
      </c>
      <c r="N58" s="480">
        <v>0</v>
      </c>
      <c r="O58" s="613">
        <f t="shared" si="2"/>
        <v>99</v>
      </c>
      <c r="P58" s="480">
        <v>2</v>
      </c>
      <c r="Q58" s="480">
        <v>2</v>
      </c>
      <c r="R58" s="480">
        <v>0</v>
      </c>
      <c r="S58" s="613">
        <f t="shared" si="3"/>
        <v>4</v>
      </c>
      <c r="T58" s="480">
        <v>230</v>
      </c>
      <c r="U58" s="480">
        <v>350</v>
      </c>
      <c r="V58" s="480">
        <v>1</v>
      </c>
      <c r="W58" s="613">
        <f t="shared" si="4"/>
        <v>581</v>
      </c>
      <c r="X58" s="480">
        <v>1</v>
      </c>
      <c r="Y58" s="480">
        <v>4</v>
      </c>
      <c r="Z58" s="480">
        <v>0</v>
      </c>
      <c r="AA58" s="613">
        <f t="shared" si="5"/>
        <v>5</v>
      </c>
      <c r="AB58" s="480">
        <v>0</v>
      </c>
      <c r="AC58" s="480">
        <v>0</v>
      </c>
      <c r="AD58" s="480">
        <v>0</v>
      </c>
      <c r="AE58" s="613">
        <f t="shared" si="6"/>
        <v>0</v>
      </c>
      <c r="AF58" s="480">
        <v>0</v>
      </c>
      <c r="AG58" s="480">
        <v>0</v>
      </c>
      <c r="AH58" s="480">
        <v>0</v>
      </c>
      <c r="AI58" s="613">
        <f t="shared" si="7"/>
        <v>0</v>
      </c>
      <c r="AJ58" s="480">
        <v>0</v>
      </c>
      <c r="AK58" s="480">
        <v>0</v>
      </c>
      <c r="AL58" s="480">
        <v>0</v>
      </c>
      <c r="AM58" s="613">
        <f t="shared" si="8"/>
        <v>0</v>
      </c>
      <c r="AN58" s="480">
        <v>656</v>
      </c>
      <c r="AO58" s="480">
        <v>925</v>
      </c>
      <c r="AP58" s="480">
        <v>2</v>
      </c>
      <c r="AQ58" s="614">
        <v>1583</v>
      </c>
      <c r="AR58" s="615"/>
      <c r="AS58" s="615"/>
      <c r="AT58" s="615"/>
      <c r="AU58" s="615"/>
    </row>
    <row r="59" spans="1:47" ht="20.100000000000001" customHeight="1" x14ac:dyDescent="0.2">
      <c r="A59" s="496" t="s">
        <v>288</v>
      </c>
      <c r="B59" s="473" t="s">
        <v>460</v>
      </c>
      <c r="C59" s="473" t="s">
        <v>127</v>
      </c>
      <c r="D59" s="480">
        <v>74</v>
      </c>
      <c r="E59" s="480">
        <v>55</v>
      </c>
      <c r="F59" s="480">
        <v>0</v>
      </c>
      <c r="G59" s="613">
        <f t="shared" si="0"/>
        <v>129</v>
      </c>
      <c r="H59" s="480">
        <v>5</v>
      </c>
      <c r="I59" s="480">
        <v>11</v>
      </c>
      <c r="J59" s="480">
        <v>0</v>
      </c>
      <c r="K59" s="613">
        <f t="shared" si="1"/>
        <v>16</v>
      </c>
      <c r="L59" s="480">
        <v>1</v>
      </c>
      <c r="M59" s="480">
        <v>12</v>
      </c>
      <c r="N59" s="480">
        <v>0</v>
      </c>
      <c r="O59" s="613">
        <f t="shared" si="2"/>
        <v>13</v>
      </c>
      <c r="P59" s="480">
        <v>0</v>
      </c>
      <c r="Q59" s="480">
        <v>0</v>
      </c>
      <c r="R59" s="480">
        <v>0</v>
      </c>
      <c r="S59" s="613">
        <f t="shared" si="3"/>
        <v>0</v>
      </c>
      <c r="T59" s="480">
        <v>9</v>
      </c>
      <c r="U59" s="480">
        <v>18</v>
      </c>
      <c r="V59" s="480">
        <v>0</v>
      </c>
      <c r="W59" s="613">
        <f t="shared" si="4"/>
        <v>27</v>
      </c>
      <c r="X59" s="480">
        <v>0</v>
      </c>
      <c r="Y59" s="480">
        <v>0</v>
      </c>
      <c r="Z59" s="480">
        <v>0</v>
      </c>
      <c r="AA59" s="613">
        <f t="shared" si="5"/>
        <v>0</v>
      </c>
      <c r="AB59" s="480">
        <v>8</v>
      </c>
      <c r="AC59" s="480">
        <v>10</v>
      </c>
      <c r="AD59" s="480">
        <v>0</v>
      </c>
      <c r="AE59" s="613">
        <f t="shared" si="6"/>
        <v>18</v>
      </c>
      <c r="AF59" s="480">
        <v>2</v>
      </c>
      <c r="AG59" s="480">
        <v>1</v>
      </c>
      <c r="AH59" s="480">
        <v>0</v>
      </c>
      <c r="AI59" s="613">
        <f t="shared" si="7"/>
        <v>3</v>
      </c>
      <c r="AJ59" s="480">
        <v>1</v>
      </c>
      <c r="AK59" s="480">
        <v>2</v>
      </c>
      <c r="AL59" s="480">
        <v>0</v>
      </c>
      <c r="AM59" s="613">
        <f t="shared" si="8"/>
        <v>3</v>
      </c>
      <c r="AN59" s="480">
        <v>100</v>
      </c>
      <c r="AO59" s="480">
        <v>109</v>
      </c>
      <c r="AP59" s="480">
        <v>0</v>
      </c>
      <c r="AQ59" s="614">
        <v>209</v>
      </c>
      <c r="AR59" s="615"/>
      <c r="AS59" s="615"/>
      <c r="AT59" s="615"/>
      <c r="AU59" s="615"/>
    </row>
    <row r="60" spans="1:47" ht="20.100000000000001" customHeight="1" x14ac:dyDescent="0.2">
      <c r="A60" s="496" t="s">
        <v>291</v>
      </c>
      <c r="B60" s="473" t="s">
        <v>517</v>
      </c>
      <c r="C60" s="473" t="s">
        <v>132</v>
      </c>
      <c r="D60" s="480">
        <v>59</v>
      </c>
      <c r="E60" s="480">
        <v>70</v>
      </c>
      <c r="F60" s="480">
        <v>0</v>
      </c>
      <c r="G60" s="613">
        <f t="shared" si="0"/>
        <v>129</v>
      </c>
      <c r="H60" s="480">
        <v>3</v>
      </c>
      <c r="I60" s="480">
        <v>4</v>
      </c>
      <c r="J60" s="480">
        <v>0</v>
      </c>
      <c r="K60" s="613">
        <f t="shared" si="1"/>
        <v>7</v>
      </c>
      <c r="L60" s="480">
        <v>1</v>
      </c>
      <c r="M60" s="480">
        <v>0</v>
      </c>
      <c r="N60" s="480">
        <v>0</v>
      </c>
      <c r="O60" s="613">
        <f t="shared" si="2"/>
        <v>1</v>
      </c>
      <c r="P60" s="480">
        <v>0</v>
      </c>
      <c r="Q60" s="480">
        <v>0</v>
      </c>
      <c r="R60" s="480">
        <v>0</v>
      </c>
      <c r="S60" s="613">
        <f t="shared" si="3"/>
        <v>0</v>
      </c>
      <c r="T60" s="480">
        <v>21</v>
      </c>
      <c r="U60" s="480">
        <v>24</v>
      </c>
      <c r="V60" s="480">
        <v>0</v>
      </c>
      <c r="W60" s="613">
        <f t="shared" si="4"/>
        <v>45</v>
      </c>
      <c r="X60" s="480">
        <v>0</v>
      </c>
      <c r="Y60" s="480">
        <v>0</v>
      </c>
      <c r="Z60" s="480">
        <v>0</v>
      </c>
      <c r="AA60" s="613">
        <f t="shared" si="5"/>
        <v>0</v>
      </c>
      <c r="AB60" s="480">
        <v>0</v>
      </c>
      <c r="AC60" s="480">
        <v>0</v>
      </c>
      <c r="AD60" s="480">
        <v>0</v>
      </c>
      <c r="AE60" s="613">
        <f t="shared" si="6"/>
        <v>0</v>
      </c>
      <c r="AF60" s="480">
        <v>0</v>
      </c>
      <c r="AG60" s="480">
        <v>0</v>
      </c>
      <c r="AH60" s="480">
        <v>0</v>
      </c>
      <c r="AI60" s="613">
        <f t="shared" si="7"/>
        <v>0</v>
      </c>
      <c r="AJ60" s="480">
        <v>0</v>
      </c>
      <c r="AK60" s="480">
        <v>0</v>
      </c>
      <c r="AL60" s="480">
        <v>0</v>
      </c>
      <c r="AM60" s="613">
        <f t="shared" si="8"/>
        <v>0</v>
      </c>
      <c r="AN60" s="480">
        <v>84</v>
      </c>
      <c r="AO60" s="480">
        <v>98</v>
      </c>
      <c r="AP60" s="480">
        <v>0</v>
      </c>
      <c r="AQ60" s="614">
        <v>182</v>
      </c>
      <c r="AR60" s="615"/>
      <c r="AS60" s="615"/>
      <c r="AT60" s="615"/>
      <c r="AU60" s="615"/>
    </row>
    <row r="61" spans="1:47" ht="20.100000000000001" customHeight="1" x14ac:dyDescent="0.2">
      <c r="A61" s="496" t="s">
        <v>291</v>
      </c>
      <c r="B61" s="473" t="s">
        <v>462</v>
      </c>
      <c r="C61" s="473" t="s">
        <v>132</v>
      </c>
      <c r="D61" s="480">
        <v>25</v>
      </c>
      <c r="E61" s="480">
        <v>33</v>
      </c>
      <c r="F61" s="480">
        <v>0</v>
      </c>
      <c r="G61" s="613">
        <f t="shared" si="0"/>
        <v>58</v>
      </c>
      <c r="H61" s="480">
        <v>59</v>
      </c>
      <c r="I61" s="480">
        <v>131</v>
      </c>
      <c r="J61" s="480">
        <v>0</v>
      </c>
      <c r="K61" s="613">
        <f t="shared" si="1"/>
        <v>190</v>
      </c>
      <c r="L61" s="480">
        <v>9</v>
      </c>
      <c r="M61" s="480">
        <v>12</v>
      </c>
      <c r="N61" s="480">
        <v>0</v>
      </c>
      <c r="O61" s="613">
        <f t="shared" si="2"/>
        <v>21</v>
      </c>
      <c r="P61" s="480">
        <v>0</v>
      </c>
      <c r="Q61" s="480">
        <v>1</v>
      </c>
      <c r="R61" s="480">
        <v>0</v>
      </c>
      <c r="S61" s="613">
        <f t="shared" si="3"/>
        <v>1</v>
      </c>
      <c r="T61" s="480">
        <v>26</v>
      </c>
      <c r="U61" s="480">
        <v>14</v>
      </c>
      <c r="V61" s="480">
        <v>0</v>
      </c>
      <c r="W61" s="613">
        <f t="shared" si="4"/>
        <v>40</v>
      </c>
      <c r="X61" s="480">
        <v>0</v>
      </c>
      <c r="Y61" s="480">
        <v>0</v>
      </c>
      <c r="Z61" s="480">
        <v>0</v>
      </c>
      <c r="AA61" s="613">
        <f t="shared" si="5"/>
        <v>0</v>
      </c>
      <c r="AB61" s="480">
        <v>10</v>
      </c>
      <c r="AC61" s="480">
        <v>10</v>
      </c>
      <c r="AD61" s="480">
        <v>0</v>
      </c>
      <c r="AE61" s="613">
        <f t="shared" si="6"/>
        <v>20</v>
      </c>
      <c r="AF61" s="480">
        <v>0</v>
      </c>
      <c r="AG61" s="480">
        <v>0</v>
      </c>
      <c r="AH61" s="480">
        <v>0</v>
      </c>
      <c r="AI61" s="613">
        <f t="shared" si="7"/>
        <v>0</v>
      </c>
      <c r="AJ61" s="480">
        <v>0</v>
      </c>
      <c r="AK61" s="480">
        <v>0</v>
      </c>
      <c r="AL61" s="480">
        <v>0</v>
      </c>
      <c r="AM61" s="613">
        <f t="shared" si="8"/>
        <v>0</v>
      </c>
      <c r="AN61" s="480">
        <v>129</v>
      </c>
      <c r="AO61" s="480">
        <v>201</v>
      </c>
      <c r="AP61" s="480">
        <v>0</v>
      </c>
      <c r="AQ61" s="614">
        <v>330</v>
      </c>
      <c r="AR61" s="615"/>
      <c r="AS61" s="615"/>
      <c r="AT61" s="615"/>
      <c r="AU61" s="615"/>
    </row>
    <row r="62" spans="1:47" ht="20.100000000000001" customHeight="1" x14ac:dyDescent="0.2">
      <c r="A62" s="496" t="s">
        <v>291</v>
      </c>
      <c r="B62" s="473" t="s">
        <v>518</v>
      </c>
      <c r="C62" s="473" t="s">
        <v>127</v>
      </c>
      <c r="D62" s="480">
        <v>361</v>
      </c>
      <c r="E62" s="480">
        <v>415</v>
      </c>
      <c r="F62" s="480">
        <v>0</v>
      </c>
      <c r="G62" s="613">
        <f t="shared" si="0"/>
        <v>776</v>
      </c>
      <c r="H62" s="480">
        <v>37</v>
      </c>
      <c r="I62" s="480">
        <v>43</v>
      </c>
      <c r="J62" s="480">
        <v>0</v>
      </c>
      <c r="K62" s="613">
        <f t="shared" si="1"/>
        <v>80</v>
      </c>
      <c r="L62" s="480">
        <v>7</v>
      </c>
      <c r="M62" s="480">
        <v>8</v>
      </c>
      <c r="N62" s="480">
        <v>0</v>
      </c>
      <c r="O62" s="613">
        <f t="shared" si="2"/>
        <v>15</v>
      </c>
      <c r="P62" s="480">
        <v>1</v>
      </c>
      <c r="Q62" s="480">
        <v>4</v>
      </c>
      <c r="R62" s="480">
        <v>0</v>
      </c>
      <c r="S62" s="613">
        <f t="shared" si="3"/>
        <v>5</v>
      </c>
      <c r="T62" s="480">
        <v>78</v>
      </c>
      <c r="U62" s="480">
        <v>108</v>
      </c>
      <c r="V62" s="480">
        <v>0</v>
      </c>
      <c r="W62" s="613">
        <f t="shared" si="4"/>
        <v>186</v>
      </c>
      <c r="X62" s="480">
        <v>0</v>
      </c>
      <c r="Y62" s="480">
        <v>0</v>
      </c>
      <c r="Z62" s="480">
        <v>0</v>
      </c>
      <c r="AA62" s="613">
        <f t="shared" si="5"/>
        <v>0</v>
      </c>
      <c r="AB62" s="480">
        <v>97</v>
      </c>
      <c r="AC62" s="480">
        <v>123</v>
      </c>
      <c r="AD62" s="480">
        <v>0</v>
      </c>
      <c r="AE62" s="613">
        <f t="shared" si="6"/>
        <v>220</v>
      </c>
      <c r="AF62" s="480">
        <v>0</v>
      </c>
      <c r="AG62" s="480">
        <v>0</v>
      </c>
      <c r="AH62" s="480">
        <v>0</v>
      </c>
      <c r="AI62" s="613">
        <f t="shared" si="7"/>
        <v>0</v>
      </c>
      <c r="AJ62" s="480">
        <v>9</v>
      </c>
      <c r="AK62" s="480">
        <v>9</v>
      </c>
      <c r="AL62" s="480">
        <v>0</v>
      </c>
      <c r="AM62" s="613">
        <f t="shared" si="8"/>
        <v>18</v>
      </c>
      <c r="AN62" s="480">
        <v>590</v>
      </c>
      <c r="AO62" s="480">
        <v>710</v>
      </c>
      <c r="AP62" s="480">
        <v>0</v>
      </c>
      <c r="AQ62" s="614">
        <v>1300</v>
      </c>
      <c r="AR62" s="615"/>
      <c r="AS62" s="615"/>
      <c r="AT62" s="615"/>
      <c r="AU62" s="615"/>
    </row>
    <row r="63" spans="1:47" ht="20.100000000000001" customHeight="1" x14ac:dyDescent="0.2">
      <c r="A63" s="496" t="s">
        <v>300</v>
      </c>
      <c r="B63" s="473" t="s">
        <v>465</v>
      </c>
      <c r="C63" s="473" t="s">
        <v>127</v>
      </c>
      <c r="D63" s="480">
        <v>28</v>
      </c>
      <c r="E63" s="480">
        <v>32</v>
      </c>
      <c r="F63" s="480">
        <v>0</v>
      </c>
      <c r="G63" s="613">
        <f t="shared" si="0"/>
        <v>60</v>
      </c>
      <c r="H63" s="480">
        <v>6</v>
      </c>
      <c r="I63" s="480">
        <v>11</v>
      </c>
      <c r="J63" s="480">
        <v>0</v>
      </c>
      <c r="K63" s="613">
        <f t="shared" si="1"/>
        <v>17</v>
      </c>
      <c r="L63" s="480">
        <v>18</v>
      </c>
      <c r="M63" s="480">
        <v>31</v>
      </c>
      <c r="N63" s="480">
        <v>0</v>
      </c>
      <c r="O63" s="613">
        <f t="shared" si="2"/>
        <v>49</v>
      </c>
      <c r="P63" s="480">
        <v>1</v>
      </c>
      <c r="Q63" s="480">
        <v>0</v>
      </c>
      <c r="R63" s="480">
        <v>0</v>
      </c>
      <c r="S63" s="613">
        <f t="shared" si="3"/>
        <v>1</v>
      </c>
      <c r="T63" s="480">
        <v>20</v>
      </c>
      <c r="U63" s="480">
        <v>37</v>
      </c>
      <c r="V63" s="480">
        <v>0</v>
      </c>
      <c r="W63" s="613">
        <f t="shared" si="4"/>
        <v>57</v>
      </c>
      <c r="X63" s="480">
        <v>0</v>
      </c>
      <c r="Y63" s="480">
        <v>0</v>
      </c>
      <c r="Z63" s="480">
        <v>0</v>
      </c>
      <c r="AA63" s="613">
        <f t="shared" si="5"/>
        <v>0</v>
      </c>
      <c r="AB63" s="480">
        <v>2</v>
      </c>
      <c r="AC63" s="480">
        <v>2</v>
      </c>
      <c r="AD63" s="480">
        <v>0</v>
      </c>
      <c r="AE63" s="613">
        <f t="shared" si="6"/>
        <v>4</v>
      </c>
      <c r="AF63" s="480">
        <v>1</v>
      </c>
      <c r="AG63" s="480">
        <v>1</v>
      </c>
      <c r="AH63" s="480">
        <v>0</v>
      </c>
      <c r="AI63" s="613">
        <f t="shared" si="7"/>
        <v>2</v>
      </c>
      <c r="AJ63" s="480">
        <v>2</v>
      </c>
      <c r="AK63" s="480">
        <v>4</v>
      </c>
      <c r="AL63" s="480">
        <v>0</v>
      </c>
      <c r="AM63" s="613">
        <f t="shared" si="8"/>
        <v>6</v>
      </c>
      <c r="AN63" s="480">
        <v>78</v>
      </c>
      <c r="AO63" s="480">
        <v>118</v>
      </c>
      <c r="AP63" s="480">
        <v>0</v>
      </c>
      <c r="AQ63" s="614">
        <v>196</v>
      </c>
      <c r="AR63" s="615"/>
      <c r="AS63" s="615"/>
      <c r="AT63" s="615"/>
      <c r="AU63" s="615"/>
    </row>
    <row r="64" spans="1:47" ht="20.100000000000001" customHeight="1" x14ac:dyDescent="0.2">
      <c r="A64" s="496" t="s">
        <v>300</v>
      </c>
      <c r="B64" s="473" t="s">
        <v>519</v>
      </c>
      <c r="C64" s="473" t="s">
        <v>127</v>
      </c>
      <c r="D64" s="480">
        <v>127</v>
      </c>
      <c r="E64" s="480">
        <v>131</v>
      </c>
      <c r="F64" s="480">
        <v>1</v>
      </c>
      <c r="G64" s="613">
        <f t="shared" si="0"/>
        <v>259</v>
      </c>
      <c r="H64" s="480">
        <v>9</v>
      </c>
      <c r="I64" s="480">
        <v>15</v>
      </c>
      <c r="J64" s="480">
        <v>0</v>
      </c>
      <c r="K64" s="613">
        <f t="shared" si="1"/>
        <v>24</v>
      </c>
      <c r="L64" s="480">
        <v>46</v>
      </c>
      <c r="M64" s="480">
        <v>79</v>
      </c>
      <c r="N64" s="480">
        <v>0</v>
      </c>
      <c r="O64" s="613">
        <f t="shared" si="2"/>
        <v>125</v>
      </c>
      <c r="P64" s="480">
        <v>1</v>
      </c>
      <c r="Q64" s="480">
        <v>0</v>
      </c>
      <c r="R64" s="480">
        <v>0</v>
      </c>
      <c r="S64" s="613">
        <f t="shared" si="3"/>
        <v>1</v>
      </c>
      <c r="T64" s="480">
        <v>100</v>
      </c>
      <c r="U64" s="480">
        <v>140</v>
      </c>
      <c r="V64" s="480">
        <v>0</v>
      </c>
      <c r="W64" s="613">
        <f t="shared" si="4"/>
        <v>240</v>
      </c>
      <c r="X64" s="480">
        <v>0</v>
      </c>
      <c r="Y64" s="480">
        <v>0</v>
      </c>
      <c r="Z64" s="480">
        <v>0</v>
      </c>
      <c r="AA64" s="613">
        <f t="shared" si="5"/>
        <v>0</v>
      </c>
      <c r="AB64" s="480">
        <v>11</v>
      </c>
      <c r="AC64" s="480">
        <v>17</v>
      </c>
      <c r="AD64" s="480">
        <v>0</v>
      </c>
      <c r="AE64" s="613">
        <f t="shared" si="6"/>
        <v>28</v>
      </c>
      <c r="AF64" s="480">
        <v>0</v>
      </c>
      <c r="AG64" s="480">
        <v>0</v>
      </c>
      <c r="AH64" s="480">
        <v>0</v>
      </c>
      <c r="AI64" s="613">
        <f t="shared" si="7"/>
        <v>0</v>
      </c>
      <c r="AJ64" s="480">
        <v>8</v>
      </c>
      <c r="AK64" s="480">
        <v>10</v>
      </c>
      <c r="AL64" s="480">
        <v>0</v>
      </c>
      <c r="AM64" s="613">
        <f t="shared" si="8"/>
        <v>18</v>
      </c>
      <c r="AN64" s="480">
        <v>302</v>
      </c>
      <c r="AO64" s="480">
        <v>392</v>
      </c>
      <c r="AP64" s="480">
        <v>1</v>
      </c>
      <c r="AQ64" s="614">
        <v>695</v>
      </c>
      <c r="AR64" s="615"/>
      <c r="AS64" s="615"/>
      <c r="AT64" s="615"/>
      <c r="AU64" s="615"/>
    </row>
    <row r="65" spans="1:47" ht="20.100000000000001" customHeight="1" x14ac:dyDescent="0.2">
      <c r="A65" s="496" t="s">
        <v>300</v>
      </c>
      <c r="B65" s="473" t="s">
        <v>467</v>
      </c>
      <c r="C65" s="473" t="s">
        <v>127</v>
      </c>
      <c r="D65" s="480">
        <v>49</v>
      </c>
      <c r="E65" s="480">
        <v>52</v>
      </c>
      <c r="F65" s="480">
        <v>0</v>
      </c>
      <c r="G65" s="613">
        <f t="shared" si="0"/>
        <v>101</v>
      </c>
      <c r="H65" s="480">
        <v>4</v>
      </c>
      <c r="I65" s="480">
        <v>7</v>
      </c>
      <c r="J65" s="480">
        <v>0</v>
      </c>
      <c r="K65" s="613">
        <f t="shared" si="1"/>
        <v>11</v>
      </c>
      <c r="L65" s="480">
        <v>21</v>
      </c>
      <c r="M65" s="480">
        <v>28</v>
      </c>
      <c r="N65" s="480">
        <v>0</v>
      </c>
      <c r="O65" s="613">
        <f t="shared" si="2"/>
        <v>49</v>
      </c>
      <c r="P65" s="480">
        <v>1</v>
      </c>
      <c r="Q65" s="480">
        <v>0</v>
      </c>
      <c r="R65" s="480">
        <v>0</v>
      </c>
      <c r="S65" s="613">
        <f t="shared" si="3"/>
        <v>1</v>
      </c>
      <c r="T65" s="480">
        <v>43</v>
      </c>
      <c r="U65" s="480">
        <v>62</v>
      </c>
      <c r="V65" s="480">
        <v>0</v>
      </c>
      <c r="W65" s="613">
        <f t="shared" si="4"/>
        <v>105</v>
      </c>
      <c r="X65" s="480">
        <v>0</v>
      </c>
      <c r="Y65" s="480">
        <v>0</v>
      </c>
      <c r="Z65" s="480">
        <v>0</v>
      </c>
      <c r="AA65" s="613">
        <f t="shared" si="5"/>
        <v>0</v>
      </c>
      <c r="AB65" s="480">
        <v>5</v>
      </c>
      <c r="AC65" s="480">
        <v>3</v>
      </c>
      <c r="AD65" s="480">
        <v>0</v>
      </c>
      <c r="AE65" s="613">
        <f t="shared" si="6"/>
        <v>8</v>
      </c>
      <c r="AF65" s="480">
        <v>0</v>
      </c>
      <c r="AG65" s="480">
        <v>0</v>
      </c>
      <c r="AH65" s="480">
        <v>0</v>
      </c>
      <c r="AI65" s="613">
        <f t="shared" si="7"/>
        <v>0</v>
      </c>
      <c r="AJ65" s="480">
        <v>4</v>
      </c>
      <c r="AK65" s="480">
        <v>3</v>
      </c>
      <c r="AL65" s="480">
        <v>0</v>
      </c>
      <c r="AM65" s="613">
        <f t="shared" si="8"/>
        <v>7</v>
      </c>
      <c r="AN65" s="480">
        <v>127</v>
      </c>
      <c r="AO65" s="480">
        <v>155</v>
      </c>
      <c r="AP65" s="480">
        <v>0</v>
      </c>
      <c r="AQ65" s="614">
        <v>282</v>
      </c>
      <c r="AR65" s="615"/>
      <c r="AS65" s="615"/>
      <c r="AT65" s="615"/>
      <c r="AU65" s="615"/>
    </row>
    <row r="66" spans="1:47" ht="20.100000000000001" customHeight="1" x14ac:dyDescent="0.2">
      <c r="A66" s="496" t="s">
        <v>300</v>
      </c>
      <c r="B66" s="473" t="s">
        <v>468</v>
      </c>
      <c r="C66" s="473" t="s">
        <v>127</v>
      </c>
      <c r="D66" s="480">
        <v>59</v>
      </c>
      <c r="E66" s="480">
        <v>73</v>
      </c>
      <c r="F66" s="480">
        <v>0</v>
      </c>
      <c r="G66" s="613">
        <f t="shared" si="0"/>
        <v>132</v>
      </c>
      <c r="H66" s="480">
        <v>6</v>
      </c>
      <c r="I66" s="480">
        <v>9</v>
      </c>
      <c r="J66" s="480">
        <v>0</v>
      </c>
      <c r="K66" s="613">
        <f t="shared" si="1"/>
        <v>15</v>
      </c>
      <c r="L66" s="480">
        <v>27</v>
      </c>
      <c r="M66" s="480">
        <v>51</v>
      </c>
      <c r="N66" s="480">
        <v>0</v>
      </c>
      <c r="O66" s="613">
        <f t="shared" si="2"/>
        <v>78</v>
      </c>
      <c r="P66" s="480">
        <v>1</v>
      </c>
      <c r="Q66" s="480">
        <v>0</v>
      </c>
      <c r="R66" s="480">
        <v>0</v>
      </c>
      <c r="S66" s="613">
        <f t="shared" si="3"/>
        <v>1</v>
      </c>
      <c r="T66" s="480">
        <v>41</v>
      </c>
      <c r="U66" s="480">
        <v>67</v>
      </c>
      <c r="V66" s="480">
        <v>0</v>
      </c>
      <c r="W66" s="613">
        <f t="shared" si="4"/>
        <v>108</v>
      </c>
      <c r="X66" s="480">
        <v>0</v>
      </c>
      <c r="Y66" s="480">
        <v>0</v>
      </c>
      <c r="Z66" s="480">
        <v>0</v>
      </c>
      <c r="AA66" s="613">
        <f t="shared" si="5"/>
        <v>0</v>
      </c>
      <c r="AB66" s="480">
        <v>5</v>
      </c>
      <c r="AC66" s="480">
        <v>7</v>
      </c>
      <c r="AD66" s="480">
        <v>0</v>
      </c>
      <c r="AE66" s="613">
        <f t="shared" si="6"/>
        <v>12</v>
      </c>
      <c r="AF66" s="480">
        <v>0</v>
      </c>
      <c r="AG66" s="480">
        <v>0</v>
      </c>
      <c r="AH66" s="480">
        <v>0</v>
      </c>
      <c r="AI66" s="613">
        <f t="shared" si="7"/>
        <v>0</v>
      </c>
      <c r="AJ66" s="480">
        <v>2</v>
      </c>
      <c r="AK66" s="480">
        <v>5</v>
      </c>
      <c r="AL66" s="480">
        <v>0</v>
      </c>
      <c r="AM66" s="613">
        <f t="shared" si="8"/>
        <v>7</v>
      </c>
      <c r="AN66" s="480">
        <v>141</v>
      </c>
      <c r="AO66" s="480">
        <v>212</v>
      </c>
      <c r="AP66" s="480">
        <v>0</v>
      </c>
      <c r="AQ66" s="614">
        <v>353</v>
      </c>
      <c r="AR66" s="615"/>
      <c r="AS66" s="615"/>
      <c r="AT66" s="615"/>
      <c r="AU66" s="615"/>
    </row>
    <row r="67" spans="1:47" ht="20.100000000000001" customHeight="1" x14ac:dyDescent="0.2">
      <c r="A67" s="496" t="s">
        <v>309</v>
      </c>
      <c r="B67" s="473" t="s">
        <v>469</v>
      </c>
      <c r="C67" s="473" t="s">
        <v>132</v>
      </c>
      <c r="D67" s="480">
        <v>398</v>
      </c>
      <c r="E67" s="480">
        <v>308</v>
      </c>
      <c r="F67" s="480">
        <v>0</v>
      </c>
      <c r="G67" s="613">
        <f t="shared" si="0"/>
        <v>706</v>
      </c>
      <c r="H67" s="480">
        <v>14</v>
      </c>
      <c r="I67" s="480">
        <v>12</v>
      </c>
      <c r="J67" s="480">
        <v>0</v>
      </c>
      <c r="K67" s="613">
        <f t="shared" si="1"/>
        <v>26</v>
      </c>
      <c r="L67" s="480">
        <v>55</v>
      </c>
      <c r="M67" s="480">
        <v>73</v>
      </c>
      <c r="N67" s="480">
        <v>0</v>
      </c>
      <c r="O67" s="613">
        <f t="shared" si="2"/>
        <v>128</v>
      </c>
      <c r="P67" s="480">
        <v>3</v>
      </c>
      <c r="Q67" s="480">
        <v>0</v>
      </c>
      <c r="R67" s="480">
        <v>0</v>
      </c>
      <c r="S67" s="613">
        <f t="shared" si="3"/>
        <v>3</v>
      </c>
      <c r="T67" s="480">
        <v>211</v>
      </c>
      <c r="U67" s="480">
        <v>278</v>
      </c>
      <c r="V67" s="480">
        <v>0</v>
      </c>
      <c r="W67" s="613">
        <f t="shared" si="4"/>
        <v>489</v>
      </c>
      <c r="X67" s="480">
        <v>2</v>
      </c>
      <c r="Y67" s="480">
        <v>2</v>
      </c>
      <c r="Z67" s="480">
        <v>0</v>
      </c>
      <c r="AA67" s="613">
        <f t="shared" si="5"/>
        <v>4</v>
      </c>
      <c r="AB67" s="480">
        <v>27</v>
      </c>
      <c r="AC67" s="480">
        <v>26</v>
      </c>
      <c r="AD67" s="480">
        <v>0</v>
      </c>
      <c r="AE67" s="613">
        <f t="shared" si="6"/>
        <v>53</v>
      </c>
      <c r="AF67" s="480">
        <v>32</v>
      </c>
      <c r="AG67" s="480">
        <v>59</v>
      </c>
      <c r="AH67" s="480">
        <v>0</v>
      </c>
      <c r="AI67" s="613">
        <f t="shared" si="7"/>
        <v>91</v>
      </c>
      <c r="AJ67" s="480">
        <v>21</v>
      </c>
      <c r="AK67" s="480">
        <v>14</v>
      </c>
      <c r="AL67" s="480">
        <v>0</v>
      </c>
      <c r="AM67" s="613">
        <f t="shared" si="8"/>
        <v>35</v>
      </c>
      <c r="AN67" s="480">
        <v>763</v>
      </c>
      <c r="AO67" s="480">
        <v>772</v>
      </c>
      <c r="AP67" s="480">
        <v>0</v>
      </c>
      <c r="AQ67" s="614">
        <v>1535</v>
      </c>
      <c r="AR67" s="615"/>
      <c r="AS67" s="615"/>
      <c r="AT67" s="615"/>
      <c r="AU67" s="615"/>
    </row>
    <row r="68" spans="1:47" ht="20.100000000000001" customHeight="1" x14ac:dyDescent="0.2">
      <c r="A68" s="496" t="s">
        <v>309</v>
      </c>
      <c r="B68" s="473" t="s">
        <v>520</v>
      </c>
      <c r="C68" s="473" t="s">
        <v>127</v>
      </c>
      <c r="D68" s="480">
        <v>126</v>
      </c>
      <c r="E68" s="480">
        <v>54</v>
      </c>
      <c r="F68" s="480">
        <v>0</v>
      </c>
      <c r="G68" s="613">
        <f t="shared" si="0"/>
        <v>180</v>
      </c>
      <c r="H68" s="480">
        <v>1</v>
      </c>
      <c r="I68" s="480">
        <v>0</v>
      </c>
      <c r="J68" s="480">
        <v>0</v>
      </c>
      <c r="K68" s="613">
        <f t="shared" si="1"/>
        <v>1</v>
      </c>
      <c r="L68" s="480">
        <v>9</v>
      </c>
      <c r="M68" s="480">
        <v>8</v>
      </c>
      <c r="N68" s="480">
        <v>0</v>
      </c>
      <c r="O68" s="613">
        <f t="shared" si="2"/>
        <v>17</v>
      </c>
      <c r="P68" s="480">
        <v>0</v>
      </c>
      <c r="Q68" s="480">
        <v>0</v>
      </c>
      <c r="R68" s="480">
        <v>0</v>
      </c>
      <c r="S68" s="613">
        <f t="shared" si="3"/>
        <v>0</v>
      </c>
      <c r="T68" s="480">
        <v>11</v>
      </c>
      <c r="U68" s="480">
        <v>24</v>
      </c>
      <c r="V68" s="480">
        <v>0</v>
      </c>
      <c r="W68" s="613">
        <f t="shared" si="4"/>
        <v>35</v>
      </c>
      <c r="X68" s="480">
        <v>1</v>
      </c>
      <c r="Y68" s="480">
        <v>0</v>
      </c>
      <c r="Z68" s="480">
        <v>0</v>
      </c>
      <c r="AA68" s="613">
        <f t="shared" si="5"/>
        <v>1</v>
      </c>
      <c r="AB68" s="480">
        <v>8</v>
      </c>
      <c r="AC68" s="480">
        <v>3</v>
      </c>
      <c r="AD68" s="480">
        <v>0</v>
      </c>
      <c r="AE68" s="613">
        <f t="shared" si="6"/>
        <v>11</v>
      </c>
      <c r="AF68" s="480">
        <v>0</v>
      </c>
      <c r="AG68" s="480">
        <v>0</v>
      </c>
      <c r="AH68" s="480">
        <v>0</v>
      </c>
      <c r="AI68" s="613">
        <f t="shared" si="7"/>
        <v>0</v>
      </c>
      <c r="AJ68" s="480">
        <v>3</v>
      </c>
      <c r="AK68" s="480">
        <v>1</v>
      </c>
      <c r="AL68" s="480">
        <v>0</v>
      </c>
      <c r="AM68" s="613">
        <f t="shared" si="8"/>
        <v>4</v>
      </c>
      <c r="AN68" s="480">
        <v>159</v>
      </c>
      <c r="AO68" s="480">
        <v>90</v>
      </c>
      <c r="AP68" s="480">
        <v>0</v>
      </c>
      <c r="AQ68" s="614">
        <v>249</v>
      </c>
      <c r="AR68" s="615"/>
      <c r="AS68" s="615"/>
      <c r="AT68" s="615"/>
      <c r="AU68" s="615"/>
    </row>
    <row r="69" spans="1:47" ht="20.100000000000001" customHeight="1" x14ac:dyDescent="0.2">
      <c r="A69" s="496" t="s">
        <v>314</v>
      </c>
      <c r="B69" s="473" t="s">
        <v>493</v>
      </c>
      <c r="C69" s="473" t="s">
        <v>127</v>
      </c>
      <c r="D69" s="480">
        <v>83</v>
      </c>
      <c r="E69" s="480">
        <v>66</v>
      </c>
      <c r="F69" s="480">
        <v>0</v>
      </c>
      <c r="G69" s="613">
        <f t="shared" si="0"/>
        <v>149</v>
      </c>
      <c r="H69" s="480">
        <v>14</v>
      </c>
      <c r="I69" s="480">
        <v>14</v>
      </c>
      <c r="J69" s="480">
        <v>0</v>
      </c>
      <c r="K69" s="613">
        <f t="shared" si="1"/>
        <v>28</v>
      </c>
      <c r="L69" s="480">
        <v>10</v>
      </c>
      <c r="M69" s="480">
        <v>34</v>
      </c>
      <c r="N69" s="480">
        <v>0</v>
      </c>
      <c r="O69" s="613">
        <f t="shared" si="2"/>
        <v>44</v>
      </c>
      <c r="P69" s="480">
        <v>0</v>
      </c>
      <c r="Q69" s="480">
        <v>0</v>
      </c>
      <c r="R69" s="480">
        <v>0</v>
      </c>
      <c r="S69" s="613">
        <f t="shared" si="3"/>
        <v>0</v>
      </c>
      <c r="T69" s="480">
        <v>16</v>
      </c>
      <c r="U69" s="480">
        <v>55</v>
      </c>
      <c r="V69" s="480">
        <v>0</v>
      </c>
      <c r="W69" s="613">
        <f t="shared" si="4"/>
        <v>71</v>
      </c>
      <c r="X69" s="480">
        <v>0</v>
      </c>
      <c r="Y69" s="480">
        <v>1</v>
      </c>
      <c r="Z69" s="480">
        <v>0</v>
      </c>
      <c r="AA69" s="613">
        <f t="shared" si="5"/>
        <v>1</v>
      </c>
      <c r="AB69" s="480">
        <v>15</v>
      </c>
      <c r="AC69" s="480">
        <v>9</v>
      </c>
      <c r="AD69" s="480">
        <v>0</v>
      </c>
      <c r="AE69" s="613">
        <f t="shared" si="6"/>
        <v>24</v>
      </c>
      <c r="AF69" s="480">
        <v>5</v>
      </c>
      <c r="AG69" s="480">
        <v>8</v>
      </c>
      <c r="AH69" s="480">
        <v>0</v>
      </c>
      <c r="AI69" s="613">
        <f t="shared" si="7"/>
        <v>13</v>
      </c>
      <c r="AJ69" s="480">
        <v>2</v>
      </c>
      <c r="AK69" s="480">
        <v>8</v>
      </c>
      <c r="AL69" s="480">
        <v>0</v>
      </c>
      <c r="AM69" s="613">
        <f t="shared" si="8"/>
        <v>10</v>
      </c>
      <c r="AN69" s="480">
        <v>145</v>
      </c>
      <c r="AO69" s="480">
        <v>195</v>
      </c>
      <c r="AP69" s="480">
        <v>0</v>
      </c>
      <c r="AQ69" s="614">
        <v>340</v>
      </c>
      <c r="AR69" s="615"/>
      <c r="AS69" s="615"/>
      <c r="AT69" s="615"/>
      <c r="AU69" s="615"/>
    </row>
    <row r="70" spans="1:47" ht="20.100000000000001" customHeight="1" x14ac:dyDescent="0.2">
      <c r="A70" s="496" t="s">
        <v>317</v>
      </c>
      <c r="B70" s="473" t="s">
        <v>472</v>
      </c>
      <c r="C70" s="473" t="s">
        <v>127</v>
      </c>
      <c r="D70" s="480">
        <v>42</v>
      </c>
      <c r="E70" s="480">
        <v>49</v>
      </c>
      <c r="F70" s="480">
        <v>0</v>
      </c>
      <c r="G70" s="613">
        <f t="shared" ref="G70:G73" si="9">SUM(D70:F70)</f>
        <v>91</v>
      </c>
      <c r="H70" s="480">
        <v>2</v>
      </c>
      <c r="I70" s="480">
        <v>7</v>
      </c>
      <c r="J70" s="480">
        <v>0</v>
      </c>
      <c r="K70" s="613">
        <f t="shared" ref="K70:K73" si="10">SUM(H70:J70)</f>
        <v>9</v>
      </c>
      <c r="L70" s="480">
        <v>12</v>
      </c>
      <c r="M70" s="480">
        <v>16</v>
      </c>
      <c r="N70" s="480">
        <v>0</v>
      </c>
      <c r="O70" s="613">
        <f t="shared" ref="O70:O73" si="11">SUM(L70:N70)</f>
        <v>28</v>
      </c>
      <c r="P70" s="480">
        <v>0</v>
      </c>
      <c r="Q70" s="480">
        <v>0</v>
      </c>
      <c r="R70" s="480">
        <v>0</v>
      </c>
      <c r="S70" s="613">
        <f t="shared" ref="S70:S73" si="12">SUM(P70:R70)</f>
        <v>0</v>
      </c>
      <c r="T70" s="480">
        <v>46</v>
      </c>
      <c r="U70" s="480">
        <v>58</v>
      </c>
      <c r="V70" s="480">
        <v>0</v>
      </c>
      <c r="W70" s="613">
        <f t="shared" ref="W70:W73" si="13">SUM(T70:V70)</f>
        <v>104</v>
      </c>
      <c r="X70" s="480">
        <v>0</v>
      </c>
      <c r="Y70" s="480">
        <v>0</v>
      </c>
      <c r="Z70" s="480">
        <v>0</v>
      </c>
      <c r="AA70" s="613">
        <f t="shared" ref="AA70:AA73" si="14">SUM(X70:Z70)</f>
        <v>0</v>
      </c>
      <c r="AB70" s="480">
        <v>1</v>
      </c>
      <c r="AC70" s="480">
        <v>9</v>
      </c>
      <c r="AD70" s="480">
        <v>0</v>
      </c>
      <c r="AE70" s="613">
        <f t="shared" ref="AE70:AE73" si="15">SUM(AB70:AD70)</f>
        <v>10</v>
      </c>
      <c r="AF70" s="480">
        <v>4</v>
      </c>
      <c r="AG70" s="480">
        <v>4</v>
      </c>
      <c r="AH70" s="480">
        <v>0</v>
      </c>
      <c r="AI70" s="613">
        <f t="shared" ref="AI70:AI73" si="16">SUM(AF70:AH70)</f>
        <v>8</v>
      </c>
      <c r="AJ70" s="480">
        <v>2</v>
      </c>
      <c r="AK70" s="480">
        <v>3</v>
      </c>
      <c r="AL70" s="480">
        <v>0</v>
      </c>
      <c r="AM70" s="613">
        <f t="shared" ref="AM70:AM73" si="17">SUM(AJ70:AL70)</f>
        <v>5</v>
      </c>
      <c r="AN70" s="480">
        <v>109</v>
      </c>
      <c r="AO70" s="480">
        <v>146</v>
      </c>
      <c r="AP70" s="480">
        <v>0</v>
      </c>
      <c r="AQ70" s="614">
        <v>255</v>
      </c>
      <c r="AR70" s="615"/>
      <c r="AS70" s="615"/>
      <c r="AT70" s="615"/>
      <c r="AU70" s="615"/>
    </row>
    <row r="71" spans="1:47" ht="20.100000000000001" customHeight="1" x14ac:dyDescent="0.2">
      <c r="A71" s="496" t="s">
        <v>320</v>
      </c>
      <c r="B71" s="473" t="s">
        <v>473</v>
      </c>
      <c r="C71" s="473" t="s">
        <v>127</v>
      </c>
      <c r="D71" s="480">
        <v>307</v>
      </c>
      <c r="E71" s="480">
        <v>264</v>
      </c>
      <c r="F71" s="480">
        <v>0</v>
      </c>
      <c r="G71" s="613">
        <f t="shared" si="9"/>
        <v>571</v>
      </c>
      <c r="H71" s="480">
        <v>17</v>
      </c>
      <c r="I71" s="480">
        <v>19</v>
      </c>
      <c r="J71" s="480">
        <v>0</v>
      </c>
      <c r="K71" s="613">
        <f t="shared" si="10"/>
        <v>36</v>
      </c>
      <c r="L71" s="480">
        <v>24</v>
      </c>
      <c r="M71" s="480">
        <v>32</v>
      </c>
      <c r="N71" s="480">
        <v>0</v>
      </c>
      <c r="O71" s="613">
        <f t="shared" si="11"/>
        <v>56</v>
      </c>
      <c r="P71" s="480">
        <v>1</v>
      </c>
      <c r="Q71" s="480">
        <v>0</v>
      </c>
      <c r="R71" s="480">
        <v>0</v>
      </c>
      <c r="S71" s="613">
        <f t="shared" si="12"/>
        <v>1</v>
      </c>
      <c r="T71" s="480">
        <v>74</v>
      </c>
      <c r="U71" s="480">
        <v>114</v>
      </c>
      <c r="V71" s="480">
        <v>0</v>
      </c>
      <c r="W71" s="613">
        <f t="shared" si="13"/>
        <v>188</v>
      </c>
      <c r="X71" s="480">
        <v>1</v>
      </c>
      <c r="Y71" s="480">
        <v>1</v>
      </c>
      <c r="Z71" s="480">
        <v>0</v>
      </c>
      <c r="AA71" s="613">
        <f t="shared" si="14"/>
        <v>2</v>
      </c>
      <c r="AB71" s="480">
        <v>21</v>
      </c>
      <c r="AC71" s="480">
        <v>14</v>
      </c>
      <c r="AD71" s="480">
        <v>0</v>
      </c>
      <c r="AE71" s="613">
        <f t="shared" si="15"/>
        <v>35</v>
      </c>
      <c r="AF71" s="480">
        <v>15</v>
      </c>
      <c r="AG71" s="480">
        <v>13</v>
      </c>
      <c r="AH71" s="480">
        <v>0</v>
      </c>
      <c r="AI71" s="613">
        <f t="shared" si="16"/>
        <v>28</v>
      </c>
      <c r="AJ71" s="480">
        <v>12</v>
      </c>
      <c r="AK71" s="480">
        <v>16</v>
      </c>
      <c r="AL71" s="480">
        <v>1</v>
      </c>
      <c r="AM71" s="613">
        <f t="shared" si="17"/>
        <v>29</v>
      </c>
      <c r="AN71" s="480">
        <v>472</v>
      </c>
      <c r="AO71" s="480">
        <v>473</v>
      </c>
      <c r="AP71" s="480">
        <v>1</v>
      </c>
      <c r="AQ71" s="614">
        <v>946</v>
      </c>
      <c r="AR71" s="615"/>
      <c r="AS71" s="615"/>
      <c r="AT71" s="615"/>
      <c r="AU71" s="615"/>
    </row>
    <row r="72" spans="1:47" ht="20.100000000000001" customHeight="1" x14ac:dyDescent="0.2">
      <c r="A72" s="496" t="s">
        <v>323</v>
      </c>
      <c r="B72" s="473" t="s">
        <v>474</v>
      </c>
      <c r="C72" s="473" t="s">
        <v>283</v>
      </c>
      <c r="D72" s="480">
        <v>680</v>
      </c>
      <c r="E72" s="480">
        <v>674</v>
      </c>
      <c r="F72" s="480">
        <v>1</v>
      </c>
      <c r="G72" s="613">
        <f t="shared" si="9"/>
        <v>1355</v>
      </c>
      <c r="H72" s="480">
        <v>45</v>
      </c>
      <c r="I72" s="480">
        <v>49</v>
      </c>
      <c r="J72" s="480">
        <v>0</v>
      </c>
      <c r="K72" s="613">
        <f t="shared" si="10"/>
        <v>94</v>
      </c>
      <c r="L72" s="480">
        <v>86</v>
      </c>
      <c r="M72" s="480">
        <v>135</v>
      </c>
      <c r="N72" s="480">
        <v>0</v>
      </c>
      <c r="O72" s="613">
        <f t="shared" si="11"/>
        <v>221</v>
      </c>
      <c r="P72" s="480">
        <v>0</v>
      </c>
      <c r="Q72" s="480">
        <v>1</v>
      </c>
      <c r="R72" s="480">
        <v>0</v>
      </c>
      <c r="S72" s="613">
        <f t="shared" si="12"/>
        <v>1</v>
      </c>
      <c r="T72" s="480">
        <v>320</v>
      </c>
      <c r="U72" s="480">
        <v>422</v>
      </c>
      <c r="V72" s="480">
        <v>0</v>
      </c>
      <c r="W72" s="613">
        <f t="shared" si="13"/>
        <v>742</v>
      </c>
      <c r="X72" s="480">
        <v>3</v>
      </c>
      <c r="Y72" s="480">
        <v>1</v>
      </c>
      <c r="Z72" s="480">
        <v>0</v>
      </c>
      <c r="AA72" s="613">
        <f t="shared" si="14"/>
        <v>4</v>
      </c>
      <c r="AB72" s="480">
        <v>54</v>
      </c>
      <c r="AC72" s="480">
        <v>49</v>
      </c>
      <c r="AD72" s="480">
        <v>1</v>
      </c>
      <c r="AE72" s="613">
        <f t="shared" si="15"/>
        <v>104</v>
      </c>
      <c r="AF72" s="480">
        <v>0</v>
      </c>
      <c r="AG72" s="480">
        <v>0</v>
      </c>
      <c r="AH72" s="480">
        <v>0</v>
      </c>
      <c r="AI72" s="613">
        <f t="shared" si="16"/>
        <v>0</v>
      </c>
      <c r="AJ72" s="480">
        <v>26</v>
      </c>
      <c r="AK72" s="480">
        <v>37</v>
      </c>
      <c r="AL72" s="480">
        <v>2</v>
      </c>
      <c r="AM72" s="613">
        <f t="shared" si="17"/>
        <v>65</v>
      </c>
      <c r="AN72" s="480">
        <v>1214</v>
      </c>
      <c r="AO72" s="480">
        <v>1368</v>
      </c>
      <c r="AP72" s="480">
        <v>4</v>
      </c>
      <c r="AQ72" s="614">
        <v>2586</v>
      </c>
      <c r="AR72" s="615"/>
      <c r="AS72" s="615"/>
      <c r="AT72" s="615"/>
      <c r="AU72" s="615"/>
    </row>
    <row r="73" spans="1:47" ht="20.100000000000001" customHeight="1" x14ac:dyDescent="0.2">
      <c r="A73" s="496" t="s">
        <v>325</v>
      </c>
      <c r="B73" s="473" t="s">
        <v>475</v>
      </c>
      <c r="C73" s="473" t="s">
        <v>127</v>
      </c>
      <c r="D73" s="480">
        <v>0</v>
      </c>
      <c r="E73" s="480">
        <v>0</v>
      </c>
      <c r="F73" s="480">
        <v>0</v>
      </c>
      <c r="G73" s="613">
        <f t="shared" si="9"/>
        <v>0</v>
      </c>
      <c r="H73" s="480">
        <v>0</v>
      </c>
      <c r="I73" s="480">
        <v>0</v>
      </c>
      <c r="J73" s="480">
        <v>0</v>
      </c>
      <c r="K73" s="613">
        <f t="shared" si="10"/>
        <v>0</v>
      </c>
      <c r="L73" s="480">
        <v>35</v>
      </c>
      <c r="M73" s="480">
        <v>94</v>
      </c>
      <c r="N73" s="480">
        <v>1</v>
      </c>
      <c r="O73" s="613">
        <f t="shared" si="11"/>
        <v>130</v>
      </c>
      <c r="P73" s="480">
        <v>0</v>
      </c>
      <c r="Q73" s="480">
        <v>0</v>
      </c>
      <c r="R73" s="480">
        <v>0</v>
      </c>
      <c r="S73" s="613">
        <f t="shared" si="12"/>
        <v>0</v>
      </c>
      <c r="T73" s="480">
        <v>0</v>
      </c>
      <c r="U73" s="480">
        <v>0</v>
      </c>
      <c r="V73" s="480">
        <v>0</v>
      </c>
      <c r="W73" s="613">
        <f t="shared" si="13"/>
        <v>0</v>
      </c>
      <c r="X73" s="480">
        <v>0</v>
      </c>
      <c r="Y73" s="480">
        <v>0</v>
      </c>
      <c r="Z73" s="480">
        <v>0</v>
      </c>
      <c r="AA73" s="613">
        <f t="shared" si="14"/>
        <v>0</v>
      </c>
      <c r="AB73" s="480">
        <v>0</v>
      </c>
      <c r="AC73" s="480">
        <v>0</v>
      </c>
      <c r="AD73" s="480">
        <v>0</v>
      </c>
      <c r="AE73" s="613">
        <f t="shared" si="15"/>
        <v>0</v>
      </c>
      <c r="AF73" s="480">
        <v>0</v>
      </c>
      <c r="AG73" s="480">
        <v>0</v>
      </c>
      <c r="AH73" s="480">
        <v>0</v>
      </c>
      <c r="AI73" s="613">
        <f t="shared" si="16"/>
        <v>0</v>
      </c>
      <c r="AJ73" s="480">
        <v>0</v>
      </c>
      <c r="AK73" s="480">
        <v>0</v>
      </c>
      <c r="AL73" s="480">
        <v>0</v>
      </c>
      <c r="AM73" s="613">
        <f t="shared" si="17"/>
        <v>0</v>
      </c>
      <c r="AN73" s="480">
        <v>35</v>
      </c>
      <c r="AO73" s="480">
        <v>94</v>
      </c>
      <c r="AP73" s="480">
        <v>1</v>
      </c>
      <c r="AQ73" s="614">
        <v>130</v>
      </c>
      <c r="AR73" s="615"/>
      <c r="AS73" s="615"/>
      <c r="AT73" s="615"/>
      <c r="AU73" s="615"/>
    </row>
    <row r="74" spans="1:47" s="618" customFormat="1" ht="20.100000000000001" customHeight="1" x14ac:dyDescent="0.25">
      <c r="A74" s="142"/>
      <c r="B74" s="144" t="s">
        <v>521</v>
      </c>
      <c r="C74" s="144"/>
      <c r="D74" s="138">
        <f>SUM(D5:D73)</f>
        <v>15929</v>
      </c>
      <c r="E74" s="138">
        <f t="shared" ref="E74:AP74" si="18">SUM(E5:E73)</f>
        <v>16856</v>
      </c>
      <c r="F74" s="138">
        <f t="shared" si="18"/>
        <v>80</v>
      </c>
      <c r="G74" s="616">
        <f t="shared" si="18"/>
        <v>32865</v>
      </c>
      <c r="H74" s="138">
        <f t="shared" si="18"/>
        <v>1483</v>
      </c>
      <c r="I74" s="138">
        <f t="shared" si="18"/>
        <v>2154</v>
      </c>
      <c r="J74" s="138">
        <f t="shared" si="18"/>
        <v>3</v>
      </c>
      <c r="K74" s="616">
        <f t="shared" si="18"/>
        <v>3640</v>
      </c>
      <c r="L74" s="138">
        <f t="shared" si="18"/>
        <v>2310</v>
      </c>
      <c r="M74" s="138">
        <f t="shared" si="18"/>
        <v>4051</v>
      </c>
      <c r="N74" s="138">
        <f t="shared" si="18"/>
        <v>13</v>
      </c>
      <c r="O74" s="616">
        <f t="shared" si="18"/>
        <v>6374</v>
      </c>
      <c r="P74" s="138">
        <f t="shared" si="18"/>
        <v>66</v>
      </c>
      <c r="Q74" s="138">
        <f t="shared" si="18"/>
        <v>48</v>
      </c>
      <c r="R74" s="138">
        <f t="shared" si="18"/>
        <v>0</v>
      </c>
      <c r="S74" s="616">
        <f t="shared" si="18"/>
        <v>114</v>
      </c>
      <c r="T74" s="138">
        <f t="shared" si="18"/>
        <v>8648</v>
      </c>
      <c r="U74" s="138">
        <f t="shared" si="18"/>
        <v>12553</v>
      </c>
      <c r="V74" s="138">
        <f t="shared" si="18"/>
        <v>41</v>
      </c>
      <c r="W74" s="616">
        <f t="shared" si="18"/>
        <v>21242</v>
      </c>
      <c r="X74" s="138">
        <f t="shared" si="18"/>
        <v>54</v>
      </c>
      <c r="Y74" s="138">
        <f t="shared" si="18"/>
        <v>70</v>
      </c>
      <c r="Z74" s="138">
        <f t="shared" si="18"/>
        <v>1</v>
      </c>
      <c r="AA74" s="616">
        <f t="shared" si="18"/>
        <v>125</v>
      </c>
      <c r="AB74" s="138">
        <f t="shared" si="18"/>
        <v>1601</v>
      </c>
      <c r="AC74" s="138">
        <f t="shared" si="18"/>
        <v>1845</v>
      </c>
      <c r="AD74" s="138">
        <f t="shared" si="18"/>
        <v>13</v>
      </c>
      <c r="AE74" s="616">
        <f t="shared" si="18"/>
        <v>3459</v>
      </c>
      <c r="AF74" s="138">
        <f t="shared" si="18"/>
        <v>1470</v>
      </c>
      <c r="AG74" s="138">
        <f t="shared" si="18"/>
        <v>2117</v>
      </c>
      <c r="AH74" s="138">
        <f t="shared" si="18"/>
        <v>10</v>
      </c>
      <c r="AI74" s="616">
        <f t="shared" si="18"/>
        <v>3597</v>
      </c>
      <c r="AJ74" s="138">
        <f t="shared" si="18"/>
        <v>1075</v>
      </c>
      <c r="AK74" s="138">
        <f t="shared" si="18"/>
        <v>1303</v>
      </c>
      <c r="AL74" s="138">
        <f t="shared" si="18"/>
        <v>21</v>
      </c>
      <c r="AM74" s="616">
        <f t="shared" si="18"/>
        <v>2399</v>
      </c>
      <c r="AN74" s="138">
        <f t="shared" si="18"/>
        <v>32636</v>
      </c>
      <c r="AO74" s="138">
        <f t="shared" si="18"/>
        <v>40997</v>
      </c>
      <c r="AP74" s="138">
        <f t="shared" si="18"/>
        <v>182</v>
      </c>
      <c r="AQ74" s="617">
        <v>73815</v>
      </c>
      <c r="AR74" s="615"/>
      <c r="AS74" s="615"/>
      <c r="AT74" s="615"/>
      <c r="AU74" s="615"/>
    </row>
    <row r="75" spans="1:47" s="628" customFormat="1" ht="20.100000000000001" customHeight="1" thickBot="1" x14ac:dyDescent="0.25">
      <c r="A75" s="625"/>
      <c r="B75" s="145" t="s">
        <v>522</v>
      </c>
      <c r="C75" s="626"/>
      <c r="D75" s="619"/>
      <c r="E75" s="627"/>
      <c r="F75" s="627"/>
      <c r="G75" s="627">
        <f>G74/$AQ$74*100</f>
        <v>44.523470839260312</v>
      </c>
      <c r="H75" s="619"/>
      <c r="I75" s="627"/>
      <c r="J75" s="627"/>
      <c r="K75" s="627">
        <f>K74/$AQ$74*100</f>
        <v>4.9312470365101948</v>
      </c>
      <c r="L75" s="619"/>
      <c r="M75" s="627"/>
      <c r="N75" s="627"/>
      <c r="O75" s="627">
        <f>O74/$AQ$74*100</f>
        <v>8.6351012666802145</v>
      </c>
      <c r="P75" s="619"/>
      <c r="Q75" s="627"/>
      <c r="R75" s="627"/>
      <c r="S75" s="627">
        <f>S74/$AQ$74*100</f>
        <v>0.15444015444015444</v>
      </c>
      <c r="T75" s="619"/>
      <c r="U75" s="627"/>
      <c r="V75" s="627"/>
      <c r="W75" s="627">
        <f>W74/$AQ$74*100</f>
        <v>28.777348777348777</v>
      </c>
      <c r="X75" s="619"/>
      <c r="Y75" s="627"/>
      <c r="Z75" s="627"/>
      <c r="AA75" s="627">
        <f>AA74/$AQ$74*100</f>
        <v>0.1693422746054325</v>
      </c>
      <c r="AB75" s="619"/>
      <c r="AC75" s="627"/>
      <c r="AD75" s="627"/>
      <c r="AE75" s="627">
        <f>AE74/$AQ$74*100</f>
        <v>4.6860394228815281</v>
      </c>
      <c r="AF75" s="619"/>
      <c r="AG75" s="627"/>
      <c r="AH75" s="627"/>
      <c r="AI75" s="627">
        <f>AI74/$AQ$74*100</f>
        <v>4.8729932940459255</v>
      </c>
      <c r="AJ75" s="619"/>
      <c r="AK75" s="627"/>
      <c r="AL75" s="627"/>
      <c r="AM75" s="627">
        <f>AM74/$AQ$74*100</f>
        <v>3.2500169342274607</v>
      </c>
      <c r="AN75" s="627">
        <f>AN74/AQ74*100</f>
        <v>44.213235792183156</v>
      </c>
      <c r="AO75" s="627">
        <f>AO74/AQ74*100</f>
        <v>55.540201855991334</v>
      </c>
      <c r="AP75" s="627">
        <f>AP74/AQ74*100</f>
        <v>0.24656235182550973</v>
      </c>
      <c r="AQ75" s="620"/>
    </row>
    <row r="76" spans="1:47" x14ac:dyDescent="0.2">
      <c r="A76" s="621"/>
      <c r="B76" s="1"/>
      <c r="C76" s="1"/>
      <c r="D76" s="615"/>
    </row>
    <row r="77" spans="1:47" ht="27.6" customHeight="1" x14ac:dyDescent="0.2">
      <c r="A77" s="725" t="s">
        <v>523</v>
      </c>
      <c r="B77" s="725"/>
      <c r="C77" s="725"/>
    </row>
    <row r="78" spans="1:47" ht="14.25" customHeight="1" x14ac:dyDescent="0.2">
      <c r="A78" s="740" t="s">
        <v>524</v>
      </c>
      <c r="B78" s="740"/>
      <c r="C78" s="740"/>
    </row>
    <row r="79" spans="1:47" ht="22.35" customHeight="1" x14ac:dyDescent="0.2">
      <c r="A79" s="740"/>
      <c r="B79" s="740"/>
      <c r="C79" s="740"/>
    </row>
    <row r="80" spans="1:47" ht="18" customHeight="1" x14ac:dyDescent="0.2">
      <c r="A80" s="37" t="s">
        <v>110</v>
      </c>
      <c r="B80" s="36"/>
      <c r="C80" s="36"/>
    </row>
    <row r="81" spans="1:3" x14ac:dyDescent="0.2">
      <c r="A81" s="1"/>
      <c r="B81" s="1"/>
      <c r="C81" s="1"/>
    </row>
    <row r="82" spans="1:3" x14ac:dyDescent="0.2">
      <c r="A82" s="1"/>
      <c r="B82" s="1"/>
      <c r="C82" s="1"/>
    </row>
    <row r="83" spans="1:3" x14ac:dyDescent="0.2">
      <c r="A83" s="1"/>
      <c r="B83" s="1"/>
      <c r="C83" s="1"/>
    </row>
  </sheetData>
  <autoFilter ref="A4:AQ4" xr:uid="{E89F452C-7C38-423F-93ED-CA876EFB1FEC}"/>
  <mergeCells count="15">
    <mergeCell ref="AN3:AQ3"/>
    <mergeCell ref="A77:C77"/>
    <mergeCell ref="A78:C79"/>
    <mergeCell ref="P3:S3"/>
    <mergeCell ref="T3:W3"/>
    <mergeCell ref="X3:AA3"/>
    <mergeCell ref="AB3:AE3"/>
    <mergeCell ref="AF3:AI3"/>
    <mergeCell ref="AJ3:AM3"/>
    <mergeCell ref="L3:O3"/>
    <mergeCell ref="A1:C1"/>
    <mergeCell ref="A2:B2"/>
    <mergeCell ref="A3:B3"/>
    <mergeCell ref="D3:G3"/>
    <mergeCell ref="H3:K3"/>
  </mergeCells>
  <conditionalFormatting sqref="H5:I73 A5:F73 K5:M73 O5:Q73 S5:U73 W5:Y73 AA5:AC73 AE5:AG73 AI5:AK73 AM5:AQ73">
    <cfRule type="expression" dxfId="111" priority="10">
      <formula>MOD(ROW(),2)=0</formula>
    </cfRule>
  </conditionalFormatting>
  <conditionalFormatting sqref="G5:G73">
    <cfRule type="expression" dxfId="110" priority="9">
      <formula>MOD(ROW(),2)=0</formula>
    </cfRule>
  </conditionalFormatting>
  <conditionalFormatting sqref="J5:J73">
    <cfRule type="expression" dxfId="109" priority="8">
      <formula>MOD(ROW(),2)=0</formula>
    </cfRule>
  </conditionalFormatting>
  <conditionalFormatting sqref="N5:N73">
    <cfRule type="expression" dxfId="108" priority="7">
      <formula>MOD(ROW(),2)=0</formula>
    </cfRule>
  </conditionalFormatting>
  <conditionalFormatting sqref="R5:R73">
    <cfRule type="expression" dxfId="107" priority="6">
      <formula>MOD(ROW(),2)=0</formula>
    </cfRule>
  </conditionalFormatting>
  <conditionalFormatting sqref="V5:V73">
    <cfRule type="expression" dxfId="106" priority="5">
      <formula>MOD(ROW(),2)=0</formula>
    </cfRule>
  </conditionalFormatting>
  <conditionalFormatting sqref="Z5:Z73">
    <cfRule type="expression" dxfId="105" priority="4">
      <formula>MOD(ROW(),2)=0</formula>
    </cfRule>
  </conditionalFormatting>
  <conditionalFormatting sqref="AD5:AD73">
    <cfRule type="expression" dxfId="104" priority="3">
      <formula>MOD(ROW(),2)=0</formula>
    </cfRule>
  </conditionalFormatting>
  <conditionalFormatting sqref="AH5:AH73">
    <cfRule type="expression" dxfId="103" priority="2">
      <formula>MOD(ROW(),2)=0</formula>
    </cfRule>
  </conditionalFormatting>
  <conditionalFormatting sqref="AL5:AL73">
    <cfRule type="expression" dxfId="102" priority="1">
      <formula>MOD(ROW(),2)=0</formula>
    </cfRule>
  </conditionalFormatting>
  <hyperlinks>
    <hyperlink ref="A2:B2" location="TOC!A1" display="Return to Table of Contents" xr:uid="{DCAB46CB-77BD-4C21-8C14-1D62489E71F9}"/>
  </hyperlinks>
  <pageMargins left="0.25" right="0.25" top="0.75" bottom="0.75" header="0.3" footer="0.3"/>
  <pageSetup scale="44" fitToWidth="0" orientation="portrait" horizontalDpi="1200" verticalDpi="1200" r:id="rId1"/>
  <headerFooter>
    <oddHeader>&amp;L&amp;"Arial,Italic"2022-23 Survey of Dental Education
Report 1 - Academic Programs, Enrollment, and Graduates</oddHeader>
  </headerFooter>
  <colBreaks count="4" manualBreakCount="4">
    <brk id="15" max="79" man="1"/>
    <brk id="27" max="79" man="1"/>
    <brk id="39" max="79" man="1"/>
    <brk id="43"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M86"/>
  <sheetViews>
    <sheetView workbookViewId="0">
      <pane ySplit="3" topLeftCell="A4" activePane="bottomLeft" state="frozen"/>
      <selection activeCell="A2" sqref="A2:C2"/>
      <selection pane="bottomLeft"/>
    </sheetView>
  </sheetViews>
  <sheetFormatPr defaultColWidth="9.140625" defaultRowHeight="12.75" x14ac:dyDescent="0.2"/>
  <cols>
    <col min="1" max="1" width="11.42578125" style="8" customWidth="1"/>
    <col min="2" max="2" width="66.5703125" style="8" customWidth="1"/>
    <col min="3" max="3" width="20.28515625" style="8" customWidth="1"/>
    <col min="4" max="4" width="15.5703125" style="8" customWidth="1"/>
    <col min="5" max="5" width="16" style="8" customWidth="1"/>
    <col min="6" max="6" width="15.42578125" style="8" customWidth="1"/>
    <col min="7" max="8" width="9.140625" style="8"/>
    <col min="9" max="9" width="11.5703125" style="8" bestFit="1" customWidth="1"/>
    <col min="10" max="16384" width="9.140625" style="8"/>
  </cols>
  <sheetData>
    <row r="1" spans="1:6" ht="20.25" customHeight="1" x14ac:dyDescent="0.25">
      <c r="A1" s="235" t="s">
        <v>525</v>
      </c>
      <c r="B1" s="235"/>
      <c r="C1" s="235"/>
      <c r="D1" s="17"/>
    </row>
    <row r="2" spans="1:6" ht="21" customHeight="1" x14ac:dyDescent="0.2">
      <c r="A2" s="741" t="s">
        <v>55</v>
      </c>
      <c r="B2" s="741"/>
      <c r="C2" s="741"/>
      <c r="D2" s="741"/>
    </row>
    <row r="3" spans="1:6" ht="74.25" customHeight="1" x14ac:dyDescent="0.25">
      <c r="A3" s="6" t="s">
        <v>526</v>
      </c>
      <c r="B3" s="3" t="s">
        <v>406</v>
      </c>
      <c r="C3" s="3" t="s">
        <v>119</v>
      </c>
      <c r="D3" s="559" t="s">
        <v>527</v>
      </c>
      <c r="E3" s="559" t="s">
        <v>528</v>
      </c>
      <c r="F3" s="559" t="s">
        <v>529</v>
      </c>
    </row>
    <row r="4" spans="1:6" ht="20.100000000000001" customHeight="1" x14ac:dyDescent="0.2">
      <c r="A4" s="472" t="s">
        <v>120</v>
      </c>
      <c r="B4" s="473" t="s">
        <v>407</v>
      </c>
      <c r="C4" s="473" t="s">
        <v>127</v>
      </c>
      <c r="D4" s="474">
        <v>1151</v>
      </c>
      <c r="E4" s="475">
        <v>83</v>
      </c>
      <c r="F4" s="476">
        <v>7.2111000000000001</v>
      </c>
    </row>
    <row r="5" spans="1:6" ht="20.100000000000001" customHeight="1" x14ac:dyDescent="0.2">
      <c r="A5" s="472" t="s">
        <v>128</v>
      </c>
      <c r="B5" s="473" t="s">
        <v>408</v>
      </c>
      <c r="C5" s="473" t="s">
        <v>132</v>
      </c>
      <c r="D5" s="474">
        <v>2024</v>
      </c>
      <c r="E5" s="475">
        <v>79</v>
      </c>
      <c r="F5" s="476">
        <v>3.9032</v>
      </c>
    </row>
    <row r="6" spans="1:6" ht="20.100000000000001" customHeight="1" x14ac:dyDescent="0.2">
      <c r="A6" s="472" t="s">
        <v>128</v>
      </c>
      <c r="B6" s="473" t="s">
        <v>409</v>
      </c>
      <c r="C6" s="473" t="s">
        <v>132</v>
      </c>
      <c r="D6" s="474">
        <v>1745</v>
      </c>
      <c r="E6" s="474">
        <v>144</v>
      </c>
      <c r="F6" s="476">
        <v>8.2521000000000004</v>
      </c>
    </row>
    <row r="7" spans="1:6" ht="20.100000000000001" customHeight="1" x14ac:dyDescent="0.2">
      <c r="A7" s="472" t="s">
        <v>136</v>
      </c>
      <c r="B7" s="473" t="s">
        <v>513</v>
      </c>
      <c r="C7" s="473" t="s">
        <v>141</v>
      </c>
      <c r="D7" s="474">
        <v>646</v>
      </c>
      <c r="E7" s="474">
        <v>39</v>
      </c>
      <c r="F7" s="476">
        <v>6.0372000000000003</v>
      </c>
    </row>
    <row r="8" spans="1:6" ht="20.100000000000001" customHeight="1" x14ac:dyDescent="0.2">
      <c r="A8" s="472" t="s">
        <v>136</v>
      </c>
      <c r="B8" s="473" t="s">
        <v>411</v>
      </c>
      <c r="C8" s="473" t="s">
        <v>132</v>
      </c>
      <c r="D8" s="474">
        <v>2171</v>
      </c>
      <c r="E8" s="474">
        <v>146</v>
      </c>
      <c r="F8" s="476">
        <v>6.7249999999999996</v>
      </c>
    </row>
    <row r="9" spans="1:6" ht="20.100000000000001" customHeight="1" x14ac:dyDescent="0.2">
      <c r="A9" s="472" t="s">
        <v>136</v>
      </c>
      <c r="B9" s="473" t="s">
        <v>412</v>
      </c>
      <c r="C9" s="473" t="s">
        <v>127</v>
      </c>
      <c r="D9" s="474">
        <v>1339</v>
      </c>
      <c r="E9" s="474">
        <v>60</v>
      </c>
      <c r="F9" s="476">
        <v>4.4809999999999999</v>
      </c>
    </row>
    <row r="10" spans="1:6" ht="20.100000000000001" customHeight="1" x14ac:dyDescent="0.2">
      <c r="A10" s="472" t="s">
        <v>136</v>
      </c>
      <c r="B10" s="473" t="s">
        <v>413</v>
      </c>
      <c r="C10" s="473" t="s">
        <v>127</v>
      </c>
      <c r="D10" s="474">
        <v>197</v>
      </c>
      <c r="E10" s="477">
        <v>87</v>
      </c>
      <c r="F10" s="476">
        <v>44.162399999999998</v>
      </c>
    </row>
    <row r="11" spans="1:6" ht="20.100000000000001" customHeight="1" x14ac:dyDescent="0.2">
      <c r="A11" s="472" t="s">
        <v>136</v>
      </c>
      <c r="B11" s="473" t="s">
        <v>414</v>
      </c>
      <c r="C11" s="473" t="s">
        <v>132</v>
      </c>
      <c r="D11" s="474">
        <v>2106</v>
      </c>
      <c r="E11" s="474">
        <v>143</v>
      </c>
      <c r="F11" s="476">
        <v>6.7900999999999998</v>
      </c>
    </row>
    <row r="12" spans="1:6" ht="20.100000000000001" customHeight="1" x14ac:dyDescent="0.2">
      <c r="A12" s="472" t="s">
        <v>136</v>
      </c>
      <c r="B12" s="473" t="s">
        <v>415</v>
      </c>
      <c r="C12" s="473" t="s">
        <v>132</v>
      </c>
      <c r="D12" s="474">
        <v>784</v>
      </c>
      <c r="E12" s="474">
        <v>100</v>
      </c>
      <c r="F12" s="476">
        <v>12.755100000000001</v>
      </c>
    </row>
    <row r="13" spans="1:6" ht="20.100000000000001" customHeight="1" x14ac:dyDescent="0.2">
      <c r="A13" s="472" t="s">
        <v>136</v>
      </c>
      <c r="B13" s="473" t="s">
        <v>416</v>
      </c>
      <c r="C13" s="473" t="s">
        <v>132</v>
      </c>
      <c r="D13" s="474">
        <v>1720</v>
      </c>
      <c r="E13" s="477">
        <v>69</v>
      </c>
      <c r="F13" s="476">
        <v>4.0115999999999996</v>
      </c>
    </row>
    <row r="14" spans="1:6" ht="20.100000000000001" customHeight="1" x14ac:dyDescent="0.2">
      <c r="A14" s="472" t="s">
        <v>158</v>
      </c>
      <c r="B14" s="473" t="s">
        <v>417</v>
      </c>
      <c r="C14" s="473" t="s">
        <v>127</v>
      </c>
      <c r="D14" s="474">
        <v>1500</v>
      </c>
      <c r="E14" s="477">
        <v>81</v>
      </c>
      <c r="F14" s="476">
        <v>5.4</v>
      </c>
    </row>
    <row r="15" spans="1:6" ht="20.100000000000001" customHeight="1" x14ac:dyDescent="0.2">
      <c r="A15" s="472" t="s">
        <v>162</v>
      </c>
      <c r="B15" s="473" t="s">
        <v>418</v>
      </c>
      <c r="C15" s="473" t="s">
        <v>127</v>
      </c>
      <c r="D15" s="474">
        <v>183</v>
      </c>
      <c r="E15" s="475">
        <v>51</v>
      </c>
      <c r="F15" s="476">
        <v>27.8689</v>
      </c>
    </row>
    <row r="16" spans="1:6" ht="20.100000000000001" customHeight="1" x14ac:dyDescent="0.2">
      <c r="A16" s="472" t="s">
        <v>166</v>
      </c>
      <c r="B16" s="473" t="s">
        <v>419</v>
      </c>
      <c r="C16" s="473" t="s">
        <v>132</v>
      </c>
      <c r="D16" s="474">
        <v>285</v>
      </c>
      <c r="E16" s="474">
        <v>66</v>
      </c>
      <c r="F16" s="476">
        <v>23.157900000000001</v>
      </c>
    </row>
    <row r="17" spans="1:6" ht="20.100000000000001" customHeight="1" x14ac:dyDescent="0.2">
      <c r="A17" s="472" t="s">
        <v>171</v>
      </c>
      <c r="B17" s="473" t="s">
        <v>420</v>
      </c>
      <c r="C17" s="473" t="s">
        <v>127</v>
      </c>
      <c r="D17" s="474">
        <v>1400</v>
      </c>
      <c r="E17" s="474">
        <v>93</v>
      </c>
      <c r="F17" s="476">
        <v>6.6429</v>
      </c>
    </row>
    <row r="18" spans="1:6" ht="20.100000000000001" customHeight="1" x14ac:dyDescent="0.2">
      <c r="A18" s="472" t="s">
        <v>171</v>
      </c>
      <c r="B18" s="473" t="s">
        <v>421</v>
      </c>
      <c r="C18" s="473" t="s">
        <v>132</v>
      </c>
      <c r="D18" s="474">
        <v>2156</v>
      </c>
      <c r="E18" s="477">
        <v>127</v>
      </c>
      <c r="F18" s="476">
        <v>5.8905000000000003</v>
      </c>
    </row>
    <row r="19" spans="1:6" ht="20.100000000000001" customHeight="1" x14ac:dyDescent="0.2">
      <c r="A19" s="472" t="s">
        <v>171</v>
      </c>
      <c r="B19" s="473" t="s">
        <v>422</v>
      </c>
      <c r="C19" s="473" t="s">
        <v>132</v>
      </c>
      <c r="D19" s="474">
        <v>3524</v>
      </c>
      <c r="E19" s="474">
        <v>104</v>
      </c>
      <c r="F19" s="476">
        <v>2.9512</v>
      </c>
    </row>
    <row r="20" spans="1:6" ht="20.100000000000001" customHeight="1" x14ac:dyDescent="0.2">
      <c r="A20" s="472" t="s">
        <v>177</v>
      </c>
      <c r="B20" s="473" t="s">
        <v>423</v>
      </c>
      <c r="C20" s="473" t="s">
        <v>127</v>
      </c>
      <c r="D20" s="474">
        <v>204</v>
      </c>
      <c r="E20" s="477">
        <v>96</v>
      </c>
      <c r="F20" s="476">
        <v>47.058799999999998</v>
      </c>
    </row>
    <row r="21" spans="1:6" ht="20.100000000000001" customHeight="1" x14ac:dyDescent="0.2">
      <c r="A21" s="472" t="s">
        <v>181</v>
      </c>
      <c r="B21" s="473" t="s">
        <v>424</v>
      </c>
      <c r="C21" s="473" t="s">
        <v>127</v>
      </c>
      <c r="D21" s="474">
        <v>500</v>
      </c>
      <c r="E21" s="474">
        <v>49</v>
      </c>
      <c r="F21" s="476">
        <v>9.8000000000000007</v>
      </c>
    </row>
    <row r="22" spans="1:6" ht="20.100000000000001" customHeight="1" x14ac:dyDescent="0.2">
      <c r="A22" s="472" t="s">
        <v>181</v>
      </c>
      <c r="B22" s="473" t="s">
        <v>425</v>
      </c>
      <c r="C22" s="473" t="s">
        <v>127</v>
      </c>
      <c r="D22" s="474">
        <v>228</v>
      </c>
      <c r="E22" s="474">
        <v>70</v>
      </c>
      <c r="F22" s="476">
        <v>30.701799999999999</v>
      </c>
    </row>
    <row r="23" spans="1:6" ht="20.100000000000001" customHeight="1" x14ac:dyDescent="0.2">
      <c r="A23" s="472" t="s">
        <v>181</v>
      </c>
      <c r="B23" s="473" t="s">
        <v>426</v>
      </c>
      <c r="C23" s="473" t="s">
        <v>132</v>
      </c>
      <c r="D23" s="474">
        <v>2341</v>
      </c>
      <c r="E23" s="474">
        <v>139</v>
      </c>
      <c r="F23" s="476">
        <v>5.9375999999999998</v>
      </c>
    </row>
    <row r="24" spans="1:6" ht="20.100000000000001" customHeight="1" x14ac:dyDescent="0.2">
      <c r="A24" s="472" t="s">
        <v>188</v>
      </c>
      <c r="B24" s="473" t="s">
        <v>427</v>
      </c>
      <c r="C24" s="473" t="s">
        <v>127</v>
      </c>
      <c r="D24" s="474">
        <v>284</v>
      </c>
      <c r="E24" s="477">
        <v>101</v>
      </c>
      <c r="F24" s="476">
        <v>35.563400000000001</v>
      </c>
    </row>
    <row r="25" spans="1:6" ht="20.100000000000001" customHeight="1" x14ac:dyDescent="0.2">
      <c r="A25" s="472" t="s">
        <v>192</v>
      </c>
      <c r="B25" s="473" t="s">
        <v>428</v>
      </c>
      <c r="C25" s="473" t="s">
        <v>127</v>
      </c>
      <c r="D25" s="474">
        <v>849</v>
      </c>
      <c r="E25" s="474">
        <v>73</v>
      </c>
      <c r="F25" s="476">
        <v>8.5983999999999998</v>
      </c>
    </row>
    <row r="26" spans="1:6" ht="20.100000000000001" customHeight="1" x14ac:dyDescent="0.2">
      <c r="A26" s="472" t="s">
        <v>195</v>
      </c>
      <c r="B26" s="473" t="s">
        <v>429</v>
      </c>
      <c r="C26" s="473" t="s">
        <v>127</v>
      </c>
      <c r="D26" s="474">
        <v>918</v>
      </c>
      <c r="E26" s="475">
        <v>65</v>
      </c>
      <c r="F26" s="476">
        <v>7.0805999999999996</v>
      </c>
    </row>
    <row r="27" spans="1:6" ht="20.100000000000001" customHeight="1" x14ac:dyDescent="0.2">
      <c r="A27" s="472" t="s">
        <v>195</v>
      </c>
      <c r="B27" s="473" t="s">
        <v>430</v>
      </c>
      <c r="C27" s="473" t="s">
        <v>127</v>
      </c>
      <c r="D27" s="474">
        <v>419</v>
      </c>
      <c r="E27" s="477">
        <v>113</v>
      </c>
      <c r="F27" s="476">
        <v>26.969000000000001</v>
      </c>
    </row>
    <row r="28" spans="1:6" ht="20.100000000000001" customHeight="1" x14ac:dyDescent="0.2">
      <c r="A28" s="472" t="s">
        <v>200</v>
      </c>
      <c r="B28" s="473" t="s">
        <v>431</v>
      </c>
      <c r="C28" s="473" t="s">
        <v>127</v>
      </c>
      <c r="D28" s="474">
        <v>120</v>
      </c>
      <c r="E28" s="475">
        <v>72</v>
      </c>
      <c r="F28" s="476">
        <v>60</v>
      </c>
    </row>
    <row r="29" spans="1:6" ht="20.100000000000001" customHeight="1" x14ac:dyDescent="0.2">
      <c r="A29" s="472" t="s">
        <v>202</v>
      </c>
      <c r="B29" s="473" t="s">
        <v>514</v>
      </c>
      <c r="C29" s="473" t="s">
        <v>132</v>
      </c>
      <c r="D29" s="474">
        <v>600</v>
      </c>
      <c r="E29" s="477">
        <v>62</v>
      </c>
      <c r="F29" s="476">
        <v>10.333299999999999</v>
      </c>
    </row>
    <row r="30" spans="1:6" ht="20.100000000000001" customHeight="1" x14ac:dyDescent="0.2">
      <c r="A30" s="472" t="s">
        <v>205</v>
      </c>
      <c r="B30" s="473" t="s">
        <v>433</v>
      </c>
      <c r="C30" s="473" t="s">
        <v>127</v>
      </c>
      <c r="D30" s="474">
        <v>829</v>
      </c>
      <c r="E30" s="475">
        <v>134</v>
      </c>
      <c r="F30" s="476">
        <v>16.164100000000001</v>
      </c>
    </row>
    <row r="31" spans="1:6" ht="20.100000000000001" customHeight="1" x14ac:dyDescent="0.2">
      <c r="A31" s="472" t="s">
        <v>209</v>
      </c>
      <c r="B31" s="473" t="s">
        <v>434</v>
      </c>
      <c r="C31" s="473" t="s">
        <v>132</v>
      </c>
      <c r="D31" s="474">
        <v>879</v>
      </c>
      <c r="E31" s="475">
        <v>35</v>
      </c>
      <c r="F31" s="476">
        <v>3.9817999999999998</v>
      </c>
    </row>
    <row r="32" spans="1:6" ht="20.100000000000001" customHeight="1" x14ac:dyDescent="0.2">
      <c r="A32" s="472" t="s">
        <v>209</v>
      </c>
      <c r="B32" s="473" t="s">
        <v>435</v>
      </c>
      <c r="C32" s="473" t="s">
        <v>132</v>
      </c>
      <c r="D32" s="474">
        <v>2186</v>
      </c>
      <c r="E32" s="474">
        <v>115</v>
      </c>
      <c r="F32" s="476">
        <v>5.2607999999999997</v>
      </c>
    </row>
    <row r="33" spans="1:6" ht="20.100000000000001" customHeight="1" x14ac:dyDescent="0.2">
      <c r="A33" s="472" t="s">
        <v>209</v>
      </c>
      <c r="B33" s="473" t="s">
        <v>436</v>
      </c>
      <c r="C33" s="473" t="s">
        <v>132</v>
      </c>
      <c r="D33" s="474">
        <v>3759</v>
      </c>
      <c r="E33" s="474">
        <v>203</v>
      </c>
      <c r="F33" s="476">
        <v>5.4004000000000003</v>
      </c>
    </row>
    <row r="34" spans="1:6" ht="20.100000000000001" customHeight="1" x14ac:dyDescent="0.2">
      <c r="A34" s="472" t="s">
        <v>217</v>
      </c>
      <c r="B34" s="473" t="s">
        <v>437</v>
      </c>
      <c r="C34" s="473" t="s">
        <v>132</v>
      </c>
      <c r="D34" s="474">
        <v>874</v>
      </c>
      <c r="E34" s="477">
        <v>144</v>
      </c>
      <c r="F34" s="476">
        <v>16.475999999999999</v>
      </c>
    </row>
    <row r="35" spans="1:6" ht="20.100000000000001" customHeight="1" x14ac:dyDescent="0.2">
      <c r="A35" s="472" t="s">
        <v>217</v>
      </c>
      <c r="B35" s="473" t="s">
        <v>438</v>
      </c>
      <c r="C35" s="473" t="s">
        <v>127</v>
      </c>
      <c r="D35" s="474">
        <v>1663</v>
      </c>
      <c r="E35" s="474">
        <v>109</v>
      </c>
      <c r="F35" s="476">
        <v>6.5544000000000002</v>
      </c>
    </row>
    <row r="36" spans="1:6" ht="20.100000000000001" customHeight="1" x14ac:dyDescent="0.2">
      <c r="A36" s="472" t="s">
        <v>223</v>
      </c>
      <c r="B36" s="473" t="s">
        <v>439</v>
      </c>
      <c r="C36" s="473" t="s">
        <v>127</v>
      </c>
      <c r="D36" s="474">
        <v>341</v>
      </c>
      <c r="E36" s="477">
        <v>105</v>
      </c>
      <c r="F36" s="476">
        <v>30.791799999999999</v>
      </c>
    </row>
    <row r="37" spans="1:6" ht="20.100000000000001" customHeight="1" x14ac:dyDescent="0.2">
      <c r="A37" s="472" t="s">
        <v>227</v>
      </c>
      <c r="B37" s="473" t="s">
        <v>440</v>
      </c>
      <c r="C37" s="473" t="s">
        <v>127</v>
      </c>
      <c r="D37" s="474">
        <v>89</v>
      </c>
      <c r="E37" s="475">
        <v>40</v>
      </c>
      <c r="F37" s="476">
        <v>44.943800000000003</v>
      </c>
    </row>
    <row r="38" spans="1:6" ht="20.100000000000001" customHeight="1" x14ac:dyDescent="0.2">
      <c r="A38" s="472" t="s">
        <v>230</v>
      </c>
      <c r="B38" s="473" t="s">
        <v>441</v>
      </c>
      <c r="C38" s="473" t="s">
        <v>127</v>
      </c>
      <c r="D38" s="474">
        <v>211</v>
      </c>
      <c r="E38" s="474">
        <v>109</v>
      </c>
      <c r="F38" s="476">
        <v>51.658799999999999</v>
      </c>
    </row>
    <row r="39" spans="1:6" ht="20.100000000000001" customHeight="1" x14ac:dyDescent="0.2">
      <c r="A39" s="472" t="s">
        <v>230</v>
      </c>
      <c r="B39" s="473" t="s">
        <v>515</v>
      </c>
      <c r="C39" s="473" t="s">
        <v>132</v>
      </c>
      <c r="D39" s="474">
        <v>282</v>
      </c>
      <c r="E39" s="475">
        <v>61</v>
      </c>
      <c r="F39" s="476">
        <v>21.6312</v>
      </c>
    </row>
    <row r="40" spans="1:6" ht="20.100000000000001" customHeight="1" x14ac:dyDescent="0.2">
      <c r="A40" s="472" t="s">
        <v>237</v>
      </c>
      <c r="B40" s="473" t="s">
        <v>443</v>
      </c>
      <c r="C40" s="473" t="s">
        <v>132</v>
      </c>
      <c r="D40" s="474">
        <v>1417</v>
      </c>
      <c r="E40" s="475">
        <v>115</v>
      </c>
      <c r="F40" s="476">
        <v>8.1157000000000004</v>
      </c>
    </row>
    <row r="41" spans="1:6" ht="20.100000000000001" customHeight="1" x14ac:dyDescent="0.2">
      <c r="A41" s="472" t="s">
        <v>237</v>
      </c>
      <c r="B41" s="473" t="s">
        <v>444</v>
      </c>
      <c r="C41" s="473" t="s">
        <v>127</v>
      </c>
      <c r="D41" s="474">
        <v>703</v>
      </c>
      <c r="E41" s="474">
        <v>51</v>
      </c>
      <c r="F41" s="476">
        <v>7.2545999999999999</v>
      </c>
    </row>
    <row r="42" spans="1:6" ht="20.100000000000001" customHeight="1" x14ac:dyDescent="0.2">
      <c r="A42" s="472" t="s">
        <v>242</v>
      </c>
      <c r="B42" s="473" t="s">
        <v>445</v>
      </c>
      <c r="C42" s="473" t="s">
        <v>127</v>
      </c>
      <c r="D42" s="474">
        <v>1333</v>
      </c>
      <c r="E42" s="474">
        <v>78</v>
      </c>
      <c r="F42" s="476">
        <v>5.8514999999999997</v>
      </c>
    </row>
    <row r="43" spans="1:6" ht="20.100000000000001" customHeight="1" x14ac:dyDescent="0.2">
      <c r="A43" s="472" t="s">
        <v>245</v>
      </c>
      <c r="B43" s="473" t="s">
        <v>246</v>
      </c>
      <c r="C43" s="473" t="s">
        <v>127</v>
      </c>
      <c r="D43" s="474">
        <v>2315</v>
      </c>
      <c r="E43" s="477">
        <v>90</v>
      </c>
      <c r="F43" s="476">
        <v>3.8877000000000002</v>
      </c>
    </row>
    <row r="44" spans="1:6" ht="20.100000000000001" customHeight="1" x14ac:dyDescent="0.2">
      <c r="A44" s="472" t="s">
        <v>249</v>
      </c>
      <c r="B44" s="473" t="s">
        <v>446</v>
      </c>
      <c r="C44" s="473" t="s">
        <v>132</v>
      </c>
      <c r="D44" s="474">
        <v>245</v>
      </c>
      <c r="E44" s="475">
        <v>84</v>
      </c>
      <c r="F44" s="476">
        <v>34.285699999999999</v>
      </c>
    </row>
    <row r="45" spans="1:6" ht="20.100000000000001" customHeight="1" x14ac:dyDescent="0.2">
      <c r="A45" s="472" t="s">
        <v>249</v>
      </c>
      <c r="B45" s="473" t="s">
        <v>447</v>
      </c>
      <c r="C45" s="473" t="s">
        <v>132</v>
      </c>
      <c r="D45" s="474">
        <v>2926</v>
      </c>
      <c r="E45" s="475">
        <v>371</v>
      </c>
      <c r="F45" s="476">
        <v>12.679399999999999</v>
      </c>
    </row>
    <row r="46" spans="1:6" ht="20.100000000000001" customHeight="1" x14ac:dyDescent="0.2">
      <c r="A46" s="472" t="s">
        <v>249</v>
      </c>
      <c r="B46" s="473" t="s">
        <v>448</v>
      </c>
      <c r="C46" s="473" t="s">
        <v>127</v>
      </c>
      <c r="D46" s="474">
        <v>168</v>
      </c>
      <c r="E46" s="475">
        <v>46</v>
      </c>
      <c r="F46" s="476">
        <v>27.381</v>
      </c>
    </row>
    <row r="47" spans="1:6" ht="20.100000000000001" customHeight="1" x14ac:dyDescent="0.2">
      <c r="A47" s="472" t="s">
        <v>249</v>
      </c>
      <c r="B47" s="473" t="s">
        <v>516</v>
      </c>
      <c r="C47" s="473" t="s">
        <v>132</v>
      </c>
      <c r="D47" s="474">
        <v>2498</v>
      </c>
      <c r="E47" s="477">
        <v>113</v>
      </c>
      <c r="F47" s="476">
        <v>4.5236000000000001</v>
      </c>
    </row>
    <row r="48" spans="1:6" ht="20.100000000000001" customHeight="1" x14ac:dyDescent="0.2">
      <c r="A48" s="472" t="s">
        <v>249</v>
      </c>
      <c r="B48" s="473" t="s">
        <v>450</v>
      </c>
      <c r="C48" s="473" t="s">
        <v>127</v>
      </c>
      <c r="D48" s="474">
        <v>1802</v>
      </c>
      <c r="E48" s="475">
        <v>93</v>
      </c>
      <c r="F48" s="476">
        <v>5.1608999999999998</v>
      </c>
    </row>
    <row r="49" spans="1:6" ht="20.100000000000001" customHeight="1" x14ac:dyDescent="0.2">
      <c r="A49" s="472" t="s">
        <v>263</v>
      </c>
      <c r="B49" s="473" t="s">
        <v>451</v>
      </c>
      <c r="C49" s="473" t="s">
        <v>127</v>
      </c>
      <c r="D49" s="474">
        <v>1036</v>
      </c>
      <c r="E49" s="477">
        <v>82</v>
      </c>
      <c r="F49" s="476">
        <v>7.9150999999999998</v>
      </c>
    </row>
    <row r="50" spans="1:6" ht="20.100000000000001" customHeight="1" x14ac:dyDescent="0.2">
      <c r="A50" s="472" t="s">
        <v>263</v>
      </c>
      <c r="B50" s="473" t="s">
        <v>452</v>
      </c>
      <c r="C50" s="473" t="s">
        <v>127</v>
      </c>
      <c r="D50" s="474">
        <v>176</v>
      </c>
      <c r="E50" s="475">
        <v>50</v>
      </c>
      <c r="F50" s="476">
        <v>28.409099999999999</v>
      </c>
    </row>
    <row r="51" spans="1:6" ht="20.100000000000001" customHeight="1" x14ac:dyDescent="0.2">
      <c r="A51" s="472" t="s">
        <v>267</v>
      </c>
      <c r="B51" s="473" t="s">
        <v>453</v>
      </c>
      <c r="C51" s="473" t="s">
        <v>127</v>
      </c>
      <c r="D51" s="474">
        <v>516</v>
      </c>
      <c r="E51" s="477">
        <v>118</v>
      </c>
      <c r="F51" s="476">
        <v>22.868200000000002</v>
      </c>
    </row>
    <row r="52" spans="1:6" ht="20.100000000000001" customHeight="1" x14ac:dyDescent="0.2">
      <c r="A52" s="472" t="s">
        <v>267</v>
      </c>
      <c r="B52" s="473" t="s">
        <v>454</v>
      </c>
      <c r="C52" s="473" t="s">
        <v>132</v>
      </c>
      <c r="D52" s="474">
        <v>1759</v>
      </c>
      <c r="E52" s="477">
        <v>74</v>
      </c>
      <c r="F52" s="476">
        <v>4.2069000000000001</v>
      </c>
    </row>
    <row r="53" spans="1:6" ht="20.100000000000001" customHeight="1" x14ac:dyDescent="0.2">
      <c r="A53" s="472" t="s">
        <v>272</v>
      </c>
      <c r="B53" s="473" t="s">
        <v>455</v>
      </c>
      <c r="C53" s="473" t="s">
        <v>127</v>
      </c>
      <c r="D53" s="474">
        <v>611</v>
      </c>
      <c r="E53" s="477">
        <v>54</v>
      </c>
      <c r="F53" s="476">
        <v>8.8379999999999992</v>
      </c>
    </row>
    <row r="54" spans="1:6" ht="20.100000000000001" customHeight="1" x14ac:dyDescent="0.2">
      <c r="A54" s="472" t="s">
        <v>276</v>
      </c>
      <c r="B54" s="473" t="s">
        <v>456</v>
      </c>
      <c r="C54" s="473" t="s">
        <v>127</v>
      </c>
      <c r="D54" s="474">
        <v>216</v>
      </c>
      <c r="E54" s="474">
        <v>75</v>
      </c>
      <c r="F54" s="476">
        <v>34.722200000000001</v>
      </c>
    </row>
    <row r="55" spans="1:6" ht="20.100000000000001" customHeight="1" x14ac:dyDescent="0.2">
      <c r="A55" s="472" t="s">
        <v>279</v>
      </c>
      <c r="B55" s="473" t="s">
        <v>457</v>
      </c>
      <c r="C55" s="473" t="s">
        <v>283</v>
      </c>
      <c r="D55" s="474">
        <v>2766</v>
      </c>
      <c r="E55" s="475">
        <v>134</v>
      </c>
      <c r="F55" s="476">
        <v>4.8445</v>
      </c>
    </row>
    <row r="56" spans="1:6" ht="20.100000000000001" customHeight="1" x14ac:dyDescent="0.2">
      <c r="A56" s="472" t="s">
        <v>279</v>
      </c>
      <c r="B56" s="473" t="s">
        <v>458</v>
      </c>
      <c r="C56" s="473" t="s">
        <v>132</v>
      </c>
      <c r="D56" s="474">
        <v>1650</v>
      </c>
      <c r="E56" s="475">
        <v>149</v>
      </c>
      <c r="F56" s="476">
        <v>9.0303000000000004</v>
      </c>
    </row>
    <row r="57" spans="1:6" ht="20.100000000000001" customHeight="1" x14ac:dyDescent="0.2">
      <c r="A57" s="472" t="s">
        <v>279</v>
      </c>
      <c r="B57" s="473" t="s">
        <v>459</v>
      </c>
      <c r="C57" s="473" t="s">
        <v>283</v>
      </c>
      <c r="D57" s="474">
        <v>1583</v>
      </c>
      <c r="E57" s="474">
        <v>80</v>
      </c>
      <c r="F57" s="476">
        <v>5.0537000000000001</v>
      </c>
    </row>
    <row r="58" spans="1:6" ht="20.100000000000001" customHeight="1" x14ac:dyDescent="0.2">
      <c r="A58" s="472" t="s">
        <v>288</v>
      </c>
      <c r="B58" s="473" t="s">
        <v>460</v>
      </c>
      <c r="C58" s="473" t="s">
        <v>127</v>
      </c>
      <c r="D58" s="474">
        <v>209</v>
      </c>
      <c r="E58" s="474">
        <v>78</v>
      </c>
      <c r="F58" s="476">
        <v>37.320599999999999</v>
      </c>
    </row>
    <row r="59" spans="1:6" ht="20.100000000000001" customHeight="1" x14ac:dyDescent="0.2">
      <c r="A59" s="472" t="s">
        <v>291</v>
      </c>
      <c r="B59" s="473" t="s">
        <v>517</v>
      </c>
      <c r="C59" s="473" t="s">
        <v>132</v>
      </c>
      <c r="D59" s="474">
        <v>182</v>
      </c>
      <c r="E59" s="474">
        <v>80</v>
      </c>
      <c r="F59" s="476">
        <v>43.956000000000003</v>
      </c>
    </row>
    <row r="60" spans="1:6" ht="20.100000000000001" customHeight="1" x14ac:dyDescent="0.2">
      <c r="A60" s="472" t="s">
        <v>291</v>
      </c>
      <c r="B60" s="473" t="s">
        <v>462</v>
      </c>
      <c r="C60" s="473" t="s">
        <v>132</v>
      </c>
      <c r="D60" s="474">
        <v>330</v>
      </c>
      <c r="E60" s="474">
        <v>75</v>
      </c>
      <c r="F60" s="476">
        <v>22.7273</v>
      </c>
    </row>
    <row r="61" spans="1:6" ht="20.100000000000001" customHeight="1" x14ac:dyDescent="0.2">
      <c r="A61" s="472" t="s">
        <v>291</v>
      </c>
      <c r="B61" s="473" t="s">
        <v>518</v>
      </c>
      <c r="C61" s="473" t="s">
        <v>127</v>
      </c>
      <c r="D61" s="474">
        <v>1300</v>
      </c>
      <c r="E61" s="474">
        <v>110</v>
      </c>
      <c r="F61" s="476">
        <v>8.4614999999999991</v>
      </c>
    </row>
    <row r="62" spans="1:6" ht="20.100000000000001" customHeight="1" x14ac:dyDescent="0.2">
      <c r="A62" s="472" t="s">
        <v>300</v>
      </c>
      <c r="B62" s="473" t="s">
        <v>465</v>
      </c>
      <c r="C62" s="473" t="s">
        <v>127</v>
      </c>
      <c r="D62" s="474">
        <v>196</v>
      </c>
      <c r="E62" s="475">
        <v>103</v>
      </c>
      <c r="F62" s="476">
        <v>52.551000000000002</v>
      </c>
    </row>
    <row r="63" spans="1:6" ht="20.100000000000001" customHeight="1" x14ac:dyDescent="0.2">
      <c r="A63" s="472" t="s">
        <v>300</v>
      </c>
      <c r="B63" s="473" t="s">
        <v>303</v>
      </c>
      <c r="C63" s="473" t="s">
        <v>127</v>
      </c>
      <c r="D63" s="474">
        <v>695</v>
      </c>
      <c r="E63" s="474">
        <v>61</v>
      </c>
      <c r="F63" s="476">
        <v>8.7769999999999992</v>
      </c>
    </row>
    <row r="64" spans="1:6" ht="20.100000000000001" customHeight="1" x14ac:dyDescent="0.2">
      <c r="A64" s="472" t="s">
        <v>300</v>
      </c>
      <c r="B64" s="473" t="s">
        <v>467</v>
      </c>
      <c r="C64" s="473" t="s">
        <v>127</v>
      </c>
      <c r="D64" s="474">
        <v>282</v>
      </c>
      <c r="E64" s="475">
        <v>106</v>
      </c>
      <c r="F64" s="476">
        <v>37.588700000000003</v>
      </c>
    </row>
    <row r="65" spans="1:13" ht="20.100000000000001" customHeight="1" x14ac:dyDescent="0.2">
      <c r="A65" s="472" t="s">
        <v>300</v>
      </c>
      <c r="B65" s="473" t="s">
        <v>468</v>
      </c>
      <c r="C65" s="473" t="s">
        <v>127</v>
      </c>
      <c r="D65" s="474">
        <v>353</v>
      </c>
      <c r="E65" s="475">
        <v>100</v>
      </c>
      <c r="F65" s="476">
        <v>28.328600000000002</v>
      </c>
    </row>
    <row r="66" spans="1:13" ht="20.100000000000001" customHeight="1" x14ac:dyDescent="0.2">
      <c r="A66" s="472" t="s">
        <v>309</v>
      </c>
      <c r="B66" s="473" t="s">
        <v>469</v>
      </c>
      <c r="C66" s="473" t="s">
        <v>132</v>
      </c>
      <c r="D66" s="474">
        <v>1535</v>
      </c>
      <c r="E66" s="477">
        <v>99</v>
      </c>
      <c r="F66" s="476">
        <v>6.4494999999999996</v>
      </c>
    </row>
    <row r="67" spans="1:13" ht="20.100000000000001" customHeight="1" x14ac:dyDescent="0.2">
      <c r="A67" s="472" t="s">
        <v>309</v>
      </c>
      <c r="B67" s="473" t="s">
        <v>520</v>
      </c>
      <c r="C67" s="473" t="s">
        <v>127</v>
      </c>
      <c r="D67" s="474">
        <v>249</v>
      </c>
      <c r="E67" s="475">
        <v>50</v>
      </c>
      <c r="F67" s="476">
        <v>20.080300000000001</v>
      </c>
    </row>
    <row r="68" spans="1:13" ht="20.100000000000001" customHeight="1" x14ac:dyDescent="0.2">
      <c r="A68" s="472" t="s">
        <v>314</v>
      </c>
      <c r="B68" s="473" t="s">
        <v>493</v>
      </c>
      <c r="C68" s="473" t="s">
        <v>127</v>
      </c>
      <c r="D68" s="474">
        <v>340</v>
      </c>
      <c r="E68" s="477">
        <v>95</v>
      </c>
      <c r="F68" s="476">
        <v>27.941199999999998</v>
      </c>
    </row>
    <row r="69" spans="1:13" ht="20.100000000000001" customHeight="1" x14ac:dyDescent="0.2">
      <c r="A69" s="472" t="s">
        <v>317</v>
      </c>
      <c r="B69" s="473" t="s">
        <v>472</v>
      </c>
      <c r="C69" s="473" t="s">
        <v>127</v>
      </c>
      <c r="D69" s="474">
        <v>255</v>
      </c>
      <c r="E69" s="477">
        <v>63</v>
      </c>
      <c r="F69" s="476">
        <v>24.7059</v>
      </c>
      <c r="I69" s="219"/>
      <c r="J69" s="219"/>
      <c r="K69" s="219"/>
    </row>
    <row r="70" spans="1:13" ht="20.100000000000001" customHeight="1" x14ac:dyDescent="0.2">
      <c r="A70" s="472" t="s">
        <v>320</v>
      </c>
      <c r="B70" s="473" t="s">
        <v>473</v>
      </c>
      <c r="C70" s="473" t="s">
        <v>127</v>
      </c>
      <c r="D70" s="474">
        <v>946</v>
      </c>
      <c r="E70" s="474">
        <v>47</v>
      </c>
      <c r="F70" s="476">
        <v>4.9683000000000002</v>
      </c>
      <c r="I70" s="220"/>
      <c r="J70" s="221"/>
      <c r="K70" s="221"/>
    </row>
    <row r="71" spans="1:13" ht="20.100000000000001" customHeight="1" x14ac:dyDescent="0.2">
      <c r="A71" s="472" t="s">
        <v>323</v>
      </c>
      <c r="B71" s="473" t="s">
        <v>474</v>
      </c>
      <c r="C71" s="473" t="s">
        <v>283</v>
      </c>
      <c r="D71" s="474">
        <v>2586</v>
      </c>
      <c r="E71" s="477">
        <v>100</v>
      </c>
      <c r="F71" s="476">
        <v>3.867</v>
      </c>
      <c r="I71" s="220"/>
      <c r="J71" s="221"/>
      <c r="K71" s="221"/>
    </row>
    <row r="72" spans="1:13" ht="20.100000000000001" customHeight="1" x14ac:dyDescent="0.2">
      <c r="A72" s="472" t="s">
        <v>325</v>
      </c>
      <c r="B72" s="473" t="s">
        <v>475</v>
      </c>
      <c r="C72" s="473" t="s">
        <v>127</v>
      </c>
      <c r="D72" s="474">
        <v>130</v>
      </c>
      <c r="E72" s="474">
        <v>40</v>
      </c>
      <c r="F72" s="476">
        <v>30.769200000000001</v>
      </c>
      <c r="I72" s="220"/>
      <c r="J72" s="221"/>
      <c r="K72" s="221"/>
    </row>
    <row r="73" spans="1:13" ht="25.5" customHeight="1" thickBot="1" x14ac:dyDescent="0.25">
      <c r="A73" s="351"/>
      <c r="B73" s="352" t="s">
        <v>530</v>
      </c>
      <c r="C73" s="352"/>
      <c r="D73" s="353">
        <v>1069.8</v>
      </c>
      <c r="E73" s="353">
        <v>93.2</v>
      </c>
      <c r="F73" s="354">
        <v>8.7123213439002907</v>
      </c>
      <c r="I73" s="397"/>
      <c r="J73" s="398"/>
      <c r="K73" s="219"/>
      <c r="L73" s="219"/>
      <c r="M73" s="219"/>
    </row>
    <row r="74" spans="1:13" ht="24.95" customHeight="1" thickTop="1" x14ac:dyDescent="0.2">
      <c r="A74" s="319"/>
      <c r="B74" s="710" t="s">
        <v>477</v>
      </c>
      <c r="C74" s="320"/>
      <c r="D74" s="319"/>
      <c r="E74" s="319"/>
      <c r="F74" s="319"/>
      <c r="I74" s="397"/>
      <c r="J74" s="398"/>
      <c r="K74" s="220"/>
      <c r="L74" s="221"/>
      <c r="M74" s="221"/>
    </row>
    <row r="75" spans="1:13" ht="20.100000000000001" customHeight="1" x14ac:dyDescent="0.2">
      <c r="A75" s="322" t="s">
        <v>329</v>
      </c>
      <c r="B75" s="321" t="s">
        <v>330</v>
      </c>
      <c r="C75" s="321"/>
      <c r="D75" s="421">
        <v>128</v>
      </c>
      <c r="E75" s="321">
        <v>119</v>
      </c>
      <c r="F75" s="422">
        <v>92.96875</v>
      </c>
      <c r="I75" s="397"/>
      <c r="J75" s="398"/>
      <c r="K75" s="220"/>
      <c r="L75" s="221"/>
      <c r="M75" s="221"/>
    </row>
    <row r="76" spans="1:13" x14ac:dyDescent="0.2">
      <c r="D76" s="303"/>
      <c r="E76" s="303"/>
      <c r="F76" s="302"/>
      <c r="K76" s="220"/>
      <c r="L76" s="221"/>
      <c r="M76" s="221"/>
    </row>
    <row r="77" spans="1:13" x14ac:dyDescent="0.2">
      <c r="A77" s="274" t="s">
        <v>524</v>
      </c>
    </row>
    <row r="78" spans="1:13" x14ac:dyDescent="0.2">
      <c r="A78" s="37" t="s">
        <v>110</v>
      </c>
      <c r="D78" s="303"/>
      <c r="E78" s="303"/>
      <c r="F78" s="553"/>
    </row>
    <row r="81" spans="2:12" x14ac:dyDescent="0.2">
      <c r="D81" s="302"/>
      <c r="E81" s="302"/>
    </row>
    <row r="85" spans="2:12" x14ac:dyDescent="0.2">
      <c r="B85" s="219"/>
      <c r="C85" s="219"/>
      <c r="D85" s="219"/>
      <c r="E85" s="219"/>
      <c r="F85" s="219"/>
      <c r="G85" s="219"/>
      <c r="H85" s="219"/>
      <c r="I85" s="219"/>
      <c r="J85" s="219"/>
      <c r="K85" s="219"/>
      <c r="L85" s="219"/>
    </row>
    <row r="86" spans="2:12" x14ac:dyDescent="0.2">
      <c r="B86" s="413"/>
      <c r="C86" s="413"/>
      <c r="D86" s="413"/>
      <c r="E86" s="413"/>
      <c r="F86" s="413"/>
      <c r="G86" s="413"/>
      <c r="H86" s="413"/>
      <c r="I86" s="413"/>
      <c r="J86" s="413"/>
      <c r="K86" s="413"/>
      <c r="L86" s="413"/>
    </row>
  </sheetData>
  <autoFilter ref="A3:F3" xr:uid="{00000000-0009-0000-0000-00000A000000}"/>
  <mergeCells count="1">
    <mergeCell ref="A2:D2"/>
  </mergeCells>
  <conditionalFormatting sqref="A4:F72">
    <cfRule type="expression" dxfId="101" priority="1">
      <formula>MOD(ROW(),2)=0</formula>
    </cfRule>
  </conditionalFormatting>
  <hyperlinks>
    <hyperlink ref="A2:D2" location="TOC!A1" display="Return to Table of Contents" xr:uid="{00000000-0004-0000-0A00-000000000000}"/>
  </hyperlinks>
  <pageMargins left="0.25" right="0.25" top="0.75" bottom="0.75" header="0.3" footer="0.3"/>
  <pageSetup scale="45" orientation="portrait" horizontalDpi="1200" verticalDpi="1200" r:id="rId1"/>
  <headerFooter>
    <oddHeader>&amp;L&amp;9 2022-23 &amp;"Arial,Italic"Survey of Dental Education&amp;"Arial,Regular"
Report 1 - Academic Programs, Enrollment, and Graduates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70C0"/>
  </sheetPr>
  <dimension ref="A1:M94"/>
  <sheetViews>
    <sheetView zoomScaleNormal="100" workbookViewId="0">
      <pane xSplit="3" ySplit="4" topLeftCell="D5" activePane="bottomRight" state="frozen"/>
      <selection pane="topRight" activeCell="A2" sqref="A2:C2"/>
      <selection pane="bottomLeft" activeCell="A2" sqref="A2:C2"/>
      <selection pane="bottomRight"/>
    </sheetView>
  </sheetViews>
  <sheetFormatPr defaultColWidth="9.140625" defaultRowHeight="12.75" x14ac:dyDescent="0.2"/>
  <cols>
    <col min="1" max="1" width="12.42578125" style="1" customWidth="1"/>
    <col min="2" max="2" width="54.140625" style="1" customWidth="1"/>
    <col min="3" max="3" width="23.85546875" style="1" customWidth="1"/>
    <col min="4" max="10" width="10.5703125" style="1" customWidth="1"/>
    <col min="11" max="16384" width="9.140625" style="1"/>
  </cols>
  <sheetData>
    <row r="1" spans="1:11" ht="15" x14ac:dyDescent="0.25">
      <c r="A1" s="587" t="s">
        <v>16</v>
      </c>
      <c r="B1" s="587"/>
      <c r="C1" s="587"/>
    </row>
    <row r="2" spans="1:11" ht="21" customHeight="1" x14ac:dyDescent="0.2">
      <c r="A2" s="723" t="s">
        <v>55</v>
      </c>
      <c r="B2" s="723"/>
      <c r="C2" s="556"/>
    </row>
    <row r="3" spans="1:11" ht="37.5" customHeight="1" x14ac:dyDescent="0.25">
      <c r="A3" s="743" t="s">
        <v>532</v>
      </c>
      <c r="B3" s="380"/>
      <c r="C3" s="744" t="s">
        <v>119</v>
      </c>
      <c r="D3" s="742" t="s">
        <v>533</v>
      </c>
      <c r="E3" s="742"/>
      <c r="F3" s="742"/>
      <c r="G3" s="742"/>
      <c r="H3" s="742"/>
      <c r="I3" s="742"/>
      <c r="J3" s="742"/>
    </row>
    <row r="4" spans="1:11" ht="33" customHeight="1" x14ac:dyDescent="0.25">
      <c r="A4" s="743"/>
      <c r="B4" s="62" t="s">
        <v>406</v>
      </c>
      <c r="C4" s="744"/>
      <c r="D4" s="63" t="s">
        <v>534</v>
      </c>
      <c r="E4" s="63" t="s">
        <v>535</v>
      </c>
      <c r="F4" s="63" t="s">
        <v>536</v>
      </c>
      <c r="G4" s="63" t="s">
        <v>537</v>
      </c>
      <c r="H4" s="63" t="s">
        <v>538</v>
      </c>
      <c r="I4" s="63" t="s">
        <v>539</v>
      </c>
      <c r="J4" s="63" t="s">
        <v>540</v>
      </c>
    </row>
    <row r="5" spans="1:11" ht="20.100000000000001" customHeight="1" x14ac:dyDescent="0.2">
      <c r="A5" s="478" t="s">
        <v>120</v>
      </c>
      <c r="B5" s="479" t="s">
        <v>407</v>
      </c>
      <c r="C5" s="562" t="s">
        <v>127</v>
      </c>
      <c r="D5" s="331">
        <v>0</v>
      </c>
      <c r="E5" s="331">
        <v>0</v>
      </c>
      <c r="F5" s="331">
        <v>0</v>
      </c>
      <c r="G5" s="331">
        <v>75</v>
      </c>
      <c r="H5" s="331">
        <v>8</v>
      </c>
      <c r="I5" s="331">
        <v>0</v>
      </c>
      <c r="J5" s="331">
        <v>0</v>
      </c>
      <c r="K5" s="49"/>
    </row>
    <row r="6" spans="1:11" ht="20.100000000000001" customHeight="1" x14ac:dyDescent="0.2">
      <c r="A6" s="478" t="s">
        <v>128</v>
      </c>
      <c r="B6" s="479" t="s">
        <v>408</v>
      </c>
      <c r="C6" s="562" t="s">
        <v>132</v>
      </c>
      <c r="D6" s="331">
        <v>0</v>
      </c>
      <c r="E6" s="331">
        <v>0</v>
      </c>
      <c r="F6" s="331">
        <v>0</v>
      </c>
      <c r="G6" s="331">
        <v>68</v>
      </c>
      <c r="H6" s="331">
        <v>11</v>
      </c>
      <c r="I6" s="331">
        <v>0</v>
      </c>
      <c r="J6" s="331">
        <v>0</v>
      </c>
      <c r="K6" s="49"/>
    </row>
    <row r="7" spans="1:11" ht="20.100000000000001" customHeight="1" x14ac:dyDescent="0.2">
      <c r="A7" s="478" t="s">
        <v>128</v>
      </c>
      <c r="B7" s="479" t="s">
        <v>409</v>
      </c>
      <c r="C7" s="562" t="s">
        <v>132</v>
      </c>
      <c r="D7" s="331">
        <v>0</v>
      </c>
      <c r="E7" s="331">
        <v>0</v>
      </c>
      <c r="F7" s="331">
        <v>0</v>
      </c>
      <c r="G7" s="331">
        <v>121</v>
      </c>
      <c r="H7" s="331">
        <v>23</v>
      </c>
      <c r="I7" s="331">
        <v>0</v>
      </c>
      <c r="J7" s="331">
        <v>0</v>
      </c>
      <c r="K7" s="49"/>
    </row>
    <row r="8" spans="1:11" ht="20.100000000000001" customHeight="1" x14ac:dyDescent="0.2">
      <c r="A8" s="478" t="s">
        <v>136</v>
      </c>
      <c r="B8" s="479" t="s">
        <v>513</v>
      </c>
      <c r="C8" s="562" t="s">
        <v>141</v>
      </c>
      <c r="D8" s="331">
        <v>0</v>
      </c>
      <c r="E8" s="331">
        <v>0</v>
      </c>
      <c r="F8" s="331">
        <v>0</v>
      </c>
      <c r="G8" s="331">
        <v>36</v>
      </c>
      <c r="H8" s="331">
        <v>4</v>
      </c>
      <c r="I8" s="331">
        <v>0</v>
      </c>
      <c r="J8" s="331">
        <v>0</v>
      </c>
      <c r="K8" s="49"/>
    </row>
    <row r="9" spans="1:11" ht="20.100000000000001" customHeight="1" x14ac:dyDescent="0.2">
      <c r="A9" s="478" t="s">
        <v>136</v>
      </c>
      <c r="B9" s="479" t="s">
        <v>411</v>
      </c>
      <c r="C9" s="562" t="s">
        <v>132</v>
      </c>
      <c r="D9" s="331">
        <v>0</v>
      </c>
      <c r="E9" s="331">
        <v>0</v>
      </c>
      <c r="F9" s="331">
        <v>3</v>
      </c>
      <c r="G9" s="331">
        <v>142</v>
      </c>
      <c r="H9" s="331">
        <v>1</v>
      </c>
      <c r="I9" s="331">
        <v>0</v>
      </c>
      <c r="J9" s="331">
        <v>1</v>
      </c>
      <c r="K9" s="49"/>
    </row>
    <row r="10" spans="1:11" ht="20.100000000000001" customHeight="1" x14ac:dyDescent="0.2">
      <c r="A10" s="478" t="s">
        <v>136</v>
      </c>
      <c r="B10" s="479" t="s">
        <v>412</v>
      </c>
      <c r="C10" s="562" t="s">
        <v>127</v>
      </c>
      <c r="D10" s="331">
        <v>0</v>
      </c>
      <c r="E10" s="331">
        <v>0</v>
      </c>
      <c r="F10" s="331">
        <v>0</v>
      </c>
      <c r="G10" s="331">
        <v>59</v>
      </c>
      <c r="H10" s="331">
        <v>1</v>
      </c>
      <c r="I10" s="331">
        <v>0</v>
      </c>
      <c r="J10" s="331">
        <v>0</v>
      </c>
      <c r="K10" s="49"/>
    </row>
    <row r="11" spans="1:11" ht="20.100000000000001" customHeight="1" x14ac:dyDescent="0.2">
      <c r="A11" s="478" t="s">
        <v>136</v>
      </c>
      <c r="B11" s="479" t="s">
        <v>413</v>
      </c>
      <c r="C11" s="562" t="s">
        <v>127</v>
      </c>
      <c r="D11" s="331">
        <v>0</v>
      </c>
      <c r="E11" s="331">
        <v>0</v>
      </c>
      <c r="F11" s="331">
        <v>0</v>
      </c>
      <c r="G11" s="331">
        <v>85</v>
      </c>
      <c r="H11" s="331">
        <v>3</v>
      </c>
      <c r="I11" s="331">
        <v>0</v>
      </c>
      <c r="J11" s="331">
        <v>0</v>
      </c>
      <c r="K11" s="49"/>
    </row>
    <row r="12" spans="1:11" ht="20.100000000000001" customHeight="1" x14ac:dyDescent="0.2">
      <c r="A12" s="478" t="s">
        <v>136</v>
      </c>
      <c r="B12" s="479" t="s">
        <v>414</v>
      </c>
      <c r="C12" s="562" t="s">
        <v>132</v>
      </c>
      <c r="D12" s="331">
        <v>0</v>
      </c>
      <c r="E12" s="331">
        <v>0</v>
      </c>
      <c r="F12" s="331">
        <v>0</v>
      </c>
      <c r="G12" s="331">
        <v>137</v>
      </c>
      <c r="H12" s="331">
        <v>6</v>
      </c>
      <c r="I12" s="331">
        <v>1</v>
      </c>
      <c r="J12" s="331">
        <v>0</v>
      </c>
      <c r="K12" s="49"/>
    </row>
    <row r="13" spans="1:11" ht="20.100000000000001" customHeight="1" x14ac:dyDescent="0.2">
      <c r="A13" s="478" t="s">
        <v>136</v>
      </c>
      <c r="B13" s="479" t="s">
        <v>415</v>
      </c>
      <c r="C13" s="562" t="s">
        <v>132</v>
      </c>
      <c r="D13" s="331">
        <v>0</v>
      </c>
      <c r="E13" s="331">
        <v>0</v>
      </c>
      <c r="F13" s="331">
        <v>1</v>
      </c>
      <c r="G13" s="331">
        <v>91</v>
      </c>
      <c r="H13" s="331">
        <v>5</v>
      </c>
      <c r="I13" s="331">
        <v>0</v>
      </c>
      <c r="J13" s="331">
        <v>3</v>
      </c>
      <c r="K13" s="49"/>
    </row>
    <row r="14" spans="1:11" ht="20.100000000000001" customHeight="1" x14ac:dyDescent="0.2">
      <c r="A14" s="478" t="s">
        <v>136</v>
      </c>
      <c r="B14" s="479" t="s">
        <v>416</v>
      </c>
      <c r="C14" s="562" t="s">
        <v>132</v>
      </c>
      <c r="D14" s="331">
        <v>0</v>
      </c>
      <c r="E14" s="331">
        <v>0</v>
      </c>
      <c r="F14" s="331">
        <v>0</v>
      </c>
      <c r="G14" s="331">
        <v>65</v>
      </c>
      <c r="H14" s="331">
        <v>6</v>
      </c>
      <c r="I14" s="331">
        <v>0</v>
      </c>
      <c r="J14" s="331">
        <v>0</v>
      </c>
      <c r="K14" s="49"/>
    </row>
    <row r="15" spans="1:11" ht="20.100000000000001" customHeight="1" x14ac:dyDescent="0.2">
      <c r="A15" s="478" t="s">
        <v>158</v>
      </c>
      <c r="B15" s="479" t="s">
        <v>417</v>
      </c>
      <c r="C15" s="562" t="s">
        <v>127</v>
      </c>
      <c r="D15" s="331">
        <v>0</v>
      </c>
      <c r="E15" s="331">
        <v>0</v>
      </c>
      <c r="F15" s="331">
        <v>0</v>
      </c>
      <c r="G15" s="331">
        <v>67</v>
      </c>
      <c r="H15" s="331">
        <v>14</v>
      </c>
      <c r="I15" s="331">
        <v>0</v>
      </c>
      <c r="J15" s="331">
        <v>0</v>
      </c>
      <c r="K15" s="49"/>
    </row>
    <row r="16" spans="1:11" ht="20.100000000000001" customHeight="1" x14ac:dyDescent="0.2">
      <c r="A16" s="478" t="s">
        <v>162</v>
      </c>
      <c r="B16" s="479" t="s">
        <v>418</v>
      </c>
      <c r="C16" s="562" t="s">
        <v>127</v>
      </c>
      <c r="D16" s="331">
        <v>0</v>
      </c>
      <c r="E16" s="331">
        <v>0</v>
      </c>
      <c r="F16" s="331">
        <v>0</v>
      </c>
      <c r="G16" s="331">
        <v>51</v>
      </c>
      <c r="H16" s="331">
        <v>1</v>
      </c>
      <c r="I16" s="331">
        <v>0</v>
      </c>
      <c r="J16" s="331">
        <v>0</v>
      </c>
      <c r="K16" s="49"/>
    </row>
    <row r="17" spans="1:11" ht="20.100000000000001" customHeight="1" x14ac:dyDescent="0.2">
      <c r="A17" s="478" t="s">
        <v>166</v>
      </c>
      <c r="B17" s="479" t="s">
        <v>419</v>
      </c>
      <c r="C17" s="562" t="s">
        <v>132</v>
      </c>
      <c r="D17" s="331">
        <v>0</v>
      </c>
      <c r="E17" s="331">
        <v>0</v>
      </c>
      <c r="F17" s="331">
        <v>0</v>
      </c>
      <c r="G17" s="331">
        <v>57</v>
      </c>
      <c r="H17" s="331">
        <v>9</v>
      </c>
      <c r="I17" s="331">
        <v>0</v>
      </c>
      <c r="J17" s="331">
        <v>0</v>
      </c>
      <c r="K17" s="49"/>
    </row>
    <row r="18" spans="1:11" ht="20.100000000000001" customHeight="1" x14ac:dyDescent="0.2">
      <c r="A18" s="478" t="s">
        <v>171</v>
      </c>
      <c r="B18" s="479" t="s">
        <v>420</v>
      </c>
      <c r="C18" s="562" t="s">
        <v>127</v>
      </c>
      <c r="D18" s="331">
        <v>0</v>
      </c>
      <c r="E18" s="331">
        <v>0</v>
      </c>
      <c r="F18" s="331">
        <v>0</v>
      </c>
      <c r="G18" s="331">
        <v>90</v>
      </c>
      <c r="H18" s="331">
        <v>3</v>
      </c>
      <c r="I18" s="331">
        <v>0</v>
      </c>
      <c r="J18" s="331">
        <v>0</v>
      </c>
      <c r="K18" s="49"/>
    </row>
    <row r="19" spans="1:11" ht="20.100000000000001" customHeight="1" x14ac:dyDescent="0.2">
      <c r="A19" s="478" t="s">
        <v>171</v>
      </c>
      <c r="B19" s="479" t="s">
        <v>421</v>
      </c>
      <c r="C19" s="562" t="s">
        <v>132</v>
      </c>
      <c r="D19" s="331">
        <v>0</v>
      </c>
      <c r="E19" s="331">
        <v>0</v>
      </c>
      <c r="F19" s="331">
        <v>0</v>
      </c>
      <c r="G19" s="331">
        <v>102</v>
      </c>
      <c r="H19" s="331">
        <v>28</v>
      </c>
      <c r="I19" s="331">
        <v>0</v>
      </c>
      <c r="J19" s="331">
        <v>0</v>
      </c>
      <c r="K19" s="49"/>
    </row>
    <row r="20" spans="1:11" ht="20.100000000000001" customHeight="1" x14ac:dyDescent="0.2">
      <c r="A20" s="478" t="s">
        <v>171</v>
      </c>
      <c r="B20" s="479" t="s">
        <v>422</v>
      </c>
      <c r="C20" s="562" t="s">
        <v>132</v>
      </c>
      <c r="D20" s="331">
        <v>0</v>
      </c>
      <c r="E20" s="331">
        <v>0</v>
      </c>
      <c r="F20" s="331">
        <v>0</v>
      </c>
      <c r="G20" s="331">
        <v>100</v>
      </c>
      <c r="H20" s="331">
        <v>5</v>
      </c>
      <c r="I20" s="331">
        <v>0</v>
      </c>
      <c r="J20" s="331">
        <v>0</v>
      </c>
      <c r="K20" s="49"/>
    </row>
    <row r="21" spans="1:11" ht="20.100000000000001" customHeight="1" x14ac:dyDescent="0.2">
      <c r="A21" s="478" t="s">
        <v>177</v>
      </c>
      <c r="B21" s="479" t="s">
        <v>423</v>
      </c>
      <c r="C21" s="562" t="s">
        <v>127</v>
      </c>
      <c r="D21" s="331">
        <v>0</v>
      </c>
      <c r="E21" s="331">
        <v>5</v>
      </c>
      <c r="F21" s="331">
        <v>0</v>
      </c>
      <c r="G21" s="331">
        <v>85</v>
      </c>
      <c r="H21" s="331">
        <v>5</v>
      </c>
      <c r="I21" s="331">
        <v>1</v>
      </c>
      <c r="J21" s="331">
        <v>0</v>
      </c>
      <c r="K21" s="49"/>
    </row>
    <row r="22" spans="1:11" ht="20.100000000000001" customHeight="1" x14ac:dyDescent="0.2">
      <c r="A22" s="478" t="s">
        <v>181</v>
      </c>
      <c r="B22" s="479" t="s">
        <v>424</v>
      </c>
      <c r="C22" s="562" t="s">
        <v>127</v>
      </c>
      <c r="D22" s="331">
        <v>0</v>
      </c>
      <c r="E22" s="331">
        <v>1</v>
      </c>
      <c r="F22" s="331">
        <v>0</v>
      </c>
      <c r="G22" s="331">
        <v>45</v>
      </c>
      <c r="H22" s="331">
        <v>3</v>
      </c>
      <c r="I22" s="331">
        <v>0</v>
      </c>
      <c r="J22" s="331">
        <v>0</v>
      </c>
      <c r="K22" s="49"/>
    </row>
    <row r="23" spans="1:11" ht="20.100000000000001" customHeight="1" x14ac:dyDescent="0.2">
      <c r="A23" s="478" t="s">
        <v>181</v>
      </c>
      <c r="B23" s="479" t="s">
        <v>425</v>
      </c>
      <c r="C23" s="562" t="s">
        <v>127</v>
      </c>
      <c r="D23" s="331">
        <v>0</v>
      </c>
      <c r="E23" s="331">
        <v>0</v>
      </c>
      <c r="F23" s="331">
        <v>0</v>
      </c>
      <c r="G23" s="331">
        <v>65</v>
      </c>
      <c r="H23" s="331">
        <v>5</v>
      </c>
      <c r="I23" s="331">
        <v>0</v>
      </c>
      <c r="J23" s="331">
        <v>0</v>
      </c>
      <c r="K23" s="49"/>
    </row>
    <row r="24" spans="1:11" ht="20.100000000000001" customHeight="1" x14ac:dyDescent="0.2">
      <c r="A24" s="478" t="s">
        <v>181</v>
      </c>
      <c r="B24" s="479" t="s">
        <v>426</v>
      </c>
      <c r="C24" s="562" t="s">
        <v>132</v>
      </c>
      <c r="D24" s="331">
        <v>1</v>
      </c>
      <c r="E24" s="331">
        <v>0</v>
      </c>
      <c r="F24" s="331">
        <v>0</v>
      </c>
      <c r="G24" s="331">
        <v>107</v>
      </c>
      <c r="H24" s="331">
        <v>31</v>
      </c>
      <c r="I24" s="331">
        <v>0</v>
      </c>
      <c r="J24" s="331">
        <v>1</v>
      </c>
      <c r="K24" s="49"/>
    </row>
    <row r="25" spans="1:11" ht="20.100000000000001" customHeight="1" x14ac:dyDescent="0.2">
      <c r="A25" s="478" t="s">
        <v>188</v>
      </c>
      <c r="B25" s="479" t="s">
        <v>427</v>
      </c>
      <c r="C25" s="562" t="s">
        <v>127</v>
      </c>
      <c r="D25" s="331">
        <v>0</v>
      </c>
      <c r="E25" s="331">
        <v>0</v>
      </c>
      <c r="F25" s="331">
        <v>0</v>
      </c>
      <c r="G25" s="331">
        <v>100</v>
      </c>
      <c r="H25" s="331">
        <v>6</v>
      </c>
      <c r="I25" s="331">
        <v>0</v>
      </c>
      <c r="J25" s="331">
        <v>0</v>
      </c>
      <c r="K25" s="49"/>
    </row>
    <row r="26" spans="1:11" ht="20.100000000000001" customHeight="1" x14ac:dyDescent="0.2">
      <c r="A26" s="478" t="s">
        <v>192</v>
      </c>
      <c r="B26" s="479" t="s">
        <v>428</v>
      </c>
      <c r="C26" s="562" t="s">
        <v>127</v>
      </c>
      <c r="D26" s="331">
        <v>1</v>
      </c>
      <c r="E26" s="331">
        <v>0</v>
      </c>
      <c r="F26" s="331">
        <v>0</v>
      </c>
      <c r="G26" s="331">
        <v>81</v>
      </c>
      <c r="H26" s="331">
        <v>0</v>
      </c>
      <c r="I26" s="331">
        <v>0</v>
      </c>
      <c r="J26" s="331">
        <v>0</v>
      </c>
      <c r="K26" s="49"/>
    </row>
    <row r="27" spans="1:11" ht="20.100000000000001" customHeight="1" x14ac:dyDescent="0.2">
      <c r="A27" s="478" t="s">
        <v>195</v>
      </c>
      <c r="B27" s="479" t="s">
        <v>429</v>
      </c>
      <c r="C27" s="562" t="s">
        <v>127</v>
      </c>
      <c r="D27" s="331">
        <v>0</v>
      </c>
      <c r="E27" s="331">
        <v>0</v>
      </c>
      <c r="F27" s="331">
        <v>0</v>
      </c>
      <c r="G27" s="331">
        <v>59</v>
      </c>
      <c r="H27" s="331">
        <v>6</v>
      </c>
      <c r="I27" s="331">
        <v>0</v>
      </c>
      <c r="J27" s="331">
        <v>0</v>
      </c>
      <c r="K27" s="49"/>
    </row>
    <row r="28" spans="1:11" ht="20.100000000000001" customHeight="1" x14ac:dyDescent="0.2">
      <c r="A28" s="478" t="s">
        <v>195</v>
      </c>
      <c r="B28" s="479" t="s">
        <v>430</v>
      </c>
      <c r="C28" s="562" t="s">
        <v>127</v>
      </c>
      <c r="D28" s="331">
        <v>0</v>
      </c>
      <c r="E28" s="331">
        <v>1</v>
      </c>
      <c r="F28" s="331">
        <v>0</v>
      </c>
      <c r="G28" s="331">
        <v>105</v>
      </c>
      <c r="H28" s="331">
        <v>11</v>
      </c>
      <c r="I28" s="331">
        <v>0</v>
      </c>
      <c r="J28" s="331">
        <v>1</v>
      </c>
      <c r="K28" s="49"/>
    </row>
    <row r="29" spans="1:11" ht="20.100000000000001" customHeight="1" x14ac:dyDescent="0.2">
      <c r="A29" s="478" t="s">
        <v>200</v>
      </c>
      <c r="B29" s="479" t="s">
        <v>431</v>
      </c>
      <c r="C29" s="562" t="s">
        <v>127</v>
      </c>
      <c r="D29" s="331">
        <v>0</v>
      </c>
      <c r="E29" s="331">
        <v>0</v>
      </c>
      <c r="F29" s="331">
        <v>0</v>
      </c>
      <c r="G29" s="331">
        <v>66</v>
      </c>
      <c r="H29" s="331">
        <v>8</v>
      </c>
      <c r="I29" s="331">
        <v>0</v>
      </c>
      <c r="J29" s="331">
        <v>0</v>
      </c>
      <c r="K29" s="49"/>
    </row>
    <row r="30" spans="1:11" ht="20.100000000000001" customHeight="1" x14ac:dyDescent="0.2">
      <c r="A30" s="478" t="s">
        <v>202</v>
      </c>
      <c r="B30" s="479" t="s">
        <v>514</v>
      </c>
      <c r="C30" s="562" t="s">
        <v>132</v>
      </c>
      <c r="D30" s="331">
        <v>0</v>
      </c>
      <c r="E30" s="331">
        <v>2</v>
      </c>
      <c r="F30" s="331">
        <v>1</v>
      </c>
      <c r="G30" s="331">
        <v>57</v>
      </c>
      <c r="H30" s="331">
        <v>4</v>
      </c>
      <c r="I30" s="331">
        <v>0</v>
      </c>
      <c r="J30" s="331">
        <v>0</v>
      </c>
      <c r="K30" s="49"/>
    </row>
    <row r="31" spans="1:11" ht="20.100000000000001" customHeight="1" x14ac:dyDescent="0.2">
      <c r="A31" s="478" t="s">
        <v>205</v>
      </c>
      <c r="B31" s="479" t="s">
        <v>433</v>
      </c>
      <c r="C31" s="562" t="s">
        <v>127</v>
      </c>
      <c r="D31" s="331">
        <v>0</v>
      </c>
      <c r="E31" s="331">
        <v>0</v>
      </c>
      <c r="F31" s="331">
        <v>0</v>
      </c>
      <c r="G31" s="331">
        <v>123</v>
      </c>
      <c r="H31" s="331">
        <v>12</v>
      </c>
      <c r="I31" s="331">
        <v>0</v>
      </c>
      <c r="J31" s="331">
        <v>0</v>
      </c>
      <c r="K31" s="49"/>
    </row>
    <row r="32" spans="1:11" ht="20.100000000000001" customHeight="1" x14ac:dyDescent="0.2">
      <c r="A32" s="478" t="s">
        <v>209</v>
      </c>
      <c r="B32" s="479" t="s">
        <v>434</v>
      </c>
      <c r="C32" s="562" t="s">
        <v>132</v>
      </c>
      <c r="D32" s="331">
        <v>0</v>
      </c>
      <c r="E32" s="331">
        <v>0</v>
      </c>
      <c r="F32" s="331">
        <v>0</v>
      </c>
      <c r="G32" s="331">
        <v>35</v>
      </c>
      <c r="H32" s="331">
        <v>0</v>
      </c>
      <c r="I32" s="331">
        <v>0</v>
      </c>
      <c r="J32" s="331">
        <v>0</v>
      </c>
      <c r="K32" s="49"/>
    </row>
    <row r="33" spans="1:11" ht="20.100000000000001" customHeight="1" x14ac:dyDescent="0.2">
      <c r="A33" s="478" t="s">
        <v>209</v>
      </c>
      <c r="B33" s="479" t="s">
        <v>435</v>
      </c>
      <c r="C33" s="562" t="s">
        <v>132</v>
      </c>
      <c r="D33" s="331">
        <v>0</v>
      </c>
      <c r="E33" s="331">
        <v>0</v>
      </c>
      <c r="F33" s="331">
        <v>0</v>
      </c>
      <c r="G33" s="331">
        <v>88</v>
      </c>
      <c r="H33" s="331">
        <v>29</v>
      </c>
      <c r="I33" s="331">
        <v>0</v>
      </c>
      <c r="J33" s="331">
        <v>0</v>
      </c>
      <c r="K33" s="49"/>
    </row>
    <row r="34" spans="1:11" ht="20.100000000000001" customHeight="1" x14ac:dyDescent="0.2">
      <c r="A34" s="478" t="s">
        <v>209</v>
      </c>
      <c r="B34" s="479" t="s">
        <v>436</v>
      </c>
      <c r="C34" s="562" t="s">
        <v>132</v>
      </c>
      <c r="D34" s="331">
        <v>0</v>
      </c>
      <c r="E34" s="331">
        <v>0</v>
      </c>
      <c r="F34" s="331">
        <v>0</v>
      </c>
      <c r="G34" s="331">
        <v>104</v>
      </c>
      <c r="H34" s="331">
        <v>100</v>
      </c>
      <c r="I34" s="331">
        <v>0</v>
      </c>
      <c r="J34" s="331">
        <v>0</v>
      </c>
      <c r="K34" s="49"/>
    </row>
    <row r="35" spans="1:11" ht="20.100000000000001" customHeight="1" x14ac:dyDescent="0.2">
      <c r="A35" s="478" t="s">
        <v>217</v>
      </c>
      <c r="B35" s="479" t="s">
        <v>437</v>
      </c>
      <c r="C35" s="562" t="s">
        <v>132</v>
      </c>
      <c r="D35" s="331">
        <v>0</v>
      </c>
      <c r="E35" s="331">
        <v>27</v>
      </c>
      <c r="F35" s="331">
        <v>0</v>
      </c>
      <c r="G35" s="331">
        <v>107</v>
      </c>
      <c r="H35" s="331">
        <v>9</v>
      </c>
      <c r="I35" s="331">
        <v>0</v>
      </c>
      <c r="J35" s="331">
        <v>1</v>
      </c>
      <c r="K35" s="49"/>
    </row>
    <row r="36" spans="1:11" ht="20.100000000000001" customHeight="1" x14ac:dyDescent="0.2">
      <c r="A36" s="478" t="s">
        <v>217</v>
      </c>
      <c r="B36" s="479" t="s">
        <v>438</v>
      </c>
      <c r="C36" s="562" t="s">
        <v>127</v>
      </c>
      <c r="D36" s="331">
        <v>0</v>
      </c>
      <c r="E36" s="331">
        <v>1</v>
      </c>
      <c r="F36" s="331">
        <v>0</v>
      </c>
      <c r="G36" s="331">
        <v>102</v>
      </c>
      <c r="H36" s="331">
        <v>5</v>
      </c>
      <c r="I36" s="331">
        <v>1</v>
      </c>
      <c r="J36" s="331">
        <v>0</v>
      </c>
      <c r="K36" s="49"/>
    </row>
    <row r="37" spans="1:11" ht="20.100000000000001" customHeight="1" x14ac:dyDescent="0.2">
      <c r="A37" s="478" t="s">
        <v>223</v>
      </c>
      <c r="B37" s="479" t="s">
        <v>439</v>
      </c>
      <c r="C37" s="562" t="s">
        <v>127</v>
      </c>
      <c r="D37" s="331">
        <v>0</v>
      </c>
      <c r="E37" s="331">
        <v>1</v>
      </c>
      <c r="F37" s="331">
        <v>0</v>
      </c>
      <c r="G37" s="331">
        <v>99</v>
      </c>
      <c r="H37" s="331">
        <v>4</v>
      </c>
      <c r="I37" s="331">
        <v>1</v>
      </c>
      <c r="J37" s="331">
        <v>0</v>
      </c>
      <c r="K37" s="49"/>
    </row>
    <row r="38" spans="1:11" ht="20.100000000000001" customHeight="1" x14ac:dyDescent="0.2">
      <c r="A38" s="478" t="s">
        <v>227</v>
      </c>
      <c r="B38" s="479" t="s">
        <v>440</v>
      </c>
      <c r="C38" s="562" t="s">
        <v>127</v>
      </c>
      <c r="D38" s="331">
        <v>0</v>
      </c>
      <c r="E38" s="331">
        <v>0</v>
      </c>
      <c r="F38" s="331">
        <v>0</v>
      </c>
      <c r="G38" s="331">
        <v>30</v>
      </c>
      <c r="H38" s="331">
        <v>10</v>
      </c>
      <c r="I38" s="331">
        <v>0</v>
      </c>
      <c r="J38" s="331">
        <v>0</v>
      </c>
      <c r="K38" s="49"/>
    </row>
    <row r="39" spans="1:11" ht="20.100000000000001" customHeight="1" x14ac:dyDescent="0.2">
      <c r="A39" s="478" t="s">
        <v>230</v>
      </c>
      <c r="B39" s="479" t="s">
        <v>441</v>
      </c>
      <c r="C39" s="562" t="s">
        <v>127</v>
      </c>
      <c r="D39" s="331">
        <v>0</v>
      </c>
      <c r="E39" s="331">
        <v>0</v>
      </c>
      <c r="F39" s="331">
        <v>0</v>
      </c>
      <c r="G39" s="331">
        <v>102</v>
      </c>
      <c r="H39" s="331">
        <v>7</v>
      </c>
      <c r="I39" s="331">
        <v>0</v>
      </c>
      <c r="J39" s="331">
        <v>0</v>
      </c>
      <c r="K39" s="49"/>
    </row>
    <row r="40" spans="1:11" ht="20.100000000000001" customHeight="1" x14ac:dyDescent="0.2">
      <c r="A40" s="478" t="s">
        <v>230</v>
      </c>
      <c r="B40" s="479" t="s">
        <v>515</v>
      </c>
      <c r="C40" s="562" t="s">
        <v>132</v>
      </c>
      <c r="D40" s="331">
        <v>0</v>
      </c>
      <c r="E40" s="331">
        <v>0</v>
      </c>
      <c r="F40" s="331">
        <v>0</v>
      </c>
      <c r="G40" s="331">
        <v>59</v>
      </c>
      <c r="H40" s="331">
        <v>4</v>
      </c>
      <c r="I40" s="331">
        <v>0</v>
      </c>
      <c r="J40" s="331">
        <v>0</v>
      </c>
      <c r="K40" s="49"/>
    </row>
    <row r="41" spans="1:11" ht="20.100000000000001" customHeight="1" x14ac:dyDescent="0.2">
      <c r="A41" s="478" t="s">
        <v>237</v>
      </c>
      <c r="B41" s="479" t="s">
        <v>443</v>
      </c>
      <c r="C41" s="562" t="s">
        <v>132</v>
      </c>
      <c r="D41" s="331">
        <v>0</v>
      </c>
      <c r="E41" s="331">
        <v>0</v>
      </c>
      <c r="F41" s="331">
        <v>0</v>
      </c>
      <c r="G41" s="331">
        <v>104</v>
      </c>
      <c r="H41" s="331">
        <v>9</v>
      </c>
      <c r="I41" s="331">
        <v>0</v>
      </c>
      <c r="J41" s="331">
        <v>5</v>
      </c>
      <c r="K41" s="49"/>
    </row>
    <row r="42" spans="1:11" ht="20.100000000000001" customHeight="1" x14ac:dyDescent="0.2">
      <c r="A42" s="478" t="s">
        <v>237</v>
      </c>
      <c r="B42" s="479" t="s">
        <v>444</v>
      </c>
      <c r="C42" s="562" t="s">
        <v>127</v>
      </c>
      <c r="D42" s="331">
        <v>1</v>
      </c>
      <c r="E42" s="331">
        <v>1</v>
      </c>
      <c r="F42" s="331">
        <v>0</v>
      </c>
      <c r="G42" s="331">
        <v>43</v>
      </c>
      <c r="H42" s="331">
        <v>7</v>
      </c>
      <c r="I42" s="331">
        <v>0</v>
      </c>
      <c r="J42" s="331">
        <v>0</v>
      </c>
      <c r="K42" s="49"/>
    </row>
    <row r="43" spans="1:11" ht="20.100000000000001" customHeight="1" x14ac:dyDescent="0.2">
      <c r="A43" s="478" t="s">
        <v>242</v>
      </c>
      <c r="B43" s="479" t="s">
        <v>445</v>
      </c>
      <c r="C43" s="562" t="s">
        <v>127</v>
      </c>
      <c r="D43" s="331">
        <v>0</v>
      </c>
      <c r="E43" s="331">
        <v>2</v>
      </c>
      <c r="F43" s="331">
        <v>0</v>
      </c>
      <c r="G43" s="331">
        <v>71</v>
      </c>
      <c r="H43" s="331">
        <v>7</v>
      </c>
      <c r="I43" s="331">
        <v>0</v>
      </c>
      <c r="J43" s="331">
        <v>0</v>
      </c>
      <c r="K43" s="49"/>
    </row>
    <row r="44" spans="1:11" ht="20.100000000000001" customHeight="1" x14ac:dyDescent="0.2">
      <c r="A44" s="478" t="s">
        <v>245</v>
      </c>
      <c r="B44" s="479" t="s">
        <v>246</v>
      </c>
      <c r="C44" s="562" t="s">
        <v>127</v>
      </c>
      <c r="D44" s="331">
        <v>0</v>
      </c>
      <c r="E44" s="331">
        <v>0</v>
      </c>
      <c r="F44" s="331">
        <v>0</v>
      </c>
      <c r="G44" s="331">
        <v>79</v>
      </c>
      <c r="H44" s="331">
        <v>11</v>
      </c>
      <c r="I44" s="331">
        <v>0</v>
      </c>
      <c r="J44" s="331">
        <v>0</v>
      </c>
      <c r="K44" s="49"/>
    </row>
    <row r="45" spans="1:11" ht="20.100000000000001" customHeight="1" x14ac:dyDescent="0.2">
      <c r="A45" s="478" t="s">
        <v>249</v>
      </c>
      <c r="B45" s="479" t="s">
        <v>446</v>
      </c>
      <c r="C45" s="562" t="s">
        <v>132</v>
      </c>
      <c r="D45" s="331">
        <v>0</v>
      </c>
      <c r="E45" s="331">
        <v>0</v>
      </c>
      <c r="F45" s="331">
        <v>0</v>
      </c>
      <c r="G45" s="331">
        <v>80</v>
      </c>
      <c r="H45" s="331">
        <v>4</v>
      </c>
      <c r="I45" s="331">
        <v>0</v>
      </c>
      <c r="J45" s="331">
        <v>0</v>
      </c>
      <c r="K45" s="49"/>
    </row>
    <row r="46" spans="1:11" ht="20.100000000000001" customHeight="1" x14ac:dyDescent="0.2">
      <c r="A46" s="478" t="s">
        <v>249</v>
      </c>
      <c r="B46" s="479" t="s">
        <v>447</v>
      </c>
      <c r="C46" s="562" t="s">
        <v>132</v>
      </c>
      <c r="D46" s="331">
        <v>0</v>
      </c>
      <c r="E46" s="331">
        <v>15</v>
      </c>
      <c r="F46" s="331">
        <v>1</v>
      </c>
      <c r="G46" s="331">
        <v>320</v>
      </c>
      <c r="H46" s="331">
        <v>41</v>
      </c>
      <c r="I46" s="331">
        <v>0</v>
      </c>
      <c r="J46" s="331">
        <v>1</v>
      </c>
      <c r="K46" s="49"/>
    </row>
    <row r="47" spans="1:11" ht="20.100000000000001" customHeight="1" x14ac:dyDescent="0.2">
      <c r="A47" s="478" t="s">
        <v>249</v>
      </c>
      <c r="B47" s="479" t="s">
        <v>448</v>
      </c>
      <c r="C47" s="562" t="s">
        <v>127</v>
      </c>
      <c r="D47" s="331">
        <v>0</v>
      </c>
      <c r="E47" s="331">
        <v>0</v>
      </c>
      <c r="F47" s="331">
        <v>0</v>
      </c>
      <c r="G47" s="331">
        <v>45</v>
      </c>
      <c r="H47" s="331">
        <v>1</v>
      </c>
      <c r="I47" s="331">
        <v>0</v>
      </c>
      <c r="J47" s="331">
        <v>0</v>
      </c>
      <c r="K47" s="49"/>
    </row>
    <row r="48" spans="1:11" ht="20.100000000000001" customHeight="1" x14ac:dyDescent="0.2">
      <c r="A48" s="478" t="s">
        <v>249</v>
      </c>
      <c r="B48" s="479" t="s">
        <v>516</v>
      </c>
      <c r="C48" s="562" t="s">
        <v>132</v>
      </c>
      <c r="D48" s="331">
        <v>0</v>
      </c>
      <c r="E48" s="331">
        <v>0</v>
      </c>
      <c r="F48" s="331">
        <v>0</v>
      </c>
      <c r="G48" s="331">
        <v>98</v>
      </c>
      <c r="H48" s="331">
        <v>15</v>
      </c>
      <c r="I48" s="331">
        <v>0</v>
      </c>
      <c r="J48" s="331">
        <v>0</v>
      </c>
      <c r="K48" s="49"/>
    </row>
    <row r="49" spans="1:11" ht="20.100000000000001" customHeight="1" x14ac:dyDescent="0.2">
      <c r="A49" s="478" t="s">
        <v>249</v>
      </c>
      <c r="B49" s="479" t="s">
        <v>450</v>
      </c>
      <c r="C49" s="562" t="s">
        <v>127</v>
      </c>
      <c r="D49" s="331">
        <v>0</v>
      </c>
      <c r="E49" s="331">
        <v>0</v>
      </c>
      <c r="F49" s="331">
        <v>0</v>
      </c>
      <c r="G49" s="331">
        <v>88</v>
      </c>
      <c r="H49" s="331">
        <v>5</v>
      </c>
      <c r="I49" s="331">
        <v>0</v>
      </c>
      <c r="J49" s="331">
        <v>0</v>
      </c>
      <c r="K49" s="49"/>
    </row>
    <row r="50" spans="1:11" ht="20.100000000000001" customHeight="1" x14ac:dyDescent="0.2">
      <c r="A50" s="478" t="s">
        <v>263</v>
      </c>
      <c r="B50" s="479" t="s">
        <v>451</v>
      </c>
      <c r="C50" s="562" t="s">
        <v>127</v>
      </c>
      <c r="D50" s="331">
        <v>0</v>
      </c>
      <c r="E50" s="331">
        <v>0</v>
      </c>
      <c r="F50" s="331">
        <v>0</v>
      </c>
      <c r="G50" s="331">
        <v>76</v>
      </c>
      <c r="H50" s="331">
        <v>5</v>
      </c>
      <c r="I50" s="331">
        <v>0</v>
      </c>
      <c r="J50" s="331">
        <v>1</v>
      </c>
      <c r="K50" s="49"/>
    </row>
    <row r="51" spans="1:11" ht="20.100000000000001" customHeight="1" x14ac:dyDescent="0.2">
      <c r="A51" s="478" t="s">
        <v>263</v>
      </c>
      <c r="B51" s="479" t="s">
        <v>452</v>
      </c>
      <c r="C51" s="562" t="s">
        <v>127</v>
      </c>
      <c r="D51" s="331">
        <v>0</v>
      </c>
      <c r="E51" s="331">
        <v>0</v>
      </c>
      <c r="F51" s="331">
        <v>49</v>
      </c>
      <c r="G51" s="331">
        <v>0</v>
      </c>
      <c r="H51" s="331">
        <v>3</v>
      </c>
      <c r="I51" s="331">
        <v>0</v>
      </c>
      <c r="J51" s="331">
        <v>0</v>
      </c>
      <c r="K51" s="49"/>
    </row>
    <row r="52" spans="1:11" ht="20.100000000000001" customHeight="1" x14ac:dyDescent="0.2">
      <c r="A52" s="478" t="s">
        <v>267</v>
      </c>
      <c r="B52" s="479" t="s">
        <v>453</v>
      </c>
      <c r="C52" s="562" t="s">
        <v>127</v>
      </c>
      <c r="D52" s="331">
        <v>16</v>
      </c>
      <c r="E52" s="331">
        <v>43</v>
      </c>
      <c r="F52" s="331">
        <v>17</v>
      </c>
      <c r="G52" s="331">
        <v>42</v>
      </c>
      <c r="H52" s="331">
        <v>0</v>
      </c>
      <c r="I52" s="331">
        <v>2</v>
      </c>
      <c r="J52" s="331">
        <v>0</v>
      </c>
      <c r="K52" s="49"/>
    </row>
    <row r="53" spans="1:11" ht="20.100000000000001" customHeight="1" x14ac:dyDescent="0.2">
      <c r="A53" s="478" t="s">
        <v>267</v>
      </c>
      <c r="B53" s="479" t="s">
        <v>454</v>
      </c>
      <c r="C53" s="562" t="s">
        <v>132</v>
      </c>
      <c r="D53" s="331">
        <v>0</v>
      </c>
      <c r="E53" s="331">
        <v>3</v>
      </c>
      <c r="F53" s="331">
        <v>3</v>
      </c>
      <c r="G53" s="331">
        <v>61</v>
      </c>
      <c r="H53" s="331">
        <v>7</v>
      </c>
      <c r="I53" s="331">
        <v>0</v>
      </c>
      <c r="J53" s="331">
        <v>0</v>
      </c>
      <c r="K53" s="49"/>
    </row>
    <row r="54" spans="1:11" ht="20.100000000000001" customHeight="1" x14ac:dyDescent="0.2">
      <c r="A54" s="478" t="s">
        <v>272</v>
      </c>
      <c r="B54" s="479" t="s">
        <v>455</v>
      </c>
      <c r="C54" s="562" t="s">
        <v>127</v>
      </c>
      <c r="D54" s="331">
        <v>0</v>
      </c>
      <c r="E54" s="331">
        <v>0</v>
      </c>
      <c r="F54" s="331">
        <v>0</v>
      </c>
      <c r="G54" s="331">
        <v>53</v>
      </c>
      <c r="H54" s="331">
        <v>1</v>
      </c>
      <c r="I54" s="331">
        <v>0</v>
      </c>
      <c r="J54" s="331">
        <v>0</v>
      </c>
      <c r="K54" s="49"/>
    </row>
    <row r="55" spans="1:11" ht="20.100000000000001" customHeight="1" x14ac:dyDescent="0.2">
      <c r="A55" s="478" t="s">
        <v>276</v>
      </c>
      <c r="B55" s="479" t="s">
        <v>456</v>
      </c>
      <c r="C55" s="562" t="s">
        <v>127</v>
      </c>
      <c r="D55" s="331">
        <v>0</v>
      </c>
      <c r="E55" s="331">
        <v>0</v>
      </c>
      <c r="F55" s="331">
        <v>0</v>
      </c>
      <c r="G55" s="331">
        <v>75</v>
      </c>
      <c r="H55" s="331">
        <v>0</v>
      </c>
      <c r="I55" s="331">
        <v>0</v>
      </c>
      <c r="J55" s="331">
        <v>0</v>
      </c>
      <c r="K55" s="49"/>
    </row>
    <row r="56" spans="1:11" ht="20.100000000000001" customHeight="1" x14ac:dyDescent="0.2">
      <c r="A56" s="478" t="s">
        <v>279</v>
      </c>
      <c r="B56" s="479" t="s">
        <v>457</v>
      </c>
      <c r="C56" s="562" t="s">
        <v>283</v>
      </c>
      <c r="D56" s="331">
        <v>15</v>
      </c>
      <c r="E56" s="331">
        <v>32</v>
      </c>
      <c r="F56" s="331">
        <v>13</v>
      </c>
      <c r="G56" s="331">
        <v>77</v>
      </c>
      <c r="H56" s="331">
        <v>5</v>
      </c>
      <c r="I56" s="331">
        <v>0</v>
      </c>
      <c r="J56" s="331">
        <v>0</v>
      </c>
      <c r="K56" s="49"/>
    </row>
    <row r="57" spans="1:11" ht="20.100000000000001" customHeight="1" x14ac:dyDescent="0.2">
      <c r="A57" s="478" t="s">
        <v>279</v>
      </c>
      <c r="B57" s="479" t="s">
        <v>458</v>
      </c>
      <c r="C57" s="562" t="s">
        <v>132</v>
      </c>
      <c r="D57" s="331">
        <v>0</v>
      </c>
      <c r="E57" s="331">
        <v>15</v>
      </c>
      <c r="F57" s="331">
        <v>0</v>
      </c>
      <c r="G57" s="331">
        <v>132</v>
      </c>
      <c r="H57" s="331">
        <v>3</v>
      </c>
      <c r="I57" s="331">
        <v>0</v>
      </c>
      <c r="J57" s="331">
        <v>0</v>
      </c>
      <c r="K57" s="49"/>
    </row>
    <row r="58" spans="1:11" ht="20.100000000000001" customHeight="1" x14ac:dyDescent="0.2">
      <c r="A58" s="478" t="s">
        <v>279</v>
      </c>
      <c r="B58" s="479" t="s">
        <v>459</v>
      </c>
      <c r="C58" s="562" t="s">
        <v>283</v>
      </c>
      <c r="D58" s="331">
        <v>0</v>
      </c>
      <c r="E58" s="331">
        <v>1</v>
      </c>
      <c r="F58" s="331">
        <v>0</v>
      </c>
      <c r="G58" s="331">
        <v>72</v>
      </c>
      <c r="H58" s="331">
        <v>7</v>
      </c>
      <c r="I58" s="331">
        <v>0</v>
      </c>
      <c r="J58" s="331">
        <v>0</v>
      </c>
      <c r="K58" s="49"/>
    </row>
    <row r="59" spans="1:11" ht="20.100000000000001" customHeight="1" x14ac:dyDescent="0.2">
      <c r="A59" s="478" t="s">
        <v>288</v>
      </c>
      <c r="B59" s="479" t="s">
        <v>460</v>
      </c>
      <c r="C59" s="562" t="s">
        <v>127</v>
      </c>
      <c r="D59" s="331">
        <v>0</v>
      </c>
      <c r="E59" s="331">
        <v>0</v>
      </c>
      <c r="F59" s="331">
        <v>0</v>
      </c>
      <c r="G59" s="331">
        <v>67</v>
      </c>
      <c r="H59" s="331">
        <v>11</v>
      </c>
      <c r="I59" s="331">
        <v>0</v>
      </c>
      <c r="J59" s="331">
        <v>0</v>
      </c>
      <c r="K59" s="49"/>
    </row>
    <row r="60" spans="1:11" ht="20.100000000000001" customHeight="1" x14ac:dyDescent="0.2">
      <c r="A60" s="478" t="s">
        <v>291</v>
      </c>
      <c r="B60" s="479" t="s">
        <v>517</v>
      </c>
      <c r="C60" s="562" t="s">
        <v>132</v>
      </c>
      <c r="D60" s="331">
        <v>0</v>
      </c>
      <c r="E60" s="331">
        <v>0</v>
      </c>
      <c r="F60" s="331">
        <v>0</v>
      </c>
      <c r="G60" s="331">
        <v>64</v>
      </c>
      <c r="H60" s="331">
        <v>15</v>
      </c>
      <c r="I60" s="331">
        <v>0</v>
      </c>
      <c r="J60" s="331">
        <v>1</v>
      </c>
      <c r="K60" s="49"/>
    </row>
    <row r="61" spans="1:11" ht="20.100000000000001" customHeight="1" x14ac:dyDescent="0.2">
      <c r="A61" s="478" t="s">
        <v>291</v>
      </c>
      <c r="B61" s="479" t="s">
        <v>462</v>
      </c>
      <c r="C61" s="562" t="s">
        <v>132</v>
      </c>
      <c r="D61" s="331">
        <v>0</v>
      </c>
      <c r="E61" s="331">
        <v>0</v>
      </c>
      <c r="F61" s="331">
        <v>0</v>
      </c>
      <c r="G61" s="331">
        <v>44</v>
      </c>
      <c r="H61" s="331">
        <v>31</v>
      </c>
      <c r="I61" s="331">
        <v>0</v>
      </c>
      <c r="J61" s="331">
        <v>0</v>
      </c>
      <c r="K61" s="49"/>
    </row>
    <row r="62" spans="1:11" ht="20.100000000000001" customHeight="1" x14ac:dyDescent="0.2">
      <c r="A62" s="478" t="s">
        <v>291</v>
      </c>
      <c r="B62" s="479" t="s">
        <v>518</v>
      </c>
      <c r="C62" s="562" t="s">
        <v>127</v>
      </c>
      <c r="D62" s="331">
        <v>0</v>
      </c>
      <c r="E62" s="331">
        <v>0</v>
      </c>
      <c r="F62" s="331">
        <v>1</v>
      </c>
      <c r="G62" s="331">
        <v>105</v>
      </c>
      <c r="H62" s="331">
        <v>4</v>
      </c>
      <c r="I62" s="331">
        <v>0</v>
      </c>
      <c r="J62" s="331">
        <v>0</v>
      </c>
      <c r="K62" s="49"/>
    </row>
    <row r="63" spans="1:11" ht="20.100000000000001" customHeight="1" x14ac:dyDescent="0.2">
      <c r="A63" s="478" t="s">
        <v>300</v>
      </c>
      <c r="B63" s="479" t="s">
        <v>465</v>
      </c>
      <c r="C63" s="562" t="s">
        <v>127</v>
      </c>
      <c r="D63" s="331">
        <v>0</v>
      </c>
      <c r="E63" s="331">
        <v>0</v>
      </c>
      <c r="F63" s="331">
        <v>0</v>
      </c>
      <c r="G63" s="331">
        <v>101</v>
      </c>
      <c r="H63" s="331">
        <v>5</v>
      </c>
      <c r="I63" s="331">
        <v>0</v>
      </c>
      <c r="J63" s="331">
        <v>0</v>
      </c>
      <c r="K63" s="49"/>
    </row>
    <row r="64" spans="1:11" ht="20.100000000000001" customHeight="1" x14ac:dyDescent="0.2">
      <c r="A64" s="478" t="s">
        <v>300</v>
      </c>
      <c r="B64" s="479" t="s">
        <v>303</v>
      </c>
      <c r="C64" s="562" t="s">
        <v>127</v>
      </c>
      <c r="D64" s="331">
        <v>0</v>
      </c>
      <c r="E64" s="331">
        <v>1</v>
      </c>
      <c r="F64" s="331">
        <v>1</v>
      </c>
      <c r="G64" s="331">
        <v>55</v>
      </c>
      <c r="H64" s="331">
        <v>4</v>
      </c>
      <c r="I64" s="331">
        <v>0</v>
      </c>
      <c r="J64" s="331">
        <v>0</v>
      </c>
      <c r="K64" s="49"/>
    </row>
    <row r="65" spans="1:13" ht="20.100000000000001" customHeight="1" x14ac:dyDescent="0.2">
      <c r="A65" s="478" t="s">
        <v>300</v>
      </c>
      <c r="B65" s="479" t="s">
        <v>467</v>
      </c>
      <c r="C65" s="562" t="s">
        <v>127</v>
      </c>
      <c r="D65" s="331">
        <v>0</v>
      </c>
      <c r="E65" s="331">
        <v>0</v>
      </c>
      <c r="F65" s="331">
        <v>0</v>
      </c>
      <c r="G65" s="331">
        <v>99</v>
      </c>
      <c r="H65" s="331">
        <v>7</v>
      </c>
      <c r="I65" s="331">
        <v>0</v>
      </c>
      <c r="J65" s="331">
        <v>0</v>
      </c>
      <c r="K65" s="49"/>
    </row>
    <row r="66" spans="1:13" ht="20.100000000000001" customHeight="1" x14ac:dyDescent="0.2">
      <c r="A66" s="478" t="s">
        <v>300</v>
      </c>
      <c r="B66" s="479" t="s">
        <v>468</v>
      </c>
      <c r="C66" s="562" t="s">
        <v>127</v>
      </c>
      <c r="D66" s="331">
        <v>0</v>
      </c>
      <c r="E66" s="331">
        <v>2</v>
      </c>
      <c r="F66" s="331">
        <v>0</v>
      </c>
      <c r="G66" s="331">
        <v>95</v>
      </c>
      <c r="H66" s="331">
        <v>6</v>
      </c>
      <c r="I66" s="331">
        <v>0</v>
      </c>
      <c r="J66" s="331">
        <v>4</v>
      </c>
      <c r="K66" s="49"/>
    </row>
    <row r="67" spans="1:13" ht="20.100000000000001" customHeight="1" x14ac:dyDescent="0.2">
      <c r="A67" s="478" t="s">
        <v>309</v>
      </c>
      <c r="B67" s="479" t="s">
        <v>469</v>
      </c>
      <c r="C67" s="562" t="s">
        <v>132</v>
      </c>
      <c r="D67" s="331">
        <v>0</v>
      </c>
      <c r="E67" s="331">
        <v>0</v>
      </c>
      <c r="F67" s="331">
        <v>0</v>
      </c>
      <c r="G67" s="331">
        <v>79</v>
      </c>
      <c r="H67" s="331">
        <v>21</v>
      </c>
      <c r="I67" s="331">
        <v>0</v>
      </c>
      <c r="J67" s="331">
        <v>1</v>
      </c>
      <c r="K67" s="49"/>
    </row>
    <row r="68" spans="1:13" ht="20.100000000000001" customHeight="1" x14ac:dyDescent="0.2">
      <c r="A68" s="478" t="s">
        <v>309</v>
      </c>
      <c r="B68" s="479" t="s">
        <v>520</v>
      </c>
      <c r="C68" s="562" t="s">
        <v>127</v>
      </c>
      <c r="D68" s="331">
        <v>0</v>
      </c>
      <c r="E68" s="331">
        <v>0</v>
      </c>
      <c r="F68" s="331">
        <v>0</v>
      </c>
      <c r="G68" s="331">
        <v>48</v>
      </c>
      <c r="H68" s="331">
        <v>2</v>
      </c>
      <c r="I68" s="331">
        <v>0</v>
      </c>
      <c r="J68" s="331">
        <v>0</v>
      </c>
      <c r="K68" s="49"/>
    </row>
    <row r="69" spans="1:13" ht="20.100000000000001" customHeight="1" x14ac:dyDescent="0.2">
      <c r="A69" s="478" t="s">
        <v>314</v>
      </c>
      <c r="B69" s="479" t="s">
        <v>493</v>
      </c>
      <c r="C69" s="562" t="s">
        <v>127</v>
      </c>
      <c r="D69" s="331">
        <v>0</v>
      </c>
      <c r="E69" s="331">
        <v>4</v>
      </c>
      <c r="F69" s="331">
        <v>0</v>
      </c>
      <c r="G69" s="331">
        <v>84</v>
      </c>
      <c r="H69" s="331">
        <v>9</v>
      </c>
      <c r="I69" s="331">
        <v>0</v>
      </c>
      <c r="J69" s="331">
        <v>0</v>
      </c>
      <c r="K69" s="49"/>
    </row>
    <row r="70" spans="1:13" ht="20.100000000000001" customHeight="1" x14ac:dyDescent="0.2">
      <c r="A70" s="478" t="s">
        <v>317</v>
      </c>
      <c r="B70" s="479" t="s">
        <v>472</v>
      </c>
      <c r="C70" s="562" t="s">
        <v>127</v>
      </c>
      <c r="D70" s="331">
        <v>0</v>
      </c>
      <c r="E70" s="331">
        <v>0</v>
      </c>
      <c r="F70" s="331">
        <v>0</v>
      </c>
      <c r="G70" s="331">
        <v>60</v>
      </c>
      <c r="H70" s="331">
        <v>3</v>
      </c>
      <c r="I70" s="331">
        <v>0</v>
      </c>
      <c r="J70" s="331">
        <v>0</v>
      </c>
      <c r="K70" s="49"/>
    </row>
    <row r="71" spans="1:13" ht="20.100000000000001" customHeight="1" x14ac:dyDescent="0.2">
      <c r="A71" s="478" t="s">
        <v>320</v>
      </c>
      <c r="B71" s="479" t="s">
        <v>473</v>
      </c>
      <c r="C71" s="562" t="s">
        <v>127</v>
      </c>
      <c r="D71" s="331">
        <v>0</v>
      </c>
      <c r="E71" s="331">
        <v>0</v>
      </c>
      <c r="F71" s="331">
        <v>0</v>
      </c>
      <c r="G71" s="331">
        <v>41</v>
      </c>
      <c r="H71" s="331">
        <v>7</v>
      </c>
      <c r="I71" s="331">
        <v>0</v>
      </c>
      <c r="J71" s="331">
        <v>0</v>
      </c>
      <c r="K71" s="49"/>
    </row>
    <row r="72" spans="1:13" ht="20.100000000000001" customHeight="1" x14ac:dyDescent="0.2">
      <c r="A72" s="478" t="s">
        <v>323</v>
      </c>
      <c r="B72" s="479" t="s">
        <v>474</v>
      </c>
      <c r="C72" s="562" t="s">
        <v>283</v>
      </c>
      <c r="D72" s="331">
        <v>0</v>
      </c>
      <c r="E72" s="331">
        <v>9</v>
      </c>
      <c r="F72" s="331">
        <v>0</v>
      </c>
      <c r="G72" s="331">
        <v>89</v>
      </c>
      <c r="H72" s="331">
        <v>2</v>
      </c>
      <c r="I72" s="331">
        <v>0</v>
      </c>
      <c r="J72" s="331">
        <v>0</v>
      </c>
      <c r="K72" s="49"/>
    </row>
    <row r="73" spans="1:13" ht="20.100000000000001" customHeight="1" x14ac:dyDescent="0.2">
      <c r="A73" s="478" t="s">
        <v>325</v>
      </c>
      <c r="B73" s="479" t="s">
        <v>475</v>
      </c>
      <c r="C73" s="562" t="s">
        <v>127</v>
      </c>
      <c r="D73" s="331">
        <v>0</v>
      </c>
      <c r="E73" s="331">
        <v>8</v>
      </c>
      <c r="F73" s="331">
        <v>0</v>
      </c>
      <c r="G73" s="331">
        <v>31</v>
      </c>
      <c r="H73" s="331">
        <v>1</v>
      </c>
      <c r="I73" s="331">
        <v>0</v>
      </c>
      <c r="J73" s="331">
        <v>0</v>
      </c>
      <c r="K73" s="49"/>
    </row>
    <row r="74" spans="1:13" ht="20.100000000000001" customHeight="1" x14ac:dyDescent="0.2">
      <c r="A74" s="72"/>
      <c r="B74" s="73" t="s">
        <v>541</v>
      </c>
      <c r="C74" s="73"/>
      <c r="D74" s="51">
        <v>34</v>
      </c>
      <c r="E74" s="51">
        <v>174</v>
      </c>
      <c r="F74" s="51">
        <v>90</v>
      </c>
      <c r="G74" s="51">
        <v>5543</v>
      </c>
      <c r="H74" s="51">
        <v>646</v>
      </c>
      <c r="I74" s="51">
        <v>6</v>
      </c>
      <c r="J74" s="51">
        <v>20</v>
      </c>
      <c r="K74" s="49"/>
      <c r="L74" s="49"/>
      <c r="M74" s="85"/>
    </row>
    <row r="75" spans="1:13" ht="20.100000000000001" customHeight="1" thickBot="1" x14ac:dyDescent="0.25">
      <c r="A75" s="351"/>
      <c r="B75" s="352" t="s">
        <v>101</v>
      </c>
      <c r="C75" s="352"/>
      <c r="D75" s="353">
        <v>0.52203285736219862</v>
      </c>
      <c r="E75" s="353">
        <v>2.6715799170888994</v>
      </c>
      <c r="F75" s="353">
        <v>1.3818516812528789</v>
      </c>
      <c r="G75" s="353">
        <v>85.106709657607865</v>
      </c>
      <c r="H75" s="353">
        <v>9.9186242898817749</v>
      </c>
      <c r="I75" s="353">
        <v>9.2123445416858588E-2</v>
      </c>
      <c r="J75" s="353">
        <v>0.30707815138952865</v>
      </c>
      <c r="K75" s="85"/>
      <c r="L75" s="49"/>
      <c r="M75" s="85"/>
    </row>
    <row r="76" spans="1:13" ht="24.95" customHeight="1" thickTop="1" x14ac:dyDescent="0.2">
      <c r="A76" s="323"/>
      <c r="B76" s="324" t="s">
        <v>542</v>
      </c>
      <c r="C76" s="324"/>
      <c r="D76" s="317"/>
      <c r="E76" s="317"/>
      <c r="F76" s="317"/>
      <c r="G76" s="317"/>
      <c r="H76" s="317"/>
      <c r="I76" s="317"/>
      <c r="J76" s="317"/>
    </row>
    <row r="77" spans="1:13" ht="20.100000000000001" customHeight="1" x14ac:dyDescent="0.2">
      <c r="A77" s="66" t="s">
        <v>332</v>
      </c>
      <c r="B77" s="67" t="s">
        <v>543</v>
      </c>
      <c r="C77" s="629" t="s">
        <v>127</v>
      </c>
      <c r="D77" s="59">
        <v>3</v>
      </c>
      <c r="E77" s="59">
        <v>3</v>
      </c>
      <c r="F77" s="59">
        <v>4</v>
      </c>
      <c r="G77" s="59">
        <v>21</v>
      </c>
      <c r="H77" s="59">
        <v>1</v>
      </c>
      <c r="I77" s="59">
        <v>0</v>
      </c>
      <c r="J77" s="449" t="s">
        <v>544</v>
      </c>
      <c r="L77" s="49"/>
    </row>
    <row r="78" spans="1:13" ht="20.100000000000001" customHeight="1" x14ac:dyDescent="0.2">
      <c r="A78" s="64" t="s">
        <v>336</v>
      </c>
      <c r="B78" s="65" t="s">
        <v>337</v>
      </c>
      <c r="C78" s="630" t="s">
        <v>127</v>
      </c>
      <c r="D78" s="56">
        <v>0</v>
      </c>
      <c r="E78" s="56">
        <v>8</v>
      </c>
      <c r="F78" s="56">
        <v>12</v>
      </c>
      <c r="G78" s="56">
        <v>40</v>
      </c>
      <c r="H78" s="56">
        <v>5</v>
      </c>
      <c r="I78" s="56">
        <v>0</v>
      </c>
      <c r="J78" s="56" t="s">
        <v>353</v>
      </c>
      <c r="L78" s="49"/>
    </row>
    <row r="79" spans="1:13" ht="20.100000000000001" customHeight="1" x14ac:dyDescent="0.2">
      <c r="A79" s="66" t="s">
        <v>340</v>
      </c>
      <c r="B79" s="67" t="s">
        <v>545</v>
      </c>
      <c r="C79" s="629" t="s">
        <v>127</v>
      </c>
      <c r="D79" s="59">
        <v>1</v>
      </c>
      <c r="E79" s="59">
        <v>8</v>
      </c>
      <c r="F79" s="59">
        <v>0</v>
      </c>
      <c r="G79" s="59">
        <v>14</v>
      </c>
      <c r="H79" s="59">
        <v>1</v>
      </c>
      <c r="I79" s="59">
        <v>0</v>
      </c>
      <c r="J79" s="59" t="s">
        <v>353</v>
      </c>
      <c r="L79" s="49"/>
    </row>
    <row r="80" spans="1:13" ht="20.100000000000001" customHeight="1" x14ac:dyDescent="0.2">
      <c r="A80" s="64" t="s">
        <v>344</v>
      </c>
      <c r="B80" s="65" t="s">
        <v>546</v>
      </c>
      <c r="C80" s="630" t="s">
        <v>127</v>
      </c>
      <c r="D80" s="56">
        <v>0</v>
      </c>
      <c r="E80" s="56">
        <v>5</v>
      </c>
      <c r="F80" s="56">
        <v>0</v>
      </c>
      <c r="G80" s="56">
        <v>36</v>
      </c>
      <c r="H80" s="56">
        <v>1</v>
      </c>
      <c r="I80" s="56">
        <v>0</v>
      </c>
      <c r="J80" s="56" t="s">
        <v>353</v>
      </c>
      <c r="L80" s="49"/>
    </row>
    <row r="81" spans="1:12" ht="20.100000000000001" customHeight="1" x14ac:dyDescent="0.2">
      <c r="A81" s="66" t="s">
        <v>347</v>
      </c>
      <c r="B81" s="67" t="s">
        <v>547</v>
      </c>
      <c r="C81" s="629" t="s">
        <v>127</v>
      </c>
      <c r="D81" s="59">
        <v>0</v>
      </c>
      <c r="E81" s="59">
        <v>15</v>
      </c>
      <c r="F81" s="59">
        <v>0</v>
      </c>
      <c r="G81" s="59">
        <v>62</v>
      </c>
      <c r="H81" s="59">
        <v>19</v>
      </c>
      <c r="I81" s="59">
        <v>0</v>
      </c>
      <c r="J81" s="59" t="s">
        <v>353</v>
      </c>
      <c r="L81" s="49"/>
    </row>
    <row r="82" spans="1:12" ht="20.100000000000001" customHeight="1" x14ac:dyDescent="0.2">
      <c r="A82" s="64" t="s">
        <v>347</v>
      </c>
      <c r="B82" s="65" t="s">
        <v>548</v>
      </c>
      <c r="C82" s="630" t="s">
        <v>353</v>
      </c>
      <c r="D82" s="56" t="s">
        <v>549</v>
      </c>
      <c r="E82" s="56" t="s">
        <v>549</v>
      </c>
      <c r="F82" s="56" t="s">
        <v>549</v>
      </c>
      <c r="G82" s="56" t="s">
        <v>549</v>
      </c>
      <c r="H82" s="56" t="s">
        <v>549</v>
      </c>
      <c r="I82" s="56" t="s">
        <v>549</v>
      </c>
      <c r="J82" s="56" t="s">
        <v>353</v>
      </c>
      <c r="L82" s="49"/>
    </row>
    <row r="83" spans="1:12" ht="20.100000000000001" customHeight="1" x14ac:dyDescent="0.2">
      <c r="A83" s="66" t="s">
        <v>354</v>
      </c>
      <c r="B83" s="67" t="s">
        <v>550</v>
      </c>
      <c r="C83" s="629" t="s">
        <v>357</v>
      </c>
      <c r="D83" s="59">
        <v>5</v>
      </c>
      <c r="E83" s="59">
        <v>0</v>
      </c>
      <c r="F83" s="59">
        <v>0</v>
      </c>
      <c r="G83" s="59">
        <v>24</v>
      </c>
      <c r="H83" s="59">
        <v>8</v>
      </c>
      <c r="I83" s="59">
        <v>2</v>
      </c>
      <c r="J83" s="59" t="s">
        <v>353</v>
      </c>
      <c r="L83" s="49"/>
    </row>
    <row r="84" spans="1:12" ht="20.100000000000001" customHeight="1" x14ac:dyDescent="0.2">
      <c r="A84" s="64" t="s">
        <v>354</v>
      </c>
      <c r="B84" s="65" t="s">
        <v>551</v>
      </c>
      <c r="C84" s="630" t="s">
        <v>353</v>
      </c>
      <c r="D84" s="56" t="s">
        <v>549</v>
      </c>
      <c r="E84" s="56" t="s">
        <v>549</v>
      </c>
      <c r="F84" s="56" t="s">
        <v>549</v>
      </c>
      <c r="G84" s="56" t="s">
        <v>549</v>
      </c>
      <c r="H84" s="56" t="s">
        <v>549</v>
      </c>
      <c r="I84" s="56" t="s">
        <v>549</v>
      </c>
      <c r="J84" s="56" t="s">
        <v>353</v>
      </c>
      <c r="L84" s="49"/>
    </row>
    <row r="85" spans="1:12" ht="20.100000000000001" customHeight="1" x14ac:dyDescent="0.2">
      <c r="A85" s="66" t="s">
        <v>354</v>
      </c>
      <c r="B85" s="67" t="s">
        <v>552</v>
      </c>
      <c r="C85" s="629" t="s">
        <v>353</v>
      </c>
      <c r="D85" s="59" t="s">
        <v>549</v>
      </c>
      <c r="E85" s="59" t="s">
        <v>549</v>
      </c>
      <c r="F85" s="59" t="s">
        <v>549</v>
      </c>
      <c r="G85" s="59" t="s">
        <v>549</v>
      </c>
      <c r="H85" s="59" t="s">
        <v>549</v>
      </c>
      <c r="I85" s="59" t="s">
        <v>549</v>
      </c>
      <c r="J85" s="59" t="s">
        <v>353</v>
      </c>
      <c r="L85" s="49"/>
    </row>
    <row r="86" spans="1:12" ht="20.100000000000001" customHeight="1" x14ac:dyDescent="0.2">
      <c r="A86" s="64" t="s">
        <v>360</v>
      </c>
      <c r="B86" s="65" t="s">
        <v>361</v>
      </c>
      <c r="C86" s="630" t="s">
        <v>127</v>
      </c>
      <c r="D86" s="56">
        <v>0</v>
      </c>
      <c r="E86" s="56">
        <v>3</v>
      </c>
      <c r="F86" s="56">
        <v>4</v>
      </c>
      <c r="G86" s="56">
        <v>26</v>
      </c>
      <c r="H86" s="56">
        <v>2</v>
      </c>
      <c r="I86" s="56">
        <v>1</v>
      </c>
      <c r="J86" s="56" t="s">
        <v>353</v>
      </c>
      <c r="L86" s="49"/>
    </row>
    <row r="87" spans="1:12" ht="21" customHeight="1" x14ac:dyDescent="0.2">
      <c r="A87" s="37" t="s">
        <v>553</v>
      </c>
      <c r="D87" s="85"/>
      <c r="E87" s="85"/>
      <c r="F87" s="85"/>
      <c r="G87" s="85"/>
      <c r="H87" s="85"/>
      <c r="I87" s="85"/>
      <c r="J87" s="49"/>
    </row>
    <row r="88" spans="1:12" x14ac:dyDescent="0.2">
      <c r="D88" s="49"/>
      <c r="E88" s="49"/>
      <c r="F88" s="49"/>
      <c r="G88" s="49"/>
      <c r="H88" s="49"/>
      <c r="I88" s="49"/>
      <c r="J88" s="49"/>
    </row>
    <row r="89" spans="1:12" ht="13.5" x14ac:dyDescent="0.2">
      <c r="A89" s="37" t="s">
        <v>554</v>
      </c>
      <c r="D89" s="49"/>
      <c r="E89" s="49"/>
      <c r="F89" s="49"/>
      <c r="G89" s="49"/>
      <c r="H89" s="49"/>
      <c r="I89" s="49"/>
      <c r="J89" s="49"/>
    </row>
    <row r="90" spans="1:12" ht="13.5" x14ac:dyDescent="0.2">
      <c r="A90" s="37" t="s">
        <v>479</v>
      </c>
      <c r="D90" s="49"/>
      <c r="E90" s="49"/>
      <c r="F90" s="49"/>
      <c r="G90" s="49"/>
      <c r="H90" s="49"/>
      <c r="I90" s="49"/>
      <c r="J90" s="49"/>
    </row>
    <row r="91" spans="1:12" x14ac:dyDescent="0.2">
      <c r="A91" s="37"/>
      <c r="D91" s="49"/>
      <c r="E91" s="49"/>
      <c r="F91" s="49"/>
      <c r="G91" s="49"/>
      <c r="H91" s="49"/>
      <c r="I91" s="49"/>
      <c r="J91" s="49"/>
    </row>
    <row r="92" spans="1:12" x14ac:dyDescent="0.2">
      <c r="A92" s="37" t="s">
        <v>555</v>
      </c>
    </row>
    <row r="93" spans="1:12" x14ac:dyDescent="0.2">
      <c r="A93" s="37" t="s">
        <v>556</v>
      </c>
    </row>
    <row r="94" spans="1:12" x14ac:dyDescent="0.2">
      <c r="D94" s="85"/>
      <c r="E94" s="85"/>
      <c r="F94" s="85"/>
      <c r="G94" s="85"/>
      <c r="H94" s="85"/>
      <c r="I94" s="85"/>
      <c r="J94" s="85"/>
    </row>
  </sheetData>
  <autoFilter ref="A4:J4" xr:uid="{00000000-0009-0000-0000-00000B000000}"/>
  <mergeCells count="4">
    <mergeCell ref="D3:J3"/>
    <mergeCell ref="A2:B2"/>
    <mergeCell ref="A3:A4"/>
    <mergeCell ref="C3:C4"/>
  </mergeCells>
  <conditionalFormatting sqref="A5:J7 A8:B8 D8:J8 A9:J73">
    <cfRule type="expression" dxfId="100" priority="3">
      <formula>MOD(ROW(),2)=0</formula>
    </cfRule>
  </conditionalFormatting>
  <conditionalFormatting sqref="C8">
    <cfRule type="expression" dxfId="99" priority="1">
      <formula>MOD(ROW(),2)=0</formula>
    </cfRule>
  </conditionalFormatting>
  <hyperlinks>
    <hyperlink ref="A2:B2" location="TOC!A1" display="Return to Table of Contents" xr:uid="{00000000-0004-0000-0B00-000000000000}"/>
  </hyperlinks>
  <pageMargins left="0.25" right="0.25" top="0.75" bottom="0.75" header="0.3" footer="0.3"/>
  <pageSetup scale="45" fitToHeight="0" orientation="portrait" horizontalDpi="1200" verticalDpi="1200" r:id="rId1"/>
  <headerFooter>
    <oddHeader>&amp;L&amp;9 2022-23 &amp;"Arial,Italic"Survey of Dental Education&amp;"Arial,Regular"
Report 1 - Academic Programs, Enrollment, and Graduates</oddHeader>
  </headerFooter>
  <rowBreaks count="1" manualBreakCount="1">
    <brk id="75"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70C0"/>
    <pageSetUpPr fitToPage="1"/>
  </sheetPr>
  <dimension ref="A1:K61"/>
  <sheetViews>
    <sheetView workbookViewId="0">
      <pane ySplit="4" topLeftCell="A5" activePane="bottomLeft" state="frozen"/>
      <selection activeCell="A2" sqref="A2:C2"/>
      <selection pane="bottomLeft"/>
    </sheetView>
  </sheetViews>
  <sheetFormatPr defaultColWidth="9.140625" defaultRowHeight="12.75" x14ac:dyDescent="0.2"/>
  <cols>
    <col min="1" max="1" width="13.5703125" style="1" customWidth="1"/>
    <col min="2" max="2" width="8.140625" style="1" customWidth="1"/>
    <col min="3" max="3" width="8" style="1" customWidth="1"/>
    <col min="4" max="4" width="8.140625" style="1" customWidth="1"/>
    <col min="5" max="5" width="8" style="1" customWidth="1"/>
    <col min="6" max="6" width="8.140625" style="1" customWidth="1"/>
    <col min="7" max="7" width="8" style="1" customWidth="1"/>
    <col min="8" max="8" width="8.140625" style="1" customWidth="1"/>
    <col min="9" max="9" width="8" style="1" customWidth="1"/>
    <col min="10" max="11" width="9.5703125" style="1" customWidth="1"/>
    <col min="12" max="16384" width="9.140625" style="1"/>
  </cols>
  <sheetData>
    <row r="1" spans="1:11" ht="24" customHeight="1" x14ac:dyDescent="0.25">
      <c r="A1" s="587" t="s">
        <v>17</v>
      </c>
      <c r="B1" s="594"/>
      <c r="C1" s="594"/>
      <c r="D1" s="594"/>
      <c r="E1" s="594"/>
      <c r="F1" s="594"/>
      <c r="G1" s="594"/>
      <c r="H1" s="594"/>
      <c r="I1" s="594"/>
      <c r="J1" s="594"/>
      <c r="K1" s="594"/>
    </row>
    <row r="2" spans="1:11" ht="20.25" customHeight="1" x14ac:dyDescent="0.2">
      <c r="A2" s="723" t="s">
        <v>55</v>
      </c>
      <c r="B2" s="723"/>
      <c r="C2" s="723"/>
      <c r="D2" s="723"/>
    </row>
    <row r="3" spans="1:11" ht="36.75" customHeight="1" x14ac:dyDescent="0.25">
      <c r="A3" s="18"/>
      <c r="B3" s="747" t="s">
        <v>534</v>
      </c>
      <c r="C3" s="745"/>
      <c r="D3" s="745" t="s">
        <v>535</v>
      </c>
      <c r="E3" s="745"/>
      <c r="F3" s="745" t="s">
        <v>536</v>
      </c>
      <c r="G3" s="745"/>
      <c r="H3" s="745" t="s">
        <v>557</v>
      </c>
      <c r="I3" s="745"/>
      <c r="J3" s="745" t="s">
        <v>558</v>
      </c>
      <c r="K3" s="746"/>
    </row>
    <row r="4" spans="1:11" ht="24.75" customHeight="1" x14ac:dyDescent="0.2">
      <c r="A4" s="19" t="s">
        <v>368</v>
      </c>
      <c r="B4" s="76" t="s">
        <v>68</v>
      </c>
      <c r="C4" s="19" t="s">
        <v>484</v>
      </c>
      <c r="D4" s="75" t="s">
        <v>68</v>
      </c>
      <c r="E4" s="19" t="s">
        <v>484</v>
      </c>
      <c r="F4" s="75" t="s">
        <v>68</v>
      </c>
      <c r="G4" s="19" t="s">
        <v>484</v>
      </c>
      <c r="H4" s="75" t="s">
        <v>68</v>
      </c>
      <c r="I4" s="19" t="s">
        <v>484</v>
      </c>
      <c r="J4" s="75" t="s">
        <v>68</v>
      </c>
      <c r="K4" s="74" t="s">
        <v>484</v>
      </c>
    </row>
    <row r="5" spans="1:11" ht="20.100000000000001" customHeight="1" x14ac:dyDescent="0.2">
      <c r="A5" s="54" t="s">
        <v>559</v>
      </c>
      <c r="B5" s="77">
        <v>261</v>
      </c>
      <c r="C5" s="79">
        <v>6</v>
      </c>
      <c r="D5" s="83">
        <v>847</v>
      </c>
      <c r="E5" s="79">
        <v>19.399999999999999</v>
      </c>
      <c r="F5" s="83">
        <v>356</v>
      </c>
      <c r="G5" s="79">
        <v>8.1999999999999993</v>
      </c>
      <c r="H5" s="83">
        <v>2823</v>
      </c>
      <c r="I5" s="79">
        <v>64.8</v>
      </c>
      <c r="J5" s="83">
        <v>68</v>
      </c>
      <c r="K5" s="80">
        <v>1.8</v>
      </c>
    </row>
    <row r="6" spans="1:11" ht="20.100000000000001" customHeight="1" x14ac:dyDescent="0.2">
      <c r="A6" s="57" t="s">
        <v>560</v>
      </c>
      <c r="B6" s="78">
        <v>276</v>
      </c>
      <c r="C6" s="81">
        <v>6</v>
      </c>
      <c r="D6" s="84">
        <v>860</v>
      </c>
      <c r="E6" s="81">
        <v>18.8</v>
      </c>
      <c r="F6" s="84">
        <v>295</v>
      </c>
      <c r="G6" s="81">
        <v>6.5</v>
      </c>
      <c r="H6" s="84">
        <v>3055</v>
      </c>
      <c r="I6" s="81">
        <v>66.900000000000006</v>
      </c>
      <c r="J6" s="84">
        <v>79</v>
      </c>
      <c r="K6" s="82">
        <v>1.8</v>
      </c>
    </row>
    <row r="7" spans="1:11" ht="20.100000000000001" customHeight="1" x14ac:dyDescent="0.2">
      <c r="A7" s="54" t="s">
        <v>561</v>
      </c>
      <c r="B7" s="77">
        <v>197</v>
      </c>
      <c r="C7" s="79">
        <v>4.2</v>
      </c>
      <c r="D7" s="83">
        <v>923</v>
      </c>
      <c r="E7" s="79">
        <v>19.5</v>
      </c>
      <c r="F7" s="83">
        <v>306</v>
      </c>
      <c r="G7" s="79">
        <v>6.4</v>
      </c>
      <c r="H7" s="83">
        <v>3176</v>
      </c>
      <c r="I7" s="79">
        <v>66.900000000000006</v>
      </c>
      <c r="J7" s="83">
        <v>143</v>
      </c>
      <c r="K7" s="80">
        <v>3</v>
      </c>
    </row>
    <row r="8" spans="1:11" ht="20.100000000000001" customHeight="1" x14ac:dyDescent="0.2">
      <c r="A8" s="57" t="s">
        <v>562</v>
      </c>
      <c r="B8" s="78">
        <v>169</v>
      </c>
      <c r="C8" s="81">
        <v>3.2</v>
      </c>
      <c r="D8" s="84">
        <v>964</v>
      </c>
      <c r="E8" s="81">
        <v>18.100000000000001</v>
      </c>
      <c r="F8" s="84">
        <v>358</v>
      </c>
      <c r="G8" s="81">
        <v>6.7</v>
      </c>
      <c r="H8" s="84">
        <v>3614</v>
      </c>
      <c r="I8" s="81">
        <v>67.7</v>
      </c>
      <c r="J8" s="84">
        <v>232</v>
      </c>
      <c r="K8" s="82">
        <v>4.3</v>
      </c>
    </row>
    <row r="9" spans="1:11" ht="20.100000000000001" customHeight="1" x14ac:dyDescent="0.2">
      <c r="A9" s="54" t="s">
        <v>563</v>
      </c>
      <c r="B9" s="77">
        <v>184</v>
      </c>
      <c r="C9" s="79">
        <v>3.4</v>
      </c>
      <c r="D9" s="83">
        <v>981</v>
      </c>
      <c r="E9" s="79">
        <v>18</v>
      </c>
      <c r="F9" s="83">
        <v>368</v>
      </c>
      <c r="G9" s="79">
        <v>6.8</v>
      </c>
      <c r="H9" s="83">
        <v>3651</v>
      </c>
      <c r="I9" s="79">
        <v>67</v>
      </c>
      <c r="J9" s="83">
        <v>261</v>
      </c>
      <c r="K9" s="80">
        <v>4.8</v>
      </c>
    </row>
    <row r="10" spans="1:11" ht="20.100000000000001" customHeight="1" x14ac:dyDescent="0.2">
      <c r="A10" s="57" t="s">
        <v>564</v>
      </c>
      <c r="B10" s="78">
        <v>59</v>
      </c>
      <c r="C10" s="81">
        <v>1.1000000000000001</v>
      </c>
      <c r="D10" s="84">
        <v>875</v>
      </c>
      <c r="E10" s="81">
        <v>15.6</v>
      </c>
      <c r="F10" s="84">
        <v>404</v>
      </c>
      <c r="G10" s="81">
        <v>7.2</v>
      </c>
      <c r="H10" s="84">
        <v>3961</v>
      </c>
      <c r="I10" s="81">
        <v>70.5</v>
      </c>
      <c r="J10" s="84">
        <v>303</v>
      </c>
      <c r="K10" s="82">
        <v>5.4</v>
      </c>
    </row>
    <row r="11" spans="1:11" ht="20.100000000000001" customHeight="1" x14ac:dyDescent="0.2">
      <c r="A11" s="54" t="s">
        <v>565</v>
      </c>
      <c r="B11" s="77">
        <v>58</v>
      </c>
      <c r="C11" s="79">
        <v>1</v>
      </c>
      <c r="D11" s="83">
        <v>719</v>
      </c>
      <c r="E11" s="79">
        <v>12.5</v>
      </c>
      <c r="F11" s="83">
        <v>328</v>
      </c>
      <c r="G11" s="79">
        <v>5.7</v>
      </c>
      <c r="H11" s="83">
        <v>4335</v>
      </c>
      <c r="I11" s="79">
        <v>75.2</v>
      </c>
      <c r="J11" s="83">
        <v>323</v>
      </c>
      <c r="K11" s="80">
        <v>5.9</v>
      </c>
    </row>
    <row r="12" spans="1:11" ht="20.100000000000001" customHeight="1" x14ac:dyDescent="0.2">
      <c r="A12" s="57" t="s">
        <v>566</v>
      </c>
      <c r="B12" s="78">
        <v>48</v>
      </c>
      <c r="C12" s="81">
        <v>0.8</v>
      </c>
      <c r="D12" s="84">
        <v>576</v>
      </c>
      <c r="E12" s="81">
        <v>9.6999999999999993</v>
      </c>
      <c r="F12" s="84">
        <v>386</v>
      </c>
      <c r="G12" s="81">
        <v>6.5</v>
      </c>
      <c r="H12" s="84">
        <v>4569</v>
      </c>
      <c r="I12" s="81">
        <v>77</v>
      </c>
      <c r="J12" s="84">
        <v>347</v>
      </c>
      <c r="K12" s="82">
        <v>6</v>
      </c>
    </row>
    <row r="13" spans="1:11" ht="20.100000000000001" customHeight="1" x14ac:dyDescent="0.2">
      <c r="A13" s="54" t="s">
        <v>567</v>
      </c>
      <c r="B13" s="77">
        <v>50</v>
      </c>
      <c r="C13" s="79">
        <v>0.8</v>
      </c>
      <c r="D13" s="83">
        <v>620</v>
      </c>
      <c r="E13" s="79">
        <v>10.4</v>
      </c>
      <c r="F13" s="83">
        <v>434</v>
      </c>
      <c r="G13" s="79">
        <v>7.3</v>
      </c>
      <c r="H13" s="83">
        <v>4534</v>
      </c>
      <c r="I13" s="79">
        <v>76.2</v>
      </c>
      <c r="J13" s="83">
        <v>316</v>
      </c>
      <c r="K13" s="80">
        <v>5.3</v>
      </c>
    </row>
    <row r="14" spans="1:11" ht="20.100000000000001" customHeight="1" x14ac:dyDescent="0.2">
      <c r="A14" s="57" t="s">
        <v>568</v>
      </c>
      <c r="B14" s="78">
        <v>46</v>
      </c>
      <c r="C14" s="81">
        <v>0.7</v>
      </c>
      <c r="D14" s="84">
        <v>535</v>
      </c>
      <c r="E14" s="81">
        <v>8.5</v>
      </c>
      <c r="F14" s="84">
        <v>401</v>
      </c>
      <c r="G14" s="81">
        <v>6.4</v>
      </c>
      <c r="H14" s="84">
        <v>4946</v>
      </c>
      <c r="I14" s="81">
        <v>78.5</v>
      </c>
      <c r="J14" s="84">
        <v>373</v>
      </c>
      <c r="K14" s="82">
        <v>5.9</v>
      </c>
    </row>
    <row r="15" spans="1:11" ht="20.100000000000001" customHeight="1" x14ac:dyDescent="0.2">
      <c r="A15" s="54" t="s">
        <v>569</v>
      </c>
      <c r="B15" s="77">
        <v>30</v>
      </c>
      <c r="C15" s="79">
        <v>0.5</v>
      </c>
      <c r="D15" s="83">
        <v>535</v>
      </c>
      <c r="E15" s="79">
        <v>8.6999999999999993</v>
      </c>
      <c r="F15" s="83">
        <v>395</v>
      </c>
      <c r="G15" s="79">
        <v>6.5</v>
      </c>
      <c r="H15" s="83">
        <v>4828</v>
      </c>
      <c r="I15" s="79">
        <v>78.7</v>
      </c>
      <c r="J15" s="83">
        <v>344</v>
      </c>
      <c r="K15" s="80">
        <v>5.6</v>
      </c>
    </row>
    <row r="16" spans="1:11" ht="20.100000000000001" customHeight="1" x14ac:dyDescent="0.2">
      <c r="A16" s="57" t="s">
        <v>570</v>
      </c>
      <c r="B16" s="78">
        <v>21</v>
      </c>
      <c r="C16" s="81">
        <v>0.3</v>
      </c>
      <c r="D16" s="84">
        <v>592</v>
      </c>
      <c r="E16" s="81">
        <v>9.8000000000000007</v>
      </c>
      <c r="F16" s="84">
        <v>378</v>
      </c>
      <c r="G16" s="81">
        <v>6.3</v>
      </c>
      <c r="H16" s="84">
        <v>4702</v>
      </c>
      <c r="I16" s="81">
        <v>78</v>
      </c>
      <c r="J16" s="84">
        <v>337</v>
      </c>
      <c r="K16" s="82">
        <v>5.6</v>
      </c>
    </row>
    <row r="17" spans="1:11" ht="20.100000000000001" customHeight="1" x14ac:dyDescent="0.2">
      <c r="A17" s="54" t="s">
        <v>571</v>
      </c>
      <c r="B17" s="77">
        <v>78</v>
      </c>
      <c r="C17" s="79">
        <v>1.3</v>
      </c>
      <c r="D17" s="83">
        <v>605</v>
      </c>
      <c r="E17" s="79">
        <v>10.3</v>
      </c>
      <c r="F17" s="83">
        <v>422</v>
      </c>
      <c r="G17" s="79">
        <v>7.2</v>
      </c>
      <c r="H17" s="83">
        <v>4508</v>
      </c>
      <c r="I17" s="79">
        <v>77</v>
      </c>
      <c r="J17" s="83">
        <v>242</v>
      </c>
      <c r="K17" s="80">
        <v>4.0999999999999996</v>
      </c>
    </row>
    <row r="18" spans="1:11" ht="20.100000000000001" customHeight="1" x14ac:dyDescent="0.2">
      <c r="A18" s="57" t="s">
        <v>572</v>
      </c>
      <c r="B18" s="78">
        <v>37</v>
      </c>
      <c r="C18" s="81">
        <v>0.7</v>
      </c>
      <c r="D18" s="84">
        <v>550</v>
      </c>
      <c r="E18" s="81">
        <v>10</v>
      </c>
      <c r="F18" s="84">
        <v>505</v>
      </c>
      <c r="G18" s="81">
        <v>9.1999999999999993</v>
      </c>
      <c r="H18" s="84">
        <v>4236</v>
      </c>
      <c r="I18" s="81">
        <v>77</v>
      </c>
      <c r="J18" s="84">
        <v>170</v>
      </c>
      <c r="K18" s="82">
        <v>3.1</v>
      </c>
    </row>
    <row r="19" spans="1:11" ht="20.100000000000001" customHeight="1" x14ac:dyDescent="0.2">
      <c r="A19" s="54" t="s">
        <v>573</v>
      </c>
      <c r="B19" s="77">
        <v>47</v>
      </c>
      <c r="C19" s="79">
        <v>0.9</v>
      </c>
      <c r="D19" s="83">
        <v>589</v>
      </c>
      <c r="E19" s="79">
        <v>11.2</v>
      </c>
      <c r="F19" s="83">
        <v>446</v>
      </c>
      <c r="G19" s="79">
        <v>8.5</v>
      </c>
      <c r="H19" s="83">
        <v>3983</v>
      </c>
      <c r="I19" s="79">
        <v>75.900000000000006</v>
      </c>
      <c r="J19" s="83">
        <v>183</v>
      </c>
      <c r="K19" s="80">
        <v>3.5</v>
      </c>
    </row>
    <row r="20" spans="1:11" ht="20.100000000000001" customHeight="1" x14ac:dyDescent="0.2">
      <c r="A20" s="57" t="s">
        <v>574</v>
      </c>
      <c r="B20" s="78">
        <v>44</v>
      </c>
      <c r="C20" s="81">
        <v>0.9</v>
      </c>
      <c r="D20" s="84">
        <v>558</v>
      </c>
      <c r="E20" s="81">
        <v>11.1</v>
      </c>
      <c r="F20" s="84">
        <v>607</v>
      </c>
      <c r="G20" s="81">
        <v>12</v>
      </c>
      <c r="H20" s="84">
        <v>3648</v>
      </c>
      <c r="I20" s="81">
        <v>72.3</v>
      </c>
      <c r="J20" s="84">
        <v>190</v>
      </c>
      <c r="K20" s="82">
        <v>3.8</v>
      </c>
    </row>
    <row r="21" spans="1:11" ht="20.100000000000001" customHeight="1" x14ac:dyDescent="0.2">
      <c r="A21" s="54" t="s">
        <v>575</v>
      </c>
      <c r="B21" s="77">
        <v>59</v>
      </c>
      <c r="C21" s="79">
        <v>1.2</v>
      </c>
      <c r="D21" s="83">
        <v>569</v>
      </c>
      <c r="E21" s="79">
        <v>11.7</v>
      </c>
      <c r="F21" s="83">
        <v>492</v>
      </c>
      <c r="G21" s="79">
        <v>10.199999999999999</v>
      </c>
      <c r="H21" s="83">
        <v>3592</v>
      </c>
      <c r="I21" s="79">
        <v>74.2</v>
      </c>
      <c r="J21" s="83">
        <v>131</v>
      </c>
      <c r="K21" s="80">
        <v>2.7</v>
      </c>
    </row>
    <row r="22" spans="1:11" ht="20.100000000000001" customHeight="1" x14ac:dyDescent="0.2">
      <c r="A22" s="57" t="s">
        <v>576</v>
      </c>
      <c r="B22" s="78">
        <v>68</v>
      </c>
      <c r="C22" s="81">
        <v>1.5</v>
      </c>
      <c r="D22" s="84">
        <v>607</v>
      </c>
      <c r="E22" s="81">
        <v>13.3</v>
      </c>
      <c r="F22" s="84">
        <v>515</v>
      </c>
      <c r="G22" s="81">
        <v>11.3</v>
      </c>
      <c r="H22" s="84">
        <v>3236</v>
      </c>
      <c r="I22" s="81">
        <v>71.099999999999994</v>
      </c>
      <c r="J22" s="84">
        <v>128</v>
      </c>
      <c r="K22" s="82">
        <v>2.8</v>
      </c>
    </row>
    <row r="23" spans="1:11" ht="20.100000000000001" customHeight="1" x14ac:dyDescent="0.2">
      <c r="A23" s="54" t="s">
        <v>577</v>
      </c>
      <c r="B23" s="77">
        <v>73</v>
      </c>
      <c r="C23" s="79">
        <v>1.7</v>
      </c>
      <c r="D23" s="83">
        <v>669</v>
      </c>
      <c r="E23" s="79">
        <v>15.3</v>
      </c>
      <c r="F23" s="83">
        <v>495</v>
      </c>
      <c r="G23" s="79">
        <v>11.3</v>
      </c>
      <c r="H23" s="83">
        <v>2994</v>
      </c>
      <c r="I23" s="79">
        <v>68.5</v>
      </c>
      <c r="J23" s="83">
        <v>139</v>
      </c>
      <c r="K23" s="80">
        <v>3.2</v>
      </c>
    </row>
    <row r="24" spans="1:11" ht="20.100000000000001" customHeight="1" x14ac:dyDescent="0.2">
      <c r="A24" s="57" t="s">
        <v>578</v>
      </c>
      <c r="B24" s="78">
        <v>91</v>
      </c>
      <c r="C24" s="81">
        <v>2.2000000000000002</v>
      </c>
      <c r="D24" s="84">
        <v>686</v>
      </c>
      <c r="E24" s="81">
        <v>16.3</v>
      </c>
      <c r="F24" s="84">
        <v>548</v>
      </c>
      <c r="G24" s="81">
        <v>13.1</v>
      </c>
      <c r="H24" s="84">
        <v>2736</v>
      </c>
      <c r="I24" s="81">
        <v>65.2</v>
      </c>
      <c r="J24" s="84">
        <v>135</v>
      </c>
      <c r="K24" s="82">
        <v>3.2</v>
      </c>
    </row>
    <row r="25" spans="1:11" ht="20.100000000000001" customHeight="1" x14ac:dyDescent="0.2">
      <c r="A25" s="54" t="s">
        <v>579</v>
      </c>
      <c r="B25" s="77">
        <v>128</v>
      </c>
      <c r="C25" s="79">
        <v>3.2</v>
      </c>
      <c r="D25" s="83">
        <v>642</v>
      </c>
      <c r="E25" s="79">
        <v>16.100000000000001</v>
      </c>
      <c r="F25" s="83">
        <v>549</v>
      </c>
      <c r="G25" s="79">
        <v>13.8</v>
      </c>
      <c r="H25" s="83">
        <v>2481</v>
      </c>
      <c r="I25" s="79">
        <v>62.4</v>
      </c>
      <c r="J25" s="83">
        <v>179</v>
      </c>
      <c r="K25" s="80">
        <v>4.5</v>
      </c>
    </row>
    <row r="26" spans="1:11" ht="20.100000000000001" customHeight="1" x14ac:dyDescent="0.2">
      <c r="A26" s="57" t="s">
        <v>580</v>
      </c>
      <c r="B26" s="78">
        <v>165</v>
      </c>
      <c r="C26" s="81">
        <v>4.0999999999999996</v>
      </c>
      <c r="D26" s="84">
        <v>710</v>
      </c>
      <c r="E26" s="81">
        <v>17.7</v>
      </c>
      <c r="F26" s="84">
        <v>561</v>
      </c>
      <c r="G26" s="81">
        <v>14</v>
      </c>
      <c r="H26" s="84">
        <v>2403</v>
      </c>
      <c r="I26" s="81">
        <v>60.1</v>
      </c>
      <c r="J26" s="84">
        <v>162</v>
      </c>
      <c r="K26" s="82">
        <v>4.0999999999999996</v>
      </c>
    </row>
    <row r="27" spans="1:11" ht="20.100000000000001" customHeight="1" x14ac:dyDescent="0.2">
      <c r="A27" s="54" t="s">
        <v>581</v>
      </c>
      <c r="B27" s="77">
        <v>139</v>
      </c>
      <c r="C27" s="79">
        <v>3.4</v>
      </c>
      <c r="D27" s="83">
        <v>658</v>
      </c>
      <c r="E27" s="79">
        <v>16.3</v>
      </c>
      <c r="F27" s="83">
        <v>626</v>
      </c>
      <c r="G27" s="79">
        <v>15.5</v>
      </c>
      <c r="H27" s="83">
        <v>2488</v>
      </c>
      <c r="I27" s="79">
        <v>61.5</v>
      </c>
      <c r="J27" s="83">
        <v>136</v>
      </c>
      <c r="K27" s="80">
        <v>3.3</v>
      </c>
    </row>
    <row r="28" spans="1:11" ht="20.100000000000001" customHeight="1" x14ac:dyDescent="0.2">
      <c r="A28" s="57" t="s">
        <v>582</v>
      </c>
      <c r="B28" s="78">
        <v>74</v>
      </c>
      <c r="C28" s="81">
        <v>1.8</v>
      </c>
      <c r="D28" s="84">
        <v>590</v>
      </c>
      <c r="E28" s="81">
        <v>14.5</v>
      </c>
      <c r="F28" s="84">
        <v>606</v>
      </c>
      <c r="G28" s="81">
        <v>14.9</v>
      </c>
      <c r="H28" s="84">
        <v>2646</v>
      </c>
      <c r="I28" s="81">
        <v>65</v>
      </c>
      <c r="J28" s="84">
        <v>156</v>
      </c>
      <c r="K28" s="82">
        <v>3.8</v>
      </c>
    </row>
    <row r="29" spans="1:11" ht="20.100000000000001" customHeight="1" x14ac:dyDescent="0.2">
      <c r="A29" s="54" t="s">
        <v>583</v>
      </c>
      <c r="B29" s="77">
        <v>59</v>
      </c>
      <c r="C29" s="79">
        <v>1.4</v>
      </c>
      <c r="D29" s="83">
        <v>491</v>
      </c>
      <c r="E29" s="79">
        <v>12</v>
      </c>
      <c r="F29" s="83">
        <v>571</v>
      </c>
      <c r="G29" s="79">
        <v>13.9</v>
      </c>
      <c r="H29" s="83">
        <v>2793</v>
      </c>
      <c r="I29" s="79">
        <v>68.099999999999994</v>
      </c>
      <c r="J29" s="83">
        <v>186</v>
      </c>
      <c r="K29" s="80">
        <v>4.5999999999999996</v>
      </c>
    </row>
    <row r="30" spans="1:11" ht="20.100000000000001" customHeight="1" x14ac:dyDescent="0.2">
      <c r="A30" s="57" t="s">
        <v>584</v>
      </c>
      <c r="B30" s="78">
        <v>62</v>
      </c>
      <c r="C30" s="81">
        <v>1.5</v>
      </c>
      <c r="D30" s="84">
        <v>391</v>
      </c>
      <c r="E30" s="81">
        <v>9.5</v>
      </c>
      <c r="F30" s="84">
        <v>414</v>
      </c>
      <c r="G30" s="81">
        <v>10</v>
      </c>
      <c r="H30" s="84">
        <v>3032</v>
      </c>
      <c r="I30" s="81">
        <v>73.599999999999994</v>
      </c>
      <c r="J30" s="84">
        <v>222</v>
      </c>
      <c r="K30" s="82">
        <v>5.4</v>
      </c>
    </row>
    <row r="31" spans="1:11" ht="20.100000000000001" customHeight="1" x14ac:dyDescent="0.2">
      <c r="A31" s="54" t="s">
        <v>585</v>
      </c>
      <c r="B31" s="77">
        <v>46</v>
      </c>
      <c r="C31" s="79">
        <v>1.1000000000000001</v>
      </c>
      <c r="D31" s="83">
        <v>425</v>
      </c>
      <c r="E31" s="79">
        <v>10</v>
      </c>
      <c r="F31" s="83">
        <v>377</v>
      </c>
      <c r="G31" s="79">
        <v>8.9</v>
      </c>
      <c r="H31" s="83">
        <v>3199</v>
      </c>
      <c r="I31" s="79">
        <v>75.5</v>
      </c>
      <c r="J31" s="83">
        <v>190</v>
      </c>
      <c r="K31" s="80">
        <v>4.5999999999999996</v>
      </c>
    </row>
    <row r="32" spans="1:11" ht="20.100000000000001" customHeight="1" x14ac:dyDescent="0.2">
      <c r="A32" s="57" t="s">
        <v>586</v>
      </c>
      <c r="B32" s="78">
        <v>53</v>
      </c>
      <c r="C32" s="81">
        <v>1.2</v>
      </c>
      <c r="D32" s="84">
        <v>286</v>
      </c>
      <c r="E32" s="81">
        <v>6.7</v>
      </c>
      <c r="F32" s="84">
        <v>357</v>
      </c>
      <c r="G32" s="81">
        <v>8.4</v>
      </c>
      <c r="H32" s="84">
        <v>3356</v>
      </c>
      <c r="I32" s="81">
        <v>78.900000000000006</v>
      </c>
      <c r="J32" s="84">
        <v>203</v>
      </c>
      <c r="K32" s="82">
        <v>4.7</v>
      </c>
    </row>
    <row r="33" spans="1:11" ht="20.100000000000001" customHeight="1" x14ac:dyDescent="0.2">
      <c r="A33" s="54" t="s">
        <v>587</v>
      </c>
      <c r="B33" s="77">
        <v>87</v>
      </c>
      <c r="C33" s="79">
        <v>2</v>
      </c>
      <c r="D33" s="83">
        <v>378</v>
      </c>
      <c r="E33" s="79">
        <v>8.6999999999999993</v>
      </c>
      <c r="F33" s="83">
        <v>305</v>
      </c>
      <c r="G33" s="79">
        <v>7</v>
      </c>
      <c r="H33" s="83">
        <v>3429</v>
      </c>
      <c r="I33" s="79">
        <v>78.900000000000006</v>
      </c>
      <c r="J33" s="83">
        <v>148</v>
      </c>
      <c r="K33" s="80">
        <v>3.4</v>
      </c>
    </row>
    <row r="34" spans="1:11" ht="20.100000000000001" customHeight="1" x14ac:dyDescent="0.2">
      <c r="A34" s="57" t="s">
        <v>588</v>
      </c>
      <c r="B34" s="78">
        <v>19</v>
      </c>
      <c r="C34" s="81">
        <v>0.4</v>
      </c>
      <c r="D34" s="84">
        <v>268</v>
      </c>
      <c r="E34" s="81">
        <v>6.3</v>
      </c>
      <c r="F34" s="84">
        <v>331</v>
      </c>
      <c r="G34" s="81">
        <v>7.8</v>
      </c>
      <c r="H34" s="84">
        <v>3465</v>
      </c>
      <c r="I34" s="81">
        <v>81.2</v>
      </c>
      <c r="J34" s="84">
        <v>185</v>
      </c>
      <c r="K34" s="82">
        <v>4.4000000000000004</v>
      </c>
    </row>
    <row r="35" spans="1:11" ht="20.100000000000001" customHeight="1" x14ac:dyDescent="0.2">
      <c r="A35" s="54" t="s">
        <v>589</v>
      </c>
      <c r="B35" s="77">
        <v>17</v>
      </c>
      <c r="C35" s="79">
        <v>0.4</v>
      </c>
      <c r="D35" s="83">
        <v>290</v>
      </c>
      <c r="E35" s="79">
        <v>6.7</v>
      </c>
      <c r="F35" s="83">
        <v>289</v>
      </c>
      <c r="G35" s="79">
        <v>6.7</v>
      </c>
      <c r="H35" s="83">
        <v>3530</v>
      </c>
      <c r="I35" s="79">
        <v>81.8</v>
      </c>
      <c r="J35" s="83">
        <v>189</v>
      </c>
      <c r="K35" s="80">
        <v>4.4000000000000004</v>
      </c>
    </row>
    <row r="36" spans="1:11" ht="20.100000000000001" customHeight="1" x14ac:dyDescent="0.2">
      <c r="A36" s="57" t="s">
        <v>590</v>
      </c>
      <c r="B36" s="78">
        <v>25</v>
      </c>
      <c r="C36" s="81">
        <v>0.6</v>
      </c>
      <c r="D36" s="84">
        <v>279</v>
      </c>
      <c r="E36" s="81">
        <v>6.4</v>
      </c>
      <c r="F36" s="84">
        <v>295</v>
      </c>
      <c r="G36" s="81">
        <v>6.8</v>
      </c>
      <c r="H36" s="84">
        <v>3540</v>
      </c>
      <c r="I36" s="81">
        <v>81.8</v>
      </c>
      <c r="J36" s="84">
        <v>189</v>
      </c>
      <c r="K36" s="82">
        <v>4.3</v>
      </c>
    </row>
    <row r="37" spans="1:11" ht="20.100000000000001" customHeight="1" x14ac:dyDescent="0.2">
      <c r="A37" s="54" t="s">
        <v>591</v>
      </c>
      <c r="B37" s="77">
        <v>27</v>
      </c>
      <c r="C37" s="79">
        <v>0.6</v>
      </c>
      <c r="D37" s="83">
        <v>263</v>
      </c>
      <c r="E37" s="79">
        <v>6</v>
      </c>
      <c r="F37" s="83">
        <v>251</v>
      </c>
      <c r="G37" s="79">
        <v>5.7</v>
      </c>
      <c r="H37" s="83">
        <v>3696</v>
      </c>
      <c r="I37" s="79">
        <v>83.9</v>
      </c>
      <c r="J37" s="83">
        <v>170</v>
      </c>
      <c r="K37" s="80">
        <v>3.8</v>
      </c>
    </row>
    <row r="38" spans="1:11" ht="20.100000000000001" customHeight="1" x14ac:dyDescent="0.2">
      <c r="A38" s="57" t="s">
        <v>592</v>
      </c>
      <c r="B38" s="78">
        <v>48</v>
      </c>
      <c r="C38" s="81">
        <v>1.1000000000000001</v>
      </c>
      <c r="D38" s="84">
        <v>209</v>
      </c>
      <c r="E38" s="81">
        <v>4.7</v>
      </c>
      <c r="F38" s="84">
        <v>308</v>
      </c>
      <c r="G38" s="81">
        <v>6.9</v>
      </c>
      <c r="H38" s="84">
        <v>3682</v>
      </c>
      <c r="I38" s="81">
        <v>82.8</v>
      </c>
      <c r="J38" s="84">
        <v>201</v>
      </c>
      <c r="K38" s="82">
        <v>4.4000000000000004</v>
      </c>
    </row>
    <row r="39" spans="1:11" ht="20.100000000000001" customHeight="1" x14ac:dyDescent="0.2">
      <c r="A39" s="54" t="s">
        <v>593</v>
      </c>
      <c r="B39" s="77">
        <v>14</v>
      </c>
      <c r="C39" s="79">
        <v>0.3</v>
      </c>
      <c r="D39" s="83">
        <v>204</v>
      </c>
      <c r="E39" s="79">
        <v>4.4000000000000004</v>
      </c>
      <c r="F39" s="83">
        <v>256</v>
      </c>
      <c r="G39" s="79">
        <v>5.5</v>
      </c>
      <c r="H39" s="83">
        <v>3969</v>
      </c>
      <c r="I39" s="79">
        <v>85.9</v>
      </c>
      <c r="J39" s="83">
        <v>175</v>
      </c>
      <c r="K39" s="80">
        <v>3.9</v>
      </c>
    </row>
    <row r="40" spans="1:11" ht="20.100000000000001" customHeight="1" x14ac:dyDescent="0.2">
      <c r="A40" s="57" t="s">
        <v>594</v>
      </c>
      <c r="B40" s="78">
        <v>20</v>
      </c>
      <c r="C40" s="81">
        <v>0.4</v>
      </c>
      <c r="D40" s="84">
        <v>234</v>
      </c>
      <c r="E40" s="81">
        <v>5.0999999999999996</v>
      </c>
      <c r="F40" s="84">
        <v>206</v>
      </c>
      <c r="G40" s="81">
        <v>4.5</v>
      </c>
      <c r="H40" s="84">
        <v>3906</v>
      </c>
      <c r="I40" s="81">
        <v>84.7</v>
      </c>
      <c r="J40" s="84">
        <v>246</v>
      </c>
      <c r="K40" s="82">
        <v>5.3</v>
      </c>
    </row>
    <row r="41" spans="1:11" ht="20.100000000000001" customHeight="1" x14ac:dyDescent="0.2">
      <c r="A41" s="54" t="s">
        <v>595</v>
      </c>
      <c r="B41" s="77">
        <v>6</v>
      </c>
      <c r="C41" s="79">
        <v>0.1</v>
      </c>
      <c r="D41" s="83">
        <v>257</v>
      </c>
      <c r="E41" s="79">
        <v>5.5</v>
      </c>
      <c r="F41" s="83">
        <v>260</v>
      </c>
      <c r="G41" s="79">
        <v>5.5</v>
      </c>
      <c r="H41" s="83">
        <v>3962</v>
      </c>
      <c r="I41" s="79">
        <v>84.5</v>
      </c>
      <c r="J41" s="83">
        <v>203</v>
      </c>
      <c r="K41" s="80">
        <v>4.3</v>
      </c>
    </row>
    <row r="42" spans="1:11" ht="20.100000000000001" customHeight="1" x14ac:dyDescent="0.2">
      <c r="A42" s="57" t="s">
        <v>596</v>
      </c>
      <c r="B42" s="78">
        <v>11</v>
      </c>
      <c r="C42" s="81">
        <v>0.2</v>
      </c>
      <c r="D42" s="84">
        <v>167</v>
      </c>
      <c r="E42" s="81">
        <v>3.5</v>
      </c>
      <c r="F42" s="84">
        <v>206</v>
      </c>
      <c r="G42" s="81">
        <v>4.4000000000000004</v>
      </c>
      <c r="H42" s="84">
        <v>4113</v>
      </c>
      <c r="I42" s="81">
        <v>86.9</v>
      </c>
      <c r="J42" s="84">
        <v>236</v>
      </c>
      <c r="K42" s="82">
        <v>5</v>
      </c>
    </row>
    <row r="43" spans="1:11" ht="20.100000000000001" customHeight="1" x14ac:dyDescent="0.2">
      <c r="A43" s="54" t="s">
        <v>597</v>
      </c>
      <c r="B43" s="77">
        <v>10</v>
      </c>
      <c r="C43" s="79">
        <v>0.2</v>
      </c>
      <c r="D43" s="83">
        <v>132</v>
      </c>
      <c r="E43" s="79">
        <v>2.8</v>
      </c>
      <c r="F43" s="83">
        <v>155</v>
      </c>
      <c r="G43" s="79">
        <v>3.2</v>
      </c>
      <c r="H43" s="83">
        <v>4220</v>
      </c>
      <c r="I43" s="79">
        <v>88.5</v>
      </c>
      <c r="J43" s="83">
        <v>253</v>
      </c>
      <c r="K43" s="80">
        <v>5.2</v>
      </c>
    </row>
    <row r="44" spans="1:11" ht="20.100000000000001" customHeight="1" x14ac:dyDescent="0.2">
      <c r="A44" s="57" t="s">
        <v>598</v>
      </c>
      <c r="B44" s="78">
        <v>10</v>
      </c>
      <c r="C44" s="81">
        <v>0.2</v>
      </c>
      <c r="D44" s="84">
        <v>103</v>
      </c>
      <c r="E44" s="81">
        <v>2.1</v>
      </c>
      <c r="F44" s="84">
        <v>130</v>
      </c>
      <c r="G44" s="81">
        <v>2.6</v>
      </c>
      <c r="H44" s="84">
        <v>4368</v>
      </c>
      <c r="I44" s="81">
        <v>88.8</v>
      </c>
      <c r="J44" s="84">
        <v>307</v>
      </c>
      <c r="K44" s="82">
        <v>6.2</v>
      </c>
    </row>
    <row r="45" spans="1:11" ht="20.100000000000001" customHeight="1" x14ac:dyDescent="0.2">
      <c r="A45" s="54" t="s">
        <v>599</v>
      </c>
      <c r="B45" s="77">
        <v>18</v>
      </c>
      <c r="C45" s="79">
        <v>0.4</v>
      </c>
      <c r="D45" s="83">
        <v>113</v>
      </c>
      <c r="E45" s="79">
        <v>2.2000000000000002</v>
      </c>
      <c r="F45" s="83">
        <v>110</v>
      </c>
      <c r="G45" s="79">
        <v>2.2000000000000002</v>
      </c>
      <c r="H45" s="83">
        <v>4483</v>
      </c>
      <c r="I45" s="79">
        <v>88.1</v>
      </c>
      <c r="J45" s="83">
        <v>365</v>
      </c>
      <c r="K45" s="80">
        <v>7.2</v>
      </c>
    </row>
    <row r="46" spans="1:11" ht="20.100000000000001" customHeight="1" x14ac:dyDescent="0.2">
      <c r="A46" s="57" t="s">
        <v>600</v>
      </c>
      <c r="B46" s="78">
        <v>15</v>
      </c>
      <c r="C46" s="81">
        <v>0.3</v>
      </c>
      <c r="D46" s="84">
        <v>61</v>
      </c>
      <c r="E46" s="81">
        <v>1.2</v>
      </c>
      <c r="F46" s="84">
        <v>133</v>
      </c>
      <c r="G46" s="81">
        <v>2.6</v>
      </c>
      <c r="H46" s="84">
        <v>4592</v>
      </c>
      <c r="I46" s="81">
        <v>88.8</v>
      </c>
      <c r="J46" s="84">
        <v>369</v>
      </c>
      <c r="K46" s="82">
        <v>7.1</v>
      </c>
    </row>
    <row r="47" spans="1:11" ht="20.100000000000001" customHeight="1" x14ac:dyDescent="0.2">
      <c r="A47" s="54" t="s">
        <v>601</v>
      </c>
      <c r="B47" s="77">
        <v>12</v>
      </c>
      <c r="C47" s="79">
        <v>0.2</v>
      </c>
      <c r="D47" s="83">
        <v>101</v>
      </c>
      <c r="E47" s="79">
        <v>1.8</v>
      </c>
      <c r="F47" s="83">
        <v>65</v>
      </c>
      <c r="G47" s="79">
        <v>1.2</v>
      </c>
      <c r="H47" s="83">
        <v>4782</v>
      </c>
      <c r="I47" s="79">
        <v>87.1</v>
      </c>
      <c r="J47" s="83">
        <v>533</v>
      </c>
      <c r="K47" s="80">
        <v>9.6999999999999993</v>
      </c>
    </row>
    <row r="48" spans="1:11" ht="20.100000000000001" customHeight="1" x14ac:dyDescent="0.2">
      <c r="A48" s="57" t="s">
        <v>376</v>
      </c>
      <c r="B48" s="78">
        <v>7</v>
      </c>
      <c r="C48" s="81">
        <v>0.1</v>
      </c>
      <c r="D48" s="84">
        <v>135</v>
      </c>
      <c r="E48" s="81">
        <v>2.4</v>
      </c>
      <c r="F48" s="84">
        <v>179</v>
      </c>
      <c r="G48" s="81">
        <v>3.2</v>
      </c>
      <c r="H48" s="84">
        <v>4728</v>
      </c>
      <c r="I48" s="81">
        <v>84</v>
      </c>
      <c r="J48" s="84">
        <v>578</v>
      </c>
      <c r="K48" s="82">
        <v>10.3</v>
      </c>
    </row>
    <row r="49" spans="1:11" ht="20.100000000000001" customHeight="1" x14ac:dyDescent="0.2">
      <c r="A49" s="54" t="s">
        <v>377</v>
      </c>
      <c r="B49" s="77">
        <v>10</v>
      </c>
      <c r="C49" s="79">
        <v>0.2</v>
      </c>
      <c r="D49" s="83">
        <v>134</v>
      </c>
      <c r="E49" s="79">
        <v>2.2999999999999998</v>
      </c>
      <c r="F49" s="83">
        <v>196</v>
      </c>
      <c r="G49" s="79">
        <v>3.4</v>
      </c>
      <c r="H49" s="83">
        <v>4846</v>
      </c>
      <c r="I49" s="79">
        <v>83.6</v>
      </c>
      <c r="J49" s="83">
        <v>613</v>
      </c>
      <c r="K49" s="80">
        <v>10.6</v>
      </c>
    </row>
    <row r="50" spans="1:11" ht="20.100000000000001" customHeight="1" x14ac:dyDescent="0.2">
      <c r="A50" s="57" t="s">
        <v>378</v>
      </c>
      <c r="B50" s="78">
        <v>6</v>
      </c>
      <c r="C50" s="81">
        <v>0.1</v>
      </c>
      <c r="D50" s="84">
        <v>112</v>
      </c>
      <c r="E50" s="81">
        <v>1.9</v>
      </c>
      <c r="F50" s="84">
        <v>183</v>
      </c>
      <c r="G50" s="81">
        <v>3.1</v>
      </c>
      <c r="H50" s="84">
        <v>5008</v>
      </c>
      <c r="I50" s="81">
        <v>83.9</v>
      </c>
      <c r="J50" s="84">
        <v>658</v>
      </c>
      <c r="K50" s="82">
        <v>11</v>
      </c>
    </row>
    <row r="51" spans="1:11" ht="20.100000000000001" customHeight="1" x14ac:dyDescent="0.2">
      <c r="A51" s="54" t="s">
        <v>379</v>
      </c>
      <c r="B51" s="77">
        <v>15</v>
      </c>
      <c r="C51" s="79">
        <v>0.3</v>
      </c>
      <c r="D51" s="83">
        <v>94</v>
      </c>
      <c r="E51" s="79">
        <v>1.6</v>
      </c>
      <c r="F51" s="83">
        <v>60</v>
      </c>
      <c r="G51" s="79">
        <v>1</v>
      </c>
      <c r="H51" s="83">
        <v>5229</v>
      </c>
      <c r="I51" s="79">
        <v>87.2</v>
      </c>
      <c r="J51" s="83">
        <v>602</v>
      </c>
      <c r="K51" s="80">
        <v>10</v>
      </c>
    </row>
    <row r="52" spans="1:11" ht="20.100000000000001" customHeight="1" x14ac:dyDescent="0.2">
      <c r="A52" s="57" t="s">
        <v>380</v>
      </c>
      <c r="B52" s="78">
        <v>8</v>
      </c>
      <c r="C52" s="81">
        <v>0.1</v>
      </c>
      <c r="D52" s="84">
        <v>85</v>
      </c>
      <c r="E52" s="81">
        <v>1.4</v>
      </c>
      <c r="F52" s="84">
        <v>49</v>
      </c>
      <c r="G52" s="81">
        <v>0.8</v>
      </c>
      <c r="H52" s="84">
        <v>5358</v>
      </c>
      <c r="I52" s="81">
        <v>86.9</v>
      </c>
      <c r="J52" s="84">
        <v>665</v>
      </c>
      <c r="K52" s="82">
        <v>10.8</v>
      </c>
    </row>
    <row r="53" spans="1:11" ht="20.100000000000001" customHeight="1" x14ac:dyDescent="0.2">
      <c r="A53" s="54" t="s">
        <v>381</v>
      </c>
      <c r="B53" s="77">
        <v>10</v>
      </c>
      <c r="C53" s="79">
        <v>0.2</v>
      </c>
      <c r="D53" s="83">
        <v>70</v>
      </c>
      <c r="E53" s="79">
        <v>1.1000000000000001</v>
      </c>
      <c r="F53" s="83">
        <v>34</v>
      </c>
      <c r="G53" s="79">
        <v>0.5</v>
      </c>
      <c r="H53" s="83">
        <v>5394</v>
      </c>
      <c r="I53" s="79">
        <v>87.2</v>
      </c>
      <c r="J53" s="83">
        <v>676</v>
      </c>
      <c r="K53" s="80">
        <v>10.9</v>
      </c>
    </row>
    <row r="54" spans="1:11" ht="20.100000000000001" customHeight="1" x14ac:dyDescent="0.2">
      <c r="A54" s="57" t="s">
        <v>382</v>
      </c>
      <c r="B54" s="78">
        <v>77</v>
      </c>
      <c r="C54" s="81">
        <v>1.2</v>
      </c>
      <c r="D54" s="84">
        <v>92</v>
      </c>
      <c r="E54" s="81">
        <v>1.5</v>
      </c>
      <c r="F54" s="84">
        <v>90</v>
      </c>
      <c r="G54" s="81">
        <v>1.4</v>
      </c>
      <c r="H54" s="84">
        <v>5296</v>
      </c>
      <c r="I54" s="81">
        <v>84.7</v>
      </c>
      <c r="J54" s="84">
        <v>695</v>
      </c>
      <c r="K54" s="82">
        <v>11.1</v>
      </c>
    </row>
    <row r="55" spans="1:11" ht="20.100000000000001" customHeight="1" x14ac:dyDescent="0.2">
      <c r="A55" s="54" t="s">
        <v>383</v>
      </c>
      <c r="B55" s="77">
        <v>7</v>
      </c>
      <c r="C55" s="79">
        <v>0.1</v>
      </c>
      <c r="D55" s="83">
        <v>95</v>
      </c>
      <c r="E55" s="79">
        <v>1.5</v>
      </c>
      <c r="F55" s="83">
        <v>113</v>
      </c>
      <c r="G55" s="79">
        <v>1.8</v>
      </c>
      <c r="H55" s="83">
        <v>5343</v>
      </c>
      <c r="I55" s="79">
        <v>84.7</v>
      </c>
      <c r="J55" s="83">
        <v>750</v>
      </c>
      <c r="K55" s="80">
        <v>11.9</v>
      </c>
    </row>
    <row r="56" spans="1:11" ht="20.100000000000001" customHeight="1" x14ac:dyDescent="0.2">
      <c r="A56" s="57" t="s">
        <v>384</v>
      </c>
      <c r="B56" s="78">
        <v>30</v>
      </c>
      <c r="C56" s="81">
        <v>0.5</v>
      </c>
      <c r="D56" s="84">
        <v>161</v>
      </c>
      <c r="E56" s="81">
        <v>2.5</v>
      </c>
      <c r="F56" s="84">
        <v>40</v>
      </c>
      <c r="G56" s="81">
        <v>0.6</v>
      </c>
      <c r="H56" s="84">
        <v>5357</v>
      </c>
      <c r="I56" s="81">
        <v>84.8</v>
      </c>
      <c r="J56" s="84">
        <v>729</v>
      </c>
      <c r="K56" s="82">
        <v>11.5</v>
      </c>
    </row>
    <row r="57" spans="1:11" ht="20.100000000000001" customHeight="1" x14ac:dyDescent="0.2">
      <c r="A57" s="54" t="s">
        <v>385</v>
      </c>
      <c r="B57" s="77">
        <v>16</v>
      </c>
      <c r="C57" s="79">
        <v>0.25157232704402516</v>
      </c>
      <c r="D57" s="83">
        <v>138</v>
      </c>
      <c r="E57" s="79">
        <v>2.1698113207547167</v>
      </c>
      <c r="F57" s="83">
        <v>71</v>
      </c>
      <c r="G57" s="79">
        <v>1.1163522012578615</v>
      </c>
      <c r="H57" s="83">
        <v>5436</v>
      </c>
      <c r="I57" s="79">
        <v>85.471698113207552</v>
      </c>
      <c r="J57" s="83">
        <v>699</v>
      </c>
      <c r="K57" s="80">
        <v>10.990566037735849</v>
      </c>
    </row>
    <row r="58" spans="1:11" ht="20.100000000000001" customHeight="1" thickBot="1" x14ac:dyDescent="0.25">
      <c r="A58" s="631" t="s">
        <v>386</v>
      </c>
      <c r="B58" s="632">
        <v>34</v>
      </c>
      <c r="C58" s="633">
        <v>0.52203285736219862</v>
      </c>
      <c r="D58" s="634">
        <v>174</v>
      </c>
      <c r="E58" s="633">
        <v>2.6715799170888994</v>
      </c>
      <c r="F58" s="634">
        <v>90</v>
      </c>
      <c r="G58" s="633">
        <v>1.3818516812528789</v>
      </c>
      <c r="H58" s="634">
        <v>5543</v>
      </c>
      <c r="I58" s="633">
        <v>85.106709657607865</v>
      </c>
      <c r="J58" s="634">
        <v>672</v>
      </c>
      <c r="K58" s="635">
        <v>10.317825886688162</v>
      </c>
    </row>
    <row r="59" spans="1:11" ht="26.25" customHeight="1" thickTop="1" x14ac:dyDescent="0.2">
      <c r="A59" s="292" t="s">
        <v>602</v>
      </c>
      <c r="G59" s="85"/>
    </row>
    <row r="60" spans="1:11" x14ac:dyDescent="0.2">
      <c r="A60" s="275" t="s">
        <v>603</v>
      </c>
    </row>
    <row r="61" spans="1:11" x14ac:dyDescent="0.2">
      <c r="A61" s="276" t="s">
        <v>556</v>
      </c>
    </row>
  </sheetData>
  <mergeCells count="6">
    <mergeCell ref="J3:K3"/>
    <mergeCell ref="A2:D2"/>
    <mergeCell ref="B3:C3"/>
    <mergeCell ref="D3:E3"/>
    <mergeCell ref="F3:G3"/>
    <mergeCell ref="H3:I3"/>
  </mergeCells>
  <hyperlinks>
    <hyperlink ref="A2:D2" location="TOC!A1" display="Return to Table of Contents" xr:uid="{00000000-0004-0000-0C00-000000000000}"/>
  </hyperlinks>
  <pageMargins left="0.25" right="0.25" top="0.75" bottom="0.75" header="0.3" footer="0.3"/>
  <pageSetup scale="58" fitToWidth="0" orientation="portrait" horizontalDpi="1200" verticalDpi="1200" r:id="rId1"/>
  <headerFooter>
    <oddHeader>&amp;L&amp;9 2022-23 &amp;"Arial,Italic"Survey of Dental Education&amp;"Arial,Regular"
Report 1 - Academic Programs, Enrollment, and Graduates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pageSetUpPr fitToPage="1"/>
  </sheetPr>
  <dimension ref="A1:M37"/>
  <sheetViews>
    <sheetView zoomScaleNormal="100" workbookViewId="0">
      <pane ySplit="1" topLeftCell="A2" activePane="bottomLeft" state="frozen"/>
      <selection activeCell="A2" sqref="A2:C2"/>
      <selection pane="bottomLeft"/>
    </sheetView>
  </sheetViews>
  <sheetFormatPr defaultColWidth="9.140625" defaultRowHeight="12.75" x14ac:dyDescent="0.2"/>
  <cols>
    <col min="1" max="14" width="9.140625" style="241"/>
    <col min="15" max="15" width="10.5703125" style="241" customWidth="1"/>
    <col min="16" max="16384" width="9.140625" style="241"/>
  </cols>
  <sheetData>
    <row r="1" spans="1:13" ht="17.25" x14ac:dyDescent="0.25">
      <c r="A1" s="235" t="s">
        <v>604</v>
      </c>
      <c r="B1" s="249"/>
      <c r="C1" s="249"/>
      <c r="D1" s="249"/>
    </row>
    <row r="2" spans="1:13" ht="14.25" x14ac:dyDescent="0.2">
      <c r="A2" s="748" t="s">
        <v>55</v>
      </c>
      <c r="B2" s="748"/>
      <c r="C2" s="748"/>
      <c r="D2" s="748"/>
      <c r="K2" s="246"/>
    </row>
    <row r="7" spans="1:13" x14ac:dyDescent="0.2">
      <c r="A7" s="241" t="s">
        <v>605</v>
      </c>
      <c r="B7" s="241" t="s">
        <v>606</v>
      </c>
    </row>
    <row r="9" spans="1:13" x14ac:dyDescent="0.2">
      <c r="B9" s="241" t="s">
        <v>368</v>
      </c>
      <c r="C9" s="241" t="s">
        <v>376</v>
      </c>
      <c r="D9" s="241" t="s">
        <v>377</v>
      </c>
      <c r="E9" s="241" t="s">
        <v>378</v>
      </c>
      <c r="F9" s="241" t="s">
        <v>379</v>
      </c>
      <c r="G9" s="241" t="s">
        <v>380</v>
      </c>
      <c r="H9" s="241" t="s">
        <v>381</v>
      </c>
      <c r="I9" s="241" t="s">
        <v>382</v>
      </c>
      <c r="J9" s="241" t="s">
        <v>383</v>
      </c>
      <c r="K9" s="241" t="s">
        <v>384</v>
      </c>
      <c r="L9" s="241" t="s">
        <v>385</v>
      </c>
      <c r="M9" s="241" t="s">
        <v>386</v>
      </c>
    </row>
    <row r="10" spans="1:13" s="251" customFormat="1" x14ac:dyDescent="0.2">
      <c r="A10" s="250"/>
      <c r="B10" s="250"/>
      <c r="C10" s="251">
        <v>1.0999999999999999E-2</v>
      </c>
      <c r="D10" s="251">
        <v>0.01</v>
      </c>
      <c r="E10" s="251">
        <v>1.0999999999999999E-2</v>
      </c>
      <c r="F10" s="251">
        <f>57/6000</f>
        <v>9.4999999999999998E-3</v>
      </c>
      <c r="G10" s="251">
        <f>60/6165</f>
        <v>9.7323600973236012E-3</v>
      </c>
      <c r="H10" s="251">
        <f>50/6184</f>
        <v>8.0853816300129368E-3</v>
      </c>
      <c r="I10" s="251">
        <f>67/6250</f>
        <v>1.072E-2</v>
      </c>
      <c r="J10" s="251">
        <f>82/6308</f>
        <v>1.2999365884590995E-2</v>
      </c>
      <c r="K10" s="266">
        <f>48/6317</f>
        <v>7.5985436124742754E-3</v>
      </c>
      <c r="L10" s="251">
        <f>77/6360</f>
        <v>1.2106918238993711E-2</v>
      </c>
      <c r="M10" s="251">
        <f>82/6513</f>
        <v>1.2590204206970674E-2</v>
      </c>
    </row>
    <row r="11" spans="1:13" x14ac:dyDescent="0.2">
      <c r="C11" s="242"/>
      <c r="D11" s="242"/>
      <c r="E11" s="242"/>
      <c r="F11" s="242"/>
      <c r="G11" s="242"/>
      <c r="H11" s="242"/>
      <c r="I11" s="242"/>
      <c r="J11" s="242"/>
      <c r="K11" s="242"/>
      <c r="L11" s="242"/>
    </row>
    <row r="13" spans="1:13" x14ac:dyDescent="0.2">
      <c r="A13" s="252"/>
    </row>
    <row r="17" spans="4:4" x14ac:dyDescent="0.2">
      <c r="D17" s="241">
        <f>48/6317</f>
        <v>7.5985436124742754E-3</v>
      </c>
    </row>
    <row r="33" spans="1:3" x14ac:dyDescent="0.2">
      <c r="A33" s="271" t="s">
        <v>607</v>
      </c>
    </row>
    <row r="34" spans="1:3" ht="19.5" customHeight="1" x14ac:dyDescent="0.2">
      <c r="A34" s="749" t="s">
        <v>608</v>
      </c>
      <c r="B34" s="749"/>
      <c r="C34" s="749"/>
    </row>
    <row r="35" spans="1:3" x14ac:dyDescent="0.2">
      <c r="A35" s="278"/>
      <c r="B35" s="278"/>
      <c r="C35" s="278"/>
    </row>
    <row r="36" spans="1:3" x14ac:dyDescent="0.2">
      <c r="A36" s="277" t="s">
        <v>609</v>
      </c>
      <c r="B36" s="271"/>
      <c r="C36" s="271"/>
    </row>
    <row r="37" spans="1:3" x14ac:dyDescent="0.2">
      <c r="A37" s="278" t="s">
        <v>556</v>
      </c>
      <c r="B37" s="271"/>
      <c r="C37" s="271"/>
    </row>
  </sheetData>
  <mergeCells count="2">
    <mergeCell ref="A2:D2"/>
    <mergeCell ref="A34:C34"/>
  </mergeCells>
  <hyperlinks>
    <hyperlink ref="A2:D2" location="TOC!A1" display="Return to Table of Contents" xr:uid="{00000000-0004-0000-0D00-000000000000}"/>
  </hyperlinks>
  <pageMargins left="0.25" right="0.25" top="0.75" bottom="0.75" header="0.3" footer="0.3"/>
  <pageSetup scale="99" fitToHeight="0" orientation="landscape" horizontalDpi="1200" verticalDpi="1200" r:id="rId1"/>
  <headerFooter>
    <oddHeader>&amp;L&amp;9 2022-23 &amp;"Arial,Italic"Survey of Dental Education&amp;"Arial,Regular"
Report 1 - Academic Programs, Enrollment, and Graduates</oddHead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0C0"/>
  </sheetPr>
  <dimension ref="A1:AE94"/>
  <sheetViews>
    <sheetView zoomScaleNormal="100" zoomScaleSheetLayoutView="5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10.42578125" style="1" customWidth="1"/>
    <col min="2" max="2" width="50.85546875" style="1" customWidth="1"/>
    <col min="3" max="3" width="23.28515625" style="1" customWidth="1"/>
    <col min="4" max="4" width="11.5703125" style="1" customWidth="1"/>
    <col min="5" max="5" width="10.42578125" style="1" customWidth="1"/>
    <col min="6" max="6" width="11.5703125" style="1" customWidth="1"/>
    <col min="7" max="7" width="10.42578125" style="1" customWidth="1"/>
    <col min="8" max="8" width="11.5703125" style="1" customWidth="1"/>
    <col min="9" max="9" width="10.42578125" style="1" customWidth="1"/>
    <col min="10" max="10" width="11.5703125" style="1" customWidth="1"/>
    <col min="11" max="11" width="10.42578125" style="1" customWidth="1"/>
    <col min="12" max="12" width="11.5703125" style="1" customWidth="1"/>
    <col min="13" max="13" width="10.42578125" style="1" customWidth="1"/>
    <col min="14" max="14" width="11.5703125" style="1" customWidth="1"/>
    <col min="15" max="15" width="10.42578125" style="1" customWidth="1"/>
    <col min="16" max="16" width="11.5703125" style="1" customWidth="1"/>
    <col min="17" max="17" width="10.42578125" style="1" customWidth="1"/>
    <col min="18" max="18" width="11.5703125" style="1" customWidth="1"/>
    <col min="19" max="19" width="10.42578125" style="1" customWidth="1"/>
    <col min="20" max="20" width="11.5703125" style="1" customWidth="1"/>
    <col min="21" max="21" width="10.42578125" style="1" customWidth="1"/>
    <col min="22" max="22" width="11.5703125" style="1" customWidth="1"/>
    <col min="23" max="23" width="10.42578125" style="1" customWidth="1"/>
    <col min="24" max="24" width="11.5703125" style="1" customWidth="1"/>
    <col min="25" max="25" width="10.42578125" style="1" customWidth="1"/>
    <col min="26" max="16384" width="9.140625" style="1"/>
  </cols>
  <sheetData>
    <row r="1" spans="1:25" ht="31.9" customHeight="1" x14ac:dyDescent="0.25">
      <c r="A1" s="724" t="s">
        <v>19</v>
      </c>
      <c r="B1" s="724"/>
      <c r="C1" s="724"/>
    </row>
    <row r="2" spans="1:25" ht="19.5" customHeight="1" x14ac:dyDescent="0.2">
      <c r="A2" s="752" t="s">
        <v>55</v>
      </c>
      <c r="B2" s="752"/>
      <c r="C2" s="558"/>
    </row>
    <row r="3" spans="1:25" ht="34.5" customHeight="1" x14ac:dyDescent="0.25">
      <c r="A3" s="743"/>
      <c r="B3" s="743"/>
      <c r="C3" s="559"/>
      <c r="D3" s="750" t="s">
        <v>376</v>
      </c>
      <c r="E3" s="750"/>
      <c r="F3" s="750" t="s">
        <v>377</v>
      </c>
      <c r="G3" s="750"/>
      <c r="H3" s="750" t="s">
        <v>378</v>
      </c>
      <c r="I3" s="750"/>
      <c r="J3" s="750" t="s">
        <v>379</v>
      </c>
      <c r="K3" s="750"/>
      <c r="L3" s="750" t="s">
        <v>380</v>
      </c>
      <c r="M3" s="750"/>
      <c r="N3" s="750" t="s">
        <v>381</v>
      </c>
      <c r="O3" s="750"/>
      <c r="P3" s="750" t="s">
        <v>382</v>
      </c>
      <c r="Q3" s="750"/>
      <c r="R3" s="750" t="s">
        <v>383</v>
      </c>
      <c r="S3" s="751"/>
      <c r="T3" s="750" t="s">
        <v>384</v>
      </c>
      <c r="U3" s="751"/>
      <c r="V3" s="750" t="s">
        <v>385</v>
      </c>
      <c r="W3" s="751"/>
      <c r="X3" s="750" t="s">
        <v>386</v>
      </c>
      <c r="Y3" s="751"/>
    </row>
    <row r="4" spans="1:25" ht="45" x14ac:dyDescent="0.25">
      <c r="A4" s="18" t="s">
        <v>111</v>
      </c>
      <c r="B4" s="62" t="s">
        <v>406</v>
      </c>
      <c r="C4" s="3" t="s">
        <v>119</v>
      </c>
      <c r="D4" s="91" t="s">
        <v>610</v>
      </c>
      <c r="E4" s="97" t="s">
        <v>611</v>
      </c>
      <c r="F4" s="91" t="s">
        <v>610</v>
      </c>
      <c r="G4" s="97" t="s">
        <v>611</v>
      </c>
      <c r="H4" s="91" t="s">
        <v>610</v>
      </c>
      <c r="I4" s="97" t="s">
        <v>611</v>
      </c>
      <c r="J4" s="91" t="s">
        <v>610</v>
      </c>
      <c r="K4" s="97" t="s">
        <v>611</v>
      </c>
      <c r="L4" s="91" t="s">
        <v>610</v>
      </c>
      <c r="M4" s="97" t="s">
        <v>611</v>
      </c>
      <c r="N4" s="91" t="s">
        <v>610</v>
      </c>
      <c r="O4" s="97" t="s">
        <v>611</v>
      </c>
      <c r="P4" s="91" t="s">
        <v>610</v>
      </c>
      <c r="Q4" s="97" t="s">
        <v>611</v>
      </c>
      <c r="R4" s="91" t="s">
        <v>610</v>
      </c>
      <c r="S4" s="96" t="s">
        <v>611</v>
      </c>
      <c r="T4" s="91" t="s">
        <v>610</v>
      </c>
      <c r="U4" s="96" t="s">
        <v>611</v>
      </c>
      <c r="V4" s="91" t="s">
        <v>610</v>
      </c>
      <c r="W4" s="96" t="s">
        <v>611</v>
      </c>
      <c r="X4" s="91" t="s">
        <v>610</v>
      </c>
      <c r="Y4" s="96" t="s">
        <v>611</v>
      </c>
    </row>
    <row r="5" spans="1:25" ht="20.100000000000001" customHeight="1" x14ac:dyDescent="0.2">
      <c r="A5" s="469" t="s">
        <v>120</v>
      </c>
      <c r="B5" s="470" t="s">
        <v>407</v>
      </c>
      <c r="C5" s="473" t="s">
        <v>127</v>
      </c>
      <c r="D5" s="480">
        <v>59</v>
      </c>
      <c r="E5" s="480">
        <v>1</v>
      </c>
      <c r="F5" s="480">
        <v>62</v>
      </c>
      <c r="G5" s="480">
        <v>0</v>
      </c>
      <c r="H5" s="480">
        <v>60</v>
      </c>
      <c r="I5" s="480">
        <v>0</v>
      </c>
      <c r="J5" s="480">
        <v>59</v>
      </c>
      <c r="K5" s="480">
        <v>1</v>
      </c>
      <c r="L5" s="480">
        <v>61</v>
      </c>
      <c r="M5" s="480">
        <v>2</v>
      </c>
      <c r="N5" s="480">
        <v>63</v>
      </c>
      <c r="O5" s="480">
        <v>0</v>
      </c>
      <c r="P5" s="480">
        <v>63</v>
      </c>
      <c r="Q5" s="480">
        <v>0</v>
      </c>
      <c r="R5" s="480">
        <v>63</v>
      </c>
      <c r="S5" s="481">
        <v>1</v>
      </c>
      <c r="T5" s="480">
        <v>63</v>
      </c>
      <c r="U5" s="481">
        <v>2</v>
      </c>
      <c r="V5" s="480">
        <v>83</v>
      </c>
      <c r="W5" s="481">
        <v>0</v>
      </c>
      <c r="X5" s="480">
        <v>83</v>
      </c>
      <c r="Y5" s="481">
        <v>0</v>
      </c>
    </row>
    <row r="6" spans="1:25" ht="20.100000000000001" customHeight="1" x14ac:dyDescent="0.2">
      <c r="A6" s="469" t="s">
        <v>128</v>
      </c>
      <c r="B6" s="470" t="s">
        <v>408</v>
      </c>
      <c r="C6" s="473" t="s">
        <v>132</v>
      </c>
      <c r="D6" s="480">
        <v>76</v>
      </c>
      <c r="E6" s="480" t="s">
        <v>496</v>
      </c>
      <c r="F6" s="480">
        <v>75</v>
      </c>
      <c r="G6" s="480">
        <v>0</v>
      </c>
      <c r="H6" s="480">
        <v>76</v>
      </c>
      <c r="I6" s="480">
        <v>0</v>
      </c>
      <c r="J6" s="480">
        <v>76</v>
      </c>
      <c r="K6" s="480">
        <v>0</v>
      </c>
      <c r="L6" s="480">
        <v>73</v>
      </c>
      <c r="M6" s="480">
        <v>0</v>
      </c>
      <c r="N6" s="480">
        <v>76</v>
      </c>
      <c r="O6" s="480">
        <v>0</v>
      </c>
      <c r="P6" s="480">
        <v>76</v>
      </c>
      <c r="Q6" s="480">
        <v>0</v>
      </c>
      <c r="R6" s="480">
        <v>77</v>
      </c>
      <c r="S6" s="481">
        <v>0</v>
      </c>
      <c r="T6" s="480">
        <v>78</v>
      </c>
      <c r="U6" s="481">
        <v>0</v>
      </c>
      <c r="V6" s="480">
        <v>78</v>
      </c>
      <c r="W6" s="481">
        <v>0</v>
      </c>
      <c r="X6" s="480">
        <v>79</v>
      </c>
      <c r="Y6" s="481">
        <v>0</v>
      </c>
    </row>
    <row r="7" spans="1:25" ht="20.100000000000001" customHeight="1" x14ac:dyDescent="0.2">
      <c r="A7" s="469" t="s">
        <v>128</v>
      </c>
      <c r="B7" s="470" t="s">
        <v>409</v>
      </c>
      <c r="C7" s="473" t="s">
        <v>132</v>
      </c>
      <c r="D7" s="480">
        <v>111</v>
      </c>
      <c r="E7" s="480" t="s">
        <v>496</v>
      </c>
      <c r="F7" s="480">
        <v>138</v>
      </c>
      <c r="G7" s="480">
        <v>1</v>
      </c>
      <c r="H7" s="480">
        <v>140</v>
      </c>
      <c r="I7" s="480">
        <v>0</v>
      </c>
      <c r="J7" s="480">
        <v>140</v>
      </c>
      <c r="K7" s="480">
        <v>0</v>
      </c>
      <c r="L7" s="480">
        <v>141</v>
      </c>
      <c r="M7" s="480">
        <v>0</v>
      </c>
      <c r="N7" s="480">
        <v>142</v>
      </c>
      <c r="O7" s="480">
        <v>0</v>
      </c>
      <c r="P7" s="480">
        <v>143</v>
      </c>
      <c r="Q7" s="480">
        <v>0</v>
      </c>
      <c r="R7" s="480">
        <v>142</v>
      </c>
      <c r="S7" s="481">
        <v>1</v>
      </c>
      <c r="T7" s="480">
        <v>145</v>
      </c>
      <c r="U7" s="481">
        <v>1</v>
      </c>
      <c r="V7" s="480">
        <v>145</v>
      </c>
      <c r="W7" s="481">
        <v>0</v>
      </c>
      <c r="X7" s="480">
        <v>144</v>
      </c>
      <c r="Y7" s="481">
        <v>0</v>
      </c>
    </row>
    <row r="8" spans="1:25" ht="20.100000000000001" customHeight="1" x14ac:dyDescent="0.2">
      <c r="A8" s="469" t="s">
        <v>136</v>
      </c>
      <c r="B8" s="636" t="s">
        <v>612</v>
      </c>
      <c r="C8" s="470" t="s">
        <v>141</v>
      </c>
      <c r="D8" s="480">
        <v>0</v>
      </c>
      <c r="E8" s="480">
        <v>0</v>
      </c>
      <c r="F8" s="480">
        <v>0</v>
      </c>
      <c r="G8" s="480">
        <v>0</v>
      </c>
      <c r="H8" s="480">
        <v>0</v>
      </c>
      <c r="I8" s="480">
        <v>0</v>
      </c>
      <c r="J8" s="480">
        <v>0</v>
      </c>
      <c r="K8" s="480">
        <v>0</v>
      </c>
      <c r="L8" s="480">
        <v>0</v>
      </c>
      <c r="M8" s="480">
        <v>0</v>
      </c>
      <c r="N8" s="480">
        <v>0</v>
      </c>
      <c r="O8" s="480">
        <v>0</v>
      </c>
      <c r="P8" s="480">
        <v>0</v>
      </c>
      <c r="Q8" s="480">
        <v>0</v>
      </c>
      <c r="R8" s="480">
        <v>0</v>
      </c>
      <c r="S8" s="481">
        <v>0</v>
      </c>
      <c r="T8" s="480">
        <v>0</v>
      </c>
      <c r="U8" s="481">
        <v>0</v>
      </c>
      <c r="V8" s="480">
        <v>0</v>
      </c>
      <c r="W8" s="481">
        <v>0</v>
      </c>
      <c r="X8" s="480">
        <v>40</v>
      </c>
      <c r="Y8" s="481">
        <v>1</v>
      </c>
    </row>
    <row r="9" spans="1:25" ht="20.100000000000001" customHeight="1" x14ac:dyDescent="0.2">
      <c r="A9" s="469" t="s">
        <v>136</v>
      </c>
      <c r="B9" s="470" t="s">
        <v>411</v>
      </c>
      <c r="C9" s="473" t="s">
        <v>132</v>
      </c>
      <c r="D9" s="480">
        <v>165</v>
      </c>
      <c r="E9" s="480">
        <v>5</v>
      </c>
      <c r="F9" s="480">
        <v>143</v>
      </c>
      <c r="G9" s="480">
        <v>2</v>
      </c>
      <c r="H9" s="480">
        <v>143</v>
      </c>
      <c r="I9" s="480">
        <v>7</v>
      </c>
      <c r="J9" s="480">
        <v>144</v>
      </c>
      <c r="K9" s="480">
        <v>4</v>
      </c>
      <c r="L9" s="480">
        <v>141</v>
      </c>
      <c r="M9" s="480">
        <v>1</v>
      </c>
      <c r="N9" s="480">
        <v>143</v>
      </c>
      <c r="O9" s="480">
        <v>1</v>
      </c>
      <c r="P9" s="480">
        <v>145</v>
      </c>
      <c r="Q9" s="480">
        <v>2</v>
      </c>
      <c r="R9" s="480">
        <v>145</v>
      </c>
      <c r="S9" s="481">
        <v>1</v>
      </c>
      <c r="T9" s="480">
        <v>146</v>
      </c>
      <c r="U9" s="481">
        <v>0</v>
      </c>
      <c r="V9" s="480">
        <v>150</v>
      </c>
      <c r="W9" s="481">
        <v>6</v>
      </c>
      <c r="X9" s="480">
        <v>147</v>
      </c>
      <c r="Y9" s="481">
        <v>1</v>
      </c>
    </row>
    <row r="10" spans="1:25" ht="20.100000000000001" customHeight="1" x14ac:dyDescent="0.2">
      <c r="A10" s="469" t="s">
        <v>136</v>
      </c>
      <c r="B10" s="470" t="s">
        <v>412</v>
      </c>
      <c r="C10" s="473" t="s">
        <v>127</v>
      </c>
      <c r="D10" s="480">
        <v>88</v>
      </c>
      <c r="E10" s="480" t="s">
        <v>496</v>
      </c>
      <c r="F10" s="480">
        <v>90</v>
      </c>
      <c r="G10" s="480">
        <v>3</v>
      </c>
      <c r="H10" s="480">
        <v>90</v>
      </c>
      <c r="I10" s="480">
        <v>2</v>
      </c>
      <c r="J10" s="480">
        <v>90</v>
      </c>
      <c r="K10" s="480">
        <v>0</v>
      </c>
      <c r="L10" s="480">
        <v>90</v>
      </c>
      <c r="M10" s="480">
        <v>0</v>
      </c>
      <c r="N10" s="480">
        <v>90</v>
      </c>
      <c r="O10" s="480">
        <v>1</v>
      </c>
      <c r="P10" s="480">
        <v>89</v>
      </c>
      <c r="Q10" s="480">
        <v>0</v>
      </c>
      <c r="R10" s="480">
        <v>88</v>
      </c>
      <c r="S10" s="481">
        <v>0</v>
      </c>
      <c r="T10" s="480">
        <v>90</v>
      </c>
      <c r="U10" s="481">
        <v>0</v>
      </c>
      <c r="V10" s="480">
        <v>60</v>
      </c>
      <c r="W10" s="481">
        <v>0</v>
      </c>
      <c r="X10" s="480">
        <v>60</v>
      </c>
      <c r="Y10" s="481">
        <v>0</v>
      </c>
    </row>
    <row r="11" spans="1:25" ht="20.100000000000001" customHeight="1" x14ac:dyDescent="0.2">
      <c r="A11" s="469" t="s">
        <v>136</v>
      </c>
      <c r="B11" s="470" t="s">
        <v>413</v>
      </c>
      <c r="C11" s="473" t="s">
        <v>127</v>
      </c>
      <c r="D11" s="480">
        <v>88</v>
      </c>
      <c r="E11" s="480" t="s">
        <v>496</v>
      </c>
      <c r="F11" s="480">
        <v>88</v>
      </c>
      <c r="G11" s="480" t="s">
        <v>496</v>
      </c>
      <c r="H11" s="480">
        <v>89</v>
      </c>
      <c r="I11" s="480">
        <v>1</v>
      </c>
      <c r="J11" s="480">
        <v>87</v>
      </c>
      <c r="K11" s="480">
        <v>0</v>
      </c>
      <c r="L11" s="480">
        <v>87</v>
      </c>
      <c r="M11" s="480">
        <v>0</v>
      </c>
      <c r="N11" s="480">
        <v>88</v>
      </c>
      <c r="O11" s="480">
        <v>0</v>
      </c>
      <c r="P11" s="480">
        <v>88</v>
      </c>
      <c r="Q11" s="480">
        <v>0</v>
      </c>
      <c r="R11" s="480">
        <v>88</v>
      </c>
      <c r="S11" s="481">
        <v>0</v>
      </c>
      <c r="T11" s="480">
        <v>88</v>
      </c>
      <c r="U11" s="481">
        <v>0</v>
      </c>
      <c r="V11" s="480">
        <v>88</v>
      </c>
      <c r="W11" s="481">
        <v>1</v>
      </c>
      <c r="X11" s="480">
        <v>88</v>
      </c>
      <c r="Y11" s="481">
        <v>1</v>
      </c>
    </row>
    <row r="12" spans="1:25" ht="20.100000000000001" customHeight="1" x14ac:dyDescent="0.2">
      <c r="A12" s="469" t="s">
        <v>136</v>
      </c>
      <c r="B12" s="470" t="s">
        <v>414</v>
      </c>
      <c r="C12" s="473" t="s">
        <v>132</v>
      </c>
      <c r="D12" s="480">
        <v>145</v>
      </c>
      <c r="E12" s="480" t="s">
        <v>496</v>
      </c>
      <c r="F12" s="480">
        <v>144</v>
      </c>
      <c r="G12" s="480" t="s">
        <v>496</v>
      </c>
      <c r="H12" s="480">
        <v>145</v>
      </c>
      <c r="I12" s="480">
        <v>0</v>
      </c>
      <c r="J12" s="480">
        <v>143</v>
      </c>
      <c r="K12" s="480">
        <v>1</v>
      </c>
      <c r="L12" s="480">
        <v>144</v>
      </c>
      <c r="M12" s="480">
        <v>0</v>
      </c>
      <c r="N12" s="480">
        <v>145</v>
      </c>
      <c r="O12" s="480">
        <v>0</v>
      </c>
      <c r="P12" s="480">
        <v>144</v>
      </c>
      <c r="Q12" s="480">
        <v>0</v>
      </c>
      <c r="R12" s="480">
        <v>144</v>
      </c>
      <c r="S12" s="481">
        <v>0</v>
      </c>
      <c r="T12" s="480">
        <v>144</v>
      </c>
      <c r="U12" s="481">
        <v>0</v>
      </c>
      <c r="V12" s="480">
        <v>144</v>
      </c>
      <c r="W12" s="481">
        <v>0</v>
      </c>
      <c r="X12" s="480">
        <v>144</v>
      </c>
      <c r="Y12" s="481">
        <v>1</v>
      </c>
    </row>
    <row r="13" spans="1:25" ht="20.100000000000001" customHeight="1" x14ac:dyDescent="0.2">
      <c r="A13" s="469" t="s">
        <v>136</v>
      </c>
      <c r="B13" s="470" t="s">
        <v>415</v>
      </c>
      <c r="C13" s="473" t="s">
        <v>132</v>
      </c>
      <c r="D13" s="480">
        <v>96</v>
      </c>
      <c r="E13" s="480" t="s">
        <v>496</v>
      </c>
      <c r="F13" s="480">
        <v>93</v>
      </c>
      <c r="G13" s="480" t="s">
        <v>496</v>
      </c>
      <c r="H13" s="480">
        <v>101</v>
      </c>
      <c r="I13" s="480">
        <v>0</v>
      </c>
      <c r="J13" s="480">
        <v>100</v>
      </c>
      <c r="K13" s="480">
        <v>0</v>
      </c>
      <c r="L13" s="480">
        <v>103</v>
      </c>
      <c r="M13" s="480">
        <v>0</v>
      </c>
      <c r="N13" s="480">
        <v>102</v>
      </c>
      <c r="O13" s="480">
        <v>0</v>
      </c>
      <c r="P13" s="480">
        <v>100</v>
      </c>
      <c r="Q13" s="480">
        <v>2</v>
      </c>
      <c r="R13" s="480">
        <v>102</v>
      </c>
      <c r="S13" s="481">
        <v>2</v>
      </c>
      <c r="T13" s="480">
        <v>100</v>
      </c>
      <c r="U13" s="481">
        <v>0</v>
      </c>
      <c r="V13" s="480">
        <v>101</v>
      </c>
      <c r="W13" s="481">
        <v>2</v>
      </c>
      <c r="X13" s="480">
        <v>100</v>
      </c>
      <c r="Y13" s="481">
        <v>0</v>
      </c>
    </row>
    <row r="14" spans="1:25" ht="20.100000000000001" customHeight="1" x14ac:dyDescent="0.2">
      <c r="A14" s="469" t="s">
        <v>136</v>
      </c>
      <c r="B14" s="470" t="s">
        <v>416</v>
      </c>
      <c r="C14" s="473" t="s">
        <v>132</v>
      </c>
      <c r="D14" s="480">
        <v>69</v>
      </c>
      <c r="E14" s="480" t="s">
        <v>496</v>
      </c>
      <c r="F14" s="480">
        <v>69</v>
      </c>
      <c r="G14" s="480">
        <v>1</v>
      </c>
      <c r="H14" s="480">
        <v>67</v>
      </c>
      <c r="I14" s="480">
        <v>0</v>
      </c>
      <c r="J14" s="480">
        <v>69</v>
      </c>
      <c r="K14" s="480">
        <v>1</v>
      </c>
      <c r="L14" s="480">
        <v>70</v>
      </c>
      <c r="M14" s="480">
        <v>1</v>
      </c>
      <c r="N14" s="480">
        <v>69</v>
      </c>
      <c r="O14" s="480">
        <v>0</v>
      </c>
      <c r="P14" s="480">
        <v>69</v>
      </c>
      <c r="Q14" s="480">
        <v>0</v>
      </c>
      <c r="R14" s="480">
        <v>70</v>
      </c>
      <c r="S14" s="481">
        <v>0</v>
      </c>
      <c r="T14" s="480">
        <v>70</v>
      </c>
      <c r="U14" s="481">
        <v>0</v>
      </c>
      <c r="V14" s="480">
        <v>69</v>
      </c>
      <c r="W14" s="481">
        <v>1</v>
      </c>
      <c r="X14" s="480">
        <v>71</v>
      </c>
      <c r="Y14" s="481">
        <v>2</v>
      </c>
    </row>
    <row r="15" spans="1:25" ht="20.100000000000001" customHeight="1" x14ac:dyDescent="0.2">
      <c r="A15" s="469" t="s">
        <v>158</v>
      </c>
      <c r="B15" s="470" t="s">
        <v>417</v>
      </c>
      <c r="C15" s="473" t="s">
        <v>127</v>
      </c>
      <c r="D15" s="480">
        <v>80</v>
      </c>
      <c r="E15" s="480" t="s">
        <v>496</v>
      </c>
      <c r="F15" s="480">
        <v>80</v>
      </c>
      <c r="G15" s="480" t="s">
        <v>496</v>
      </c>
      <c r="H15" s="480">
        <v>80</v>
      </c>
      <c r="I15" s="480">
        <v>2</v>
      </c>
      <c r="J15" s="480">
        <v>81</v>
      </c>
      <c r="K15" s="480">
        <v>3</v>
      </c>
      <c r="L15" s="480">
        <v>81</v>
      </c>
      <c r="M15" s="480">
        <v>1</v>
      </c>
      <c r="N15" s="480">
        <v>81</v>
      </c>
      <c r="O15" s="480">
        <v>0</v>
      </c>
      <c r="P15" s="480">
        <v>80</v>
      </c>
      <c r="Q15" s="480">
        <v>1</v>
      </c>
      <c r="R15" s="480">
        <v>80</v>
      </c>
      <c r="S15" s="481">
        <v>0</v>
      </c>
      <c r="T15" s="480">
        <v>80</v>
      </c>
      <c r="U15" s="481">
        <v>1</v>
      </c>
      <c r="V15" s="480">
        <v>80</v>
      </c>
      <c r="W15" s="481">
        <v>0</v>
      </c>
      <c r="X15" s="480">
        <v>81</v>
      </c>
      <c r="Y15" s="481">
        <v>0</v>
      </c>
    </row>
    <row r="16" spans="1:25" ht="20.100000000000001" customHeight="1" x14ac:dyDescent="0.2">
      <c r="A16" s="469" t="s">
        <v>162</v>
      </c>
      <c r="B16" s="470" t="s">
        <v>418</v>
      </c>
      <c r="C16" s="473" t="s">
        <v>127</v>
      </c>
      <c r="D16" s="480">
        <v>42</v>
      </c>
      <c r="E16" s="480">
        <v>2</v>
      </c>
      <c r="F16" s="480">
        <v>44</v>
      </c>
      <c r="G16" s="480">
        <v>2</v>
      </c>
      <c r="H16" s="480">
        <v>47</v>
      </c>
      <c r="I16" s="480">
        <v>0</v>
      </c>
      <c r="J16" s="480">
        <v>42</v>
      </c>
      <c r="K16" s="480">
        <v>0</v>
      </c>
      <c r="L16" s="480">
        <v>49</v>
      </c>
      <c r="M16" s="480">
        <v>0</v>
      </c>
      <c r="N16" s="480">
        <v>48</v>
      </c>
      <c r="O16" s="480">
        <v>0</v>
      </c>
      <c r="P16" s="480">
        <v>48</v>
      </c>
      <c r="Q16" s="480">
        <v>1</v>
      </c>
      <c r="R16" s="480">
        <v>54</v>
      </c>
      <c r="S16" s="481">
        <v>0</v>
      </c>
      <c r="T16" s="480">
        <v>48</v>
      </c>
      <c r="U16" s="481">
        <v>0</v>
      </c>
      <c r="V16" s="480">
        <v>52</v>
      </c>
      <c r="W16" s="481">
        <v>0</v>
      </c>
      <c r="X16" s="480">
        <v>52</v>
      </c>
      <c r="Y16" s="481">
        <v>1</v>
      </c>
    </row>
    <row r="17" spans="1:25" ht="20.100000000000001" customHeight="1" x14ac:dyDescent="0.2">
      <c r="A17" s="469" t="s">
        <v>166</v>
      </c>
      <c r="B17" s="470" t="s">
        <v>419</v>
      </c>
      <c r="C17" s="473" t="s">
        <v>132</v>
      </c>
      <c r="D17" s="480">
        <v>72</v>
      </c>
      <c r="E17" s="480">
        <v>7</v>
      </c>
      <c r="F17" s="480">
        <v>79</v>
      </c>
      <c r="G17" s="480">
        <v>7</v>
      </c>
      <c r="H17" s="480">
        <v>76</v>
      </c>
      <c r="I17" s="480">
        <v>7</v>
      </c>
      <c r="J17" s="480">
        <v>81</v>
      </c>
      <c r="K17" s="480">
        <v>7</v>
      </c>
      <c r="L17" s="480">
        <v>77</v>
      </c>
      <c r="M17" s="480">
        <v>6</v>
      </c>
      <c r="N17" s="480">
        <v>79</v>
      </c>
      <c r="O17" s="480">
        <v>5</v>
      </c>
      <c r="P17" s="480">
        <v>73</v>
      </c>
      <c r="Q17" s="480">
        <v>5</v>
      </c>
      <c r="R17" s="480">
        <v>75</v>
      </c>
      <c r="S17" s="481">
        <v>7</v>
      </c>
      <c r="T17" s="480">
        <v>69</v>
      </c>
      <c r="U17" s="481">
        <v>3</v>
      </c>
      <c r="V17" s="480">
        <v>70</v>
      </c>
      <c r="W17" s="481">
        <v>1</v>
      </c>
      <c r="X17" s="480">
        <v>66</v>
      </c>
      <c r="Y17" s="481">
        <v>0</v>
      </c>
    </row>
    <row r="18" spans="1:25" ht="20.100000000000001" customHeight="1" x14ac:dyDescent="0.2">
      <c r="A18" s="469" t="s">
        <v>171</v>
      </c>
      <c r="B18" s="470" t="s">
        <v>420</v>
      </c>
      <c r="C18" s="473" t="s">
        <v>127</v>
      </c>
      <c r="D18" s="480">
        <v>83</v>
      </c>
      <c r="E18" s="480" t="s">
        <v>496</v>
      </c>
      <c r="F18" s="480">
        <v>93</v>
      </c>
      <c r="G18" s="480" t="s">
        <v>496</v>
      </c>
      <c r="H18" s="480">
        <v>92</v>
      </c>
      <c r="I18" s="480">
        <v>1</v>
      </c>
      <c r="J18" s="480">
        <v>93</v>
      </c>
      <c r="K18" s="480">
        <v>0</v>
      </c>
      <c r="L18" s="480">
        <v>93</v>
      </c>
      <c r="M18" s="480">
        <v>0</v>
      </c>
      <c r="N18" s="480">
        <v>93</v>
      </c>
      <c r="O18" s="480">
        <v>4</v>
      </c>
      <c r="P18" s="480">
        <v>93</v>
      </c>
      <c r="Q18" s="480">
        <v>0</v>
      </c>
      <c r="R18" s="480">
        <v>93</v>
      </c>
      <c r="S18" s="481">
        <v>1</v>
      </c>
      <c r="T18" s="480">
        <v>93</v>
      </c>
      <c r="U18" s="481">
        <v>0</v>
      </c>
      <c r="V18" s="480">
        <v>93</v>
      </c>
      <c r="W18" s="481">
        <v>0</v>
      </c>
      <c r="X18" s="480">
        <v>93</v>
      </c>
      <c r="Y18" s="481">
        <v>0</v>
      </c>
    </row>
    <row r="19" spans="1:25" ht="20.100000000000001" customHeight="1" x14ac:dyDescent="0.2">
      <c r="A19" s="469" t="s">
        <v>171</v>
      </c>
      <c r="B19" s="470" t="s">
        <v>421</v>
      </c>
      <c r="C19" s="473" t="s">
        <v>132</v>
      </c>
      <c r="D19" s="480">
        <v>123</v>
      </c>
      <c r="E19" s="480">
        <v>3</v>
      </c>
      <c r="F19" s="480">
        <v>120</v>
      </c>
      <c r="G19" s="480" t="s">
        <v>496</v>
      </c>
      <c r="H19" s="480">
        <v>122</v>
      </c>
      <c r="I19" s="480">
        <v>0</v>
      </c>
      <c r="J19" s="480">
        <v>123</v>
      </c>
      <c r="K19" s="480">
        <v>3</v>
      </c>
      <c r="L19" s="480">
        <v>125</v>
      </c>
      <c r="M19" s="480">
        <v>2</v>
      </c>
      <c r="N19" s="480">
        <v>125</v>
      </c>
      <c r="O19" s="480">
        <v>2</v>
      </c>
      <c r="P19" s="480">
        <v>122</v>
      </c>
      <c r="Q19" s="480">
        <v>2</v>
      </c>
      <c r="R19" s="480">
        <v>125</v>
      </c>
      <c r="S19" s="481">
        <v>3</v>
      </c>
      <c r="T19" s="480">
        <v>130</v>
      </c>
      <c r="U19" s="481">
        <v>2</v>
      </c>
      <c r="V19" s="480">
        <v>129</v>
      </c>
      <c r="W19" s="481">
        <v>4</v>
      </c>
      <c r="X19" s="480">
        <v>130</v>
      </c>
      <c r="Y19" s="481">
        <v>3</v>
      </c>
    </row>
    <row r="20" spans="1:25" ht="20.100000000000001" customHeight="1" x14ac:dyDescent="0.2">
      <c r="A20" s="469" t="s">
        <v>171</v>
      </c>
      <c r="B20" s="470" t="s">
        <v>422</v>
      </c>
      <c r="C20" s="473" t="s">
        <v>132</v>
      </c>
      <c r="D20" s="480">
        <v>100</v>
      </c>
      <c r="E20" s="480" t="s">
        <v>496</v>
      </c>
      <c r="F20" s="480">
        <v>100</v>
      </c>
      <c r="G20" s="480" t="s">
        <v>496</v>
      </c>
      <c r="H20" s="480">
        <v>100</v>
      </c>
      <c r="I20" s="480">
        <v>0</v>
      </c>
      <c r="J20" s="480">
        <v>101</v>
      </c>
      <c r="K20" s="480">
        <v>0</v>
      </c>
      <c r="L20" s="480">
        <v>100</v>
      </c>
      <c r="M20" s="480">
        <v>0</v>
      </c>
      <c r="N20" s="480">
        <v>105</v>
      </c>
      <c r="O20" s="480">
        <v>0</v>
      </c>
      <c r="P20" s="480">
        <v>105</v>
      </c>
      <c r="Q20" s="480">
        <v>0</v>
      </c>
      <c r="R20" s="480">
        <v>105</v>
      </c>
      <c r="S20" s="481">
        <v>0</v>
      </c>
      <c r="T20" s="480">
        <v>105</v>
      </c>
      <c r="U20" s="481">
        <v>0</v>
      </c>
      <c r="V20" s="480">
        <v>105</v>
      </c>
      <c r="W20" s="481">
        <v>0</v>
      </c>
      <c r="X20" s="480">
        <v>105</v>
      </c>
      <c r="Y20" s="481">
        <v>1</v>
      </c>
    </row>
    <row r="21" spans="1:25" ht="20.100000000000001" customHeight="1" x14ac:dyDescent="0.2">
      <c r="A21" s="469" t="s">
        <v>177</v>
      </c>
      <c r="B21" s="470" t="s">
        <v>423</v>
      </c>
      <c r="C21" s="473" t="s">
        <v>127</v>
      </c>
      <c r="D21" s="480">
        <v>79</v>
      </c>
      <c r="E21" s="480">
        <v>1</v>
      </c>
      <c r="F21" s="480">
        <v>83</v>
      </c>
      <c r="G21" s="480">
        <v>2</v>
      </c>
      <c r="H21" s="480">
        <v>85</v>
      </c>
      <c r="I21" s="480">
        <v>1</v>
      </c>
      <c r="J21" s="480">
        <v>90</v>
      </c>
      <c r="K21" s="480">
        <v>2</v>
      </c>
      <c r="L21" s="480">
        <v>94</v>
      </c>
      <c r="M21" s="480">
        <v>4</v>
      </c>
      <c r="N21" s="480">
        <v>96</v>
      </c>
      <c r="O21" s="480">
        <v>1</v>
      </c>
      <c r="P21" s="480">
        <v>96</v>
      </c>
      <c r="Q21" s="480">
        <v>2</v>
      </c>
      <c r="R21" s="480">
        <v>96</v>
      </c>
      <c r="S21" s="481">
        <v>0</v>
      </c>
      <c r="T21" s="480">
        <v>96</v>
      </c>
      <c r="U21" s="481">
        <v>1</v>
      </c>
      <c r="V21" s="480">
        <v>96</v>
      </c>
      <c r="W21" s="481">
        <v>2</v>
      </c>
      <c r="X21" s="480">
        <v>96</v>
      </c>
      <c r="Y21" s="481">
        <v>0</v>
      </c>
    </row>
    <row r="22" spans="1:25" ht="20.100000000000001" customHeight="1" x14ac:dyDescent="0.2">
      <c r="A22" s="469" t="s">
        <v>181</v>
      </c>
      <c r="B22" s="470" t="s">
        <v>424</v>
      </c>
      <c r="C22" s="473" t="s">
        <v>127</v>
      </c>
      <c r="D22" s="480">
        <v>51</v>
      </c>
      <c r="E22" s="480" t="s">
        <v>496</v>
      </c>
      <c r="F22" s="480">
        <v>50</v>
      </c>
      <c r="G22" s="480" t="s">
        <v>496</v>
      </c>
      <c r="H22" s="480">
        <v>50</v>
      </c>
      <c r="I22" s="480">
        <v>0</v>
      </c>
      <c r="J22" s="480">
        <v>52</v>
      </c>
      <c r="K22" s="480">
        <v>2</v>
      </c>
      <c r="L22" s="480">
        <v>49</v>
      </c>
      <c r="M22" s="480">
        <v>0</v>
      </c>
      <c r="N22" s="480">
        <v>51</v>
      </c>
      <c r="O22" s="480">
        <v>0</v>
      </c>
      <c r="P22" s="480">
        <v>50</v>
      </c>
      <c r="Q22" s="480">
        <v>0</v>
      </c>
      <c r="R22" s="480">
        <v>50</v>
      </c>
      <c r="S22" s="481">
        <v>0</v>
      </c>
      <c r="T22" s="480">
        <v>50</v>
      </c>
      <c r="U22" s="481">
        <v>0</v>
      </c>
      <c r="V22" s="480">
        <v>50</v>
      </c>
      <c r="W22" s="481">
        <v>0</v>
      </c>
      <c r="X22" s="480">
        <v>49</v>
      </c>
      <c r="Y22" s="481">
        <v>0</v>
      </c>
    </row>
    <row r="23" spans="1:25" ht="20.100000000000001" customHeight="1" x14ac:dyDescent="0.2">
      <c r="A23" s="469" t="s">
        <v>181</v>
      </c>
      <c r="B23" s="470" t="s">
        <v>425</v>
      </c>
      <c r="C23" s="473" t="s">
        <v>127</v>
      </c>
      <c r="D23" s="480">
        <v>66</v>
      </c>
      <c r="E23" s="480" t="s">
        <v>496</v>
      </c>
      <c r="F23" s="480">
        <v>51</v>
      </c>
      <c r="G23" s="480" t="s">
        <v>496</v>
      </c>
      <c r="H23" s="480">
        <v>50</v>
      </c>
      <c r="I23" s="480">
        <v>0</v>
      </c>
      <c r="J23" s="480">
        <v>52</v>
      </c>
      <c r="K23" s="480">
        <v>0</v>
      </c>
      <c r="L23" s="480">
        <v>71</v>
      </c>
      <c r="M23" s="480">
        <v>0</v>
      </c>
      <c r="N23" s="480">
        <v>69</v>
      </c>
      <c r="O23" s="480">
        <v>0</v>
      </c>
      <c r="P23" s="480">
        <v>70</v>
      </c>
      <c r="Q23" s="480">
        <v>0</v>
      </c>
      <c r="R23" s="480">
        <v>70</v>
      </c>
      <c r="S23" s="481">
        <v>0</v>
      </c>
      <c r="T23" s="480">
        <v>70</v>
      </c>
      <c r="U23" s="481">
        <v>0</v>
      </c>
      <c r="V23" s="480">
        <v>70</v>
      </c>
      <c r="W23" s="481">
        <v>0</v>
      </c>
      <c r="X23" s="480">
        <v>70</v>
      </c>
      <c r="Y23" s="481">
        <v>0</v>
      </c>
    </row>
    <row r="24" spans="1:25" ht="20.100000000000001" customHeight="1" x14ac:dyDescent="0.2">
      <c r="A24" s="469" t="s">
        <v>181</v>
      </c>
      <c r="B24" s="470" t="s">
        <v>613</v>
      </c>
      <c r="C24" s="473" t="s">
        <v>132</v>
      </c>
      <c r="D24" s="480">
        <v>130</v>
      </c>
      <c r="E24" s="480">
        <v>2</v>
      </c>
      <c r="F24" s="480">
        <v>129</v>
      </c>
      <c r="G24" s="480" t="s">
        <v>496</v>
      </c>
      <c r="H24" s="480">
        <v>131</v>
      </c>
      <c r="I24" s="480">
        <v>0</v>
      </c>
      <c r="J24" s="480">
        <v>132</v>
      </c>
      <c r="K24" s="480">
        <v>0</v>
      </c>
      <c r="L24" s="480">
        <v>131</v>
      </c>
      <c r="M24" s="480">
        <v>3</v>
      </c>
      <c r="N24" s="480">
        <v>130</v>
      </c>
      <c r="O24" s="480">
        <v>0</v>
      </c>
      <c r="P24" s="480">
        <v>131</v>
      </c>
      <c r="Q24" s="480">
        <v>0</v>
      </c>
      <c r="R24" s="480">
        <v>135</v>
      </c>
      <c r="S24" s="481">
        <v>1</v>
      </c>
      <c r="T24" s="480">
        <v>140</v>
      </c>
      <c r="U24" s="481">
        <v>0</v>
      </c>
      <c r="V24" s="480">
        <v>140</v>
      </c>
      <c r="W24" s="481">
        <v>0</v>
      </c>
      <c r="X24" s="480">
        <v>140</v>
      </c>
      <c r="Y24" s="481">
        <v>1</v>
      </c>
    </row>
    <row r="25" spans="1:25" ht="20.100000000000001" customHeight="1" x14ac:dyDescent="0.2">
      <c r="A25" s="469" t="s">
        <v>188</v>
      </c>
      <c r="B25" s="470" t="s">
        <v>427</v>
      </c>
      <c r="C25" s="473" t="s">
        <v>127</v>
      </c>
      <c r="D25" s="480">
        <v>103</v>
      </c>
      <c r="E25" s="480" t="s">
        <v>496</v>
      </c>
      <c r="F25" s="480">
        <v>105</v>
      </c>
      <c r="G25" s="480">
        <v>1</v>
      </c>
      <c r="H25" s="480">
        <v>107</v>
      </c>
      <c r="I25" s="480">
        <v>2</v>
      </c>
      <c r="J25" s="480">
        <v>107</v>
      </c>
      <c r="K25" s="480">
        <v>1</v>
      </c>
      <c r="L25" s="480">
        <v>106</v>
      </c>
      <c r="M25" s="480">
        <v>0</v>
      </c>
      <c r="N25" s="480">
        <v>108</v>
      </c>
      <c r="O25" s="480">
        <v>2</v>
      </c>
      <c r="P25" s="480">
        <v>106</v>
      </c>
      <c r="Q25" s="480">
        <v>1</v>
      </c>
      <c r="R25" s="480">
        <v>105</v>
      </c>
      <c r="S25" s="481">
        <v>1</v>
      </c>
      <c r="T25" s="480">
        <v>105</v>
      </c>
      <c r="U25" s="481">
        <v>3</v>
      </c>
      <c r="V25" s="480">
        <v>103</v>
      </c>
      <c r="W25" s="481">
        <v>5</v>
      </c>
      <c r="X25" s="480">
        <v>106</v>
      </c>
      <c r="Y25" s="481">
        <v>5</v>
      </c>
    </row>
    <row r="26" spans="1:25" ht="20.100000000000001" customHeight="1" x14ac:dyDescent="0.2">
      <c r="A26" s="469" t="s">
        <v>192</v>
      </c>
      <c r="B26" s="470" t="s">
        <v>428</v>
      </c>
      <c r="C26" s="473" t="s">
        <v>127</v>
      </c>
      <c r="D26" s="480">
        <v>82</v>
      </c>
      <c r="E26" s="480">
        <v>1</v>
      </c>
      <c r="F26" s="480">
        <v>81</v>
      </c>
      <c r="G26" s="480">
        <v>2</v>
      </c>
      <c r="H26" s="480">
        <v>80</v>
      </c>
      <c r="I26" s="480">
        <v>0</v>
      </c>
      <c r="J26" s="480">
        <v>81</v>
      </c>
      <c r="K26" s="480">
        <v>0</v>
      </c>
      <c r="L26" s="480">
        <v>83</v>
      </c>
      <c r="M26" s="480">
        <v>3</v>
      </c>
      <c r="N26" s="480">
        <v>81</v>
      </c>
      <c r="O26" s="480">
        <v>1</v>
      </c>
      <c r="P26" s="480">
        <v>82</v>
      </c>
      <c r="Q26" s="480">
        <v>2</v>
      </c>
      <c r="R26" s="480">
        <v>81</v>
      </c>
      <c r="S26" s="481">
        <v>0</v>
      </c>
      <c r="T26" s="480">
        <v>82</v>
      </c>
      <c r="U26" s="481">
        <v>0</v>
      </c>
      <c r="V26" s="480">
        <v>84</v>
      </c>
      <c r="W26" s="481">
        <v>4</v>
      </c>
      <c r="X26" s="480">
        <v>82</v>
      </c>
      <c r="Y26" s="481">
        <v>9</v>
      </c>
    </row>
    <row r="27" spans="1:25" ht="20.100000000000001" customHeight="1" x14ac:dyDescent="0.2">
      <c r="A27" s="469" t="s">
        <v>195</v>
      </c>
      <c r="B27" s="470" t="s">
        <v>429</v>
      </c>
      <c r="C27" s="473" t="s">
        <v>127</v>
      </c>
      <c r="D27" s="480">
        <v>57</v>
      </c>
      <c r="E27" s="480" t="s">
        <v>496</v>
      </c>
      <c r="F27" s="480">
        <v>67</v>
      </c>
      <c r="G27" s="480">
        <v>1</v>
      </c>
      <c r="H27" s="480">
        <v>67</v>
      </c>
      <c r="I27" s="480">
        <v>0</v>
      </c>
      <c r="J27" s="480">
        <v>65</v>
      </c>
      <c r="K27" s="480">
        <v>0</v>
      </c>
      <c r="L27" s="480">
        <v>66</v>
      </c>
      <c r="M27" s="480">
        <v>0</v>
      </c>
      <c r="N27" s="480">
        <v>65</v>
      </c>
      <c r="O27" s="480">
        <v>0</v>
      </c>
      <c r="P27" s="480">
        <v>65</v>
      </c>
      <c r="Q27" s="480">
        <v>0</v>
      </c>
      <c r="R27" s="480">
        <v>65</v>
      </c>
      <c r="S27" s="481">
        <v>0</v>
      </c>
      <c r="T27" s="480">
        <v>65</v>
      </c>
      <c r="U27" s="481">
        <v>0</v>
      </c>
      <c r="V27" s="480">
        <v>65</v>
      </c>
      <c r="W27" s="481">
        <v>0</v>
      </c>
      <c r="X27" s="480">
        <v>65</v>
      </c>
      <c r="Y27" s="481">
        <v>0</v>
      </c>
    </row>
    <row r="28" spans="1:25" ht="20.100000000000001" customHeight="1" x14ac:dyDescent="0.2">
      <c r="A28" s="469" t="s">
        <v>195</v>
      </c>
      <c r="B28" s="470" t="s">
        <v>430</v>
      </c>
      <c r="C28" s="473" t="s">
        <v>127</v>
      </c>
      <c r="D28" s="480">
        <v>120</v>
      </c>
      <c r="E28" s="480">
        <v>3</v>
      </c>
      <c r="F28" s="480">
        <v>120</v>
      </c>
      <c r="G28" s="480" t="s">
        <v>496</v>
      </c>
      <c r="H28" s="480">
        <v>120</v>
      </c>
      <c r="I28" s="480">
        <v>1</v>
      </c>
      <c r="J28" s="480">
        <v>120</v>
      </c>
      <c r="K28" s="480">
        <v>0</v>
      </c>
      <c r="L28" s="480">
        <v>119</v>
      </c>
      <c r="M28" s="480">
        <v>1</v>
      </c>
      <c r="N28" s="480">
        <v>120</v>
      </c>
      <c r="O28" s="480">
        <v>2</v>
      </c>
      <c r="P28" s="480">
        <v>120</v>
      </c>
      <c r="Q28" s="480">
        <v>1</v>
      </c>
      <c r="R28" s="480">
        <v>120</v>
      </c>
      <c r="S28" s="481">
        <v>0</v>
      </c>
      <c r="T28" s="480">
        <v>121</v>
      </c>
      <c r="U28" s="481">
        <v>4</v>
      </c>
      <c r="V28" s="480">
        <v>120</v>
      </c>
      <c r="W28" s="481">
        <v>3</v>
      </c>
      <c r="X28" s="480">
        <v>118</v>
      </c>
      <c r="Y28" s="481">
        <v>5</v>
      </c>
    </row>
    <row r="29" spans="1:25" ht="20.100000000000001" customHeight="1" x14ac:dyDescent="0.2">
      <c r="A29" s="469" t="s">
        <v>200</v>
      </c>
      <c r="B29" s="470" t="s">
        <v>431</v>
      </c>
      <c r="C29" s="473" t="s">
        <v>127</v>
      </c>
      <c r="D29" s="480">
        <v>65</v>
      </c>
      <c r="E29" s="480" t="s">
        <v>496</v>
      </c>
      <c r="F29" s="480">
        <v>66</v>
      </c>
      <c r="G29" s="480" t="s">
        <v>496</v>
      </c>
      <c r="H29" s="480">
        <v>67</v>
      </c>
      <c r="I29" s="480">
        <v>0</v>
      </c>
      <c r="J29" s="480">
        <v>65</v>
      </c>
      <c r="K29" s="480">
        <v>0</v>
      </c>
      <c r="L29" s="480">
        <v>66</v>
      </c>
      <c r="M29" s="480">
        <v>0</v>
      </c>
      <c r="N29" s="480">
        <v>65</v>
      </c>
      <c r="O29" s="480">
        <v>0</v>
      </c>
      <c r="P29" s="480">
        <v>75</v>
      </c>
      <c r="Q29" s="480">
        <v>0</v>
      </c>
      <c r="R29" s="480">
        <v>76</v>
      </c>
      <c r="S29" s="481">
        <v>3</v>
      </c>
      <c r="T29" s="480">
        <v>76</v>
      </c>
      <c r="U29" s="481">
        <v>1</v>
      </c>
      <c r="V29" s="480">
        <v>75</v>
      </c>
      <c r="W29" s="481">
        <v>1</v>
      </c>
      <c r="X29" s="480">
        <v>74</v>
      </c>
      <c r="Y29" s="481">
        <v>2</v>
      </c>
    </row>
    <row r="30" spans="1:25" ht="20.100000000000001" customHeight="1" x14ac:dyDescent="0.2">
      <c r="A30" s="469" t="s">
        <v>202</v>
      </c>
      <c r="B30" s="470" t="s">
        <v>614</v>
      </c>
      <c r="C30" s="473" t="s">
        <v>132</v>
      </c>
      <c r="D30" s="480" t="s">
        <v>496</v>
      </c>
      <c r="E30" s="480" t="s">
        <v>496</v>
      </c>
      <c r="F30" s="480">
        <v>64</v>
      </c>
      <c r="G30" s="480" t="s">
        <v>496</v>
      </c>
      <c r="H30" s="480">
        <v>64</v>
      </c>
      <c r="I30" s="480">
        <v>1</v>
      </c>
      <c r="J30" s="480">
        <v>64</v>
      </c>
      <c r="K30" s="480">
        <v>0</v>
      </c>
      <c r="L30" s="480">
        <v>64</v>
      </c>
      <c r="M30" s="480">
        <v>1</v>
      </c>
      <c r="N30" s="480">
        <v>64</v>
      </c>
      <c r="O30" s="480">
        <v>0</v>
      </c>
      <c r="P30" s="480">
        <v>64</v>
      </c>
      <c r="Q30" s="480">
        <v>0</v>
      </c>
      <c r="R30" s="480">
        <v>64</v>
      </c>
      <c r="S30" s="481">
        <v>1</v>
      </c>
      <c r="T30" s="480">
        <v>64</v>
      </c>
      <c r="U30" s="481">
        <v>2</v>
      </c>
      <c r="V30" s="480">
        <v>64</v>
      </c>
      <c r="W30" s="481">
        <v>0</v>
      </c>
      <c r="X30" s="480">
        <v>64</v>
      </c>
      <c r="Y30" s="481">
        <v>2</v>
      </c>
    </row>
    <row r="31" spans="1:25" ht="20.100000000000001" customHeight="1" x14ac:dyDescent="0.2">
      <c r="A31" s="469" t="s">
        <v>205</v>
      </c>
      <c r="B31" s="470" t="s">
        <v>433</v>
      </c>
      <c r="C31" s="473" t="s">
        <v>127</v>
      </c>
      <c r="D31" s="480">
        <v>130</v>
      </c>
      <c r="E31" s="480">
        <v>3</v>
      </c>
      <c r="F31" s="480">
        <v>132</v>
      </c>
      <c r="G31" s="480">
        <v>2</v>
      </c>
      <c r="H31" s="480">
        <v>129</v>
      </c>
      <c r="I31" s="480">
        <v>1</v>
      </c>
      <c r="J31" s="480">
        <v>133</v>
      </c>
      <c r="K31" s="480">
        <v>1</v>
      </c>
      <c r="L31" s="480">
        <v>132</v>
      </c>
      <c r="M31" s="480">
        <v>0</v>
      </c>
      <c r="N31" s="480">
        <v>130</v>
      </c>
      <c r="O31" s="480">
        <v>0</v>
      </c>
      <c r="P31" s="480">
        <v>130</v>
      </c>
      <c r="Q31" s="480">
        <v>0</v>
      </c>
      <c r="R31" s="480">
        <v>129</v>
      </c>
      <c r="S31" s="481">
        <v>0</v>
      </c>
      <c r="T31" s="480">
        <v>136</v>
      </c>
      <c r="U31" s="481">
        <v>0</v>
      </c>
      <c r="V31" s="480">
        <v>129</v>
      </c>
      <c r="W31" s="481">
        <v>0</v>
      </c>
      <c r="X31" s="480">
        <v>135</v>
      </c>
      <c r="Y31" s="481">
        <v>1</v>
      </c>
    </row>
    <row r="32" spans="1:25" ht="20.100000000000001" customHeight="1" x14ac:dyDescent="0.2">
      <c r="A32" s="469" t="s">
        <v>209</v>
      </c>
      <c r="B32" s="470" t="s">
        <v>434</v>
      </c>
      <c r="C32" s="473" t="s">
        <v>132</v>
      </c>
      <c r="D32" s="480">
        <v>36</v>
      </c>
      <c r="E32" s="480" t="s">
        <v>496</v>
      </c>
      <c r="F32" s="480">
        <v>36</v>
      </c>
      <c r="G32" s="480">
        <v>1</v>
      </c>
      <c r="H32" s="480">
        <v>35</v>
      </c>
      <c r="I32" s="480">
        <v>0</v>
      </c>
      <c r="J32" s="480">
        <v>35</v>
      </c>
      <c r="K32" s="480">
        <v>0</v>
      </c>
      <c r="L32" s="480">
        <v>35</v>
      </c>
      <c r="M32" s="480">
        <v>1</v>
      </c>
      <c r="N32" s="480">
        <v>35</v>
      </c>
      <c r="O32" s="480">
        <v>0</v>
      </c>
      <c r="P32" s="480">
        <v>36</v>
      </c>
      <c r="Q32" s="480">
        <v>1</v>
      </c>
      <c r="R32" s="480">
        <v>35</v>
      </c>
      <c r="S32" s="481">
        <v>0</v>
      </c>
      <c r="T32" s="480">
        <v>36</v>
      </c>
      <c r="U32" s="481">
        <v>0</v>
      </c>
      <c r="V32" s="480">
        <v>35</v>
      </c>
      <c r="W32" s="481">
        <v>0</v>
      </c>
      <c r="X32" s="480">
        <v>35</v>
      </c>
      <c r="Y32" s="481">
        <v>0</v>
      </c>
    </row>
    <row r="33" spans="1:25" ht="20.100000000000001" customHeight="1" x14ac:dyDescent="0.2">
      <c r="A33" s="469" t="s">
        <v>209</v>
      </c>
      <c r="B33" s="470" t="s">
        <v>435</v>
      </c>
      <c r="C33" s="473" t="s">
        <v>132</v>
      </c>
      <c r="D33" s="480">
        <v>197</v>
      </c>
      <c r="E33" s="480">
        <v>1</v>
      </c>
      <c r="F33" s="480">
        <v>114</v>
      </c>
      <c r="G33" s="480">
        <v>1</v>
      </c>
      <c r="H33" s="480">
        <v>114</v>
      </c>
      <c r="I33" s="480">
        <v>8</v>
      </c>
      <c r="J33" s="480">
        <v>115</v>
      </c>
      <c r="K33" s="480">
        <v>0</v>
      </c>
      <c r="L33" s="480">
        <v>116</v>
      </c>
      <c r="M33" s="480">
        <v>0</v>
      </c>
      <c r="N33" s="480">
        <v>117</v>
      </c>
      <c r="O33" s="480">
        <v>0</v>
      </c>
      <c r="P33" s="480">
        <v>117</v>
      </c>
      <c r="Q33" s="480">
        <v>0</v>
      </c>
      <c r="R33" s="480">
        <v>117</v>
      </c>
      <c r="S33" s="481">
        <v>3</v>
      </c>
      <c r="T33" s="480">
        <v>117</v>
      </c>
      <c r="U33" s="481">
        <v>2</v>
      </c>
      <c r="V33" s="480">
        <v>115</v>
      </c>
      <c r="W33" s="481">
        <v>3</v>
      </c>
      <c r="X33" s="480">
        <v>117</v>
      </c>
      <c r="Y33" s="481">
        <v>2</v>
      </c>
    </row>
    <row r="34" spans="1:25" ht="20.100000000000001" customHeight="1" x14ac:dyDescent="0.2">
      <c r="A34" s="469" t="s">
        <v>209</v>
      </c>
      <c r="B34" s="470" t="s">
        <v>436</v>
      </c>
      <c r="C34" s="473" t="s">
        <v>132</v>
      </c>
      <c r="D34" s="480">
        <v>189</v>
      </c>
      <c r="E34" s="480">
        <v>8</v>
      </c>
      <c r="F34" s="480">
        <v>195</v>
      </c>
      <c r="G34" s="480">
        <v>7</v>
      </c>
      <c r="H34" s="480">
        <v>195</v>
      </c>
      <c r="I34" s="480">
        <v>1</v>
      </c>
      <c r="J34" s="480">
        <v>203</v>
      </c>
      <c r="K34" s="480">
        <v>2</v>
      </c>
      <c r="L34" s="480">
        <v>203</v>
      </c>
      <c r="M34" s="480">
        <v>2</v>
      </c>
      <c r="N34" s="480">
        <v>203</v>
      </c>
      <c r="O34" s="480">
        <v>9</v>
      </c>
      <c r="P34" s="480">
        <v>203</v>
      </c>
      <c r="Q34" s="480">
        <v>3</v>
      </c>
      <c r="R34" s="480">
        <v>202</v>
      </c>
      <c r="S34" s="481">
        <v>3</v>
      </c>
      <c r="T34" s="480">
        <v>210</v>
      </c>
      <c r="U34" s="481">
        <v>0</v>
      </c>
      <c r="V34" s="480">
        <v>205</v>
      </c>
      <c r="W34" s="481">
        <v>0</v>
      </c>
      <c r="X34" s="480">
        <v>204</v>
      </c>
      <c r="Y34" s="481">
        <v>1</v>
      </c>
    </row>
    <row r="35" spans="1:25" ht="20.100000000000001" customHeight="1" x14ac:dyDescent="0.2">
      <c r="A35" s="469" t="s">
        <v>217</v>
      </c>
      <c r="B35" s="470" t="s">
        <v>437</v>
      </c>
      <c r="C35" s="473" t="s">
        <v>132</v>
      </c>
      <c r="D35" s="480">
        <v>144</v>
      </c>
      <c r="E35" s="480">
        <v>1</v>
      </c>
      <c r="F35" s="480">
        <v>144</v>
      </c>
      <c r="G35" s="480">
        <v>3</v>
      </c>
      <c r="H35" s="480">
        <v>144</v>
      </c>
      <c r="I35" s="480">
        <v>2</v>
      </c>
      <c r="J35" s="480">
        <v>144</v>
      </c>
      <c r="K35" s="480">
        <v>2</v>
      </c>
      <c r="L35" s="480">
        <v>144</v>
      </c>
      <c r="M35" s="480">
        <v>1</v>
      </c>
      <c r="N35" s="480">
        <v>144</v>
      </c>
      <c r="O35" s="480">
        <v>0</v>
      </c>
      <c r="P35" s="480">
        <v>144</v>
      </c>
      <c r="Q35" s="480">
        <v>1</v>
      </c>
      <c r="R35" s="480">
        <v>144</v>
      </c>
      <c r="S35" s="481">
        <v>0</v>
      </c>
      <c r="T35" s="480">
        <v>144</v>
      </c>
      <c r="U35" s="481">
        <v>0</v>
      </c>
      <c r="V35" s="480">
        <v>144</v>
      </c>
      <c r="W35" s="481">
        <v>2</v>
      </c>
      <c r="X35" s="480">
        <v>144</v>
      </c>
      <c r="Y35" s="481">
        <v>0</v>
      </c>
    </row>
    <row r="36" spans="1:25" ht="20.100000000000001" customHeight="1" x14ac:dyDescent="0.2">
      <c r="A36" s="469" t="s">
        <v>217</v>
      </c>
      <c r="B36" s="470" t="s">
        <v>438</v>
      </c>
      <c r="C36" s="473" t="s">
        <v>127</v>
      </c>
      <c r="D36" s="480">
        <v>108</v>
      </c>
      <c r="E36" s="480">
        <v>2</v>
      </c>
      <c r="F36" s="480">
        <v>108</v>
      </c>
      <c r="G36" s="480">
        <v>3</v>
      </c>
      <c r="H36" s="480">
        <v>110</v>
      </c>
      <c r="I36" s="480">
        <v>0</v>
      </c>
      <c r="J36" s="480">
        <v>108</v>
      </c>
      <c r="K36" s="480">
        <v>2</v>
      </c>
      <c r="L36" s="480">
        <v>109</v>
      </c>
      <c r="M36" s="480">
        <v>0</v>
      </c>
      <c r="N36" s="480">
        <v>109</v>
      </c>
      <c r="O36" s="480">
        <v>0</v>
      </c>
      <c r="P36" s="480">
        <v>109</v>
      </c>
      <c r="Q36" s="480">
        <v>1</v>
      </c>
      <c r="R36" s="480">
        <v>109</v>
      </c>
      <c r="S36" s="481">
        <v>0</v>
      </c>
      <c r="T36" s="480">
        <v>108</v>
      </c>
      <c r="U36" s="481">
        <v>0</v>
      </c>
      <c r="V36" s="480">
        <v>109</v>
      </c>
      <c r="W36" s="481">
        <v>0</v>
      </c>
      <c r="X36" s="480">
        <v>109</v>
      </c>
      <c r="Y36" s="481">
        <v>0</v>
      </c>
    </row>
    <row r="37" spans="1:25" ht="20.100000000000001" customHeight="1" x14ac:dyDescent="0.2">
      <c r="A37" s="469" t="s">
        <v>223</v>
      </c>
      <c r="B37" s="470" t="s">
        <v>439</v>
      </c>
      <c r="C37" s="473" t="s">
        <v>127</v>
      </c>
      <c r="D37" s="480">
        <v>97</v>
      </c>
      <c r="E37" s="480" t="s">
        <v>496</v>
      </c>
      <c r="F37" s="480">
        <v>98</v>
      </c>
      <c r="G37" s="480" t="s">
        <v>496</v>
      </c>
      <c r="H37" s="480">
        <v>100</v>
      </c>
      <c r="I37" s="480">
        <v>0</v>
      </c>
      <c r="J37" s="480">
        <v>111</v>
      </c>
      <c r="K37" s="480">
        <v>1</v>
      </c>
      <c r="L37" s="480">
        <v>111</v>
      </c>
      <c r="M37" s="480">
        <v>2</v>
      </c>
      <c r="N37" s="480">
        <v>110</v>
      </c>
      <c r="O37" s="480">
        <v>1</v>
      </c>
      <c r="P37" s="480">
        <v>110</v>
      </c>
      <c r="Q37" s="480">
        <v>2</v>
      </c>
      <c r="R37" s="480">
        <v>109</v>
      </c>
      <c r="S37" s="481">
        <v>1</v>
      </c>
      <c r="T37" s="480">
        <v>105</v>
      </c>
      <c r="U37" s="481">
        <v>0</v>
      </c>
      <c r="V37" s="480">
        <v>105</v>
      </c>
      <c r="W37" s="481">
        <v>0</v>
      </c>
      <c r="X37" s="480">
        <v>105</v>
      </c>
      <c r="Y37" s="481">
        <v>0</v>
      </c>
    </row>
    <row r="38" spans="1:25" ht="20.100000000000001" customHeight="1" x14ac:dyDescent="0.2">
      <c r="A38" s="469" t="s">
        <v>227</v>
      </c>
      <c r="B38" s="470" t="s">
        <v>440</v>
      </c>
      <c r="C38" s="473" t="s">
        <v>127</v>
      </c>
      <c r="D38" s="480">
        <v>36</v>
      </c>
      <c r="E38" s="480">
        <v>1</v>
      </c>
      <c r="F38" s="480">
        <v>37</v>
      </c>
      <c r="G38" s="480">
        <v>1</v>
      </c>
      <c r="H38" s="480">
        <v>38</v>
      </c>
      <c r="I38" s="480">
        <v>3</v>
      </c>
      <c r="J38" s="480">
        <v>38</v>
      </c>
      <c r="K38" s="480">
        <v>0</v>
      </c>
      <c r="L38" s="480">
        <v>40</v>
      </c>
      <c r="M38" s="480">
        <v>1</v>
      </c>
      <c r="N38" s="480">
        <v>40</v>
      </c>
      <c r="O38" s="480">
        <v>0</v>
      </c>
      <c r="P38" s="480">
        <v>40</v>
      </c>
      <c r="Q38" s="480">
        <v>1</v>
      </c>
      <c r="R38" s="480">
        <v>40</v>
      </c>
      <c r="S38" s="481">
        <v>1</v>
      </c>
      <c r="T38" s="480">
        <v>40</v>
      </c>
      <c r="U38" s="481">
        <v>1</v>
      </c>
      <c r="V38" s="480">
        <v>40</v>
      </c>
      <c r="W38" s="481">
        <v>0</v>
      </c>
      <c r="X38" s="480">
        <v>40</v>
      </c>
      <c r="Y38" s="481">
        <v>0</v>
      </c>
    </row>
    <row r="39" spans="1:25" ht="20.100000000000001" customHeight="1" x14ac:dyDescent="0.2">
      <c r="A39" s="469" t="s">
        <v>230</v>
      </c>
      <c r="B39" s="470" t="s">
        <v>441</v>
      </c>
      <c r="C39" s="473" t="s">
        <v>127</v>
      </c>
      <c r="D39" s="480">
        <v>109</v>
      </c>
      <c r="E39" s="480">
        <v>1</v>
      </c>
      <c r="F39" s="480">
        <v>108</v>
      </c>
      <c r="G39" s="480" t="s">
        <v>496</v>
      </c>
      <c r="H39" s="480">
        <v>110</v>
      </c>
      <c r="I39" s="480">
        <v>1</v>
      </c>
      <c r="J39" s="480">
        <v>109</v>
      </c>
      <c r="K39" s="480">
        <v>0</v>
      </c>
      <c r="L39" s="480">
        <v>109</v>
      </c>
      <c r="M39" s="480">
        <v>0</v>
      </c>
      <c r="N39" s="480">
        <v>109</v>
      </c>
      <c r="O39" s="480">
        <v>0</v>
      </c>
      <c r="P39" s="480">
        <v>109</v>
      </c>
      <c r="Q39" s="480">
        <v>1</v>
      </c>
      <c r="R39" s="480">
        <v>109</v>
      </c>
      <c r="S39" s="481">
        <v>0</v>
      </c>
      <c r="T39" s="480">
        <v>109</v>
      </c>
      <c r="U39" s="481">
        <v>1</v>
      </c>
      <c r="V39" s="480">
        <v>109</v>
      </c>
      <c r="W39" s="481">
        <v>0</v>
      </c>
      <c r="X39" s="480">
        <v>109</v>
      </c>
      <c r="Y39" s="481">
        <v>0</v>
      </c>
    </row>
    <row r="40" spans="1:25" ht="20.100000000000001" customHeight="1" x14ac:dyDescent="0.2">
      <c r="A40" s="469" t="s">
        <v>230</v>
      </c>
      <c r="B40" s="470" t="s">
        <v>615</v>
      </c>
      <c r="C40" s="473" t="s">
        <v>132</v>
      </c>
      <c r="D40" s="480" t="s">
        <v>496</v>
      </c>
      <c r="E40" s="480" t="s">
        <v>496</v>
      </c>
      <c r="F40" s="480">
        <v>42</v>
      </c>
      <c r="G40" s="480" t="s">
        <v>496</v>
      </c>
      <c r="H40" s="480">
        <v>42</v>
      </c>
      <c r="I40" s="480">
        <v>0</v>
      </c>
      <c r="J40" s="480">
        <v>42</v>
      </c>
      <c r="K40" s="480">
        <v>0</v>
      </c>
      <c r="L40" s="480">
        <v>42</v>
      </c>
      <c r="M40" s="480">
        <v>0</v>
      </c>
      <c r="N40" s="480">
        <v>42</v>
      </c>
      <c r="O40" s="480">
        <v>0</v>
      </c>
      <c r="P40" s="480">
        <v>42</v>
      </c>
      <c r="Q40" s="480">
        <v>0</v>
      </c>
      <c r="R40" s="480">
        <v>63</v>
      </c>
      <c r="S40" s="481">
        <v>0</v>
      </c>
      <c r="T40" s="480">
        <v>64</v>
      </c>
      <c r="U40" s="481">
        <v>0</v>
      </c>
      <c r="V40" s="480">
        <v>63</v>
      </c>
      <c r="W40" s="481">
        <v>1</v>
      </c>
      <c r="X40" s="480">
        <v>63</v>
      </c>
      <c r="Y40" s="481">
        <v>2</v>
      </c>
    </row>
    <row r="41" spans="1:25" ht="20.100000000000001" customHeight="1" x14ac:dyDescent="0.2">
      <c r="A41" s="469" t="s">
        <v>237</v>
      </c>
      <c r="B41" s="470" t="s">
        <v>443</v>
      </c>
      <c r="C41" s="473" t="s">
        <v>132</v>
      </c>
      <c r="D41" s="480">
        <v>86</v>
      </c>
      <c r="E41" s="480" t="s">
        <v>496</v>
      </c>
      <c r="F41" s="480">
        <v>86</v>
      </c>
      <c r="G41" s="480">
        <v>1</v>
      </c>
      <c r="H41" s="480">
        <v>86</v>
      </c>
      <c r="I41" s="480">
        <v>1</v>
      </c>
      <c r="J41" s="480">
        <v>85</v>
      </c>
      <c r="K41" s="480">
        <v>0</v>
      </c>
      <c r="L41" s="480">
        <v>85</v>
      </c>
      <c r="M41" s="480">
        <v>0</v>
      </c>
      <c r="N41" s="480">
        <v>86</v>
      </c>
      <c r="O41" s="480">
        <v>1</v>
      </c>
      <c r="P41" s="480">
        <v>116</v>
      </c>
      <c r="Q41" s="480">
        <v>0</v>
      </c>
      <c r="R41" s="480">
        <v>119</v>
      </c>
      <c r="S41" s="481">
        <v>4</v>
      </c>
      <c r="T41" s="480">
        <v>116</v>
      </c>
      <c r="U41" s="481">
        <v>3</v>
      </c>
      <c r="V41" s="480">
        <v>118</v>
      </c>
      <c r="W41" s="481">
        <v>3</v>
      </c>
      <c r="X41" s="480">
        <v>118</v>
      </c>
      <c r="Y41" s="481">
        <v>3</v>
      </c>
    </row>
    <row r="42" spans="1:25" ht="20.100000000000001" customHeight="1" x14ac:dyDescent="0.2">
      <c r="A42" s="469" t="s">
        <v>237</v>
      </c>
      <c r="B42" s="470" t="s">
        <v>444</v>
      </c>
      <c r="C42" s="473" t="s">
        <v>127</v>
      </c>
      <c r="D42" s="480">
        <v>48</v>
      </c>
      <c r="E42" s="480">
        <v>1</v>
      </c>
      <c r="F42" s="480">
        <v>48</v>
      </c>
      <c r="G42" s="480">
        <v>1</v>
      </c>
      <c r="H42" s="480">
        <v>49</v>
      </c>
      <c r="I42" s="480">
        <v>1</v>
      </c>
      <c r="J42" s="480">
        <v>48</v>
      </c>
      <c r="K42" s="480">
        <v>1</v>
      </c>
      <c r="L42" s="480">
        <v>48</v>
      </c>
      <c r="M42" s="480">
        <v>0</v>
      </c>
      <c r="N42" s="480">
        <v>51</v>
      </c>
      <c r="O42" s="480">
        <v>0</v>
      </c>
      <c r="P42" s="480">
        <v>51</v>
      </c>
      <c r="Q42" s="480">
        <v>0</v>
      </c>
      <c r="R42" s="480">
        <v>52</v>
      </c>
      <c r="S42" s="481">
        <v>1</v>
      </c>
      <c r="T42" s="480">
        <v>53</v>
      </c>
      <c r="U42" s="481">
        <v>1</v>
      </c>
      <c r="V42" s="480">
        <v>55</v>
      </c>
      <c r="W42" s="481">
        <v>3</v>
      </c>
      <c r="X42" s="480">
        <v>52</v>
      </c>
      <c r="Y42" s="481">
        <v>1</v>
      </c>
    </row>
    <row r="43" spans="1:25" ht="20.100000000000001" customHeight="1" x14ac:dyDescent="0.2">
      <c r="A43" s="469" t="s">
        <v>242</v>
      </c>
      <c r="B43" s="470" t="s">
        <v>445</v>
      </c>
      <c r="C43" s="473" t="s">
        <v>127</v>
      </c>
      <c r="D43" s="480">
        <v>82</v>
      </c>
      <c r="E43" s="480">
        <v>2</v>
      </c>
      <c r="F43" s="480">
        <v>79</v>
      </c>
      <c r="G43" s="480">
        <v>3</v>
      </c>
      <c r="H43" s="480">
        <v>81</v>
      </c>
      <c r="I43" s="480">
        <v>0</v>
      </c>
      <c r="J43" s="480">
        <v>82</v>
      </c>
      <c r="K43" s="480">
        <v>0</v>
      </c>
      <c r="L43" s="480">
        <v>83</v>
      </c>
      <c r="M43" s="480">
        <v>0</v>
      </c>
      <c r="N43" s="480">
        <v>81</v>
      </c>
      <c r="O43" s="480">
        <v>1</v>
      </c>
      <c r="P43" s="480">
        <v>82</v>
      </c>
      <c r="Q43" s="480">
        <v>1</v>
      </c>
      <c r="R43" s="480">
        <v>82</v>
      </c>
      <c r="S43" s="481">
        <v>0</v>
      </c>
      <c r="T43" s="480">
        <v>85</v>
      </c>
      <c r="U43" s="481">
        <v>1</v>
      </c>
      <c r="V43" s="480">
        <v>82</v>
      </c>
      <c r="W43" s="481">
        <v>0</v>
      </c>
      <c r="X43" s="480">
        <v>80</v>
      </c>
      <c r="Y43" s="481">
        <v>2</v>
      </c>
    </row>
    <row r="44" spans="1:25" ht="20.100000000000001" customHeight="1" x14ac:dyDescent="0.2">
      <c r="A44" s="469" t="s">
        <v>245</v>
      </c>
      <c r="B44" s="470" t="s">
        <v>246</v>
      </c>
      <c r="C44" s="473" t="s">
        <v>127</v>
      </c>
      <c r="D44" s="480">
        <v>95</v>
      </c>
      <c r="E44" s="480">
        <v>1</v>
      </c>
      <c r="F44" s="480">
        <v>92</v>
      </c>
      <c r="G44" s="480">
        <v>2</v>
      </c>
      <c r="H44" s="480">
        <v>90</v>
      </c>
      <c r="I44" s="480">
        <v>0</v>
      </c>
      <c r="J44" s="480">
        <v>89</v>
      </c>
      <c r="K44" s="480">
        <v>2</v>
      </c>
      <c r="L44" s="480">
        <v>91</v>
      </c>
      <c r="M44" s="480">
        <v>0</v>
      </c>
      <c r="N44" s="480">
        <v>88</v>
      </c>
      <c r="O44" s="480">
        <v>0</v>
      </c>
      <c r="P44" s="480">
        <v>92</v>
      </c>
      <c r="Q44" s="480">
        <v>0</v>
      </c>
      <c r="R44" s="480">
        <v>92</v>
      </c>
      <c r="S44" s="481">
        <v>1</v>
      </c>
      <c r="T44" s="480">
        <v>96</v>
      </c>
      <c r="U44" s="481">
        <v>0</v>
      </c>
      <c r="V44" s="480">
        <v>92</v>
      </c>
      <c r="W44" s="481">
        <v>0</v>
      </c>
      <c r="X44" s="480">
        <v>90</v>
      </c>
      <c r="Y44" s="481">
        <v>0</v>
      </c>
    </row>
    <row r="45" spans="1:25" ht="20.100000000000001" customHeight="1" x14ac:dyDescent="0.2">
      <c r="A45" s="469" t="s">
        <v>249</v>
      </c>
      <c r="B45" s="470" t="s">
        <v>446</v>
      </c>
      <c r="C45" s="473" t="s">
        <v>132</v>
      </c>
      <c r="D45" s="480">
        <v>80</v>
      </c>
      <c r="E45" s="480">
        <v>2</v>
      </c>
      <c r="F45" s="480">
        <v>80</v>
      </c>
      <c r="G45" s="480" t="s">
        <v>496</v>
      </c>
      <c r="H45" s="480">
        <v>80</v>
      </c>
      <c r="I45" s="480">
        <v>0</v>
      </c>
      <c r="J45" s="480">
        <v>80</v>
      </c>
      <c r="K45" s="480">
        <v>0</v>
      </c>
      <c r="L45" s="480">
        <v>80</v>
      </c>
      <c r="M45" s="480">
        <v>0</v>
      </c>
      <c r="N45" s="480">
        <v>80</v>
      </c>
      <c r="O45" s="480">
        <v>0</v>
      </c>
      <c r="P45" s="480">
        <v>84</v>
      </c>
      <c r="Q45" s="480">
        <v>0</v>
      </c>
      <c r="R45" s="480">
        <v>84</v>
      </c>
      <c r="S45" s="481">
        <v>0</v>
      </c>
      <c r="T45" s="480">
        <v>88</v>
      </c>
      <c r="U45" s="481">
        <v>1</v>
      </c>
      <c r="V45" s="480">
        <v>84</v>
      </c>
      <c r="W45" s="481">
        <v>0</v>
      </c>
      <c r="X45" s="480">
        <v>84</v>
      </c>
      <c r="Y45" s="481">
        <v>0</v>
      </c>
    </row>
    <row r="46" spans="1:25" ht="20.100000000000001" customHeight="1" x14ac:dyDescent="0.2">
      <c r="A46" s="469" t="s">
        <v>249</v>
      </c>
      <c r="B46" s="470" t="s">
        <v>447</v>
      </c>
      <c r="C46" s="473" t="s">
        <v>132</v>
      </c>
      <c r="D46" s="480">
        <v>246</v>
      </c>
      <c r="E46" s="480">
        <v>1</v>
      </c>
      <c r="F46" s="480">
        <v>368</v>
      </c>
      <c r="G46" s="480" t="s">
        <v>496</v>
      </c>
      <c r="H46" s="480">
        <v>384</v>
      </c>
      <c r="I46" s="480">
        <v>6</v>
      </c>
      <c r="J46" s="480">
        <v>387</v>
      </c>
      <c r="K46" s="480">
        <v>5</v>
      </c>
      <c r="L46" s="480">
        <v>382</v>
      </c>
      <c r="M46" s="480">
        <v>11</v>
      </c>
      <c r="N46" s="480">
        <v>379</v>
      </c>
      <c r="O46" s="480">
        <v>3</v>
      </c>
      <c r="P46" s="480">
        <v>380</v>
      </c>
      <c r="Q46" s="480">
        <v>7</v>
      </c>
      <c r="R46" s="480">
        <v>383</v>
      </c>
      <c r="S46" s="481">
        <v>10</v>
      </c>
      <c r="T46" s="480">
        <v>366</v>
      </c>
      <c r="U46" s="481">
        <v>6</v>
      </c>
      <c r="V46" s="480">
        <v>378</v>
      </c>
      <c r="W46" s="481">
        <v>14</v>
      </c>
      <c r="X46" s="480">
        <v>378</v>
      </c>
      <c r="Y46" s="481">
        <v>7</v>
      </c>
    </row>
    <row r="47" spans="1:25" ht="20.100000000000001" customHeight="1" x14ac:dyDescent="0.2">
      <c r="A47" s="469" t="s">
        <v>249</v>
      </c>
      <c r="B47" s="470" t="s">
        <v>448</v>
      </c>
      <c r="C47" s="473" t="s">
        <v>127</v>
      </c>
      <c r="D47" s="480">
        <v>41</v>
      </c>
      <c r="E47" s="480" t="s">
        <v>496</v>
      </c>
      <c r="F47" s="480">
        <v>41</v>
      </c>
      <c r="G47" s="480" t="s">
        <v>496</v>
      </c>
      <c r="H47" s="480">
        <v>42</v>
      </c>
      <c r="I47" s="480">
        <v>0</v>
      </c>
      <c r="J47" s="480">
        <v>44</v>
      </c>
      <c r="K47" s="480">
        <v>0</v>
      </c>
      <c r="L47" s="480">
        <v>44</v>
      </c>
      <c r="M47" s="480">
        <v>0</v>
      </c>
      <c r="N47" s="480">
        <v>44</v>
      </c>
      <c r="O47" s="480">
        <v>0</v>
      </c>
      <c r="P47" s="480">
        <v>46</v>
      </c>
      <c r="Q47" s="480">
        <v>0</v>
      </c>
      <c r="R47" s="480">
        <v>46</v>
      </c>
      <c r="S47" s="481">
        <v>0</v>
      </c>
      <c r="T47" s="480">
        <v>47</v>
      </c>
      <c r="U47" s="481">
        <v>0</v>
      </c>
      <c r="V47" s="480">
        <v>45</v>
      </c>
      <c r="W47" s="481">
        <v>1</v>
      </c>
      <c r="X47" s="480">
        <v>46</v>
      </c>
      <c r="Y47" s="481">
        <v>0</v>
      </c>
    </row>
    <row r="48" spans="1:25" ht="20.100000000000001" customHeight="1" x14ac:dyDescent="0.2">
      <c r="A48" s="469" t="s">
        <v>249</v>
      </c>
      <c r="B48" s="470" t="s">
        <v>616</v>
      </c>
      <c r="C48" s="473" t="s">
        <v>132</v>
      </c>
      <c r="D48" s="480" t="s">
        <v>496</v>
      </c>
      <c r="E48" s="480" t="s">
        <v>496</v>
      </c>
      <c r="F48" s="480" t="s">
        <v>496</v>
      </c>
      <c r="G48" s="480" t="s">
        <v>496</v>
      </c>
      <c r="H48" s="480" t="s">
        <v>496</v>
      </c>
      <c r="I48" s="480" t="s">
        <v>496</v>
      </c>
      <c r="J48" s="480" t="s">
        <v>496</v>
      </c>
      <c r="K48" s="480" t="s">
        <v>496</v>
      </c>
      <c r="L48" s="480">
        <v>112</v>
      </c>
      <c r="M48" s="480" t="s">
        <v>496</v>
      </c>
      <c r="N48" s="480">
        <v>111</v>
      </c>
      <c r="O48" s="480">
        <v>1</v>
      </c>
      <c r="P48" s="480">
        <v>111</v>
      </c>
      <c r="Q48" s="480">
        <v>1</v>
      </c>
      <c r="R48" s="480">
        <v>114</v>
      </c>
      <c r="S48" s="481">
        <v>3</v>
      </c>
      <c r="T48" s="480">
        <v>113</v>
      </c>
      <c r="U48" s="481">
        <v>0</v>
      </c>
      <c r="V48" s="480">
        <v>114</v>
      </c>
      <c r="W48" s="481">
        <v>1</v>
      </c>
      <c r="X48" s="480">
        <v>113</v>
      </c>
      <c r="Y48" s="481">
        <v>0</v>
      </c>
    </row>
    <row r="49" spans="1:25" ht="20.100000000000001" customHeight="1" x14ac:dyDescent="0.2">
      <c r="A49" s="469" t="s">
        <v>249</v>
      </c>
      <c r="B49" s="470" t="s">
        <v>450</v>
      </c>
      <c r="C49" s="473" t="s">
        <v>127</v>
      </c>
      <c r="D49" s="480">
        <v>90</v>
      </c>
      <c r="E49" s="480" t="s">
        <v>496</v>
      </c>
      <c r="F49" s="480">
        <v>91</v>
      </c>
      <c r="G49" s="480">
        <v>1</v>
      </c>
      <c r="H49" s="480">
        <v>93</v>
      </c>
      <c r="I49" s="480">
        <v>3</v>
      </c>
      <c r="J49" s="480">
        <v>90</v>
      </c>
      <c r="K49" s="480">
        <v>0</v>
      </c>
      <c r="L49" s="480">
        <v>95</v>
      </c>
      <c r="M49" s="480">
        <v>2</v>
      </c>
      <c r="N49" s="480">
        <v>90</v>
      </c>
      <c r="O49" s="480">
        <v>0</v>
      </c>
      <c r="P49" s="480">
        <v>93</v>
      </c>
      <c r="Q49" s="480">
        <v>0</v>
      </c>
      <c r="R49" s="480">
        <v>93</v>
      </c>
      <c r="S49" s="481">
        <v>1</v>
      </c>
      <c r="T49" s="480">
        <v>95</v>
      </c>
      <c r="U49" s="481">
        <v>0</v>
      </c>
      <c r="V49" s="480">
        <v>95</v>
      </c>
      <c r="W49" s="481">
        <v>0</v>
      </c>
      <c r="X49" s="480">
        <v>93</v>
      </c>
      <c r="Y49" s="481">
        <v>0</v>
      </c>
    </row>
    <row r="50" spans="1:25" ht="20.100000000000001" customHeight="1" x14ac:dyDescent="0.2">
      <c r="A50" s="469" t="s">
        <v>263</v>
      </c>
      <c r="B50" s="470" t="s">
        <v>451</v>
      </c>
      <c r="C50" s="473" t="s">
        <v>127</v>
      </c>
      <c r="D50" s="480">
        <v>81</v>
      </c>
      <c r="E50" s="480" t="s">
        <v>496</v>
      </c>
      <c r="F50" s="480">
        <v>81</v>
      </c>
      <c r="G50" s="480" t="s">
        <v>496</v>
      </c>
      <c r="H50" s="480">
        <v>83</v>
      </c>
      <c r="I50" s="480">
        <v>0</v>
      </c>
      <c r="J50" s="480">
        <v>85</v>
      </c>
      <c r="K50" s="480">
        <v>3</v>
      </c>
      <c r="L50" s="480">
        <v>82</v>
      </c>
      <c r="M50" s="480">
        <v>0</v>
      </c>
      <c r="N50" s="480">
        <v>82</v>
      </c>
      <c r="O50" s="480">
        <v>0</v>
      </c>
      <c r="P50" s="480">
        <v>84</v>
      </c>
      <c r="Q50" s="480">
        <v>1</v>
      </c>
      <c r="R50" s="480">
        <v>83</v>
      </c>
      <c r="S50" s="481">
        <v>1</v>
      </c>
      <c r="T50" s="480">
        <v>84</v>
      </c>
      <c r="U50" s="481">
        <v>2</v>
      </c>
      <c r="V50" s="480">
        <v>75</v>
      </c>
      <c r="W50" s="481">
        <v>0</v>
      </c>
      <c r="X50" s="480">
        <v>82</v>
      </c>
      <c r="Y50" s="481">
        <v>0</v>
      </c>
    </row>
    <row r="51" spans="1:25" ht="20.100000000000001" customHeight="1" x14ac:dyDescent="0.2">
      <c r="A51" s="469" t="s">
        <v>263</v>
      </c>
      <c r="B51" s="470" t="s">
        <v>452</v>
      </c>
      <c r="C51" s="473" t="s">
        <v>127</v>
      </c>
      <c r="D51" s="480">
        <v>52</v>
      </c>
      <c r="E51" s="480" t="s">
        <v>496</v>
      </c>
      <c r="F51" s="480">
        <v>52</v>
      </c>
      <c r="G51" s="480" t="s">
        <v>496</v>
      </c>
      <c r="H51" s="480">
        <v>53</v>
      </c>
      <c r="I51" s="480">
        <v>1</v>
      </c>
      <c r="J51" s="480">
        <v>53</v>
      </c>
      <c r="K51" s="480">
        <v>0</v>
      </c>
      <c r="L51" s="480">
        <v>53</v>
      </c>
      <c r="M51" s="480">
        <v>0</v>
      </c>
      <c r="N51" s="480">
        <v>52</v>
      </c>
      <c r="O51" s="480">
        <v>0</v>
      </c>
      <c r="P51" s="480">
        <v>52</v>
      </c>
      <c r="Q51" s="480">
        <v>0</v>
      </c>
      <c r="R51" s="480">
        <v>52</v>
      </c>
      <c r="S51" s="481">
        <v>2</v>
      </c>
      <c r="T51" s="480">
        <v>52</v>
      </c>
      <c r="U51" s="481">
        <v>0</v>
      </c>
      <c r="V51" s="480">
        <v>54</v>
      </c>
      <c r="W51" s="481">
        <v>1</v>
      </c>
      <c r="X51" s="480">
        <v>52</v>
      </c>
      <c r="Y51" s="481">
        <v>2</v>
      </c>
    </row>
    <row r="52" spans="1:25" ht="20.100000000000001" customHeight="1" x14ac:dyDescent="0.2">
      <c r="A52" s="469" t="s">
        <v>267</v>
      </c>
      <c r="B52" s="470" t="s">
        <v>453</v>
      </c>
      <c r="C52" s="473" t="s">
        <v>127</v>
      </c>
      <c r="D52" s="480">
        <v>110</v>
      </c>
      <c r="E52" s="480" t="s">
        <v>496</v>
      </c>
      <c r="F52" s="480">
        <v>110</v>
      </c>
      <c r="G52" s="480" t="s">
        <v>496</v>
      </c>
      <c r="H52" s="480">
        <v>109</v>
      </c>
      <c r="I52" s="480">
        <v>0</v>
      </c>
      <c r="J52" s="480">
        <v>110</v>
      </c>
      <c r="K52" s="480">
        <v>0</v>
      </c>
      <c r="L52" s="480">
        <v>110</v>
      </c>
      <c r="M52" s="480">
        <v>0</v>
      </c>
      <c r="N52" s="480">
        <v>110</v>
      </c>
      <c r="O52" s="480">
        <v>0</v>
      </c>
      <c r="P52" s="480">
        <v>120</v>
      </c>
      <c r="Q52" s="480">
        <v>0</v>
      </c>
      <c r="R52" s="480">
        <v>120</v>
      </c>
      <c r="S52" s="481">
        <v>3</v>
      </c>
      <c r="T52" s="480">
        <v>120</v>
      </c>
      <c r="U52" s="481">
        <v>0</v>
      </c>
      <c r="V52" s="480">
        <v>120</v>
      </c>
      <c r="W52" s="481">
        <v>3</v>
      </c>
      <c r="X52" s="480">
        <v>120</v>
      </c>
      <c r="Y52" s="481">
        <v>2</v>
      </c>
    </row>
    <row r="53" spans="1:25" ht="20.100000000000001" customHeight="1" x14ac:dyDescent="0.2">
      <c r="A53" s="469" t="s">
        <v>267</v>
      </c>
      <c r="B53" s="470" t="s">
        <v>454</v>
      </c>
      <c r="C53" s="473" t="s">
        <v>132</v>
      </c>
      <c r="D53" s="480">
        <v>74</v>
      </c>
      <c r="E53" s="480" t="s">
        <v>496</v>
      </c>
      <c r="F53" s="480">
        <v>75</v>
      </c>
      <c r="G53" s="480" t="s">
        <v>496</v>
      </c>
      <c r="H53" s="480">
        <v>74</v>
      </c>
      <c r="I53" s="480">
        <v>2</v>
      </c>
      <c r="J53" s="480">
        <v>76</v>
      </c>
      <c r="K53" s="480">
        <v>1</v>
      </c>
      <c r="L53" s="480">
        <v>76</v>
      </c>
      <c r="M53" s="480">
        <v>1</v>
      </c>
      <c r="N53" s="480">
        <v>75</v>
      </c>
      <c r="O53" s="480">
        <v>1</v>
      </c>
      <c r="P53" s="480">
        <v>75</v>
      </c>
      <c r="Q53" s="480">
        <v>0</v>
      </c>
      <c r="R53" s="480">
        <v>77</v>
      </c>
      <c r="S53" s="481">
        <v>1</v>
      </c>
      <c r="T53" s="480">
        <v>76</v>
      </c>
      <c r="U53" s="481">
        <v>0</v>
      </c>
      <c r="V53" s="480">
        <v>77</v>
      </c>
      <c r="W53" s="481">
        <v>0</v>
      </c>
      <c r="X53" s="480">
        <v>74</v>
      </c>
      <c r="Y53" s="481">
        <v>0</v>
      </c>
    </row>
    <row r="54" spans="1:25" ht="20.100000000000001" customHeight="1" x14ac:dyDescent="0.2">
      <c r="A54" s="469" t="s">
        <v>272</v>
      </c>
      <c r="B54" s="470" t="s">
        <v>455</v>
      </c>
      <c r="C54" s="473" t="s">
        <v>127</v>
      </c>
      <c r="D54" s="480">
        <v>57</v>
      </c>
      <c r="E54" s="480">
        <v>1</v>
      </c>
      <c r="F54" s="480">
        <v>55</v>
      </c>
      <c r="G54" s="480" t="s">
        <v>496</v>
      </c>
      <c r="H54" s="480">
        <v>56</v>
      </c>
      <c r="I54" s="480">
        <v>0</v>
      </c>
      <c r="J54" s="480">
        <v>57</v>
      </c>
      <c r="K54" s="480">
        <v>1</v>
      </c>
      <c r="L54" s="480">
        <v>54</v>
      </c>
      <c r="M54" s="480">
        <v>2</v>
      </c>
      <c r="N54" s="480">
        <v>54</v>
      </c>
      <c r="O54" s="480">
        <v>0</v>
      </c>
      <c r="P54" s="480">
        <v>54</v>
      </c>
      <c r="Q54" s="480">
        <v>1</v>
      </c>
      <c r="R54" s="480">
        <v>53</v>
      </c>
      <c r="S54" s="481">
        <v>0</v>
      </c>
      <c r="T54" s="480">
        <v>52</v>
      </c>
      <c r="U54" s="481">
        <v>0</v>
      </c>
      <c r="V54" s="480">
        <v>54</v>
      </c>
      <c r="W54" s="481">
        <v>2</v>
      </c>
      <c r="X54" s="480">
        <v>54</v>
      </c>
      <c r="Y54" s="481">
        <v>0</v>
      </c>
    </row>
    <row r="55" spans="1:25" ht="20.100000000000001" customHeight="1" x14ac:dyDescent="0.2">
      <c r="A55" s="469" t="s">
        <v>276</v>
      </c>
      <c r="B55" s="470" t="s">
        <v>456</v>
      </c>
      <c r="C55" s="473" t="s">
        <v>127</v>
      </c>
      <c r="D55" s="480">
        <v>75</v>
      </c>
      <c r="E55" s="480" t="s">
        <v>496</v>
      </c>
      <c r="F55" s="480">
        <v>75</v>
      </c>
      <c r="G55" s="480" t="s">
        <v>496</v>
      </c>
      <c r="H55" s="480">
        <v>76</v>
      </c>
      <c r="I55" s="480">
        <v>0</v>
      </c>
      <c r="J55" s="480">
        <v>76</v>
      </c>
      <c r="K55" s="480">
        <v>1</v>
      </c>
      <c r="L55" s="480">
        <v>76</v>
      </c>
      <c r="M55" s="480">
        <v>0</v>
      </c>
      <c r="N55" s="480">
        <v>76</v>
      </c>
      <c r="O55" s="480">
        <v>2</v>
      </c>
      <c r="P55" s="480">
        <v>76</v>
      </c>
      <c r="Q55" s="480">
        <v>5</v>
      </c>
      <c r="R55" s="480">
        <v>78</v>
      </c>
      <c r="S55" s="481">
        <v>3</v>
      </c>
      <c r="T55" s="480">
        <v>74</v>
      </c>
      <c r="U55" s="481">
        <v>0</v>
      </c>
      <c r="V55" s="480">
        <v>75</v>
      </c>
      <c r="W55" s="481">
        <v>2</v>
      </c>
      <c r="X55" s="480">
        <v>75</v>
      </c>
      <c r="Y55" s="481">
        <v>0</v>
      </c>
    </row>
    <row r="56" spans="1:25" ht="20.100000000000001" customHeight="1" x14ac:dyDescent="0.2">
      <c r="A56" s="469" t="s">
        <v>279</v>
      </c>
      <c r="B56" s="470" t="s">
        <v>457</v>
      </c>
      <c r="C56" s="473" t="s">
        <v>283</v>
      </c>
      <c r="D56" s="480">
        <v>129</v>
      </c>
      <c r="E56" s="480">
        <v>1</v>
      </c>
      <c r="F56" s="480">
        <v>128</v>
      </c>
      <c r="G56" s="480" t="s">
        <v>496</v>
      </c>
      <c r="H56" s="480">
        <v>140</v>
      </c>
      <c r="I56" s="480">
        <v>1</v>
      </c>
      <c r="J56" s="480">
        <v>140</v>
      </c>
      <c r="K56" s="480">
        <v>3</v>
      </c>
      <c r="L56" s="480">
        <v>140</v>
      </c>
      <c r="M56" s="480">
        <v>2</v>
      </c>
      <c r="N56" s="480">
        <v>139</v>
      </c>
      <c r="O56" s="480">
        <v>2</v>
      </c>
      <c r="P56" s="480">
        <v>140</v>
      </c>
      <c r="Q56" s="480">
        <v>4</v>
      </c>
      <c r="R56" s="480">
        <v>142</v>
      </c>
      <c r="S56" s="481">
        <v>4</v>
      </c>
      <c r="T56" s="480">
        <v>141</v>
      </c>
      <c r="U56" s="481">
        <v>1</v>
      </c>
      <c r="V56" s="480">
        <v>142</v>
      </c>
      <c r="W56" s="481">
        <v>3</v>
      </c>
      <c r="X56" s="480">
        <v>142</v>
      </c>
      <c r="Y56" s="481">
        <v>8</v>
      </c>
    </row>
    <row r="57" spans="1:25" ht="20.100000000000001" customHeight="1" x14ac:dyDescent="0.2">
      <c r="A57" s="469" t="s">
        <v>279</v>
      </c>
      <c r="B57" s="470" t="s">
        <v>458</v>
      </c>
      <c r="C57" s="473" t="s">
        <v>132</v>
      </c>
      <c r="D57" s="480">
        <v>122</v>
      </c>
      <c r="E57" s="480">
        <v>1</v>
      </c>
      <c r="F57" s="480">
        <v>120</v>
      </c>
      <c r="G57" s="480" t="s">
        <v>496</v>
      </c>
      <c r="H57" s="480">
        <v>118</v>
      </c>
      <c r="I57" s="480">
        <v>0</v>
      </c>
      <c r="J57" s="480">
        <v>121</v>
      </c>
      <c r="K57" s="480">
        <v>0</v>
      </c>
      <c r="L57" s="480">
        <v>125</v>
      </c>
      <c r="M57" s="480">
        <v>2</v>
      </c>
      <c r="N57" s="480">
        <v>133</v>
      </c>
      <c r="O57" s="480">
        <v>0</v>
      </c>
      <c r="P57" s="480">
        <v>134</v>
      </c>
      <c r="Q57" s="480">
        <v>0</v>
      </c>
      <c r="R57" s="480">
        <v>136</v>
      </c>
      <c r="S57" s="481">
        <v>1</v>
      </c>
      <c r="T57" s="480">
        <v>136</v>
      </c>
      <c r="U57" s="481">
        <v>0</v>
      </c>
      <c r="V57" s="480">
        <v>150</v>
      </c>
      <c r="W57" s="481">
        <v>0</v>
      </c>
      <c r="X57" s="480">
        <v>150</v>
      </c>
      <c r="Y57" s="481">
        <v>1</v>
      </c>
    </row>
    <row r="58" spans="1:25" ht="20.100000000000001" customHeight="1" x14ac:dyDescent="0.2">
      <c r="A58" s="469" t="s">
        <v>279</v>
      </c>
      <c r="B58" s="470" t="s">
        <v>459</v>
      </c>
      <c r="C58" s="473" t="s">
        <v>283</v>
      </c>
      <c r="D58" s="480">
        <v>79</v>
      </c>
      <c r="E58" s="480" t="s">
        <v>496</v>
      </c>
      <c r="F58" s="480">
        <v>80</v>
      </c>
      <c r="G58" s="480" t="s">
        <v>496</v>
      </c>
      <c r="H58" s="480">
        <v>80</v>
      </c>
      <c r="I58" s="480">
        <v>0</v>
      </c>
      <c r="J58" s="480">
        <v>79</v>
      </c>
      <c r="K58" s="480">
        <v>0</v>
      </c>
      <c r="L58" s="480">
        <v>80</v>
      </c>
      <c r="M58" s="480">
        <v>0</v>
      </c>
      <c r="N58" s="480">
        <v>80</v>
      </c>
      <c r="O58" s="480">
        <v>1</v>
      </c>
      <c r="P58" s="480">
        <v>77</v>
      </c>
      <c r="Q58" s="480">
        <v>1</v>
      </c>
      <c r="R58" s="480">
        <v>80</v>
      </c>
      <c r="S58" s="481">
        <v>1</v>
      </c>
      <c r="T58" s="480">
        <v>80</v>
      </c>
      <c r="U58" s="481">
        <v>1</v>
      </c>
      <c r="V58" s="480">
        <v>80</v>
      </c>
      <c r="W58" s="481">
        <v>0</v>
      </c>
      <c r="X58" s="480">
        <v>80</v>
      </c>
      <c r="Y58" s="481">
        <v>0</v>
      </c>
    </row>
    <row r="59" spans="1:25" ht="20.100000000000001" customHeight="1" x14ac:dyDescent="0.2">
      <c r="A59" s="469" t="s">
        <v>288</v>
      </c>
      <c r="B59" s="470" t="s">
        <v>460</v>
      </c>
      <c r="C59" s="473" t="s">
        <v>127</v>
      </c>
      <c r="D59" s="480">
        <v>72</v>
      </c>
      <c r="E59" s="480" t="s">
        <v>496</v>
      </c>
      <c r="F59" s="480">
        <v>74</v>
      </c>
      <c r="G59" s="480" t="s">
        <v>496</v>
      </c>
      <c r="H59" s="480">
        <v>75</v>
      </c>
      <c r="I59" s="480">
        <v>0</v>
      </c>
      <c r="J59" s="480">
        <v>75</v>
      </c>
      <c r="K59" s="480">
        <v>0</v>
      </c>
      <c r="L59" s="480">
        <v>75</v>
      </c>
      <c r="M59" s="480">
        <v>0</v>
      </c>
      <c r="N59" s="480">
        <v>75</v>
      </c>
      <c r="O59" s="480">
        <v>0</v>
      </c>
      <c r="P59" s="480">
        <v>75</v>
      </c>
      <c r="Q59" s="480">
        <v>0</v>
      </c>
      <c r="R59" s="480">
        <v>76</v>
      </c>
      <c r="S59" s="481">
        <v>0</v>
      </c>
      <c r="T59" s="480">
        <v>78</v>
      </c>
      <c r="U59" s="481">
        <v>0</v>
      </c>
      <c r="V59" s="480">
        <v>78</v>
      </c>
      <c r="W59" s="481">
        <v>0</v>
      </c>
      <c r="X59" s="480">
        <v>78</v>
      </c>
      <c r="Y59" s="481">
        <v>0</v>
      </c>
    </row>
    <row r="60" spans="1:25" ht="20.100000000000001" customHeight="1" x14ac:dyDescent="0.2">
      <c r="A60" s="469" t="s">
        <v>291</v>
      </c>
      <c r="B60" s="636" t="s">
        <v>617</v>
      </c>
      <c r="C60" s="636" t="s">
        <v>132</v>
      </c>
      <c r="D60" s="480">
        <v>0</v>
      </c>
      <c r="E60" s="480">
        <v>0</v>
      </c>
      <c r="F60" s="480">
        <v>0</v>
      </c>
      <c r="G60" s="480">
        <v>0</v>
      </c>
      <c r="H60" s="480">
        <v>0</v>
      </c>
      <c r="I60" s="480">
        <v>0</v>
      </c>
      <c r="J60" s="480">
        <v>0</v>
      </c>
      <c r="K60" s="480">
        <v>0</v>
      </c>
      <c r="L60" s="480">
        <v>0</v>
      </c>
      <c r="M60" s="480">
        <v>0</v>
      </c>
      <c r="N60" s="480">
        <v>0</v>
      </c>
      <c r="O60" s="480">
        <v>0</v>
      </c>
      <c r="P60" s="480">
        <v>0</v>
      </c>
      <c r="Q60" s="480">
        <v>0</v>
      </c>
      <c r="R60" s="480">
        <v>0</v>
      </c>
      <c r="S60" s="481">
        <v>0</v>
      </c>
      <c r="T60" s="480">
        <v>0</v>
      </c>
      <c r="U60" s="481">
        <v>0</v>
      </c>
      <c r="V60" s="480">
        <v>0</v>
      </c>
      <c r="W60" s="481">
        <v>0</v>
      </c>
      <c r="X60" s="480">
        <v>80</v>
      </c>
      <c r="Y60" s="481">
        <v>0</v>
      </c>
    </row>
    <row r="61" spans="1:25" ht="20.100000000000001" customHeight="1" x14ac:dyDescent="0.2">
      <c r="A61" s="469" t="s">
        <v>291</v>
      </c>
      <c r="B61" s="470" t="s">
        <v>462</v>
      </c>
      <c r="C61" s="473" t="s">
        <v>132</v>
      </c>
      <c r="D61" s="480">
        <v>60</v>
      </c>
      <c r="E61" s="480" t="s">
        <v>496</v>
      </c>
      <c r="F61" s="480">
        <v>62</v>
      </c>
      <c r="G61" s="480">
        <v>2</v>
      </c>
      <c r="H61" s="480">
        <v>60</v>
      </c>
      <c r="I61" s="480">
        <v>0</v>
      </c>
      <c r="J61" s="480">
        <v>61</v>
      </c>
      <c r="K61" s="480">
        <v>1</v>
      </c>
      <c r="L61" s="480">
        <v>61</v>
      </c>
      <c r="M61" s="480">
        <v>0</v>
      </c>
      <c r="N61" s="480">
        <v>61</v>
      </c>
      <c r="O61" s="480">
        <v>1</v>
      </c>
      <c r="P61" s="480">
        <v>61</v>
      </c>
      <c r="Q61" s="480">
        <v>1</v>
      </c>
      <c r="R61" s="480">
        <v>62</v>
      </c>
      <c r="S61" s="481">
        <v>0</v>
      </c>
      <c r="T61" s="480">
        <v>61</v>
      </c>
      <c r="U61" s="481">
        <v>0</v>
      </c>
      <c r="V61" s="480">
        <v>62</v>
      </c>
      <c r="W61" s="481">
        <v>0</v>
      </c>
      <c r="X61" s="480">
        <v>75</v>
      </c>
      <c r="Y61" s="481">
        <v>0</v>
      </c>
    </row>
    <row r="62" spans="1:25" ht="20.100000000000001" customHeight="1" x14ac:dyDescent="0.2">
      <c r="A62" s="469" t="s">
        <v>291</v>
      </c>
      <c r="B62" s="470" t="s">
        <v>464</v>
      </c>
      <c r="C62" s="473" t="s">
        <v>127</v>
      </c>
      <c r="D62" s="480">
        <v>90</v>
      </c>
      <c r="E62" s="480" t="s">
        <v>496</v>
      </c>
      <c r="F62" s="480">
        <v>89</v>
      </c>
      <c r="G62" s="480" t="s">
        <v>496</v>
      </c>
      <c r="H62" s="480">
        <v>90</v>
      </c>
      <c r="I62" s="480">
        <v>0</v>
      </c>
      <c r="J62" s="480">
        <v>94</v>
      </c>
      <c r="K62" s="480">
        <v>0</v>
      </c>
      <c r="L62" s="480">
        <v>99</v>
      </c>
      <c r="M62" s="480">
        <v>2</v>
      </c>
      <c r="N62" s="480">
        <v>98</v>
      </c>
      <c r="O62" s="480">
        <v>0</v>
      </c>
      <c r="P62" s="480">
        <v>99</v>
      </c>
      <c r="Q62" s="480">
        <v>6</v>
      </c>
      <c r="R62" s="480">
        <v>97</v>
      </c>
      <c r="S62" s="481">
        <v>1</v>
      </c>
      <c r="T62" s="480">
        <v>98</v>
      </c>
      <c r="U62" s="481">
        <v>0</v>
      </c>
      <c r="V62" s="480">
        <v>106</v>
      </c>
      <c r="W62" s="481">
        <v>1</v>
      </c>
      <c r="X62" s="480">
        <v>110</v>
      </c>
      <c r="Y62" s="481">
        <v>0</v>
      </c>
    </row>
    <row r="63" spans="1:25" ht="20.100000000000001" customHeight="1" x14ac:dyDescent="0.2">
      <c r="A63" s="469" t="s">
        <v>300</v>
      </c>
      <c r="B63" s="470" t="s">
        <v>465</v>
      </c>
      <c r="C63" s="473" t="s">
        <v>127</v>
      </c>
      <c r="D63" s="480">
        <v>105</v>
      </c>
      <c r="E63" s="480" t="s">
        <v>496</v>
      </c>
      <c r="F63" s="480">
        <v>105</v>
      </c>
      <c r="G63" s="480">
        <v>1</v>
      </c>
      <c r="H63" s="480">
        <v>106</v>
      </c>
      <c r="I63" s="480">
        <v>2</v>
      </c>
      <c r="J63" s="480">
        <v>105</v>
      </c>
      <c r="K63" s="480">
        <v>0</v>
      </c>
      <c r="L63" s="480">
        <v>104</v>
      </c>
      <c r="M63" s="480">
        <v>0</v>
      </c>
      <c r="N63" s="480">
        <v>106</v>
      </c>
      <c r="O63" s="480">
        <v>2</v>
      </c>
      <c r="P63" s="480">
        <v>105</v>
      </c>
      <c r="Q63" s="480">
        <v>1</v>
      </c>
      <c r="R63" s="480">
        <v>106</v>
      </c>
      <c r="S63" s="481">
        <v>0</v>
      </c>
      <c r="T63" s="480">
        <v>106</v>
      </c>
      <c r="U63" s="481">
        <v>3</v>
      </c>
      <c r="V63" s="480">
        <v>105</v>
      </c>
      <c r="W63" s="481">
        <v>0</v>
      </c>
      <c r="X63" s="480">
        <v>106</v>
      </c>
      <c r="Y63" s="481">
        <v>3</v>
      </c>
    </row>
    <row r="64" spans="1:25" ht="20.100000000000001" customHeight="1" x14ac:dyDescent="0.2">
      <c r="A64" s="478" t="s">
        <v>300</v>
      </c>
      <c r="B64" s="483" t="s">
        <v>618</v>
      </c>
      <c r="C64" s="561" t="s">
        <v>127</v>
      </c>
      <c r="D64" s="480">
        <v>0</v>
      </c>
      <c r="E64" s="480">
        <v>0</v>
      </c>
      <c r="F64" s="480">
        <v>0</v>
      </c>
      <c r="G64" s="480">
        <v>0</v>
      </c>
      <c r="H64" s="480">
        <v>0</v>
      </c>
      <c r="I64" s="480">
        <v>0</v>
      </c>
      <c r="J64" s="480">
        <v>0</v>
      </c>
      <c r="K64" s="480">
        <v>0</v>
      </c>
      <c r="L64" s="480">
        <v>0</v>
      </c>
      <c r="M64" s="480">
        <v>0</v>
      </c>
      <c r="N64" s="480">
        <v>0</v>
      </c>
      <c r="O64" s="480">
        <v>0</v>
      </c>
      <c r="P64" s="480">
        <v>0</v>
      </c>
      <c r="Q64" s="480">
        <v>0</v>
      </c>
      <c r="R64" s="480">
        <v>0</v>
      </c>
      <c r="S64" s="481">
        <v>0</v>
      </c>
      <c r="T64" s="480">
        <v>0</v>
      </c>
      <c r="U64" s="481">
        <v>0</v>
      </c>
      <c r="V64" s="480">
        <v>40</v>
      </c>
      <c r="W64" s="481">
        <v>0</v>
      </c>
      <c r="X64" s="480">
        <v>61</v>
      </c>
      <c r="Y64" s="481">
        <v>0</v>
      </c>
    </row>
    <row r="65" spans="1:31" ht="20.100000000000001" customHeight="1" x14ac:dyDescent="0.2">
      <c r="A65" s="469" t="s">
        <v>300</v>
      </c>
      <c r="B65" s="470" t="s">
        <v>467</v>
      </c>
      <c r="C65" s="473" t="s">
        <v>127</v>
      </c>
      <c r="D65" s="480">
        <v>103</v>
      </c>
      <c r="E65" s="480">
        <v>4</v>
      </c>
      <c r="F65" s="480">
        <v>101</v>
      </c>
      <c r="G65" s="480">
        <v>1</v>
      </c>
      <c r="H65" s="480">
        <v>101</v>
      </c>
      <c r="I65" s="480">
        <v>1</v>
      </c>
      <c r="J65" s="480">
        <v>101</v>
      </c>
      <c r="K65" s="480">
        <v>0</v>
      </c>
      <c r="L65" s="480">
        <v>103</v>
      </c>
      <c r="M65" s="480">
        <v>0</v>
      </c>
      <c r="N65" s="480">
        <v>104</v>
      </c>
      <c r="O65" s="480">
        <v>1</v>
      </c>
      <c r="P65" s="480">
        <v>105</v>
      </c>
      <c r="Q65" s="480">
        <v>2</v>
      </c>
      <c r="R65" s="480">
        <v>105</v>
      </c>
      <c r="S65" s="481">
        <v>0</v>
      </c>
      <c r="T65" s="480">
        <v>105</v>
      </c>
      <c r="U65" s="481">
        <v>1</v>
      </c>
      <c r="V65" s="480">
        <v>106</v>
      </c>
      <c r="W65" s="481">
        <v>0</v>
      </c>
      <c r="X65" s="480">
        <v>106</v>
      </c>
      <c r="Y65" s="481">
        <v>0</v>
      </c>
    </row>
    <row r="66" spans="1:31" ht="20.100000000000001" customHeight="1" x14ac:dyDescent="0.2">
      <c r="A66" s="469" t="s">
        <v>300</v>
      </c>
      <c r="B66" s="470" t="s">
        <v>468</v>
      </c>
      <c r="C66" s="473" t="s">
        <v>127</v>
      </c>
      <c r="D66" s="480">
        <v>100</v>
      </c>
      <c r="E66" s="480" t="s">
        <v>496</v>
      </c>
      <c r="F66" s="480">
        <v>100</v>
      </c>
      <c r="G66" s="480">
        <v>3</v>
      </c>
      <c r="H66" s="480">
        <v>107</v>
      </c>
      <c r="I66" s="480">
        <v>3</v>
      </c>
      <c r="J66" s="480">
        <v>104</v>
      </c>
      <c r="K66" s="480">
        <v>2</v>
      </c>
      <c r="L66" s="480">
        <v>100</v>
      </c>
      <c r="M66" s="480">
        <v>0</v>
      </c>
      <c r="N66" s="480">
        <v>101</v>
      </c>
      <c r="O66" s="480">
        <v>1</v>
      </c>
      <c r="P66" s="480">
        <v>104</v>
      </c>
      <c r="Q66" s="480">
        <v>5</v>
      </c>
      <c r="R66" s="480">
        <v>106</v>
      </c>
      <c r="S66" s="481">
        <v>5</v>
      </c>
      <c r="T66" s="480">
        <v>101</v>
      </c>
      <c r="U66" s="481">
        <v>1</v>
      </c>
      <c r="V66" s="480">
        <v>103</v>
      </c>
      <c r="W66" s="481">
        <v>3</v>
      </c>
      <c r="X66" s="480">
        <v>107</v>
      </c>
      <c r="Y66" s="481">
        <v>7</v>
      </c>
    </row>
    <row r="67" spans="1:31" ht="20.100000000000001" customHeight="1" x14ac:dyDescent="0.2">
      <c r="A67" s="469" t="s">
        <v>309</v>
      </c>
      <c r="B67" s="470" t="s">
        <v>619</v>
      </c>
      <c r="C67" s="473" t="s">
        <v>132</v>
      </c>
      <c r="D67" s="480">
        <v>80</v>
      </c>
      <c r="E67" s="480" t="s">
        <v>496</v>
      </c>
      <c r="F67" s="480">
        <v>80</v>
      </c>
      <c r="G67" s="480">
        <v>1</v>
      </c>
      <c r="H67" s="480">
        <v>80</v>
      </c>
      <c r="I67" s="480">
        <v>0</v>
      </c>
      <c r="J67" s="480">
        <v>82</v>
      </c>
      <c r="K67" s="480">
        <v>0</v>
      </c>
      <c r="L67" s="480">
        <v>84</v>
      </c>
      <c r="M67" s="480">
        <v>0</v>
      </c>
      <c r="N67" s="480">
        <v>84</v>
      </c>
      <c r="O67" s="480">
        <v>0</v>
      </c>
      <c r="P67" s="480">
        <v>100</v>
      </c>
      <c r="Q67" s="480">
        <v>0</v>
      </c>
      <c r="R67" s="480">
        <v>100</v>
      </c>
      <c r="S67" s="481">
        <v>0</v>
      </c>
      <c r="T67" s="480">
        <v>102</v>
      </c>
      <c r="U67" s="481">
        <v>0</v>
      </c>
      <c r="V67" s="480">
        <v>100</v>
      </c>
      <c r="W67" s="481">
        <v>0</v>
      </c>
      <c r="X67" s="480">
        <v>101</v>
      </c>
      <c r="Y67" s="481">
        <v>2</v>
      </c>
    </row>
    <row r="68" spans="1:31" ht="20.100000000000001" customHeight="1" x14ac:dyDescent="0.2">
      <c r="A68" s="469" t="s">
        <v>309</v>
      </c>
      <c r="B68" s="470" t="s">
        <v>620</v>
      </c>
      <c r="C68" s="473" t="s">
        <v>127</v>
      </c>
      <c r="D68" s="480" t="s">
        <v>496</v>
      </c>
      <c r="E68" s="480" t="s">
        <v>496</v>
      </c>
      <c r="F68" s="480">
        <v>20</v>
      </c>
      <c r="G68" s="480" t="s">
        <v>496</v>
      </c>
      <c r="H68" s="480">
        <v>23</v>
      </c>
      <c r="I68" s="480">
        <v>0</v>
      </c>
      <c r="J68" s="480">
        <v>28</v>
      </c>
      <c r="K68" s="480">
        <v>0</v>
      </c>
      <c r="L68" s="480">
        <v>46</v>
      </c>
      <c r="M68" s="480">
        <v>0</v>
      </c>
      <c r="N68" s="480">
        <v>50</v>
      </c>
      <c r="O68" s="480">
        <v>0</v>
      </c>
      <c r="P68" s="480">
        <v>49</v>
      </c>
      <c r="Q68" s="480">
        <v>0</v>
      </c>
      <c r="R68" s="480">
        <v>50</v>
      </c>
      <c r="S68" s="481">
        <v>2</v>
      </c>
      <c r="T68" s="480">
        <v>51</v>
      </c>
      <c r="U68" s="481">
        <v>1</v>
      </c>
      <c r="V68" s="480">
        <v>50</v>
      </c>
      <c r="W68" s="481">
        <v>0</v>
      </c>
      <c r="X68" s="480">
        <v>50</v>
      </c>
      <c r="Y68" s="481">
        <v>0</v>
      </c>
    </row>
    <row r="69" spans="1:31" ht="20.100000000000001" customHeight="1" x14ac:dyDescent="0.2">
      <c r="A69" s="469" t="s">
        <v>314</v>
      </c>
      <c r="B69" s="470" t="s">
        <v>493</v>
      </c>
      <c r="C69" s="473" t="s">
        <v>127</v>
      </c>
      <c r="D69" s="480">
        <v>97</v>
      </c>
      <c r="E69" s="480">
        <v>3</v>
      </c>
      <c r="F69" s="480">
        <v>98</v>
      </c>
      <c r="G69" s="480">
        <v>1</v>
      </c>
      <c r="H69" s="480">
        <v>98</v>
      </c>
      <c r="I69" s="480">
        <v>3</v>
      </c>
      <c r="J69" s="480">
        <v>95</v>
      </c>
      <c r="K69" s="480">
        <v>0</v>
      </c>
      <c r="L69" s="480">
        <v>98</v>
      </c>
      <c r="M69" s="480">
        <v>3</v>
      </c>
      <c r="N69" s="480">
        <v>98</v>
      </c>
      <c r="O69" s="480">
        <v>0</v>
      </c>
      <c r="P69" s="480">
        <v>96</v>
      </c>
      <c r="Q69" s="480">
        <v>0</v>
      </c>
      <c r="R69" s="480">
        <v>101</v>
      </c>
      <c r="S69" s="481">
        <v>3</v>
      </c>
      <c r="T69" s="480">
        <v>96</v>
      </c>
      <c r="U69" s="481">
        <v>2</v>
      </c>
      <c r="V69" s="480">
        <v>96</v>
      </c>
      <c r="W69" s="481">
        <v>2</v>
      </c>
      <c r="X69" s="480">
        <v>97</v>
      </c>
      <c r="Y69" s="481">
        <v>2</v>
      </c>
    </row>
    <row r="70" spans="1:31" ht="20.100000000000001" customHeight="1" x14ac:dyDescent="0.2">
      <c r="A70" s="469" t="s">
        <v>317</v>
      </c>
      <c r="B70" s="470" t="s">
        <v>472</v>
      </c>
      <c r="C70" s="473" t="s">
        <v>127</v>
      </c>
      <c r="D70" s="480">
        <v>62</v>
      </c>
      <c r="E70" s="480" t="s">
        <v>496</v>
      </c>
      <c r="F70" s="480">
        <v>64</v>
      </c>
      <c r="G70" s="480" t="s">
        <v>496</v>
      </c>
      <c r="H70" s="480">
        <v>63</v>
      </c>
      <c r="I70" s="480">
        <v>0</v>
      </c>
      <c r="J70" s="480">
        <v>62</v>
      </c>
      <c r="K70" s="480">
        <v>0</v>
      </c>
      <c r="L70" s="480">
        <v>63</v>
      </c>
      <c r="M70" s="480">
        <v>0</v>
      </c>
      <c r="N70" s="480">
        <v>63</v>
      </c>
      <c r="O70" s="480">
        <v>0</v>
      </c>
      <c r="P70" s="480">
        <v>63</v>
      </c>
      <c r="Q70" s="480">
        <v>0</v>
      </c>
      <c r="R70" s="480">
        <v>61</v>
      </c>
      <c r="S70" s="481">
        <v>0</v>
      </c>
      <c r="T70" s="480">
        <v>63</v>
      </c>
      <c r="U70" s="481">
        <v>0</v>
      </c>
      <c r="V70" s="480">
        <v>63</v>
      </c>
      <c r="W70" s="481">
        <v>0</v>
      </c>
      <c r="X70" s="480">
        <v>63</v>
      </c>
      <c r="Y70" s="481">
        <v>0</v>
      </c>
    </row>
    <row r="71" spans="1:31" ht="20.100000000000001" customHeight="1" x14ac:dyDescent="0.2">
      <c r="A71" s="469" t="s">
        <v>320</v>
      </c>
      <c r="B71" s="470" t="s">
        <v>473</v>
      </c>
      <c r="C71" s="473" t="s">
        <v>127</v>
      </c>
      <c r="D71" s="480">
        <v>60</v>
      </c>
      <c r="E71" s="480">
        <v>1</v>
      </c>
      <c r="F71" s="480">
        <v>60</v>
      </c>
      <c r="G71" s="480">
        <v>1</v>
      </c>
      <c r="H71" s="480">
        <v>60</v>
      </c>
      <c r="I71" s="480">
        <v>0</v>
      </c>
      <c r="J71" s="480">
        <v>52</v>
      </c>
      <c r="K71" s="480">
        <v>3</v>
      </c>
      <c r="L71" s="480">
        <v>50</v>
      </c>
      <c r="M71" s="480">
        <v>2</v>
      </c>
      <c r="N71" s="480">
        <v>50</v>
      </c>
      <c r="O71" s="480">
        <v>2</v>
      </c>
      <c r="P71" s="480">
        <v>48</v>
      </c>
      <c r="Q71" s="480">
        <v>1</v>
      </c>
      <c r="R71" s="480">
        <v>47</v>
      </c>
      <c r="S71" s="481">
        <v>2</v>
      </c>
      <c r="T71" s="480">
        <v>48</v>
      </c>
      <c r="U71" s="481">
        <v>0</v>
      </c>
      <c r="V71" s="480">
        <v>49</v>
      </c>
      <c r="W71" s="481">
        <v>1</v>
      </c>
      <c r="X71" s="480">
        <v>48</v>
      </c>
      <c r="Y71" s="481">
        <v>1</v>
      </c>
    </row>
    <row r="72" spans="1:31" ht="20.100000000000001" customHeight="1" x14ac:dyDescent="0.2">
      <c r="A72" s="469" t="s">
        <v>323</v>
      </c>
      <c r="B72" s="470" t="s">
        <v>474</v>
      </c>
      <c r="C72" s="473" t="s">
        <v>283</v>
      </c>
      <c r="D72" s="480">
        <v>80</v>
      </c>
      <c r="E72" s="480" t="s">
        <v>496</v>
      </c>
      <c r="F72" s="480">
        <v>100</v>
      </c>
      <c r="G72" s="480" t="s">
        <v>496</v>
      </c>
      <c r="H72" s="480">
        <v>101</v>
      </c>
      <c r="I72" s="480">
        <v>0</v>
      </c>
      <c r="J72" s="480">
        <v>101</v>
      </c>
      <c r="K72" s="480">
        <v>1</v>
      </c>
      <c r="L72" s="480">
        <v>101</v>
      </c>
      <c r="M72" s="480">
        <v>0</v>
      </c>
      <c r="N72" s="480">
        <v>103</v>
      </c>
      <c r="O72" s="480">
        <v>1</v>
      </c>
      <c r="P72" s="480">
        <v>100</v>
      </c>
      <c r="Q72" s="480">
        <v>0</v>
      </c>
      <c r="R72" s="480">
        <v>100</v>
      </c>
      <c r="S72" s="481">
        <v>2</v>
      </c>
      <c r="T72" s="480">
        <v>107</v>
      </c>
      <c r="U72" s="481">
        <v>0</v>
      </c>
      <c r="V72" s="480">
        <v>100</v>
      </c>
      <c r="W72" s="481">
        <v>0</v>
      </c>
      <c r="X72" s="480">
        <v>100</v>
      </c>
      <c r="Y72" s="481">
        <v>0</v>
      </c>
    </row>
    <row r="73" spans="1:31" ht="20.100000000000001" customHeight="1" x14ac:dyDescent="0.2">
      <c r="A73" s="469" t="s">
        <v>325</v>
      </c>
      <c r="B73" s="470" t="s">
        <v>475</v>
      </c>
      <c r="C73" s="473" t="s">
        <v>127</v>
      </c>
      <c r="D73" s="480">
        <v>45</v>
      </c>
      <c r="E73" s="480" t="s">
        <v>496</v>
      </c>
      <c r="F73" s="480">
        <v>42</v>
      </c>
      <c r="G73" s="480">
        <v>2</v>
      </c>
      <c r="H73" s="480">
        <v>43</v>
      </c>
      <c r="I73" s="480">
        <v>1</v>
      </c>
      <c r="J73" s="480">
        <v>43</v>
      </c>
      <c r="K73" s="480">
        <v>0</v>
      </c>
      <c r="L73" s="480">
        <v>40</v>
      </c>
      <c r="M73" s="480">
        <v>1</v>
      </c>
      <c r="N73" s="480">
        <v>43</v>
      </c>
      <c r="O73" s="480">
        <v>1</v>
      </c>
      <c r="P73" s="480">
        <v>41</v>
      </c>
      <c r="Q73" s="482" t="s">
        <v>496</v>
      </c>
      <c r="R73" s="480">
        <v>41</v>
      </c>
      <c r="S73" s="481">
        <v>1</v>
      </c>
      <c r="T73" s="480">
        <v>40</v>
      </c>
      <c r="U73" s="481">
        <v>0</v>
      </c>
      <c r="V73" s="480">
        <v>44</v>
      </c>
      <c r="W73" s="481">
        <v>1</v>
      </c>
      <c r="X73" s="480">
        <v>40</v>
      </c>
      <c r="Y73" s="481">
        <v>0</v>
      </c>
    </row>
    <row r="74" spans="1:31" ht="24.95" customHeight="1" thickBot="1" x14ac:dyDescent="0.25">
      <c r="A74" s="92"/>
      <c r="B74" s="93" t="s">
        <v>621</v>
      </c>
      <c r="C74" s="93"/>
      <c r="D74" s="94">
        <v>5697</v>
      </c>
      <c r="E74" s="94">
        <v>60</v>
      </c>
      <c r="F74" s="94">
        <v>5904</v>
      </c>
      <c r="G74" s="94">
        <v>60</v>
      </c>
      <c r="H74" s="94">
        <v>5967</v>
      </c>
      <c r="I74" s="94">
        <v>66</v>
      </c>
      <c r="J74" s="94">
        <v>6000</v>
      </c>
      <c r="K74" s="94">
        <v>57</v>
      </c>
      <c r="L74" s="94">
        <v>6165</v>
      </c>
      <c r="M74" s="94">
        <v>60</v>
      </c>
      <c r="N74" s="94">
        <v>6184</v>
      </c>
      <c r="O74" s="94">
        <v>50</v>
      </c>
      <c r="P74" s="94">
        <v>6250</v>
      </c>
      <c r="Q74" s="94">
        <v>66</v>
      </c>
      <c r="R74" s="94">
        <v>6308</v>
      </c>
      <c r="S74" s="95">
        <v>82</v>
      </c>
      <c r="T74" s="94">
        <v>6317</v>
      </c>
      <c r="U74" s="95">
        <v>48</v>
      </c>
      <c r="V74" s="94">
        <v>6360</v>
      </c>
      <c r="W74" s="95">
        <v>77</v>
      </c>
      <c r="X74" s="94">
        <v>6513</v>
      </c>
      <c r="Y74" s="95">
        <v>82</v>
      </c>
      <c r="Z74" s="49"/>
    </row>
    <row r="75" spans="1:31" ht="24.95" customHeight="1" thickTop="1" x14ac:dyDescent="0.2">
      <c r="A75" s="450"/>
      <c r="B75" s="451" t="s">
        <v>328</v>
      </c>
      <c r="C75" s="451"/>
      <c r="D75" s="453"/>
      <c r="E75" s="453"/>
      <c r="F75" s="452"/>
      <c r="G75" s="453"/>
      <c r="H75" s="453"/>
      <c r="I75" s="452"/>
      <c r="J75" s="453"/>
      <c r="K75" s="453"/>
      <c r="L75" s="452"/>
      <c r="M75" s="453"/>
      <c r="N75" s="453"/>
      <c r="O75" s="452"/>
      <c r="P75" s="452"/>
      <c r="Q75" s="453"/>
      <c r="R75" s="453"/>
      <c r="S75" s="452"/>
      <c r="T75" s="452"/>
      <c r="U75" s="453"/>
      <c r="V75" s="452"/>
      <c r="W75" s="453"/>
      <c r="X75" s="452"/>
      <c r="Y75" s="453"/>
    </row>
    <row r="76" spans="1:31" ht="20.100000000000001" customHeight="1" thickBot="1" x14ac:dyDescent="0.25">
      <c r="A76" s="54" t="s">
        <v>329</v>
      </c>
      <c r="B76" s="55" t="s">
        <v>330</v>
      </c>
      <c r="C76" s="473" t="s">
        <v>127</v>
      </c>
      <c r="D76" s="87">
        <v>0</v>
      </c>
      <c r="E76" s="87">
        <v>0</v>
      </c>
      <c r="F76" s="87">
        <v>0</v>
      </c>
      <c r="G76" s="87">
        <v>0</v>
      </c>
      <c r="H76" s="87">
        <v>0</v>
      </c>
      <c r="I76" s="87">
        <v>0</v>
      </c>
      <c r="J76" s="87">
        <v>0</v>
      </c>
      <c r="K76" s="87">
        <v>0</v>
      </c>
      <c r="L76" s="87">
        <v>0</v>
      </c>
      <c r="M76" s="87">
        <v>0</v>
      </c>
      <c r="N76" s="87">
        <v>0</v>
      </c>
      <c r="O76" s="87">
        <v>0</v>
      </c>
      <c r="P76" s="87">
        <v>0</v>
      </c>
      <c r="Q76" s="87">
        <v>0</v>
      </c>
      <c r="R76" s="87">
        <v>175</v>
      </c>
      <c r="S76" s="88">
        <v>10</v>
      </c>
      <c r="T76" s="87">
        <v>114</v>
      </c>
      <c r="U76" s="88">
        <v>1</v>
      </c>
      <c r="V76" s="87">
        <v>110</v>
      </c>
      <c r="W76" s="88">
        <v>11</v>
      </c>
      <c r="X76" s="87">
        <v>125</v>
      </c>
      <c r="Y76" s="88">
        <v>6</v>
      </c>
    </row>
    <row r="77" spans="1:31" ht="24.95" customHeight="1" thickTop="1" x14ac:dyDescent="0.2">
      <c r="A77" s="450"/>
      <c r="B77" s="451" t="s">
        <v>542</v>
      </c>
      <c r="C77" s="451"/>
      <c r="D77" s="453"/>
      <c r="E77" s="453"/>
      <c r="F77" s="452"/>
      <c r="G77" s="453"/>
      <c r="H77" s="453"/>
      <c r="I77" s="452"/>
      <c r="J77" s="453"/>
      <c r="K77" s="453"/>
      <c r="L77" s="452"/>
      <c r="M77" s="453"/>
      <c r="N77" s="453"/>
      <c r="O77" s="452"/>
      <c r="P77" s="452"/>
      <c r="Q77" s="452"/>
      <c r="R77" s="452"/>
      <c r="S77" s="452"/>
      <c r="T77" s="452"/>
      <c r="U77" s="452"/>
      <c r="V77" s="452"/>
      <c r="W77" s="452"/>
      <c r="X77" s="452"/>
      <c r="Y77" s="452"/>
    </row>
    <row r="78" spans="1:31" ht="20.100000000000001" customHeight="1" x14ac:dyDescent="0.2">
      <c r="A78" s="57" t="s">
        <v>332</v>
      </c>
      <c r="B78" s="58" t="s">
        <v>543</v>
      </c>
      <c r="C78" s="71" t="s">
        <v>127</v>
      </c>
      <c r="D78" s="89">
        <v>33</v>
      </c>
      <c r="E78" s="89" t="s">
        <v>496</v>
      </c>
      <c r="F78" s="89">
        <v>32</v>
      </c>
      <c r="G78" s="89">
        <v>1</v>
      </c>
      <c r="H78" s="89">
        <v>32</v>
      </c>
      <c r="I78" s="89">
        <v>0</v>
      </c>
      <c r="J78" s="89">
        <v>32</v>
      </c>
      <c r="K78" s="89">
        <v>0</v>
      </c>
      <c r="L78" s="89">
        <v>32</v>
      </c>
      <c r="M78" s="89">
        <v>0</v>
      </c>
      <c r="N78" s="89">
        <v>32</v>
      </c>
      <c r="O78" s="89">
        <v>0</v>
      </c>
      <c r="P78" s="89">
        <v>32</v>
      </c>
      <c r="Q78" s="89">
        <v>0</v>
      </c>
      <c r="R78" s="89">
        <v>32</v>
      </c>
      <c r="S78" s="90">
        <v>1</v>
      </c>
      <c r="T78" s="89">
        <v>32</v>
      </c>
      <c r="U78" s="90">
        <v>0</v>
      </c>
      <c r="V78" s="89">
        <v>34</v>
      </c>
      <c r="W78" s="90">
        <v>0</v>
      </c>
      <c r="X78" s="89">
        <v>32</v>
      </c>
      <c r="Y78" s="90">
        <v>0</v>
      </c>
      <c r="Z78" s="219"/>
      <c r="AA78" s="219"/>
      <c r="AB78" s="219"/>
      <c r="AC78" s="219"/>
      <c r="AD78" s="219"/>
      <c r="AE78" s="407"/>
    </row>
    <row r="79" spans="1:31" ht="20.100000000000001" customHeight="1" x14ac:dyDescent="0.2">
      <c r="A79" s="54" t="s">
        <v>336</v>
      </c>
      <c r="B79" s="55" t="s">
        <v>337</v>
      </c>
      <c r="C79" s="69" t="s">
        <v>127</v>
      </c>
      <c r="D79" s="87">
        <v>52</v>
      </c>
      <c r="E79" s="87">
        <v>2</v>
      </c>
      <c r="F79" s="87">
        <v>49</v>
      </c>
      <c r="G79" s="87" t="s">
        <v>496</v>
      </c>
      <c r="H79" s="87">
        <v>47</v>
      </c>
      <c r="I79" s="87">
        <v>0</v>
      </c>
      <c r="J79" s="87">
        <v>47</v>
      </c>
      <c r="K79" s="87">
        <v>0</v>
      </c>
      <c r="L79" s="87">
        <v>47</v>
      </c>
      <c r="M79" s="87">
        <v>0</v>
      </c>
      <c r="N79" s="87">
        <v>56</v>
      </c>
      <c r="O79" s="87">
        <v>0</v>
      </c>
      <c r="P79" s="87">
        <v>56</v>
      </c>
      <c r="Q79" s="87">
        <v>0</v>
      </c>
      <c r="R79" s="87">
        <v>55</v>
      </c>
      <c r="S79" s="88">
        <v>0</v>
      </c>
      <c r="T79" s="87" t="s">
        <v>549</v>
      </c>
      <c r="U79" s="88" t="s">
        <v>549</v>
      </c>
      <c r="V79" s="87" t="s">
        <v>549</v>
      </c>
      <c r="W79" s="88" t="s">
        <v>549</v>
      </c>
      <c r="X79" s="87">
        <v>65</v>
      </c>
      <c r="Y79" s="88">
        <v>3</v>
      </c>
      <c r="Z79" s="219"/>
      <c r="AA79" s="413"/>
      <c r="AB79" s="413"/>
      <c r="AC79" s="413"/>
      <c r="AD79" s="413"/>
      <c r="AE79" s="407"/>
    </row>
    <row r="80" spans="1:31" ht="20.100000000000001" customHeight="1" x14ac:dyDescent="0.2">
      <c r="A80" s="57" t="s">
        <v>340</v>
      </c>
      <c r="B80" s="58" t="s">
        <v>545</v>
      </c>
      <c r="C80" s="71" t="s">
        <v>127</v>
      </c>
      <c r="D80" s="89">
        <v>30</v>
      </c>
      <c r="E80" s="89">
        <v>3</v>
      </c>
      <c r="F80" s="89">
        <v>30</v>
      </c>
      <c r="G80" s="89">
        <v>1</v>
      </c>
      <c r="H80" s="89">
        <v>29</v>
      </c>
      <c r="I80" s="89">
        <v>1</v>
      </c>
      <c r="J80" s="89">
        <v>29</v>
      </c>
      <c r="K80" s="89">
        <v>1</v>
      </c>
      <c r="L80" s="89">
        <v>29</v>
      </c>
      <c r="M80" s="89">
        <v>0</v>
      </c>
      <c r="N80" s="89">
        <v>29</v>
      </c>
      <c r="O80" s="89">
        <v>0</v>
      </c>
      <c r="P80" s="89">
        <v>29</v>
      </c>
      <c r="Q80" s="89">
        <v>1</v>
      </c>
      <c r="R80" s="89">
        <v>29</v>
      </c>
      <c r="S80" s="90">
        <v>1</v>
      </c>
      <c r="T80" s="89">
        <v>29</v>
      </c>
      <c r="U80" s="90">
        <v>2</v>
      </c>
      <c r="V80" s="89">
        <v>29</v>
      </c>
      <c r="W80" s="90">
        <v>1</v>
      </c>
      <c r="X80" s="89">
        <v>24</v>
      </c>
      <c r="Y80" s="90">
        <v>4</v>
      </c>
      <c r="Z80" s="219"/>
      <c r="AA80" s="413"/>
      <c r="AB80" s="413"/>
      <c r="AC80" s="413"/>
      <c r="AD80" s="413"/>
      <c r="AE80" s="407"/>
    </row>
    <row r="81" spans="1:31" ht="20.100000000000001" customHeight="1" x14ac:dyDescent="0.2">
      <c r="A81" s="54" t="s">
        <v>344</v>
      </c>
      <c r="B81" s="55" t="s">
        <v>546</v>
      </c>
      <c r="C81" s="69" t="s">
        <v>127</v>
      </c>
      <c r="D81" s="87">
        <v>38</v>
      </c>
      <c r="E81" s="87" t="s">
        <v>496</v>
      </c>
      <c r="F81" s="87">
        <v>38</v>
      </c>
      <c r="G81" s="87" t="s">
        <v>496</v>
      </c>
      <c r="H81" s="87">
        <v>38</v>
      </c>
      <c r="I81" s="87">
        <v>0</v>
      </c>
      <c r="J81" s="87">
        <v>38</v>
      </c>
      <c r="K81" s="87">
        <v>1</v>
      </c>
      <c r="L81" s="87">
        <v>37</v>
      </c>
      <c r="M81" s="87">
        <v>0</v>
      </c>
      <c r="N81" s="87">
        <v>40</v>
      </c>
      <c r="O81" s="87">
        <v>1</v>
      </c>
      <c r="P81" s="87">
        <v>40</v>
      </c>
      <c r="Q81" s="87">
        <v>0</v>
      </c>
      <c r="R81" s="87">
        <v>40</v>
      </c>
      <c r="S81" s="88">
        <v>0</v>
      </c>
      <c r="T81" s="87">
        <v>40</v>
      </c>
      <c r="U81" s="88">
        <v>0</v>
      </c>
      <c r="V81" s="87">
        <v>42</v>
      </c>
      <c r="W81" s="88">
        <v>0</v>
      </c>
      <c r="X81" s="87">
        <v>42</v>
      </c>
      <c r="Y81" s="88">
        <v>0</v>
      </c>
      <c r="Z81" s="219"/>
      <c r="AA81" s="413"/>
      <c r="AB81" s="413"/>
      <c r="AC81" s="413"/>
      <c r="AD81" s="413"/>
      <c r="AE81" s="407"/>
    </row>
    <row r="82" spans="1:31" ht="20.100000000000001" customHeight="1" x14ac:dyDescent="0.2">
      <c r="A82" s="57" t="s">
        <v>347</v>
      </c>
      <c r="B82" s="58" t="s">
        <v>547</v>
      </c>
      <c r="C82" s="71" t="s">
        <v>127</v>
      </c>
      <c r="D82" s="89">
        <v>65</v>
      </c>
      <c r="E82" s="89" t="s">
        <v>496</v>
      </c>
      <c r="F82" s="89">
        <v>83</v>
      </c>
      <c r="G82" s="89" t="s">
        <v>496</v>
      </c>
      <c r="H82" s="89">
        <v>96</v>
      </c>
      <c r="I82" s="89">
        <v>0</v>
      </c>
      <c r="J82" s="89">
        <v>96</v>
      </c>
      <c r="K82" s="89">
        <v>2</v>
      </c>
      <c r="L82" s="89">
        <v>96</v>
      </c>
      <c r="M82" s="89">
        <v>0</v>
      </c>
      <c r="N82" s="89">
        <v>96</v>
      </c>
      <c r="O82" s="89">
        <v>0</v>
      </c>
      <c r="P82" s="89">
        <v>96</v>
      </c>
      <c r="Q82" s="89">
        <v>0</v>
      </c>
      <c r="R82" s="89">
        <v>96</v>
      </c>
      <c r="S82" s="90">
        <v>0</v>
      </c>
      <c r="T82" s="89">
        <v>96</v>
      </c>
      <c r="U82" s="90">
        <v>0</v>
      </c>
      <c r="V82" s="89">
        <v>96</v>
      </c>
      <c r="W82" s="90">
        <v>0</v>
      </c>
      <c r="X82" s="89">
        <v>96</v>
      </c>
      <c r="Y82" s="90">
        <v>0</v>
      </c>
      <c r="Z82" s="219"/>
      <c r="AA82" s="413"/>
      <c r="AB82" s="413"/>
      <c r="AC82" s="413"/>
      <c r="AD82" s="413"/>
      <c r="AE82" s="407"/>
    </row>
    <row r="83" spans="1:31" ht="20.100000000000001" customHeight="1" x14ac:dyDescent="0.2">
      <c r="A83" s="54" t="s">
        <v>347</v>
      </c>
      <c r="B83" s="55" t="s">
        <v>548</v>
      </c>
      <c r="C83" s="69" t="s">
        <v>549</v>
      </c>
      <c r="D83" s="87" t="s">
        <v>549</v>
      </c>
      <c r="E83" s="87" t="s">
        <v>549</v>
      </c>
      <c r="F83" s="87">
        <v>56</v>
      </c>
      <c r="G83" s="87" t="s">
        <v>496</v>
      </c>
      <c r="H83" s="87" t="s">
        <v>549</v>
      </c>
      <c r="I83" s="87" t="s">
        <v>549</v>
      </c>
      <c r="J83" s="87" t="s">
        <v>549</v>
      </c>
      <c r="K83" s="87" t="s">
        <v>549</v>
      </c>
      <c r="L83" s="87" t="s">
        <v>549</v>
      </c>
      <c r="M83" s="87" t="s">
        <v>622</v>
      </c>
      <c r="N83" s="87">
        <v>56</v>
      </c>
      <c r="O83" s="87">
        <v>0</v>
      </c>
      <c r="P83" s="87" t="s">
        <v>549</v>
      </c>
      <c r="Q83" s="87" t="s">
        <v>549</v>
      </c>
      <c r="R83" s="87">
        <v>56</v>
      </c>
      <c r="S83" s="88">
        <v>0</v>
      </c>
      <c r="T83" s="87" t="s">
        <v>549</v>
      </c>
      <c r="U83" s="88" t="s">
        <v>549</v>
      </c>
      <c r="V83" s="87">
        <v>56</v>
      </c>
      <c r="W83" s="88">
        <v>0</v>
      </c>
      <c r="X83" s="87" t="s">
        <v>549</v>
      </c>
      <c r="Y83" s="88" t="s">
        <v>549</v>
      </c>
      <c r="Z83" s="219"/>
      <c r="AA83" s="413"/>
      <c r="AB83" s="413"/>
      <c r="AC83" s="413"/>
      <c r="AD83" s="413"/>
      <c r="AE83" s="407"/>
    </row>
    <row r="84" spans="1:31" ht="20.100000000000001" customHeight="1" x14ac:dyDescent="0.2">
      <c r="A84" s="57" t="s">
        <v>354</v>
      </c>
      <c r="B84" s="58" t="s">
        <v>550</v>
      </c>
      <c r="C84" s="71" t="s">
        <v>357</v>
      </c>
      <c r="D84" s="89">
        <v>33</v>
      </c>
      <c r="E84" s="89">
        <v>1</v>
      </c>
      <c r="F84" s="89">
        <v>35</v>
      </c>
      <c r="G84" s="89" t="s">
        <v>496</v>
      </c>
      <c r="H84" s="89">
        <v>38</v>
      </c>
      <c r="I84" s="89">
        <v>0</v>
      </c>
      <c r="J84" s="89">
        <v>38</v>
      </c>
      <c r="K84" s="89">
        <v>0</v>
      </c>
      <c r="L84" s="89">
        <v>39</v>
      </c>
      <c r="M84" s="89">
        <v>0</v>
      </c>
      <c r="N84" s="89">
        <v>38</v>
      </c>
      <c r="O84" s="89">
        <v>1</v>
      </c>
      <c r="P84" s="89">
        <v>38</v>
      </c>
      <c r="Q84" s="89">
        <v>0</v>
      </c>
      <c r="R84" s="89">
        <v>38</v>
      </c>
      <c r="S84" s="90">
        <v>0</v>
      </c>
      <c r="T84" s="89">
        <v>40</v>
      </c>
      <c r="U84" s="90">
        <v>0</v>
      </c>
      <c r="V84" s="89">
        <v>40</v>
      </c>
      <c r="W84" s="90">
        <v>0</v>
      </c>
      <c r="X84" s="89">
        <v>39</v>
      </c>
      <c r="Y84" s="90">
        <v>0</v>
      </c>
      <c r="Z84" s="219"/>
      <c r="AA84" s="413"/>
      <c r="AB84" s="413"/>
      <c r="AC84" s="413"/>
      <c r="AD84" s="413"/>
      <c r="AE84" s="407"/>
    </row>
    <row r="85" spans="1:31" ht="20.100000000000001" customHeight="1" x14ac:dyDescent="0.2">
      <c r="A85" s="54" t="s">
        <v>354</v>
      </c>
      <c r="B85" s="55" t="s">
        <v>551</v>
      </c>
      <c r="C85" s="69" t="s">
        <v>549</v>
      </c>
      <c r="D85" s="87">
        <v>85</v>
      </c>
      <c r="E85" s="87">
        <v>1</v>
      </c>
      <c r="F85" s="87">
        <v>88</v>
      </c>
      <c r="G85" s="87">
        <v>1</v>
      </c>
      <c r="H85" s="87">
        <v>87</v>
      </c>
      <c r="I85" s="87">
        <v>4</v>
      </c>
      <c r="J85" s="87">
        <v>85</v>
      </c>
      <c r="K85" s="87">
        <v>5</v>
      </c>
      <c r="L85" s="87">
        <v>89</v>
      </c>
      <c r="M85" s="87">
        <v>4</v>
      </c>
      <c r="N85" s="87">
        <v>88</v>
      </c>
      <c r="O85" s="87">
        <v>0</v>
      </c>
      <c r="P85" s="87">
        <v>89</v>
      </c>
      <c r="Q85" s="87">
        <v>1</v>
      </c>
      <c r="R85" s="87">
        <v>89</v>
      </c>
      <c r="S85" s="88">
        <v>2</v>
      </c>
      <c r="T85" s="87">
        <v>89</v>
      </c>
      <c r="U85" s="88">
        <v>0</v>
      </c>
      <c r="V85" s="87" t="s">
        <v>549</v>
      </c>
      <c r="W85" s="88" t="s">
        <v>549</v>
      </c>
      <c r="X85" s="87" t="s">
        <v>549</v>
      </c>
      <c r="Y85" s="88" t="s">
        <v>549</v>
      </c>
      <c r="Z85" s="219"/>
      <c r="AA85" s="413"/>
      <c r="AB85" s="413"/>
      <c r="AC85" s="413"/>
      <c r="AD85" s="413"/>
      <c r="AE85" s="407"/>
    </row>
    <row r="86" spans="1:31" ht="20.100000000000001" customHeight="1" x14ac:dyDescent="0.2">
      <c r="A86" s="57" t="s">
        <v>354</v>
      </c>
      <c r="B86" s="58" t="s">
        <v>552</v>
      </c>
      <c r="C86" s="71" t="s">
        <v>549</v>
      </c>
      <c r="D86" s="89">
        <v>48</v>
      </c>
      <c r="E86" s="89" t="s">
        <v>496</v>
      </c>
      <c r="F86" s="89">
        <v>49</v>
      </c>
      <c r="G86" s="89" t="s">
        <v>496</v>
      </c>
      <c r="H86" s="89">
        <v>48</v>
      </c>
      <c r="I86" s="89">
        <v>1</v>
      </c>
      <c r="J86" s="89">
        <v>50</v>
      </c>
      <c r="K86" s="89">
        <v>4</v>
      </c>
      <c r="L86" s="89">
        <v>51</v>
      </c>
      <c r="M86" s="89">
        <v>3</v>
      </c>
      <c r="N86" s="89">
        <v>51</v>
      </c>
      <c r="O86" s="89">
        <v>0</v>
      </c>
      <c r="P86" s="89">
        <v>50</v>
      </c>
      <c r="Q86" s="89">
        <v>0</v>
      </c>
      <c r="R86" s="89">
        <v>50</v>
      </c>
      <c r="S86" s="90">
        <v>3</v>
      </c>
      <c r="T86" s="89" t="s">
        <v>549</v>
      </c>
      <c r="U86" s="90" t="s">
        <v>549</v>
      </c>
      <c r="V86" s="89" t="s">
        <v>549</v>
      </c>
      <c r="W86" s="90" t="s">
        <v>549</v>
      </c>
      <c r="X86" s="89" t="s">
        <v>549</v>
      </c>
      <c r="Y86" s="90" t="s">
        <v>549</v>
      </c>
      <c r="Z86" s="219"/>
      <c r="AA86" s="413"/>
      <c r="AB86" s="413"/>
      <c r="AC86" s="413"/>
      <c r="AD86" s="413"/>
      <c r="AE86" s="407"/>
    </row>
    <row r="87" spans="1:31" ht="20.100000000000001" customHeight="1" x14ac:dyDescent="0.2">
      <c r="A87" s="54" t="s">
        <v>360</v>
      </c>
      <c r="B87" s="55" t="s">
        <v>361</v>
      </c>
      <c r="C87" s="69" t="s">
        <v>127</v>
      </c>
      <c r="D87" s="87">
        <v>28</v>
      </c>
      <c r="E87" s="87" t="s">
        <v>496</v>
      </c>
      <c r="F87" s="87">
        <v>30</v>
      </c>
      <c r="G87" s="87">
        <v>1</v>
      </c>
      <c r="H87" s="87">
        <v>30</v>
      </c>
      <c r="I87" s="87">
        <v>1</v>
      </c>
      <c r="J87" s="87">
        <v>28</v>
      </c>
      <c r="K87" s="87">
        <v>0</v>
      </c>
      <c r="L87" s="87">
        <v>30</v>
      </c>
      <c r="M87" s="87">
        <v>1</v>
      </c>
      <c r="N87" s="87">
        <v>32</v>
      </c>
      <c r="O87" s="87">
        <v>1</v>
      </c>
      <c r="P87" s="87">
        <v>34</v>
      </c>
      <c r="Q87" s="87">
        <v>0</v>
      </c>
      <c r="R87" s="87">
        <v>34</v>
      </c>
      <c r="S87" s="88">
        <v>0</v>
      </c>
      <c r="T87" s="87">
        <v>34</v>
      </c>
      <c r="U87" s="88">
        <v>0</v>
      </c>
      <c r="V87" s="87">
        <v>35</v>
      </c>
      <c r="W87" s="88">
        <v>1</v>
      </c>
      <c r="X87" s="87">
        <v>36</v>
      </c>
      <c r="Y87" s="88">
        <v>1</v>
      </c>
      <c r="Z87" s="219"/>
      <c r="AA87" s="413"/>
      <c r="AB87" s="413"/>
      <c r="AC87" s="413"/>
      <c r="AD87" s="413"/>
      <c r="AE87" s="407"/>
    </row>
    <row r="88" spans="1:31" x14ac:dyDescent="0.2">
      <c r="A88" s="292"/>
      <c r="B88" s="36"/>
      <c r="C88" s="36"/>
      <c r="Z88" s="219"/>
      <c r="AA88" s="413"/>
      <c r="AB88" s="413"/>
      <c r="AC88" s="413"/>
      <c r="AD88" s="413"/>
      <c r="AE88" s="407"/>
    </row>
    <row r="89" spans="1:31" ht="13.5" x14ac:dyDescent="0.2">
      <c r="A89" s="279" t="s">
        <v>623</v>
      </c>
      <c r="B89" s="36"/>
      <c r="C89" s="36"/>
    </row>
    <row r="90" spans="1:31" ht="13.5" x14ac:dyDescent="0.2">
      <c r="A90" s="279" t="s">
        <v>624</v>
      </c>
      <c r="B90" s="36"/>
      <c r="C90" s="36"/>
      <c r="V90" s="49"/>
      <c r="W90" s="49"/>
      <c r="X90" s="49"/>
      <c r="Y90" s="49"/>
    </row>
    <row r="91" spans="1:31" ht="13.5" x14ac:dyDescent="0.2">
      <c r="A91" s="279" t="s">
        <v>625</v>
      </c>
      <c r="B91" s="36"/>
      <c r="C91" s="36"/>
      <c r="S91" s="49"/>
      <c r="T91" s="49"/>
      <c r="U91" s="49"/>
      <c r="V91" s="49"/>
      <c r="W91" s="49"/>
      <c r="X91" s="49"/>
      <c r="Y91" s="49"/>
    </row>
    <row r="92" spans="1:31" ht="13.5" x14ac:dyDescent="0.2">
      <c r="A92" s="279"/>
      <c r="B92" s="36"/>
      <c r="C92" s="36"/>
    </row>
    <row r="93" spans="1:31" ht="36" customHeight="1" x14ac:dyDescent="0.2">
      <c r="A93" s="740" t="s">
        <v>626</v>
      </c>
      <c r="B93" s="740"/>
      <c r="C93" s="740"/>
    </row>
    <row r="94" spans="1:31" x14ac:dyDescent="0.2">
      <c r="A94" s="276" t="s">
        <v>556</v>
      </c>
      <c r="B94" s="36"/>
      <c r="C94" s="36"/>
    </row>
  </sheetData>
  <autoFilter ref="A4:Y4" xr:uid="{00000000-0001-0000-0E00-000000000000}"/>
  <mergeCells count="15">
    <mergeCell ref="X3:Y3"/>
    <mergeCell ref="A1:C1"/>
    <mergeCell ref="A93:C93"/>
    <mergeCell ref="V3:W3"/>
    <mergeCell ref="T3:U3"/>
    <mergeCell ref="A2:B2"/>
    <mergeCell ref="R3:S3"/>
    <mergeCell ref="A3:B3"/>
    <mergeCell ref="D3:E3"/>
    <mergeCell ref="F3:G3"/>
    <mergeCell ref="H3:I3"/>
    <mergeCell ref="J3:K3"/>
    <mergeCell ref="L3:M3"/>
    <mergeCell ref="N3:O3"/>
    <mergeCell ref="P3:Q3"/>
  </mergeCells>
  <conditionalFormatting sqref="A5:C7 A65:C73 A9:C59 A8 A61:C63 A60 D5:W73">
    <cfRule type="expression" dxfId="98" priority="7">
      <formula>MOD(ROW(),2)=0</formula>
    </cfRule>
  </conditionalFormatting>
  <conditionalFormatting sqref="A64:C64">
    <cfRule type="expression" dxfId="97" priority="6">
      <formula>MOD(ROW(),2)=0</formula>
    </cfRule>
  </conditionalFormatting>
  <conditionalFormatting sqref="C76">
    <cfRule type="expression" dxfId="96" priority="5">
      <formula>MOD(ROW(),2)=0</formula>
    </cfRule>
  </conditionalFormatting>
  <conditionalFormatting sqref="X5:Y73">
    <cfRule type="expression" dxfId="95" priority="4">
      <formula>MOD(ROW(),2)=0</formula>
    </cfRule>
  </conditionalFormatting>
  <conditionalFormatting sqref="B8">
    <cfRule type="expression" dxfId="94" priority="3">
      <formula>MOD(ROW(),2)=0</formula>
    </cfRule>
  </conditionalFormatting>
  <conditionalFormatting sqref="C8">
    <cfRule type="expression" dxfId="93" priority="2">
      <formula>MOD(ROW(),2)=0</formula>
    </cfRule>
  </conditionalFormatting>
  <conditionalFormatting sqref="B60:C60">
    <cfRule type="expression" dxfId="92" priority="1">
      <formula>MOD(ROW(),2)=0</formula>
    </cfRule>
  </conditionalFormatting>
  <hyperlinks>
    <hyperlink ref="A2:B2" location="TOC!A1" display="Return to Table of Contents" xr:uid="{00000000-0004-0000-0E00-000000000000}"/>
  </hyperlinks>
  <pageMargins left="0.25" right="0.25" top="0.75" bottom="0.75" header="0.3" footer="0.3"/>
  <pageSetup scale="47" fitToWidth="0" fitToHeight="0" orientation="portrait" horizontalDpi="1200" verticalDpi="1200" r:id="rId1"/>
  <headerFooter>
    <oddHeader>&amp;L&amp;9 2022-23 &amp;"Arial,Italic"Survey of Dental Education&amp;"Arial,Regular"
Report 1 - Academic Programs, Enrollment, and Graduates</oddHeader>
  </headerFooter>
  <rowBreaks count="1" manualBreakCount="1">
    <brk id="74" max="24" man="1"/>
  </rowBreaks>
  <colBreaks count="1" manualBreakCount="1">
    <brk id="13" max="93"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F7520-200E-4C51-92D5-0556ADC978DE}">
  <sheetPr>
    <tabColor theme="5"/>
    <pageSetUpPr fitToPage="1"/>
  </sheetPr>
  <dimension ref="A1:X38"/>
  <sheetViews>
    <sheetView zoomScaleNormal="100" workbookViewId="0">
      <pane ySplit="1" topLeftCell="A2" activePane="bottomLeft" state="frozen"/>
      <selection activeCell="A2" sqref="A2:C2"/>
      <selection pane="bottomLeft"/>
    </sheetView>
  </sheetViews>
  <sheetFormatPr defaultColWidth="9.140625" defaultRowHeight="12.75" x14ac:dyDescent="0.2"/>
  <cols>
    <col min="1" max="14" width="9.140625" style="241"/>
    <col min="15" max="15" width="11" style="241" customWidth="1"/>
    <col min="16" max="16" width="1.85546875" style="241" customWidth="1"/>
    <col min="17" max="17" width="5.140625" style="241" customWidth="1"/>
    <col min="18" max="16384" width="9.140625" style="241"/>
  </cols>
  <sheetData>
    <row r="1" spans="1:24" ht="20.25" customHeight="1" x14ac:dyDescent="0.2">
      <c r="A1" s="678" t="s">
        <v>627</v>
      </c>
      <c r="B1" s="249"/>
      <c r="C1" s="249"/>
    </row>
    <row r="2" spans="1:24" ht="20.25" customHeight="1" x14ac:dyDescent="0.2">
      <c r="A2" s="726" t="s">
        <v>55</v>
      </c>
      <c r="B2" s="726"/>
      <c r="C2" s="726"/>
    </row>
    <row r="7" spans="1:24" x14ac:dyDescent="0.2">
      <c r="B7" s="242" t="s">
        <v>628</v>
      </c>
      <c r="C7" s="242">
        <v>2517</v>
      </c>
      <c r="D7" s="242">
        <v>2688</v>
      </c>
      <c r="E7" s="242">
        <v>2755</v>
      </c>
      <c r="F7" s="242">
        <v>2847</v>
      </c>
      <c r="G7" s="247">
        <v>2929</v>
      </c>
      <c r="H7" s="241">
        <v>3021</v>
      </c>
      <c r="I7" s="241">
        <v>3069</v>
      </c>
      <c r="J7" s="241">
        <v>3174</v>
      </c>
      <c r="K7" s="241">
        <v>3312</v>
      </c>
    </row>
    <row r="9" spans="1:24" x14ac:dyDescent="0.2">
      <c r="A9" s="242" t="s">
        <v>368</v>
      </c>
      <c r="B9" s="241" t="s">
        <v>376</v>
      </c>
      <c r="C9" s="241" t="s">
        <v>377</v>
      </c>
      <c r="D9" s="241" t="s">
        <v>378</v>
      </c>
      <c r="E9" s="241" t="s">
        <v>379</v>
      </c>
      <c r="F9" s="241" t="s">
        <v>380</v>
      </c>
      <c r="G9" s="241" t="s">
        <v>381</v>
      </c>
      <c r="H9" s="241" t="s">
        <v>382</v>
      </c>
      <c r="I9" s="241" t="s">
        <v>383</v>
      </c>
      <c r="J9" s="241" t="s">
        <v>384</v>
      </c>
      <c r="K9" s="241" t="s">
        <v>385</v>
      </c>
      <c r="L9" s="241" t="s">
        <v>386</v>
      </c>
      <c r="M9" s="683" t="s">
        <v>376</v>
      </c>
      <c r="N9" s="683" t="s">
        <v>377</v>
      </c>
      <c r="O9" s="683" t="s">
        <v>378</v>
      </c>
      <c r="P9" s="683" t="s">
        <v>379</v>
      </c>
      <c r="Q9" s="683" t="s">
        <v>380</v>
      </c>
      <c r="R9" s="683" t="s">
        <v>381</v>
      </c>
      <c r="S9" s="683" t="s">
        <v>382</v>
      </c>
      <c r="T9" s="683" t="s">
        <v>383</v>
      </c>
      <c r="U9" s="683" t="s">
        <v>384</v>
      </c>
      <c r="V9" s="683" t="s">
        <v>385</v>
      </c>
      <c r="W9" s="683" t="s">
        <v>386</v>
      </c>
      <c r="X9" s="683"/>
    </row>
    <row r="10" spans="1:24" x14ac:dyDescent="0.2">
      <c r="A10" s="241" t="s">
        <v>393</v>
      </c>
      <c r="B10" s="242">
        <v>2688</v>
      </c>
      <c r="C10" s="242">
        <v>2755</v>
      </c>
      <c r="D10" s="242">
        <v>2847</v>
      </c>
      <c r="E10" s="247">
        <v>2929</v>
      </c>
      <c r="F10" s="241">
        <v>3021</v>
      </c>
      <c r="G10" s="241">
        <v>3069</v>
      </c>
      <c r="H10" s="241">
        <v>3174</v>
      </c>
      <c r="I10" s="241">
        <v>3312</v>
      </c>
      <c r="J10" s="241">
        <v>3402</v>
      </c>
      <c r="K10" s="241">
        <v>3541</v>
      </c>
      <c r="L10" s="241">
        <v>3672</v>
      </c>
      <c r="M10" s="684">
        <f>B10/B12</f>
        <v>0.47182727751448128</v>
      </c>
      <c r="N10" s="684">
        <f t="shared" ref="N10:W10" si="0">C10/C12</f>
        <v>0.4666327913279133</v>
      </c>
      <c r="O10" s="684">
        <f t="shared" si="0"/>
        <v>0.47712418300653597</v>
      </c>
      <c r="P10" s="684">
        <f t="shared" si="0"/>
        <v>0.48816666666666669</v>
      </c>
      <c r="Q10" s="684">
        <f t="shared" si="0"/>
        <v>0.49002433090024333</v>
      </c>
      <c r="R10" s="684">
        <f t="shared" si="0"/>
        <v>0.49628072445019406</v>
      </c>
      <c r="S10" s="684">
        <f t="shared" si="0"/>
        <v>0.50783999999999996</v>
      </c>
      <c r="T10" s="684">
        <f t="shared" si="0"/>
        <v>0.52504755865567532</v>
      </c>
      <c r="U10" s="684">
        <f t="shared" si="0"/>
        <v>0.53854677853411426</v>
      </c>
      <c r="V10" s="684">
        <f t="shared" si="0"/>
        <v>0.55676100628930814</v>
      </c>
      <c r="W10" s="684">
        <f t="shared" si="0"/>
        <v>0.56379548595117457</v>
      </c>
      <c r="X10" s="683"/>
    </row>
    <row r="11" spans="1:24" x14ac:dyDescent="0.2">
      <c r="A11" s="241" t="s">
        <v>394</v>
      </c>
      <c r="B11" s="242">
        <v>3009</v>
      </c>
      <c r="C11" s="242">
        <v>3149</v>
      </c>
      <c r="D11" s="242">
        <v>3120</v>
      </c>
      <c r="E11" s="247">
        <v>3053</v>
      </c>
      <c r="F11" s="247">
        <v>3119</v>
      </c>
      <c r="G11" s="241">
        <v>3112</v>
      </c>
      <c r="H11" s="241">
        <v>3061</v>
      </c>
      <c r="I11" s="241">
        <v>2987</v>
      </c>
      <c r="J11" s="241">
        <v>2909</v>
      </c>
      <c r="K11" s="241">
        <v>2817</v>
      </c>
      <c r="L11" s="241">
        <v>2829</v>
      </c>
      <c r="M11" s="684">
        <f>B11/B12</f>
        <v>0.52817272248551872</v>
      </c>
      <c r="N11" s="684">
        <f t="shared" ref="N11:W11" si="1">C11/C12</f>
        <v>0.53336720867208676</v>
      </c>
      <c r="O11" s="684">
        <f t="shared" si="1"/>
        <v>0.52287581699346408</v>
      </c>
      <c r="P11" s="684">
        <f t="shared" si="1"/>
        <v>0.50883333333333336</v>
      </c>
      <c r="Q11" s="684">
        <f t="shared" si="1"/>
        <v>0.50592051905920521</v>
      </c>
      <c r="R11" s="684">
        <f t="shared" si="1"/>
        <v>0.50323415265200522</v>
      </c>
      <c r="S11" s="684">
        <f t="shared" si="1"/>
        <v>0.48975999999999997</v>
      </c>
      <c r="T11" s="684">
        <f t="shared" si="1"/>
        <v>0.47352568167406467</v>
      </c>
      <c r="U11" s="684">
        <f t="shared" si="1"/>
        <v>0.46050340351432645</v>
      </c>
      <c r="V11" s="684">
        <f t="shared" si="1"/>
        <v>0.44292452830188678</v>
      </c>
      <c r="W11" s="684">
        <f t="shared" si="1"/>
        <v>0.43436204514048826</v>
      </c>
      <c r="X11" s="683"/>
    </row>
    <row r="12" spans="1:24" x14ac:dyDescent="0.2">
      <c r="A12" s="241" t="s">
        <v>395</v>
      </c>
      <c r="B12" s="242">
        <f>SUM(B10:B11,B13)</f>
        <v>5697</v>
      </c>
      <c r="C12" s="242">
        <f t="shared" ref="C12:L12" si="2">SUM(C10:C11,C13)</f>
        <v>5904</v>
      </c>
      <c r="D12" s="242">
        <f t="shared" si="2"/>
        <v>5967</v>
      </c>
      <c r="E12" s="242">
        <f t="shared" si="2"/>
        <v>6000</v>
      </c>
      <c r="F12" s="242">
        <f t="shared" si="2"/>
        <v>6165</v>
      </c>
      <c r="G12" s="242">
        <f t="shared" si="2"/>
        <v>6184</v>
      </c>
      <c r="H12" s="242">
        <f t="shared" si="2"/>
        <v>6250</v>
      </c>
      <c r="I12" s="242">
        <f t="shared" si="2"/>
        <v>6308</v>
      </c>
      <c r="J12" s="242">
        <f t="shared" si="2"/>
        <v>6317</v>
      </c>
      <c r="K12" s="242">
        <f t="shared" si="2"/>
        <v>6360</v>
      </c>
      <c r="L12" s="242">
        <f t="shared" si="2"/>
        <v>6513</v>
      </c>
      <c r="M12" s="684"/>
      <c r="N12" s="684"/>
      <c r="O12" s="684"/>
      <c r="P12" s="684"/>
      <c r="Q12" s="684"/>
      <c r="R12" s="684"/>
      <c r="S12" s="684"/>
      <c r="T12" s="684"/>
      <c r="U12" s="684"/>
      <c r="V12" s="684"/>
      <c r="W12" s="684"/>
      <c r="X12" s="683"/>
    </row>
    <row r="13" spans="1:24" x14ac:dyDescent="0.2">
      <c r="A13" s="242" t="s">
        <v>168</v>
      </c>
      <c r="E13" s="241">
        <v>18</v>
      </c>
      <c r="F13" s="241">
        <v>25</v>
      </c>
      <c r="G13" s="241">
        <v>3</v>
      </c>
      <c r="H13" s="241">
        <v>15</v>
      </c>
      <c r="I13" s="241">
        <v>9</v>
      </c>
      <c r="J13" s="241">
        <v>6</v>
      </c>
      <c r="K13" s="241">
        <v>2</v>
      </c>
      <c r="L13" s="241">
        <v>12</v>
      </c>
      <c r="M13" s="683"/>
      <c r="N13" s="683"/>
      <c r="O13" s="683"/>
      <c r="P13" s="683"/>
      <c r="Q13" s="683"/>
      <c r="R13" s="683"/>
      <c r="S13" s="683"/>
      <c r="T13" s="683"/>
      <c r="U13" s="683"/>
      <c r="V13" s="683"/>
      <c r="W13" s="683"/>
      <c r="X13" s="683"/>
    </row>
    <row r="14" spans="1:24" x14ac:dyDescent="0.2">
      <c r="A14" s="242" t="s">
        <v>395</v>
      </c>
      <c r="B14" s="242"/>
      <c r="C14" s="242"/>
      <c r="D14" s="242"/>
      <c r="E14" s="242"/>
      <c r="F14" s="242"/>
      <c r="G14" s="242"/>
      <c r="H14" s="242"/>
      <c r="I14" s="242"/>
      <c r="J14" s="242"/>
      <c r="K14" s="242"/>
      <c r="L14" s="242"/>
    </row>
    <row r="15" spans="1:24" x14ac:dyDescent="0.2">
      <c r="A15" s="253"/>
    </row>
    <row r="16" spans="1:24" x14ac:dyDescent="0.2">
      <c r="A16" s="242"/>
    </row>
    <row r="17" spans="1:18" x14ac:dyDescent="0.2">
      <c r="A17" s="242" t="s">
        <v>629</v>
      </c>
    </row>
    <row r="18" spans="1:18" x14ac:dyDescent="0.2">
      <c r="A18" s="241" t="s">
        <v>393</v>
      </c>
      <c r="B18" s="266" t="str">
        <f>TEXT(B10, "#,##0")&amp;"
 "&amp;TEXT(M10,"0.0%")</f>
        <v>2,688
 47.2%</v>
      </c>
      <c r="C18" s="266" t="str">
        <f t="shared" ref="C18:L18" si="3">TEXT(C10, "#,##0")&amp;"
 "&amp;TEXT(N10,"0.0%")</f>
        <v>2,755
 46.7%</v>
      </c>
      <c r="D18" s="266" t="str">
        <f t="shared" si="3"/>
        <v>2,847
 47.7%</v>
      </c>
      <c r="E18" s="266" t="str">
        <f t="shared" si="3"/>
        <v>2,929
 48.8%</v>
      </c>
      <c r="F18" s="266" t="str">
        <f t="shared" si="3"/>
        <v>3,021
 49.0%</v>
      </c>
      <c r="G18" s="266" t="str">
        <f t="shared" si="3"/>
        <v>3,069
 49.6%</v>
      </c>
      <c r="H18" s="266" t="str">
        <f t="shared" si="3"/>
        <v>3,174
 50.8%</v>
      </c>
      <c r="I18" s="266" t="str">
        <f t="shared" si="3"/>
        <v>3,312
 52.5%</v>
      </c>
      <c r="J18" s="266" t="str">
        <f t="shared" si="3"/>
        <v>3,402
 53.9%</v>
      </c>
      <c r="K18" s="266" t="str">
        <f t="shared" si="3"/>
        <v>3,541
 55.7%</v>
      </c>
      <c r="L18" s="266" t="str">
        <f t="shared" si="3"/>
        <v>3,672
 56.4%</v>
      </c>
    </row>
    <row r="19" spans="1:18" x14ac:dyDescent="0.2">
      <c r="A19" s="241" t="s">
        <v>394</v>
      </c>
      <c r="B19" s="266" t="str">
        <f>TEXT(B11, "#,##0")&amp;"
 "&amp;TEXT(M11,"0.0%")</f>
        <v>3,009
 52.8%</v>
      </c>
      <c r="C19" s="266" t="str">
        <f t="shared" ref="C19" si="4">TEXT(C11, "#,##0")&amp;"
 "&amp;TEXT(N11,"0.0%")</f>
        <v>3,149
 53.3%</v>
      </c>
      <c r="D19" s="266" t="str">
        <f t="shared" ref="D19" si="5">TEXT(D11, "#,##0")&amp;"
 "&amp;TEXT(O11,"0.0%")</f>
        <v>3,120
 52.3%</v>
      </c>
      <c r="E19" s="266" t="str">
        <f t="shared" ref="E19" si="6">TEXT(E11, "#,##0")&amp;"
 "&amp;TEXT(P11,"0.0%")</f>
        <v>3,053
 50.9%</v>
      </c>
      <c r="F19" s="266" t="str">
        <f t="shared" ref="F19" si="7">TEXT(F11, "#,##0")&amp;"
 "&amp;TEXT(Q11,"0.0%")</f>
        <v>3,119
 50.6%</v>
      </c>
      <c r="G19" s="266" t="str">
        <f t="shared" ref="G19" si="8">TEXT(G11, "#,##0")&amp;"
 "&amp;TEXT(R11,"0.0%")</f>
        <v>3,112
 50.3%</v>
      </c>
      <c r="H19" s="266" t="str">
        <f t="shared" ref="H19" si="9">TEXT(H11, "#,##0")&amp;"
 "&amp;TEXT(S11,"0.0%")</f>
        <v>3,061
 49.0%</v>
      </c>
      <c r="I19" s="266" t="str">
        <f t="shared" ref="I19" si="10">TEXT(I11, "#,##0")&amp;"
 "&amp;TEXT(T11,"0.0%")</f>
        <v>2,987
 47.4%</v>
      </c>
      <c r="J19" s="266" t="str">
        <f t="shared" ref="J19" si="11">TEXT(J11, "#,##0")&amp;"
 "&amp;TEXT(U11,"0.0%")</f>
        <v>2,909
 46.1%</v>
      </c>
      <c r="K19" s="266" t="str">
        <f t="shared" ref="K19" si="12">TEXT(K11, "#,##0")&amp;"
 "&amp;TEXT(V11,"0.0%")</f>
        <v>2,817
 44.3%</v>
      </c>
      <c r="L19" s="266" t="str">
        <f t="shared" ref="L19" si="13">TEXT(L11, "#,##0")&amp;"
 "&amp;TEXT(W11,"0.0%")</f>
        <v>2,829
 43.4%</v>
      </c>
    </row>
    <row r="21" spans="1:18" x14ac:dyDescent="0.2">
      <c r="R21" s="246"/>
    </row>
    <row r="33" spans="1:15" x14ac:dyDescent="0.2">
      <c r="A33" s="296" t="s">
        <v>630</v>
      </c>
    </row>
    <row r="34" spans="1:15" ht="12.75" customHeight="1" x14ac:dyDescent="0.2">
      <c r="A34" s="725" t="s">
        <v>631</v>
      </c>
      <c r="B34" s="725"/>
      <c r="C34" s="725"/>
      <c r="D34" s="725"/>
      <c r="E34" s="725"/>
      <c r="F34" s="725"/>
      <c r="G34" s="725"/>
      <c r="H34" s="725"/>
      <c r="I34" s="725"/>
      <c r="J34" s="725"/>
      <c r="K34" s="725"/>
      <c r="L34" s="725"/>
      <c r="M34" s="725"/>
      <c r="N34" s="725"/>
      <c r="O34" s="725"/>
    </row>
    <row r="35" spans="1:15" x14ac:dyDescent="0.2">
      <c r="A35" s="725"/>
      <c r="B35" s="725"/>
      <c r="C35" s="725"/>
      <c r="D35" s="725"/>
      <c r="E35" s="725"/>
      <c r="F35" s="725"/>
      <c r="G35" s="725"/>
      <c r="H35" s="725"/>
      <c r="I35" s="725"/>
      <c r="J35" s="725"/>
      <c r="K35" s="725"/>
      <c r="L35" s="725"/>
      <c r="M35" s="725"/>
      <c r="N35" s="725"/>
      <c r="O35" s="725"/>
    </row>
    <row r="36" spans="1:15" x14ac:dyDescent="0.2">
      <c r="A36" s="509"/>
      <c r="B36" s="509"/>
      <c r="C36" s="509"/>
      <c r="D36" s="509"/>
      <c r="E36" s="509"/>
      <c r="F36" s="509"/>
      <c r="G36" s="509"/>
      <c r="H36" s="509"/>
      <c r="I36" s="509"/>
      <c r="J36" s="509"/>
      <c r="K36" s="509"/>
      <c r="L36" s="509"/>
      <c r="M36" s="509"/>
      <c r="N36" s="509"/>
      <c r="O36" s="509"/>
    </row>
    <row r="37" spans="1:15" x14ac:dyDescent="0.2">
      <c r="A37" s="37" t="s">
        <v>632</v>
      </c>
      <c r="B37" s="271"/>
      <c r="C37" s="271"/>
      <c r="D37" s="271"/>
      <c r="E37" s="271"/>
      <c r="F37" s="271"/>
      <c r="G37" s="271"/>
      <c r="H37" s="271"/>
      <c r="I37" s="271"/>
    </row>
    <row r="38" spans="1:15" x14ac:dyDescent="0.2">
      <c r="A38" s="276" t="s">
        <v>556</v>
      </c>
      <c r="B38" s="271"/>
      <c r="C38" s="271"/>
      <c r="D38" s="271"/>
      <c r="E38" s="271"/>
      <c r="F38" s="271"/>
      <c r="G38" s="271"/>
      <c r="H38" s="271"/>
      <c r="I38" s="271"/>
    </row>
  </sheetData>
  <mergeCells count="2">
    <mergeCell ref="A2:C2"/>
    <mergeCell ref="A34:O35"/>
  </mergeCells>
  <hyperlinks>
    <hyperlink ref="A2:C2" location="TOC!A1" display="Return to Table of Contents" xr:uid="{328385EF-E45B-4887-8578-914663D41229}"/>
  </hyperlinks>
  <pageMargins left="0.25" right="0.25" top="0.75" bottom="0.75" header="0.3" footer="0.3"/>
  <pageSetup scale="93" fitToHeight="0" orientation="landscape" horizontalDpi="1200" verticalDpi="1200" r:id="rId1"/>
  <headerFooter>
    <oddHeader>&amp;L&amp;9 2022-23 &amp;"Arial,Italic"Survey of Dental Education&amp;"Arial,Regular"
Report 1 - Academic Programs, Enrollment, and Graduates</oddHead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CFF6B-4C03-442F-8FC3-D2FDA3426EA5}">
  <sheetPr>
    <tabColor rgb="FF0070C0"/>
    <pageSetUpPr fitToPage="1"/>
  </sheetPr>
  <dimension ref="A1:BL85"/>
  <sheetViews>
    <sheetView zoomScaleNormal="100" workbookViewId="0">
      <pane xSplit="3" ySplit="5" topLeftCell="D6" activePane="bottomRight" state="frozen"/>
      <selection pane="topRight" activeCell="D1" sqref="D1"/>
      <selection pane="bottomLeft" activeCell="A6" sqref="A6"/>
      <selection pane="bottomRight" sqref="A1:C1"/>
    </sheetView>
  </sheetViews>
  <sheetFormatPr defaultColWidth="9.140625" defaultRowHeight="12.75" x14ac:dyDescent="0.2"/>
  <cols>
    <col min="1" max="1" width="8.5703125" style="1" customWidth="1"/>
    <col min="2" max="2" width="42.42578125" style="1" customWidth="1"/>
    <col min="3" max="3" width="20.85546875" style="1" customWidth="1"/>
    <col min="4" max="63" width="7.42578125" style="1" customWidth="1"/>
    <col min="64" max="16384" width="9.140625" style="1"/>
  </cols>
  <sheetData>
    <row r="1" spans="1:64" ht="33" customHeight="1" x14ac:dyDescent="0.25">
      <c r="A1" s="724" t="s">
        <v>21</v>
      </c>
      <c r="B1" s="724"/>
      <c r="C1" s="724"/>
    </row>
    <row r="2" spans="1:64" ht="18.75" customHeight="1" x14ac:dyDescent="0.2">
      <c r="A2" s="753" t="s">
        <v>55</v>
      </c>
      <c r="B2" s="753"/>
      <c r="C2" s="638"/>
    </row>
    <row r="3" spans="1:64" ht="20.100000000000001" customHeight="1" x14ac:dyDescent="0.2">
      <c r="A3" s="731"/>
      <c r="B3" s="731"/>
      <c r="C3" s="4"/>
      <c r="D3" s="754" t="s">
        <v>376</v>
      </c>
      <c r="E3" s="731"/>
      <c r="F3" s="731"/>
      <c r="G3" s="755"/>
      <c r="H3" s="754" t="s">
        <v>377</v>
      </c>
      <c r="I3" s="731"/>
      <c r="J3" s="731"/>
      <c r="K3" s="755"/>
      <c r="L3" s="754" t="s">
        <v>378</v>
      </c>
      <c r="M3" s="731"/>
      <c r="N3" s="731"/>
      <c r="O3" s="755"/>
      <c r="P3" s="754" t="s">
        <v>379</v>
      </c>
      <c r="Q3" s="731"/>
      <c r="R3" s="731"/>
      <c r="S3" s="731"/>
      <c r="T3" s="731"/>
      <c r="U3" s="755"/>
      <c r="V3" s="754" t="s">
        <v>380</v>
      </c>
      <c r="W3" s="731"/>
      <c r="X3" s="731"/>
      <c r="Y3" s="731"/>
      <c r="Z3" s="731"/>
      <c r="AA3" s="755"/>
      <c r="AB3" s="754" t="s">
        <v>381</v>
      </c>
      <c r="AC3" s="731"/>
      <c r="AD3" s="731"/>
      <c r="AE3" s="731"/>
      <c r="AF3" s="731"/>
      <c r="AG3" s="755"/>
      <c r="AH3" s="754" t="s">
        <v>382</v>
      </c>
      <c r="AI3" s="731"/>
      <c r="AJ3" s="731"/>
      <c r="AK3" s="731"/>
      <c r="AL3" s="731"/>
      <c r="AM3" s="755"/>
      <c r="AN3" s="754" t="s">
        <v>383</v>
      </c>
      <c r="AO3" s="731"/>
      <c r="AP3" s="731"/>
      <c r="AQ3" s="731"/>
      <c r="AR3" s="731"/>
      <c r="AS3" s="755"/>
      <c r="AT3" s="731" t="s">
        <v>384</v>
      </c>
      <c r="AU3" s="731"/>
      <c r="AV3" s="731"/>
      <c r="AW3" s="731"/>
      <c r="AX3" s="731"/>
      <c r="AY3" s="731"/>
      <c r="AZ3" s="732" t="s">
        <v>385</v>
      </c>
      <c r="BA3" s="731"/>
      <c r="BB3" s="731"/>
      <c r="BC3" s="731"/>
      <c r="BD3" s="731"/>
      <c r="BE3" s="731"/>
      <c r="BF3" s="732" t="s">
        <v>386</v>
      </c>
      <c r="BG3" s="731"/>
      <c r="BH3" s="731"/>
      <c r="BI3" s="731"/>
      <c r="BJ3" s="731"/>
      <c r="BK3" s="731"/>
    </row>
    <row r="4" spans="1:64" ht="15" customHeight="1" x14ac:dyDescent="0.2">
      <c r="A4" s="731"/>
      <c r="B4" s="731"/>
      <c r="C4" s="4"/>
      <c r="D4" s="754" t="s">
        <v>394</v>
      </c>
      <c r="E4" s="731"/>
      <c r="F4" s="731" t="s">
        <v>393</v>
      </c>
      <c r="G4" s="755"/>
      <c r="H4" s="754" t="s">
        <v>394</v>
      </c>
      <c r="I4" s="731"/>
      <c r="J4" s="731" t="s">
        <v>393</v>
      </c>
      <c r="K4" s="755"/>
      <c r="L4" s="754" t="s">
        <v>394</v>
      </c>
      <c r="M4" s="731"/>
      <c r="N4" s="731" t="s">
        <v>393</v>
      </c>
      <c r="O4" s="755"/>
      <c r="P4" s="754" t="s">
        <v>394</v>
      </c>
      <c r="Q4" s="731"/>
      <c r="R4" s="731" t="s">
        <v>393</v>
      </c>
      <c r="S4" s="731"/>
      <c r="T4" s="731" t="s">
        <v>512</v>
      </c>
      <c r="U4" s="755"/>
      <c r="V4" s="754" t="s">
        <v>394</v>
      </c>
      <c r="W4" s="731"/>
      <c r="X4" s="731" t="s">
        <v>393</v>
      </c>
      <c r="Y4" s="731"/>
      <c r="Z4" s="731" t="s">
        <v>168</v>
      </c>
      <c r="AA4" s="755"/>
      <c r="AB4" s="754" t="s">
        <v>394</v>
      </c>
      <c r="AC4" s="731"/>
      <c r="AD4" s="731" t="s">
        <v>393</v>
      </c>
      <c r="AE4" s="731"/>
      <c r="AF4" s="731" t="s">
        <v>168</v>
      </c>
      <c r="AG4" s="755"/>
      <c r="AH4" s="754" t="s">
        <v>394</v>
      </c>
      <c r="AI4" s="731"/>
      <c r="AJ4" s="731" t="s">
        <v>393</v>
      </c>
      <c r="AK4" s="731"/>
      <c r="AL4" s="731" t="s">
        <v>168</v>
      </c>
      <c r="AM4" s="755"/>
      <c r="AN4" s="731" t="s">
        <v>394</v>
      </c>
      <c r="AO4" s="731"/>
      <c r="AP4" s="731" t="s">
        <v>393</v>
      </c>
      <c r="AQ4" s="731"/>
      <c r="AR4" s="731" t="s">
        <v>168</v>
      </c>
      <c r="AS4" s="755"/>
      <c r="AT4" s="731" t="s">
        <v>394</v>
      </c>
      <c r="AU4" s="731"/>
      <c r="AV4" s="731" t="s">
        <v>393</v>
      </c>
      <c r="AW4" s="731"/>
      <c r="AX4" s="731" t="s">
        <v>168</v>
      </c>
      <c r="AY4" s="731"/>
      <c r="AZ4" s="732" t="s">
        <v>394</v>
      </c>
      <c r="BA4" s="731"/>
      <c r="BB4" s="731" t="s">
        <v>393</v>
      </c>
      <c r="BC4" s="731"/>
      <c r="BD4" s="731" t="s">
        <v>168</v>
      </c>
      <c r="BE4" s="731"/>
      <c r="BF4" s="732" t="s">
        <v>394</v>
      </c>
      <c r="BG4" s="731"/>
      <c r="BH4" s="731" t="s">
        <v>393</v>
      </c>
      <c r="BI4" s="731"/>
      <c r="BJ4" s="731" t="s">
        <v>168</v>
      </c>
      <c r="BK4" s="731"/>
    </row>
    <row r="5" spans="1:64" ht="34.5" customHeight="1" x14ac:dyDescent="0.25">
      <c r="A5" s="62" t="s">
        <v>483</v>
      </c>
      <c r="B5" s="62" t="s">
        <v>406</v>
      </c>
      <c r="C5" s="3" t="s">
        <v>119</v>
      </c>
      <c r="D5" s="168" t="s">
        <v>67</v>
      </c>
      <c r="E5" s="19" t="s">
        <v>484</v>
      </c>
      <c r="F5" s="19" t="s">
        <v>67</v>
      </c>
      <c r="G5" s="169" t="s">
        <v>484</v>
      </c>
      <c r="H5" s="168" t="s">
        <v>67</v>
      </c>
      <c r="I5" s="19" t="s">
        <v>484</v>
      </c>
      <c r="J5" s="19" t="s">
        <v>67</v>
      </c>
      <c r="K5" s="169" t="s">
        <v>484</v>
      </c>
      <c r="L5" s="168" t="s">
        <v>67</v>
      </c>
      <c r="M5" s="19" t="s">
        <v>484</v>
      </c>
      <c r="N5" s="19" t="s">
        <v>67</v>
      </c>
      <c r="O5" s="169" t="s">
        <v>484</v>
      </c>
      <c r="P5" s="168" t="s">
        <v>67</v>
      </c>
      <c r="Q5" s="19" t="s">
        <v>484</v>
      </c>
      <c r="R5" s="19" t="s">
        <v>67</v>
      </c>
      <c r="S5" s="19" t="s">
        <v>484</v>
      </c>
      <c r="T5" s="19" t="s">
        <v>67</v>
      </c>
      <c r="U5" s="169" t="s">
        <v>484</v>
      </c>
      <c r="V5" s="168" t="s">
        <v>67</v>
      </c>
      <c r="W5" s="19" t="s">
        <v>484</v>
      </c>
      <c r="X5" s="19" t="s">
        <v>67</v>
      </c>
      <c r="Y5" s="19" t="s">
        <v>484</v>
      </c>
      <c r="Z5" s="19" t="s">
        <v>67</v>
      </c>
      <c r="AA5" s="169" t="s">
        <v>484</v>
      </c>
      <c r="AB5" s="168" t="s">
        <v>67</v>
      </c>
      <c r="AC5" s="19" t="s">
        <v>484</v>
      </c>
      <c r="AD5" s="19" t="s">
        <v>67</v>
      </c>
      <c r="AE5" s="19" t="s">
        <v>484</v>
      </c>
      <c r="AF5" s="19" t="s">
        <v>67</v>
      </c>
      <c r="AG5" s="169" t="s">
        <v>484</v>
      </c>
      <c r="AH5" s="168" t="s">
        <v>67</v>
      </c>
      <c r="AI5" s="19" t="s">
        <v>484</v>
      </c>
      <c r="AJ5" s="19" t="s">
        <v>67</v>
      </c>
      <c r="AK5" s="19" t="s">
        <v>484</v>
      </c>
      <c r="AL5" s="19" t="s">
        <v>67</v>
      </c>
      <c r="AM5" s="169" t="s">
        <v>484</v>
      </c>
      <c r="AN5" s="19" t="s">
        <v>67</v>
      </c>
      <c r="AO5" s="19" t="s">
        <v>484</v>
      </c>
      <c r="AP5" s="19" t="s">
        <v>67</v>
      </c>
      <c r="AQ5" s="19" t="s">
        <v>484</v>
      </c>
      <c r="AR5" s="19" t="s">
        <v>67</v>
      </c>
      <c r="AS5" s="169" t="s">
        <v>484</v>
      </c>
      <c r="AT5" s="19" t="s">
        <v>67</v>
      </c>
      <c r="AU5" s="19" t="s">
        <v>484</v>
      </c>
      <c r="AV5" s="19" t="s">
        <v>67</v>
      </c>
      <c r="AW5" s="19" t="s">
        <v>484</v>
      </c>
      <c r="AX5" s="19" t="s">
        <v>67</v>
      </c>
      <c r="AY5" s="19" t="s">
        <v>484</v>
      </c>
      <c r="AZ5" s="44" t="s">
        <v>67</v>
      </c>
      <c r="BA5" s="19" t="s">
        <v>484</v>
      </c>
      <c r="BB5" s="19" t="s">
        <v>67</v>
      </c>
      <c r="BC5" s="19" t="s">
        <v>484</v>
      </c>
      <c r="BD5" s="19" t="s">
        <v>67</v>
      </c>
      <c r="BE5" s="19" t="s">
        <v>484</v>
      </c>
      <c r="BF5" s="44" t="s">
        <v>67</v>
      </c>
      <c r="BG5" s="19" t="s">
        <v>484</v>
      </c>
      <c r="BH5" s="19" t="s">
        <v>67</v>
      </c>
      <c r="BI5" s="19" t="s">
        <v>484</v>
      </c>
      <c r="BJ5" s="19" t="s">
        <v>67</v>
      </c>
      <c r="BK5" s="19" t="s">
        <v>484</v>
      </c>
    </row>
    <row r="6" spans="1:64" ht="20.100000000000001" customHeight="1" x14ac:dyDescent="0.2">
      <c r="A6" s="469" t="s">
        <v>120</v>
      </c>
      <c r="B6" s="470" t="s">
        <v>407</v>
      </c>
      <c r="C6" s="473" t="s">
        <v>127</v>
      </c>
      <c r="D6" s="488">
        <v>33</v>
      </c>
      <c r="E6" s="489">
        <v>55.9</v>
      </c>
      <c r="F6" s="489">
        <v>26</v>
      </c>
      <c r="G6" s="490">
        <v>44.1</v>
      </c>
      <c r="H6" s="488">
        <v>33</v>
      </c>
      <c r="I6" s="489">
        <v>53.2</v>
      </c>
      <c r="J6" s="489">
        <v>29</v>
      </c>
      <c r="K6" s="490">
        <v>46.8</v>
      </c>
      <c r="L6" s="488">
        <v>30</v>
      </c>
      <c r="M6" s="491">
        <v>50</v>
      </c>
      <c r="N6" s="489">
        <v>30</v>
      </c>
      <c r="O6" s="492">
        <v>50</v>
      </c>
      <c r="P6" s="488">
        <v>26</v>
      </c>
      <c r="Q6" s="489">
        <v>44.1</v>
      </c>
      <c r="R6" s="489">
        <v>33</v>
      </c>
      <c r="S6" s="489">
        <v>55.9</v>
      </c>
      <c r="T6" s="493">
        <v>0</v>
      </c>
      <c r="U6" s="492">
        <v>0</v>
      </c>
      <c r="V6" s="488">
        <v>31</v>
      </c>
      <c r="W6" s="489">
        <v>50.8</v>
      </c>
      <c r="X6" s="489">
        <v>30</v>
      </c>
      <c r="Y6" s="489">
        <v>49.2</v>
      </c>
      <c r="Z6" s="493">
        <v>0</v>
      </c>
      <c r="AA6" s="492">
        <v>0</v>
      </c>
      <c r="AB6" s="488">
        <v>31</v>
      </c>
      <c r="AC6" s="491">
        <v>49.2</v>
      </c>
      <c r="AD6" s="489">
        <v>32</v>
      </c>
      <c r="AE6" s="491">
        <v>50.8</v>
      </c>
      <c r="AF6" s="494">
        <v>0</v>
      </c>
      <c r="AG6" s="495">
        <v>0</v>
      </c>
      <c r="AH6" s="488">
        <v>28</v>
      </c>
      <c r="AI6" s="491">
        <v>44.4</v>
      </c>
      <c r="AJ6" s="489">
        <v>35</v>
      </c>
      <c r="AK6" s="491">
        <v>55.6</v>
      </c>
      <c r="AL6" s="493">
        <v>0</v>
      </c>
      <c r="AM6" s="492">
        <v>0</v>
      </c>
      <c r="AN6" s="488">
        <v>28</v>
      </c>
      <c r="AO6" s="491">
        <v>44.4</v>
      </c>
      <c r="AP6" s="489">
        <v>35</v>
      </c>
      <c r="AQ6" s="491">
        <v>55.6</v>
      </c>
      <c r="AR6" s="493">
        <v>0</v>
      </c>
      <c r="AS6" s="492">
        <v>0</v>
      </c>
      <c r="AT6" s="488">
        <v>27</v>
      </c>
      <c r="AU6" s="491">
        <v>42.9</v>
      </c>
      <c r="AV6" s="489">
        <v>36</v>
      </c>
      <c r="AW6" s="491">
        <v>57.1</v>
      </c>
      <c r="AX6" s="493">
        <v>0</v>
      </c>
      <c r="AY6" s="492">
        <v>0</v>
      </c>
      <c r="AZ6" s="488">
        <v>35</v>
      </c>
      <c r="BA6" s="491">
        <v>42.2</v>
      </c>
      <c r="BB6" s="489">
        <v>48</v>
      </c>
      <c r="BC6" s="491">
        <v>57.8</v>
      </c>
      <c r="BD6" s="493">
        <v>0</v>
      </c>
      <c r="BE6" s="492">
        <v>0</v>
      </c>
      <c r="BF6" s="488">
        <v>34</v>
      </c>
      <c r="BG6" s="491">
        <v>41</v>
      </c>
      <c r="BH6" s="489">
        <v>48</v>
      </c>
      <c r="BI6" s="491">
        <v>57.8</v>
      </c>
      <c r="BJ6" s="493">
        <v>1</v>
      </c>
      <c r="BK6" s="492">
        <v>1.2</v>
      </c>
      <c r="BL6" s="639"/>
    </row>
    <row r="7" spans="1:64" ht="20.100000000000001" customHeight="1" x14ac:dyDescent="0.2">
      <c r="A7" s="469" t="s">
        <v>128</v>
      </c>
      <c r="B7" s="470" t="s">
        <v>408</v>
      </c>
      <c r="C7" s="473" t="s">
        <v>132</v>
      </c>
      <c r="D7" s="488">
        <v>43</v>
      </c>
      <c r="E7" s="489">
        <v>56.6</v>
      </c>
      <c r="F7" s="489">
        <v>33</v>
      </c>
      <c r="G7" s="490">
        <v>43.4</v>
      </c>
      <c r="H7" s="488">
        <v>36</v>
      </c>
      <c r="I7" s="491">
        <v>48</v>
      </c>
      <c r="J7" s="489">
        <v>39</v>
      </c>
      <c r="K7" s="492">
        <v>52</v>
      </c>
      <c r="L7" s="488">
        <v>41</v>
      </c>
      <c r="M7" s="489">
        <v>53.9</v>
      </c>
      <c r="N7" s="489">
        <v>35</v>
      </c>
      <c r="O7" s="490">
        <v>46.1</v>
      </c>
      <c r="P7" s="488">
        <v>38</v>
      </c>
      <c r="Q7" s="491">
        <v>50</v>
      </c>
      <c r="R7" s="489">
        <v>38</v>
      </c>
      <c r="S7" s="491">
        <v>50</v>
      </c>
      <c r="T7" s="493">
        <v>0</v>
      </c>
      <c r="U7" s="492">
        <v>0</v>
      </c>
      <c r="V7" s="488">
        <v>31</v>
      </c>
      <c r="W7" s="489">
        <v>42.5</v>
      </c>
      <c r="X7" s="489">
        <v>42</v>
      </c>
      <c r="Y7" s="489">
        <v>57.5</v>
      </c>
      <c r="Z7" s="493">
        <v>0</v>
      </c>
      <c r="AA7" s="492">
        <v>0</v>
      </c>
      <c r="AB7" s="488">
        <v>35</v>
      </c>
      <c r="AC7" s="491">
        <v>46.1</v>
      </c>
      <c r="AD7" s="489">
        <v>41</v>
      </c>
      <c r="AE7" s="491">
        <v>53.9</v>
      </c>
      <c r="AF7" s="494">
        <v>0</v>
      </c>
      <c r="AG7" s="495">
        <v>0</v>
      </c>
      <c r="AH7" s="488">
        <v>42</v>
      </c>
      <c r="AI7" s="491">
        <v>55.3</v>
      </c>
      <c r="AJ7" s="489">
        <v>33</v>
      </c>
      <c r="AK7" s="491">
        <v>43.4</v>
      </c>
      <c r="AL7" s="493">
        <v>1</v>
      </c>
      <c r="AM7" s="492">
        <v>1.3</v>
      </c>
      <c r="AN7" s="488">
        <v>33</v>
      </c>
      <c r="AO7" s="491">
        <v>42.9</v>
      </c>
      <c r="AP7" s="489">
        <v>44</v>
      </c>
      <c r="AQ7" s="491">
        <v>57.1</v>
      </c>
      <c r="AR7" s="493">
        <v>0</v>
      </c>
      <c r="AS7" s="492">
        <v>0</v>
      </c>
      <c r="AT7" s="488">
        <v>32</v>
      </c>
      <c r="AU7" s="491">
        <v>41</v>
      </c>
      <c r="AV7" s="489">
        <v>46</v>
      </c>
      <c r="AW7" s="491">
        <v>59</v>
      </c>
      <c r="AX7" s="493">
        <v>0</v>
      </c>
      <c r="AY7" s="492">
        <v>0</v>
      </c>
      <c r="AZ7" s="488">
        <v>32</v>
      </c>
      <c r="BA7" s="491">
        <v>41</v>
      </c>
      <c r="BB7" s="489">
        <v>46</v>
      </c>
      <c r="BC7" s="491">
        <v>59</v>
      </c>
      <c r="BD7" s="493">
        <v>0</v>
      </c>
      <c r="BE7" s="492">
        <v>0</v>
      </c>
      <c r="BF7" s="488">
        <v>33</v>
      </c>
      <c r="BG7" s="491">
        <v>41.8</v>
      </c>
      <c r="BH7" s="489">
        <v>46</v>
      </c>
      <c r="BI7" s="491">
        <v>58.2</v>
      </c>
      <c r="BJ7" s="493">
        <v>0</v>
      </c>
      <c r="BK7" s="492">
        <v>0</v>
      </c>
      <c r="BL7" s="639"/>
    </row>
    <row r="8" spans="1:64" ht="20.100000000000001" customHeight="1" x14ac:dyDescent="0.2">
      <c r="A8" s="469" t="s">
        <v>128</v>
      </c>
      <c r="B8" s="470" t="s">
        <v>409</v>
      </c>
      <c r="C8" s="473" t="s">
        <v>132</v>
      </c>
      <c r="D8" s="488">
        <v>64</v>
      </c>
      <c r="E8" s="489">
        <v>57.7</v>
      </c>
      <c r="F8" s="489">
        <v>47</v>
      </c>
      <c r="G8" s="490">
        <v>42.3</v>
      </c>
      <c r="H8" s="488">
        <v>82</v>
      </c>
      <c r="I8" s="489">
        <v>59.4</v>
      </c>
      <c r="J8" s="489">
        <v>56</v>
      </c>
      <c r="K8" s="490">
        <v>40.6</v>
      </c>
      <c r="L8" s="488">
        <v>90</v>
      </c>
      <c r="M8" s="489">
        <v>64.3</v>
      </c>
      <c r="N8" s="489">
        <v>50</v>
      </c>
      <c r="O8" s="490">
        <v>35.700000000000003</v>
      </c>
      <c r="P8" s="488">
        <v>71</v>
      </c>
      <c r="Q8" s="489">
        <v>50.7</v>
      </c>
      <c r="R8" s="489">
        <v>69</v>
      </c>
      <c r="S8" s="489">
        <v>49.3</v>
      </c>
      <c r="T8" s="493">
        <v>0</v>
      </c>
      <c r="U8" s="492">
        <v>0</v>
      </c>
      <c r="V8" s="488">
        <v>84</v>
      </c>
      <c r="W8" s="489">
        <v>59.6</v>
      </c>
      <c r="X8" s="489">
        <v>57</v>
      </c>
      <c r="Y8" s="489">
        <v>40.4</v>
      </c>
      <c r="Z8" s="493">
        <v>0</v>
      </c>
      <c r="AA8" s="492">
        <v>0</v>
      </c>
      <c r="AB8" s="488">
        <v>85</v>
      </c>
      <c r="AC8" s="491">
        <v>59.9</v>
      </c>
      <c r="AD8" s="489">
        <v>57</v>
      </c>
      <c r="AE8" s="491">
        <v>40.1</v>
      </c>
      <c r="AF8" s="494">
        <v>0</v>
      </c>
      <c r="AG8" s="495">
        <v>0</v>
      </c>
      <c r="AH8" s="488">
        <v>94</v>
      </c>
      <c r="AI8" s="491">
        <v>65.7</v>
      </c>
      <c r="AJ8" s="489">
        <v>49</v>
      </c>
      <c r="AK8" s="491">
        <v>34.299999999999997</v>
      </c>
      <c r="AL8" s="493">
        <v>0</v>
      </c>
      <c r="AM8" s="492">
        <v>0</v>
      </c>
      <c r="AN8" s="488">
        <v>83</v>
      </c>
      <c r="AO8" s="491">
        <v>58.5</v>
      </c>
      <c r="AP8" s="489">
        <v>59</v>
      </c>
      <c r="AQ8" s="491">
        <v>41.5</v>
      </c>
      <c r="AR8" s="493">
        <v>0</v>
      </c>
      <c r="AS8" s="492">
        <v>0</v>
      </c>
      <c r="AT8" s="488">
        <v>71</v>
      </c>
      <c r="AU8" s="491">
        <v>49</v>
      </c>
      <c r="AV8" s="489">
        <v>74</v>
      </c>
      <c r="AW8" s="491">
        <v>51</v>
      </c>
      <c r="AX8" s="493">
        <v>0</v>
      </c>
      <c r="AY8" s="492">
        <v>0</v>
      </c>
      <c r="AZ8" s="488">
        <v>78</v>
      </c>
      <c r="BA8" s="491">
        <v>53.8</v>
      </c>
      <c r="BB8" s="489">
        <v>67</v>
      </c>
      <c r="BC8" s="491">
        <v>46.2</v>
      </c>
      <c r="BD8" s="493">
        <v>0</v>
      </c>
      <c r="BE8" s="492">
        <v>0</v>
      </c>
      <c r="BF8" s="488">
        <v>66</v>
      </c>
      <c r="BG8" s="491">
        <v>45.8</v>
      </c>
      <c r="BH8" s="489">
        <v>78</v>
      </c>
      <c r="BI8" s="491">
        <v>54.2</v>
      </c>
      <c r="BJ8" s="493">
        <v>0</v>
      </c>
      <c r="BK8" s="492">
        <v>0</v>
      </c>
      <c r="BL8" s="639"/>
    </row>
    <row r="9" spans="1:64" ht="20.100000000000001" customHeight="1" x14ac:dyDescent="0.2">
      <c r="A9" s="469" t="s">
        <v>136</v>
      </c>
      <c r="B9" s="470" t="s">
        <v>612</v>
      </c>
      <c r="C9" s="473" t="s">
        <v>141</v>
      </c>
      <c r="D9" s="640">
        <v>0</v>
      </c>
      <c r="E9" s="493">
        <v>0</v>
      </c>
      <c r="F9" s="493">
        <v>0</v>
      </c>
      <c r="G9" s="494">
        <v>0</v>
      </c>
      <c r="H9" s="640">
        <v>0</v>
      </c>
      <c r="I9" s="493">
        <v>0</v>
      </c>
      <c r="J9" s="493">
        <v>0</v>
      </c>
      <c r="K9" s="494">
        <v>0</v>
      </c>
      <c r="L9" s="640">
        <v>0</v>
      </c>
      <c r="M9" s="493">
        <v>0</v>
      </c>
      <c r="N9" s="493">
        <v>0</v>
      </c>
      <c r="O9" s="494">
        <v>0</v>
      </c>
      <c r="P9" s="640">
        <v>0</v>
      </c>
      <c r="Q9" s="493">
        <v>0</v>
      </c>
      <c r="R9" s="493">
        <v>0</v>
      </c>
      <c r="S9" s="493">
        <v>0</v>
      </c>
      <c r="T9" s="493">
        <v>0</v>
      </c>
      <c r="U9" s="494">
        <v>0</v>
      </c>
      <c r="V9" s="640">
        <v>0</v>
      </c>
      <c r="W9" s="493">
        <v>0</v>
      </c>
      <c r="X9" s="493">
        <v>0</v>
      </c>
      <c r="Y9" s="493">
        <v>0</v>
      </c>
      <c r="Z9" s="493">
        <v>0</v>
      </c>
      <c r="AA9" s="494">
        <v>0</v>
      </c>
      <c r="AB9" s="640">
        <v>0</v>
      </c>
      <c r="AC9" s="493">
        <v>0</v>
      </c>
      <c r="AD9" s="493">
        <v>0</v>
      </c>
      <c r="AE9" s="493">
        <v>0</v>
      </c>
      <c r="AF9" s="494">
        <v>0</v>
      </c>
      <c r="AG9" s="641">
        <v>0</v>
      </c>
      <c r="AH9" s="640">
        <v>0</v>
      </c>
      <c r="AI9" s="493">
        <v>0</v>
      </c>
      <c r="AJ9" s="493">
        <v>0</v>
      </c>
      <c r="AK9" s="493">
        <v>0</v>
      </c>
      <c r="AL9" s="493">
        <v>0</v>
      </c>
      <c r="AM9" s="494">
        <v>0</v>
      </c>
      <c r="AN9" s="640">
        <v>0</v>
      </c>
      <c r="AO9" s="493">
        <v>0</v>
      </c>
      <c r="AP9" s="493">
        <v>0</v>
      </c>
      <c r="AQ9" s="493">
        <v>0</v>
      </c>
      <c r="AR9" s="493">
        <v>0</v>
      </c>
      <c r="AS9" s="494">
        <v>0</v>
      </c>
      <c r="AT9" s="640">
        <v>0</v>
      </c>
      <c r="AU9" s="493">
        <v>0</v>
      </c>
      <c r="AV9" s="493">
        <v>0</v>
      </c>
      <c r="AW9" s="493">
        <v>0</v>
      </c>
      <c r="AX9" s="493">
        <v>0</v>
      </c>
      <c r="AY9" s="494">
        <v>0</v>
      </c>
      <c r="AZ9" s="640">
        <v>0</v>
      </c>
      <c r="BA9" s="493">
        <v>0</v>
      </c>
      <c r="BB9" s="493">
        <v>0</v>
      </c>
      <c r="BC9" s="493">
        <v>0</v>
      </c>
      <c r="BD9" s="493">
        <v>0</v>
      </c>
      <c r="BE9" s="493">
        <v>0</v>
      </c>
      <c r="BF9" s="488">
        <v>18</v>
      </c>
      <c r="BG9" s="491">
        <v>45</v>
      </c>
      <c r="BH9" s="489">
        <v>22</v>
      </c>
      <c r="BI9" s="491">
        <v>55</v>
      </c>
      <c r="BJ9" s="493">
        <v>0</v>
      </c>
      <c r="BK9" s="492">
        <v>0</v>
      </c>
      <c r="BL9" s="639"/>
    </row>
    <row r="10" spans="1:64" ht="20.100000000000001" customHeight="1" x14ac:dyDescent="0.2">
      <c r="A10" s="469" t="s">
        <v>136</v>
      </c>
      <c r="B10" s="470" t="s">
        <v>411</v>
      </c>
      <c r="C10" s="473" t="s">
        <v>132</v>
      </c>
      <c r="D10" s="488">
        <v>79</v>
      </c>
      <c r="E10" s="489">
        <v>47.9</v>
      </c>
      <c r="F10" s="489">
        <v>86</v>
      </c>
      <c r="G10" s="490">
        <v>52.1</v>
      </c>
      <c r="H10" s="488">
        <v>83</v>
      </c>
      <c r="I10" s="491">
        <v>58</v>
      </c>
      <c r="J10" s="489">
        <v>60</v>
      </c>
      <c r="K10" s="492">
        <v>42</v>
      </c>
      <c r="L10" s="488">
        <v>80</v>
      </c>
      <c r="M10" s="489">
        <v>55.9</v>
      </c>
      <c r="N10" s="489">
        <v>63</v>
      </c>
      <c r="O10" s="490">
        <v>44.1</v>
      </c>
      <c r="P10" s="488">
        <v>96</v>
      </c>
      <c r="Q10" s="489">
        <v>66.7</v>
      </c>
      <c r="R10" s="489">
        <v>48</v>
      </c>
      <c r="S10" s="489">
        <v>33.299999999999997</v>
      </c>
      <c r="T10" s="493">
        <v>0</v>
      </c>
      <c r="U10" s="492">
        <v>0</v>
      </c>
      <c r="V10" s="488">
        <v>81</v>
      </c>
      <c r="W10" s="489">
        <v>57.4</v>
      </c>
      <c r="X10" s="489">
        <v>60</v>
      </c>
      <c r="Y10" s="489">
        <v>42.6</v>
      </c>
      <c r="Z10" s="493">
        <v>0</v>
      </c>
      <c r="AA10" s="492">
        <v>0</v>
      </c>
      <c r="AB10" s="488">
        <v>74</v>
      </c>
      <c r="AC10" s="491">
        <v>51.7</v>
      </c>
      <c r="AD10" s="489">
        <v>69</v>
      </c>
      <c r="AE10" s="491">
        <v>48.3</v>
      </c>
      <c r="AF10" s="494">
        <v>0</v>
      </c>
      <c r="AG10" s="495">
        <v>0</v>
      </c>
      <c r="AH10" s="488">
        <v>71</v>
      </c>
      <c r="AI10" s="491">
        <v>49</v>
      </c>
      <c r="AJ10" s="489">
        <v>74</v>
      </c>
      <c r="AK10" s="491">
        <v>51</v>
      </c>
      <c r="AL10" s="493">
        <v>0</v>
      </c>
      <c r="AM10" s="492">
        <v>0</v>
      </c>
      <c r="AN10" s="488">
        <v>71</v>
      </c>
      <c r="AO10" s="491">
        <v>49</v>
      </c>
      <c r="AP10" s="489">
        <v>74</v>
      </c>
      <c r="AQ10" s="491">
        <v>51</v>
      </c>
      <c r="AR10" s="493">
        <v>0</v>
      </c>
      <c r="AS10" s="492">
        <v>0</v>
      </c>
      <c r="AT10" s="488">
        <v>73</v>
      </c>
      <c r="AU10" s="491">
        <v>50</v>
      </c>
      <c r="AV10" s="489">
        <v>73</v>
      </c>
      <c r="AW10" s="491">
        <v>50</v>
      </c>
      <c r="AX10" s="493">
        <v>0</v>
      </c>
      <c r="AY10" s="492">
        <v>0</v>
      </c>
      <c r="AZ10" s="488">
        <v>76</v>
      </c>
      <c r="BA10" s="491">
        <v>50.7</v>
      </c>
      <c r="BB10" s="489">
        <v>74</v>
      </c>
      <c r="BC10" s="491">
        <v>49.3</v>
      </c>
      <c r="BD10" s="493">
        <v>0</v>
      </c>
      <c r="BE10" s="492">
        <v>0</v>
      </c>
      <c r="BF10" s="488">
        <v>76</v>
      </c>
      <c r="BG10" s="491">
        <v>51.7</v>
      </c>
      <c r="BH10" s="489">
        <v>71</v>
      </c>
      <c r="BI10" s="491">
        <v>48.3</v>
      </c>
      <c r="BJ10" s="493">
        <v>0</v>
      </c>
      <c r="BK10" s="492">
        <v>0</v>
      </c>
      <c r="BL10" s="639"/>
    </row>
    <row r="11" spans="1:64" ht="20.100000000000001" customHeight="1" x14ac:dyDescent="0.2">
      <c r="A11" s="469" t="s">
        <v>136</v>
      </c>
      <c r="B11" s="470" t="s">
        <v>412</v>
      </c>
      <c r="C11" s="473" t="s">
        <v>127</v>
      </c>
      <c r="D11" s="488">
        <v>37</v>
      </c>
      <c r="E11" s="491">
        <v>42</v>
      </c>
      <c r="F11" s="489">
        <v>51</v>
      </c>
      <c r="G11" s="492">
        <v>58</v>
      </c>
      <c r="H11" s="488">
        <v>32</v>
      </c>
      <c r="I11" s="489">
        <v>35.6</v>
      </c>
      <c r="J11" s="489">
        <v>58</v>
      </c>
      <c r="K11" s="490">
        <v>64.400000000000006</v>
      </c>
      <c r="L11" s="488">
        <v>36</v>
      </c>
      <c r="M11" s="491">
        <v>40</v>
      </c>
      <c r="N11" s="489">
        <v>54</v>
      </c>
      <c r="O11" s="492">
        <v>60</v>
      </c>
      <c r="P11" s="488">
        <v>35</v>
      </c>
      <c r="Q11" s="489">
        <v>38.9</v>
      </c>
      <c r="R11" s="489">
        <v>55</v>
      </c>
      <c r="S11" s="489">
        <v>61.1</v>
      </c>
      <c r="T11" s="493">
        <v>0</v>
      </c>
      <c r="U11" s="492">
        <v>0</v>
      </c>
      <c r="V11" s="488">
        <v>35</v>
      </c>
      <c r="W11" s="489">
        <v>38.9</v>
      </c>
      <c r="X11" s="489">
        <v>54</v>
      </c>
      <c r="Y11" s="491">
        <v>60</v>
      </c>
      <c r="Z11" s="493">
        <v>1</v>
      </c>
      <c r="AA11" s="492">
        <v>1.1000000000000001</v>
      </c>
      <c r="AB11" s="488">
        <v>37</v>
      </c>
      <c r="AC11" s="491">
        <v>41.1</v>
      </c>
      <c r="AD11" s="489">
        <v>53</v>
      </c>
      <c r="AE11" s="491">
        <v>58.9</v>
      </c>
      <c r="AF11" s="494">
        <v>0</v>
      </c>
      <c r="AG11" s="495">
        <v>0</v>
      </c>
      <c r="AH11" s="488">
        <v>39</v>
      </c>
      <c r="AI11" s="491">
        <v>43.8</v>
      </c>
      <c r="AJ11" s="489">
        <v>50</v>
      </c>
      <c r="AK11" s="491">
        <v>56.2</v>
      </c>
      <c r="AL11" s="493">
        <v>0</v>
      </c>
      <c r="AM11" s="492">
        <v>0</v>
      </c>
      <c r="AN11" s="488">
        <v>39</v>
      </c>
      <c r="AO11" s="491">
        <v>44.3</v>
      </c>
      <c r="AP11" s="489">
        <v>49</v>
      </c>
      <c r="AQ11" s="491">
        <v>55.7</v>
      </c>
      <c r="AR11" s="493">
        <v>0</v>
      </c>
      <c r="AS11" s="492">
        <v>0</v>
      </c>
      <c r="AT11" s="488">
        <v>39</v>
      </c>
      <c r="AU11" s="491">
        <v>43.3</v>
      </c>
      <c r="AV11" s="489">
        <v>51</v>
      </c>
      <c r="AW11" s="491">
        <v>56.7</v>
      </c>
      <c r="AX11" s="493">
        <v>0</v>
      </c>
      <c r="AY11" s="492">
        <v>0</v>
      </c>
      <c r="AZ11" s="488">
        <v>24</v>
      </c>
      <c r="BA11" s="491">
        <v>40</v>
      </c>
      <c r="BB11" s="489">
        <v>36</v>
      </c>
      <c r="BC11" s="491">
        <v>60</v>
      </c>
      <c r="BD11" s="493">
        <v>0</v>
      </c>
      <c r="BE11" s="492">
        <v>0</v>
      </c>
      <c r="BF11" s="488">
        <v>18</v>
      </c>
      <c r="BG11" s="491">
        <v>30</v>
      </c>
      <c r="BH11" s="489">
        <v>42</v>
      </c>
      <c r="BI11" s="491">
        <v>70</v>
      </c>
      <c r="BJ11" s="493">
        <v>0</v>
      </c>
      <c r="BK11" s="492">
        <v>0</v>
      </c>
      <c r="BL11" s="639"/>
    </row>
    <row r="12" spans="1:64" ht="20.100000000000001" customHeight="1" x14ac:dyDescent="0.2">
      <c r="A12" s="469" t="s">
        <v>136</v>
      </c>
      <c r="B12" s="470" t="s">
        <v>413</v>
      </c>
      <c r="C12" s="473" t="s">
        <v>127</v>
      </c>
      <c r="D12" s="488">
        <v>42</v>
      </c>
      <c r="E12" s="489">
        <v>47.7</v>
      </c>
      <c r="F12" s="489">
        <v>46</v>
      </c>
      <c r="G12" s="490">
        <v>52.3</v>
      </c>
      <c r="H12" s="488">
        <v>50</v>
      </c>
      <c r="I12" s="489">
        <v>56.8</v>
      </c>
      <c r="J12" s="489">
        <v>38</v>
      </c>
      <c r="K12" s="490">
        <v>43.2</v>
      </c>
      <c r="L12" s="488">
        <v>47</v>
      </c>
      <c r="M12" s="489">
        <v>52.8</v>
      </c>
      <c r="N12" s="489">
        <v>42</v>
      </c>
      <c r="O12" s="490">
        <v>47.2</v>
      </c>
      <c r="P12" s="488">
        <v>46</v>
      </c>
      <c r="Q12" s="489">
        <v>52.9</v>
      </c>
      <c r="R12" s="489">
        <v>41</v>
      </c>
      <c r="S12" s="489">
        <v>47.1</v>
      </c>
      <c r="T12" s="493">
        <v>0</v>
      </c>
      <c r="U12" s="492">
        <v>0</v>
      </c>
      <c r="V12" s="488">
        <v>40</v>
      </c>
      <c r="W12" s="491">
        <v>46</v>
      </c>
      <c r="X12" s="489">
        <v>47</v>
      </c>
      <c r="Y12" s="491">
        <v>54</v>
      </c>
      <c r="Z12" s="493">
        <v>0</v>
      </c>
      <c r="AA12" s="492">
        <v>0</v>
      </c>
      <c r="AB12" s="488">
        <v>38</v>
      </c>
      <c r="AC12" s="491">
        <v>43.2</v>
      </c>
      <c r="AD12" s="489">
        <v>50</v>
      </c>
      <c r="AE12" s="491">
        <v>56.8</v>
      </c>
      <c r="AF12" s="494">
        <v>0</v>
      </c>
      <c r="AG12" s="495">
        <v>0</v>
      </c>
      <c r="AH12" s="488">
        <v>41</v>
      </c>
      <c r="AI12" s="491">
        <v>46.6</v>
      </c>
      <c r="AJ12" s="489">
        <v>47</v>
      </c>
      <c r="AK12" s="491">
        <v>53.4</v>
      </c>
      <c r="AL12" s="493">
        <v>0</v>
      </c>
      <c r="AM12" s="492">
        <v>0</v>
      </c>
      <c r="AN12" s="488">
        <v>36</v>
      </c>
      <c r="AO12" s="491">
        <v>40.9</v>
      </c>
      <c r="AP12" s="489">
        <v>52</v>
      </c>
      <c r="AQ12" s="491">
        <v>59.1</v>
      </c>
      <c r="AR12" s="493">
        <v>0</v>
      </c>
      <c r="AS12" s="492">
        <v>0</v>
      </c>
      <c r="AT12" s="488">
        <v>36</v>
      </c>
      <c r="AU12" s="491">
        <v>40.9</v>
      </c>
      <c r="AV12" s="489">
        <v>52</v>
      </c>
      <c r="AW12" s="491">
        <v>59.1</v>
      </c>
      <c r="AX12" s="493">
        <v>0</v>
      </c>
      <c r="AY12" s="492">
        <v>0</v>
      </c>
      <c r="AZ12" s="488">
        <v>38</v>
      </c>
      <c r="BA12" s="491">
        <v>43.2</v>
      </c>
      <c r="BB12" s="489">
        <v>50</v>
      </c>
      <c r="BC12" s="491">
        <v>56.8</v>
      </c>
      <c r="BD12" s="493">
        <v>0</v>
      </c>
      <c r="BE12" s="492">
        <v>0</v>
      </c>
      <c r="BF12" s="488">
        <v>34</v>
      </c>
      <c r="BG12" s="491">
        <v>38.6</v>
      </c>
      <c r="BH12" s="489">
        <v>54</v>
      </c>
      <c r="BI12" s="491">
        <v>61.4</v>
      </c>
      <c r="BJ12" s="493">
        <v>0</v>
      </c>
      <c r="BK12" s="492">
        <v>0</v>
      </c>
      <c r="BL12" s="639"/>
    </row>
    <row r="13" spans="1:64" ht="20.100000000000001" customHeight="1" x14ac:dyDescent="0.2">
      <c r="A13" s="469" t="s">
        <v>136</v>
      </c>
      <c r="B13" s="470" t="s">
        <v>414</v>
      </c>
      <c r="C13" s="473" t="s">
        <v>132</v>
      </c>
      <c r="D13" s="488">
        <v>77</v>
      </c>
      <c r="E13" s="489">
        <v>53.1</v>
      </c>
      <c r="F13" s="489">
        <v>68</v>
      </c>
      <c r="G13" s="490">
        <v>46.9</v>
      </c>
      <c r="H13" s="488">
        <v>75</v>
      </c>
      <c r="I13" s="489">
        <v>52.1</v>
      </c>
      <c r="J13" s="489">
        <v>69</v>
      </c>
      <c r="K13" s="490">
        <v>47.9</v>
      </c>
      <c r="L13" s="488">
        <v>83</v>
      </c>
      <c r="M13" s="489">
        <v>57.2</v>
      </c>
      <c r="N13" s="489">
        <v>62</v>
      </c>
      <c r="O13" s="490">
        <v>42.8</v>
      </c>
      <c r="P13" s="488">
        <v>70</v>
      </c>
      <c r="Q13" s="491">
        <v>49</v>
      </c>
      <c r="R13" s="489">
        <v>73</v>
      </c>
      <c r="S13" s="491">
        <v>51</v>
      </c>
      <c r="T13" s="493">
        <v>0</v>
      </c>
      <c r="U13" s="492">
        <v>0</v>
      </c>
      <c r="V13" s="488">
        <v>69</v>
      </c>
      <c r="W13" s="489">
        <v>47.9</v>
      </c>
      <c r="X13" s="489">
        <v>75</v>
      </c>
      <c r="Y13" s="489">
        <v>52.1</v>
      </c>
      <c r="Z13" s="493">
        <v>0</v>
      </c>
      <c r="AA13" s="492">
        <v>0</v>
      </c>
      <c r="AB13" s="488">
        <v>73</v>
      </c>
      <c r="AC13" s="491">
        <v>50.3</v>
      </c>
      <c r="AD13" s="489">
        <v>72</v>
      </c>
      <c r="AE13" s="491">
        <v>49.7</v>
      </c>
      <c r="AF13" s="494">
        <v>0</v>
      </c>
      <c r="AG13" s="495">
        <v>0</v>
      </c>
      <c r="AH13" s="488">
        <v>71</v>
      </c>
      <c r="AI13" s="491">
        <v>49.3</v>
      </c>
      <c r="AJ13" s="489">
        <v>73</v>
      </c>
      <c r="AK13" s="491">
        <v>50.7</v>
      </c>
      <c r="AL13" s="493">
        <v>0</v>
      </c>
      <c r="AM13" s="492">
        <v>0</v>
      </c>
      <c r="AN13" s="488">
        <v>67</v>
      </c>
      <c r="AO13" s="491">
        <v>46.5</v>
      </c>
      <c r="AP13" s="489">
        <v>77</v>
      </c>
      <c r="AQ13" s="491">
        <v>53.5</v>
      </c>
      <c r="AR13" s="493">
        <v>0</v>
      </c>
      <c r="AS13" s="492">
        <v>0</v>
      </c>
      <c r="AT13" s="488">
        <v>63</v>
      </c>
      <c r="AU13" s="491">
        <v>43.8</v>
      </c>
      <c r="AV13" s="489">
        <v>81</v>
      </c>
      <c r="AW13" s="491">
        <v>56.3</v>
      </c>
      <c r="AX13" s="493">
        <v>0</v>
      </c>
      <c r="AY13" s="492">
        <v>0</v>
      </c>
      <c r="AZ13" s="488">
        <v>69</v>
      </c>
      <c r="BA13" s="491">
        <v>47.9</v>
      </c>
      <c r="BB13" s="489">
        <v>75</v>
      </c>
      <c r="BC13" s="491">
        <v>52.1</v>
      </c>
      <c r="BD13" s="493">
        <v>0</v>
      </c>
      <c r="BE13" s="492">
        <v>0</v>
      </c>
      <c r="BF13" s="488">
        <v>64</v>
      </c>
      <c r="BG13" s="491">
        <v>44.4</v>
      </c>
      <c r="BH13" s="489">
        <v>80</v>
      </c>
      <c r="BI13" s="491">
        <v>55.6</v>
      </c>
      <c r="BJ13" s="493">
        <v>0</v>
      </c>
      <c r="BK13" s="492">
        <v>0</v>
      </c>
      <c r="BL13" s="639"/>
    </row>
    <row r="14" spans="1:64" ht="20.100000000000001" customHeight="1" x14ac:dyDescent="0.2">
      <c r="A14" s="469" t="s">
        <v>136</v>
      </c>
      <c r="B14" s="470" t="s">
        <v>415</v>
      </c>
      <c r="C14" s="473" t="s">
        <v>132</v>
      </c>
      <c r="D14" s="488">
        <v>57</v>
      </c>
      <c r="E14" s="489">
        <v>59.4</v>
      </c>
      <c r="F14" s="489">
        <v>39</v>
      </c>
      <c r="G14" s="490">
        <v>40.6</v>
      </c>
      <c r="H14" s="488">
        <v>61</v>
      </c>
      <c r="I14" s="489">
        <v>65.599999999999994</v>
      </c>
      <c r="J14" s="489">
        <v>32</v>
      </c>
      <c r="K14" s="490">
        <v>34.4</v>
      </c>
      <c r="L14" s="488">
        <v>56</v>
      </c>
      <c r="M14" s="489">
        <v>55.4</v>
      </c>
      <c r="N14" s="489">
        <v>45</v>
      </c>
      <c r="O14" s="490">
        <v>44.6</v>
      </c>
      <c r="P14" s="488">
        <v>59</v>
      </c>
      <c r="Q14" s="491">
        <v>59</v>
      </c>
      <c r="R14" s="489">
        <v>41</v>
      </c>
      <c r="S14" s="491">
        <v>41</v>
      </c>
      <c r="T14" s="493">
        <v>0</v>
      </c>
      <c r="U14" s="492">
        <v>0</v>
      </c>
      <c r="V14" s="488">
        <v>73</v>
      </c>
      <c r="W14" s="489">
        <v>70.900000000000006</v>
      </c>
      <c r="X14" s="489">
        <v>30</v>
      </c>
      <c r="Y14" s="489">
        <v>29.1</v>
      </c>
      <c r="Z14" s="493">
        <v>0</v>
      </c>
      <c r="AA14" s="492">
        <v>0</v>
      </c>
      <c r="AB14" s="488">
        <v>57</v>
      </c>
      <c r="AC14" s="491">
        <v>55.9</v>
      </c>
      <c r="AD14" s="489">
        <v>45</v>
      </c>
      <c r="AE14" s="491">
        <v>44.1</v>
      </c>
      <c r="AF14" s="494">
        <v>0</v>
      </c>
      <c r="AG14" s="495">
        <v>0</v>
      </c>
      <c r="AH14" s="488">
        <v>55</v>
      </c>
      <c r="AI14" s="491">
        <v>55</v>
      </c>
      <c r="AJ14" s="489">
        <v>45</v>
      </c>
      <c r="AK14" s="491">
        <v>45</v>
      </c>
      <c r="AL14" s="493">
        <v>0</v>
      </c>
      <c r="AM14" s="492">
        <v>0</v>
      </c>
      <c r="AN14" s="488">
        <v>60</v>
      </c>
      <c r="AO14" s="491">
        <v>58.8</v>
      </c>
      <c r="AP14" s="489">
        <v>42</v>
      </c>
      <c r="AQ14" s="491">
        <v>41.2</v>
      </c>
      <c r="AR14" s="493">
        <v>0</v>
      </c>
      <c r="AS14" s="492">
        <v>0</v>
      </c>
      <c r="AT14" s="488">
        <v>54</v>
      </c>
      <c r="AU14" s="491">
        <v>54</v>
      </c>
      <c r="AV14" s="489">
        <v>46</v>
      </c>
      <c r="AW14" s="491">
        <v>46</v>
      </c>
      <c r="AX14" s="493">
        <v>0</v>
      </c>
      <c r="AY14" s="492">
        <v>0</v>
      </c>
      <c r="AZ14" s="488">
        <v>58</v>
      </c>
      <c r="BA14" s="491">
        <v>57.4</v>
      </c>
      <c r="BB14" s="489">
        <v>43</v>
      </c>
      <c r="BC14" s="491">
        <v>42.6</v>
      </c>
      <c r="BD14" s="493">
        <v>0</v>
      </c>
      <c r="BE14" s="492">
        <v>0</v>
      </c>
      <c r="BF14" s="488">
        <v>56</v>
      </c>
      <c r="BG14" s="491">
        <v>56</v>
      </c>
      <c r="BH14" s="489">
        <v>44</v>
      </c>
      <c r="BI14" s="491">
        <v>44</v>
      </c>
      <c r="BJ14" s="493">
        <v>0</v>
      </c>
      <c r="BK14" s="492">
        <v>0</v>
      </c>
      <c r="BL14" s="639"/>
    </row>
    <row r="15" spans="1:64" ht="20.100000000000001" customHeight="1" x14ac:dyDescent="0.2">
      <c r="A15" s="469" t="s">
        <v>136</v>
      </c>
      <c r="B15" s="470" t="s">
        <v>416</v>
      </c>
      <c r="C15" s="473" t="s">
        <v>132</v>
      </c>
      <c r="D15" s="488">
        <v>38</v>
      </c>
      <c r="E15" s="489">
        <v>55.1</v>
      </c>
      <c r="F15" s="489">
        <v>31</v>
      </c>
      <c r="G15" s="490">
        <v>44.9</v>
      </c>
      <c r="H15" s="488">
        <v>35</v>
      </c>
      <c r="I15" s="489">
        <v>50.7</v>
      </c>
      <c r="J15" s="489">
        <v>34</v>
      </c>
      <c r="K15" s="490">
        <v>49.3</v>
      </c>
      <c r="L15" s="488">
        <v>37</v>
      </c>
      <c r="M15" s="489">
        <v>55.2</v>
      </c>
      <c r="N15" s="489">
        <v>30</v>
      </c>
      <c r="O15" s="490">
        <v>44.8</v>
      </c>
      <c r="P15" s="488">
        <v>33</v>
      </c>
      <c r="Q15" s="489">
        <v>47.8</v>
      </c>
      <c r="R15" s="489">
        <v>36</v>
      </c>
      <c r="S15" s="489">
        <v>52.2</v>
      </c>
      <c r="T15" s="493">
        <v>0</v>
      </c>
      <c r="U15" s="492">
        <v>0</v>
      </c>
      <c r="V15" s="488">
        <v>35</v>
      </c>
      <c r="W15" s="491">
        <v>50</v>
      </c>
      <c r="X15" s="489">
        <v>35</v>
      </c>
      <c r="Y15" s="491">
        <v>50</v>
      </c>
      <c r="Z15" s="493">
        <v>0</v>
      </c>
      <c r="AA15" s="492">
        <v>0</v>
      </c>
      <c r="AB15" s="488">
        <v>32</v>
      </c>
      <c r="AC15" s="491">
        <v>46.4</v>
      </c>
      <c r="AD15" s="489">
        <v>37</v>
      </c>
      <c r="AE15" s="491">
        <v>53.6</v>
      </c>
      <c r="AF15" s="494">
        <v>0</v>
      </c>
      <c r="AG15" s="495">
        <v>0</v>
      </c>
      <c r="AH15" s="488">
        <v>33</v>
      </c>
      <c r="AI15" s="491">
        <v>47.8</v>
      </c>
      <c r="AJ15" s="489">
        <v>36</v>
      </c>
      <c r="AK15" s="491">
        <v>52.2</v>
      </c>
      <c r="AL15" s="493">
        <v>0</v>
      </c>
      <c r="AM15" s="492">
        <v>0</v>
      </c>
      <c r="AN15" s="488">
        <v>35</v>
      </c>
      <c r="AO15" s="491">
        <v>50</v>
      </c>
      <c r="AP15" s="489">
        <v>35</v>
      </c>
      <c r="AQ15" s="491">
        <v>50</v>
      </c>
      <c r="AR15" s="493">
        <v>0</v>
      </c>
      <c r="AS15" s="492">
        <v>0</v>
      </c>
      <c r="AT15" s="488">
        <v>36</v>
      </c>
      <c r="AU15" s="491">
        <v>51.4</v>
      </c>
      <c r="AV15" s="489">
        <v>34</v>
      </c>
      <c r="AW15" s="491">
        <v>48.6</v>
      </c>
      <c r="AX15" s="493">
        <v>0</v>
      </c>
      <c r="AY15" s="492">
        <v>0</v>
      </c>
      <c r="AZ15" s="488">
        <v>37</v>
      </c>
      <c r="BA15" s="491">
        <v>53.6</v>
      </c>
      <c r="BB15" s="489">
        <v>32</v>
      </c>
      <c r="BC15" s="491">
        <v>46.4</v>
      </c>
      <c r="BD15" s="493">
        <v>0</v>
      </c>
      <c r="BE15" s="492">
        <v>0</v>
      </c>
      <c r="BF15" s="488">
        <v>34</v>
      </c>
      <c r="BG15" s="491">
        <v>47.9</v>
      </c>
      <c r="BH15" s="489">
        <v>37</v>
      </c>
      <c r="BI15" s="491">
        <v>52.1</v>
      </c>
      <c r="BJ15" s="493">
        <v>0</v>
      </c>
      <c r="BK15" s="492">
        <v>0</v>
      </c>
      <c r="BL15" s="639"/>
    </row>
    <row r="16" spans="1:64" ht="20.100000000000001" customHeight="1" x14ac:dyDescent="0.2">
      <c r="A16" s="469" t="s">
        <v>158</v>
      </c>
      <c r="B16" s="470" t="s">
        <v>417</v>
      </c>
      <c r="C16" s="473" t="s">
        <v>127</v>
      </c>
      <c r="D16" s="488">
        <v>52</v>
      </c>
      <c r="E16" s="491">
        <v>65</v>
      </c>
      <c r="F16" s="489">
        <v>28</v>
      </c>
      <c r="G16" s="492">
        <v>35</v>
      </c>
      <c r="H16" s="488">
        <v>37</v>
      </c>
      <c r="I16" s="489">
        <v>46.3</v>
      </c>
      <c r="J16" s="489">
        <v>43</v>
      </c>
      <c r="K16" s="490">
        <v>53.8</v>
      </c>
      <c r="L16" s="488">
        <v>44</v>
      </c>
      <c r="M16" s="491">
        <v>55</v>
      </c>
      <c r="N16" s="489">
        <v>36</v>
      </c>
      <c r="O16" s="492">
        <v>45</v>
      </c>
      <c r="P16" s="488">
        <v>39</v>
      </c>
      <c r="Q16" s="489">
        <v>48.1</v>
      </c>
      <c r="R16" s="489">
        <v>41</v>
      </c>
      <c r="S16" s="489">
        <v>50.6</v>
      </c>
      <c r="T16" s="493">
        <v>1</v>
      </c>
      <c r="U16" s="492">
        <v>1.2</v>
      </c>
      <c r="V16" s="488">
        <v>41</v>
      </c>
      <c r="W16" s="491">
        <v>50.6</v>
      </c>
      <c r="X16" s="489">
        <v>39</v>
      </c>
      <c r="Y16" s="491">
        <v>48.1</v>
      </c>
      <c r="Z16" s="493">
        <v>1</v>
      </c>
      <c r="AA16" s="492">
        <v>1.2</v>
      </c>
      <c r="AB16" s="488">
        <v>31</v>
      </c>
      <c r="AC16" s="491">
        <v>38.299999999999997</v>
      </c>
      <c r="AD16" s="489">
        <v>49</v>
      </c>
      <c r="AE16" s="491">
        <v>60.5</v>
      </c>
      <c r="AF16" s="494">
        <v>1</v>
      </c>
      <c r="AG16" s="495">
        <v>1.2</v>
      </c>
      <c r="AH16" s="488">
        <v>44</v>
      </c>
      <c r="AI16" s="491">
        <v>55</v>
      </c>
      <c r="AJ16" s="489">
        <v>36</v>
      </c>
      <c r="AK16" s="491">
        <v>45</v>
      </c>
      <c r="AL16" s="493">
        <v>0</v>
      </c>
      <c r="AM16" s="492">
        <v>0</v>
      </c>
      <c r="AN16" s="488">
        <v>36</v>
      </c>
      <c r="AO16" s="491">
        <v>45</v>
      </c>
      <c r="AP16" s="489">
        <v>44</v>
      </c>
      <c r="AQ16" s="491">
        <v>55</v>
      </c>
      <c r="AR16" s="493">
        <v>0</v>
      </c>
      <c r="AS16" s="492">
        <v>0</v>
      </c>
      <c r="AT16" s="488">
        <v>35</v>
      </c>
      <c r="AU16" s="491">
        <v>43.8</v>
      </c>
      <c r="AV16" s="489">
        <v>45</v>
      </c>
      <c r="AW16" s="491">
        <v>56.3</v>
      </c>
      <c r="AX16" s="493">
        <v>0</v>
      </c>
      <c r="AY16" s="492">
        <v>0</v>
      </c>
      <c r="AZ16" s="488">
        <v>30</v>
      </c>
      <c r="BA16" s="491">
        <v>37.5</v>
      </c>
      <c r="BB16" s="489">
        <v>50</v>
      </c>
      <c r="BC16" s="491">
        <v>62.5</v>
      </c>
      <c r="BD16" s="493">
        <v>0</v>
      </c>
      <c r="BE16" s="492">
        <v>0</v>
      </c>
      <c r="BF16" s="488">
        <v>27</v>
      </c>
      <c r="BG16" s="491">
        <v>33.299999999999997</v>
      </c>
      <c r="BH16" s="489">
        <v>46</v>
      </c>
      <c r="BI16" s="491">
        <v>56.8</v>
      </c>
      <c r="BJ16" s="493">
        <v>8</v>
      </c>
      <c r="BK16" s="492">
        <v>9.9</v>
      </c>
      <c r="BL16" s="639"/>
    </row>
    <row r="17" spans="1:64" ht="20.100000000000001" customHeight="1" x14ac:dyDescent="0.2">
      <c r="A17" s="469" t="s">
        <v>162</v>
      </c>
      <c r="B17" s="470" t="s">
        <v>418</v>
      </c>
      <c r="C17" s="473" t="s">
        <v>127</v>
      </c>
      <c r="D17" s="488">
        <v>27</v>
      </c>
      <c r="E17" s="489">
        <v>64.3</v>
      </c>
      <c r="F17" s="489">
        <v>15</v>
      </c>
      <c r="G17" s="490">
        <v>35.700000000000003</v>
      </c>
      <c r="H17" s="488">
        <v>22</v>
      </c>
      <c r="I17" s="491">
        <v>50</v>
      </c>
      <c r="J17" s="489">
        <v>22</v>
      </c>
      <c r="K17" s="492">
        <v>50</v>
      </c>
      <c r="L17" s="488">
        <v>21</v>
      </c>
      <c r="M17" s="489">
        <v>44.7</v>
      </c>
      <c r="N17" s="489">
        <v>26</v>
      </c>
      <c r="O17" s="490">
        <v>55.3</v>
      </c>
      <c r="P17" s="488">
        <v>19</v>
      </c>
      <c r="Q17" s="489">
        <v>45.2</v>
      </c>
      <c r="R17" s="489">
        <v>23</v>
      </c>
      <c r="S17" s="489">
        <v>54.8</v>
      </c>
      <c r="T17" s="493">
        <v>0</v>
      </c>
      <c r="U17" s="492">
        <v>0</v>
      </c>
      <c r="V17" s="488">
        <v>24</v>
      </c>
      <c r="W17" s="491">
        <v>49</v>
      </c>
      <c r="X17" s="489">
        <v>25</v>
      </c>
      <c r="Y17" s="491">
        <v>51</v>
      </c>
      <c r="Z17" s="493">
        <v>0</v>
      </c>
      <c r="AA17" s="492">
        <v>0</v>
      </c>
      <c r="AB17" s="488">
        <v>24</v>
      </c>
      <c r="AC17" s="491">
        <v>50</v>
      </c>
      <c r="AD17" s="489">
        <v>24</v>
      </c>
      <c r="AE17" s="491">
        <v>50</v>
      </c>
      <c r="AF17" s="494">
        <v>0</v>
      </c>
      <c r="AG17" s="495">
        <v>0</v>
      </c>
      <c r="AH17" s="488">
        <v>24</v>
      </c>
      <c r="AI17" s="491">
        <v>50</v>
      </c>
      <c r="AJ17" s="489">
        <v>24</v>
      </c>
      <c r="AK17" s="491">
        <v>50</v>
      </c>
      <c r="AL17" s="493">
        <v>0</v>
      </c>
      <c r="AM17" s="492">
        <v>0</v>
      </c>
      <c r="AN17" s="488">
        <v>27</v>
      </c>
      <c r="AO17" s="491">
        <v>50</v>
      </c>
      <c r="AP17" s="489">
        <v>27</v>
      </c>
      <c r="AQ17" s="491">
        <v>50</v>
      </c>
      <c r="AR17" s="493">
        <v>0</v>
      </c>
      <c r="AS17" s="492">
        <v>0</v>
      </c>
      <c r="AT17" s="488">
        <v>25</v>
      </c>
      <c r="AU17" s="491">
        <v>52.1</v>
      </c>
      <c r="AV17" s="489">
        <v>23</v>
      </c>
      <c r="AW17" s="491">
        <v>47.9</v>
      </c>
      <c r="AX17" s="493">
        <v>0</v>
      </c>
      <c r="AY17" s="492">
        <v>0</v>
      </c>
      <c r="AZ17" s="488">
        <v>25</v>
      </c>
      <c r="BA17" s="491">
        <v>48.1</v>
      </c>
      <c r="BB17" s="489">
        <v>27</v>
      </c>
      <c r="BC17" s="491">
        <v>51.9</v>
      </c>
      <c r="BD17" s="493">
        <v>0</v>
      </c>
      <c r="BE17" s="492">
        <v>0</v>
      </c>
      <c r="BF17" s="488">
        <v>19</v>
      </c>
      <c r="BG17" s="491">
        <v>36.5</v>
      </c>
      <c r="BH17" s="489">
        <v>33</v>
      </c>
      <c r="BI17" s="491">
        <v>63.5</v>
      </c>
      <c r="BJ17" s="493">
        <v>0</v>
      </c>
      <c r="BK17" s="492">
        <v>0</v>
      </c>
      <c r="BL17" s="639"/>
    </row>
    <row r="18" spans="1:64" ht="20.100000000000001" customHeight="1" x14ac:dyDescent="0.2">
      <c r="A18" s="469" t="s">
        <v>166</v>
      </c>
      <c r="B18" s="470" t="s">
        <v>419</v>
      </c>
      <c r="C18" s="473" t="s">
        <v>132</v>
      </c>
      <c r="D18" s="488">
        <v>30</v>
      </c>
      <c r="E18" s="489">
        <v>41.7</v>
      </c>
      <c r="F18" s="489">
        <v>42</v>
      </c>
      <c r="G18" s="490">
        <v>58.3</v>
      </c>
      <c r="H18" s="488">
        <v>34</v>
      </c>
      <c r="I18" s="491">
        <v>43</v>
      </c>
      <c r="J18" s="489">
        <v>45</v>
      </c>
      <c r="K18" s="492">
        <v>57</v>
      </c>
      <c r="L18" s="488">
        <v>30</v>
      </c>
      <c r="M18" s="489">
        <v>39.5</v>
      </c>
      <c r="N18" s="489">
        <v>46</v>
      </c>
      <c r="O18" s="490">
        <v>60.5</v>
      </c>
      <c r="P18" s="488">
        <v>37</v>
      </c>
      <c r="Q18" s="489">
        <v>45.7</v>
      </c>
      <c r="R18" s="489">
        <v>44</v>
      </c>
      <c r="S18" s="489">
        <v>54.3</v>
      </c>
      <c r="T18" s="493">
        <v>0</v>
      </c>
      <c r="U18" s="492">
        <v>0</v>
      </c>
      <c r="V18" s="488">
        <v>31</v>
      </c>
      <c r="W18" s="491">
        <v>40.299999999999997</v>
      </c>
      <c r="X18" s="489">
        <v>46</v>
      </c>
      <c r="Y18" s="491">
        <v>59.7</v>
      </c>
      <c r="Z18" s="493">
        <v>0</v>
      </c>
      <c r="AA18" s="492">
        <v>0</v>
      </c>
      <c r="AB18" s="488">
        <v>30</v>
      </c>
      <c r="AC18" s="491">
        <v>38</v>
      </c>
      <c r="AD18" s="489">
        <v>49</v>
      </c>
      <c r="AE18" s="491">
        <v>62</v>
      </c>
      <c r="AF18" s="494">
        <v>0</v>
      </c>
      <c r="AG18" s="495">
        <v>0</v>
      </c>
      <c r="AH18" s="488">
        <v>23</v>
      </c>
      <c r="AI18" s="491">
        <v>31.5</v>
      </c>
      <c r="AJ18" s="489">
        <v>50</v>
      </c>
      <c r="AK18" s="491">
        <v>68.5</v>
      </c>
      <c r="AL18" s="493">
        <v>0</v>
      </c>
      <c r="AM18" s="492">
        <v>0</v>
      </c>
      <c r="AN18" s="488">
        <v>32</v>
      </c>
      <c r="AO18" s="491">
        <v>42.7</v>
      </c>
      <c r="AP18" s="489">
        <v>43</v>
      </c>
      <c r="AQ18" s="491">
        <v>57.3</v>
      </c>
      <c r="AR18" s="493">
        <v>0</v>
      </c>
      <c r="AS18" s="492">
        <v>0</v>
      </c>
      <c r="AT18" s="488">
        <v>31</v>
      </c>
      <c r="AU18" s="491">
        <v>44.9</v>
      </c>
      <c r="AV18" s="489">
        <v>38</v>
      </c>
      <c r="AW18" s="491">
        <v>55.1</v>
      </c>
      <c r="AX18" s="493">
        <v>0</v>
      </c>
      <c r="AY18" s="492">
        <v>0</v>
      </c>
      <c r="AZ18" s="488">
        <v>23</v>
      </c>
      <c r="BA18" s="491">
        <v>32.9</v>
      </c>
      <c r="BB18" s="489">
        <v>47</v>
      </c>
      <c r="BC18" s="491">
        <v>67.099999999999994</v>
      </c>
      <c r="BD18" s="493">
        <v>0</v>
      </c>
      <c r="BE18" s="492">
        <v>0</v>
      </c>
      <c r="BF18" s="488">
        <v>31</v>
      </c>
      <c r="BG18" s="491">
        <v>47</v>
      </c>
      <c r="BH18" s="489">
        <v>35</v>
      </c>
      <c r="BI18" s="491">
        <v>53</v>
      </c>
      <c r="BJ18" s="493">
        <v>0</v>
      </c>
      <c r="BK18" s="492">
        <v>0</v>
      </c>
      <c r="BL18" s="639"/>
    </row>
    <row r="19" spans="1:64" ht="20.100000000000001" customHeight="1" x14ac:dyDescent="0.2">
      <c r="A19" s="469" t="s">
        <v>171</v>
      </c>
      <c r="B19" s="470" t="s">
        <v>420</v>
      </c>
      <c r="C19" s="473" t="s">
        <v>127</v>
      </c>
      <c r="D19" s="488">
        <v>36</v>
      </c>
      <c r="E19" s="489">
        <v>43.4</v>
      </c>
      <c r="F19" s="489">
        <v>47</v>
      </c>
      <c r="G19" s="490">
        <v>56.6</v>
      </c>
      <c r="H19" s="488">
        <v>44</v>
      </c>
      <c r="I19" s="489">
        <v>47.3</v>
      </c>
      <c r="J19" s="489">
        <v>49</v>
      </c>
      <c r="K19" s="490">
        <v>52.7</v>
      </c>
      <c r="L19" s="488">
        <v>34</v>
      </c>
      <c r="M19" s="491">
        <v>37</v>
      </c>
      <c r="N19" s="489">
        <v>58</v>
      </c>
      <c r="O19" s="492">
        <v>63</v>
      </c>
      <c r="P19" s="488">
        <v>36</v>
      </c>
      <c r="Q19" s="489">
        <v>38.700000000000003</v>
      </c>
      <c r="R19" s="489">
        <v>57</v>
      </c>
      <c r="S19" s="489">
        <v>61.3</v>
      </c>
      <c r="T19" s="493">
        <v>0</v>
      </c>
      <c r="U19" s="492">
        <v>0</v>
      </c>
      <c r="V19" s="488">
        <v>47</v>
      </c>
      <c r="W19" s="491">
        <v>50.5</v>
      </c>
      <c r="X19" s="489">
        <v>46</v>
      </c>
      <c r="Y19" s="491">
        <v>49.5</v>
      </c>
      <c r="Z19" s="493">
        <v>0</v>
      </c>
      <c r="AA19" s="492">
        <v>0</v>
      </c>
      <c r="AB19" s="488">
        <v>40</v>
      </c>
      <c r="AC19" s="491">
        <v>43</v>
      </c>
      <c r="AD19" s="489">
        <v>53</v>
      </c>
      <c r="AE19" s="491">
        <v>57</v>
      </c>
      <c r="AF19" s="494">
        <v>0</v>
      </c>
      <c r="AG19" s="495">
        <v>0</v>
      </c>
      <c r="AH19" s="488">
        <v>34</v>
      </c>
      <c r="AI19" s="491">
        <v>36.6</v>
      </c>
      <c r="AJ19" s="489">
        <v>59</v>
      </c>
      <c r="AK19" s="491">
        <v>63.4</v>
      </c>
      <c r="AL19" s="493">
        <v>0</v>
      </c>
      <c r="AM19" s="492">
        <v>0</v>
      </c>
      <c r="AN19" s="488">
        <v>40</v>
      </c>
      <c r="AO19" s="491">
        <v>43</v>
      </c>
      <c r="AP19" s="489">
        <v>53</v>
      </c>
      <c r="AQ19" s="491">
        <v>57</v>
      </c>
      <c r="AR19" s="493">
        <v>0</v>
      </c>
      <c r="AS19" s="492">
        <v>0</v>
      </c>
      <c r="AT19" s="488">
        <v>32</v>
      </c>
      <c r="AU19" s="491">
        <v>34.4</v>
      </c>
      <c r="AV19" s="489">
        <v>61</v>
      </c>
      <c r="AW19" s="491">
        <v>65.599999999999994</v>
      </c>
      <c r="AX19" s="493">
        <v>0</v>
      </c>
      <c r="AY19" s="492">
        <v>0</v>
      </c>
      <c r="AZ19" s="488">
        <v>31</v>
      </c>
      <c r="BA19" s="491">
        <v>33.299999999999997</v>
      </c>
      <c r="BB19" s="489">
        <v>61</v>
      </c>
      <c r="BC19" s="491">
        <v>65.599999999999994</v>
      </c>
      <c r="BD19" s="493">
        <v>1</v>
      </c>
      <c r="BE19" s="492">
        <v>1.1000000000000001</v>
      </c>
      <c r="BF19" s="488">
        <v>27</v>
      </c>
      <c r="BG19" s="491">
        <v>29</v>
      </c>
      <c r="BH19" s="489">
        <v>66</v>
      </c>
      <c r="BI19" s="491">
        <v>71</v>
      </c>
      <c r="BJ19" s="493">
        <v>0</v>
      </c>
      <c r="BK19" s="492">
        <v>0</v>
      </c>
      <c r="BL19" s="639"/>
    </row>
    <row r="20" spans="1:64" ht="20.100000000000001" customHeight="1" x14ac:dyDescent="0.2">
      <c r="A20" s="469" t="s">
        <v>171</v>
      </c>
      <c r="B20" s="470" t="s">
        <v>421</v>
      </c>
      <c r="C20" s="473" t="s">
        <v>132</v>
      </c>
      <c r="D20" s="488">
        <v>60</v>
      </c>
      <c r="E20" s="489">
        <v>48.8</v>
      </c>
      <c r="F20" s="489">
        <v>63</v>
      </c>
      <c r="G20" s="490">
        <v>51.2</v>
      </c>
      <c r="H20" s="488">
        <v>66</v>
      </c>
      <c r="I20" s="491">
        <v>55</v>
      </c>
      <c r="J20" s="489">
        <v>54</v>
      </c>
      <c r="K20" s="492">
        <v>45</v>
      </c>
      <c r="L20" s="488">
        <v>57</v>
      </c>
      <c r="M20" s="489">
        <v>46.7</v>
      </c>
      <c r="N20" s="489">
        <v>65</v>
      </c>
      <c r="O20" s="490">
        <v>53.3</v>
      </c>
      <c r="P20" s="488">
        <v>58</v>
      </c>
      <c r="Q20" s="489">
        <v>47.2</v>
      </c>
      <c r="R20" s="489">
        <v>65</v>
      </c>
      <c r="S20" s="489">
        <v>52.8</v>
      </c>
      <c r="T20" s="493">
        <v>0</v>
      </c>
      <c r="U20" s="492">
        <v>0</v>
      </c>
      <c r="V20" s="488">
        <v>65</v>
      </c>
      <c r="W20" s="491">
        <v>52</v>
      </c>
      <c r="X20" s="489">
        <v>60</v>
      </c>
      <c r="Y20" s="491">
        <v>48</v>
      </c>
      <c r="Z20" s="493">
        <v>0</v>
      </c>
      <c r="AA20" s="492">
        <v>0</v>
      </c>
      <c r="AB20" s="488">
        <v>57</v>
      </c>
      <c r="AC20" s="491">
        <v>45.6</v>
      </c>
      <c r="AD20" s="489">
        <v>68</v>
      </c>
      <c r="AE20" s="491">
        <v>54.4</v>
      </c>
      <c r="AF20" s="494">
        <v>0</v>
      </c>
      <c r="AG20" s="495">
        <v>0</v>
      </c>
      <c r="AH20" s="488">
        <v>52</v>
      </c>
      <c r="AI20" s="491">
        <v>42.6</v>
      </c>
      <c r="AJ20" s="489">
        <v>70</v>
      </c>
      <c r="AK20" s="491">
        <v>57.4</v>
      </c>
      <c r="AL20" s="493">
        <v>0</v>
      </c>
      <c r="AM20" s="492">
        <v>0</v>
      </c>
      <c r="AN20" s="488">
        <v>54</v>
      </c>
      <c r="AO20" s="491">
        <v>43.2</v>
      </c>
      <c r="AP20" s="489">
        <v>71</v>
      </c>
      <c r="AQ20" s="491">
        <v>56.8</v>
      </c>
      <c r="AR20" s="493">
        <v>0</v>
      </c>
      <c r="AS20" s="492">
        <v>0</v>
      </c>
      <c r="AT20" s="488">
        <v>55</v>
      </c>
      <c r="AU20" s="491">
        <v>42.3</v>
      </c>
      <c r="AV20" s="489">
        <v>75</v>
      </c>
      <c r="AW20" s="491">
        <v>57.7</v>
      </c>
      <c r="AX20" s="493">
        <v>0</v>
      </c>
      <c r="AY20" s="492">
        <v>0</v>
      </c>
      <c r="AZ20" s="488">
        <v>51</v>
      </c>
      <c r="BA20" s="491">
        <v>39.5</v>
      </c>
      <c r="BB20" s="489">
        <v>78</v>
      </c>
      <c r="BC20" s="491">
        <v>60.5</v>
      </c>
      <c r="BD20" s="493">
        <v>0</v>
      </c>
      <c r="BE20" s="492">
        <v>0</v>
      </c>
      <c r="BF20" s="488">
        <v>51</v>
      </c>
      <c r="BG20" s="491">
        <v>39.200000000000003</v>
      </c>
      <c r="BH20" s="489">
        <v>79</v>
      </c>
      <c r="BI20" s="491">
        <v>60.8</v>
      </c>
      <c r="BJ20" s="493">
        <v>0</v>
      </c>
      <c r="BK20" s="492">
        <v>0</v>
      </c>
      <c r="BL20" s="639"/>
    </row>
    <row r="21" spans="1:64" ht="20.100000000000001" customHeight="1" x14ac:dyDescent="0.2">
      <c r="A21" s="469" t="s">
        <v>171</v>
      </c>
      <c r="B21" s="470" t="s">
        <v>422</v>
      </c>
      <c r="C21" s="473" t="s">
        <v>132</v>
      </c>
      <c r="D21" s="488">
        <v>43</v>
      </c>
      <c r="E21" s="491">
        <v>43</v>
      </c>
      <c r="F21" s="489">
        <v>57</v>
      </c>
      <c r="G21" s="492">
        <v>57</v>
      </c>
      <c r="H21" s="488">
        <v>59</v>
      </c>
      <c r="I21" s="491">
        <v>59</v>
      </c>
      <c r="J21" s="489">
        <v>41</v>
      </c>
      <c r="K21" s="492">
        <v>41</v>
      </c>
      <c r="L21" s="488">
        <v>61</v>
      </c>
      <c r="M21" s="491">
        <v>61</v>
      </c>
      <c r="N21" s="489">
        <v>39</v>
      </c>
      <c r="O21" s="492">
        <v>39</v>
      </c>
      <c r="P21" s="488">
        <v>50</v>
      </c>
      <c r="Q21" s="489">
        <v>49.5</v>
      </c>
      <c r="R21" s="489">
        <v>49</v>
      </c>
      <c r="S21" s="489">
        <v>48.5</v>
      </c>
      <c r="T21" s="493">
        <v>2</v>
      </c>
      <c r="U21" s="492">
        <v>2</v>
      </c>
      <c r="V21" s="488">
        <v>51</v>
      </c>
      <c r="W21" s="491">
        <v>51</v>
      </c>
      <c r="X21" s="489">
        <v>49</v>
      </c>
      <c r="Y21" s="491">
        <v>49</v>
      </c>
      <c r="Z21" s="493">
        <v>0</v>
      </c>
      <c r="AA21" s="492">
        <v>0</v>
      </c>
      <c r="AB21" s="488">
        <v>61</v>
      </c>
      <c r="AC21" s="491">
        <v>58.1</v>
      </c>
      <c r="AD21" s="489">
        <v>44</v>
      </c>
      <c r="AE21" s="491">
        <v>41.9</v>
      </c>
      <c r="AF21" s="494">
        <v>0</v>
      </c>
      <c r="AG21" s="495">
        <v>0</v>
      </c>
      <c r="AH21" s="488">
        <v>53</v>
      </c>
      <c r="AI21" s="491">
        <v>50.5</v>
      </c>
      <c r="AJ21" s="489">
        <v>52</v>
      </c>
      <c r="AK21" s="491">
        <v>49.5</v>
      </c>
      <c r="AL21" s="493">
        <v>0</v>
      </c>
      <c r="AM21" s="492">
        <v>0</v>
      </c>
      <c r="AN21" s="488">
        <v>47</v>
      </c>
      <c r="AO21" s="491">
        <v>44.8</v>
      </c>
      <c r="AP21" s="489">
        <v>58</v>
      </c>
      <c r="AQ21" s="491">
        <v>55.2</v>
      </c>
      <c r="AR21" s="493">
        <v>0</v>
      </c>
      <c r="AS21" s="492">
        <v>0</v>
      </c>
      <c r="AT21" s="488">
        <v>48</v>
      </c>
      <c r="AU21" s="491">
        <v>45.7</v>
      </c>
      <c r="AV21" s="489">
        <v>57</v>
      </c>
      <c r="AW21" s="491">
        <v>54.3</v>
      </c>
      <c r="AX21" s="493">
        <v>0</v>
      </c>
      <c r="AY21" s="492">
        <v>0</v>
      </c>
      <c r="AZ21" s="488">
        <v>51</v>
      </c>
      <c r="BA21" s="491">
        <v>48.6</v>
      </c>
      <c r="BB21" s="489">
        <v>54</v>
      </c>
      <c r="BC21" s="491">
        <v>51.4</v>
      </c>
      <c r="BD21" s="493">
        <v>0</v>
      </c>
      <c r="BE21" s="492">
        <v>0</v>
      </c>
      <c r="BF21" s="488">
        <v>47</v>
      </c>
      <c r="BG21" s="491">
        <v>44.8</v>
      </c>
      <c r="BH21" s="489">
        <v>57</v>
      </c>
      <c r="BI21" s="491">
        <v>54.3</v>
      </c>
      <c r="BJ21" s="493">
        <v>1</v>
      </c>
      <c r="BK21" s="492">
        <v>1</v>
      </c>
      <c r="BL21" s="639"/>
    </row>
    <row r="22" spans="1:64" ht="20.100000000000001" customHeight="1" x14ac:dyDescent="0.2">
      <c r="A22" s="469" t="s">
        <v>177</v>
      </c>
      <c r="B22" s="470" t="s">
        <v>423</v>
      </c>
      <c r="C22" s="473" t="s">
        <v>127</v>
      </c>
      <c r="D22" s="488">
        <v>46</v>
      </c>
      <c r="E22" s="489">
        <v>58.2</v>
      </c>
      <c r="F22" s="489">
        <v>33</v>
      </c>
      <c r="G22" s="490">
        <v>41.8</v>
      </c>
      <c r="H22" s="488">
        <v>49</v>
      </c>
      <c r="I22" s="491">
        <v>59</v>
      </c>
      <c r="J22" s="489">
        <v>34</v>
      </c>
      <c r="K22" s="492">
        <v>41</v>
      </c>
      <c r="L22" s="488">
        <v>48</v>
      </c>
      <c r="M22" s="489">
        <v>56.5</v>
      </c>
      <c r="N22" s="489">
        <v>37</v>
      </c>
      <c r="O22" s="490">
        <v>43.5</v>
      </c>
      <c r="P22" s="488">
        <v>50</v>
      </c>
      <c r="Q22" s="489">
        <v>55.6</v>
      </c>
      <c r="R22" s="489">
        <v>40</v>
      </c>
      <c r="S22" s="489">
        <v>44.4</v>
      </c>
      <c r="T22" s="493">
        <v>0</v>
      </c>
      <c r="U22" s="492">
        <v>0</v>
      </c>
      <c r="V22" s="488">
        <v>46</v>
      </c>
      <c r="W22" s="491">
        <v>48.9</v>
      </c>
      <c r="X22" s="489">
        <v>48</v>
      </c>
      <c r="Y22" s="491">
        <v>51.1</v>
      </c>
      <c r="Z22" s="493">
        <v>0</v>
      </c>
      <c r="AA22" s="492">
        <v>0</v>
      </c>
      <c r="AB22" s="488">
        <v>53</v>
      </c>
      <c r="AC22" s="491">
        <v>55.2</v>
      </c>
      <c r="AD22" s="489">
        <v>43</v>
      </c>
      <c r="AE22" s="491">
        <v>44.8</v>
      </c>
      <c r="AF22" s="494">
        <v>0</v>
      </c>
      <c r="AG22" s="495">
        <v>0</v>
      </c>
      <c r="AH22" s="488">
        <v>47</v>
      </c>
      <c r="AI22" s="491">
        <v>49</v>
      </c>
      <c r="AJ22" s="489">
        <v>49</v>
      </c>
      <c r="AK22" s="491">
        <v>51</v>
      </c>
      <c r="AL22" s="493">
        <v>0</v>
      </c>
      <c r="AM22" s="492">
        <v>0</v>
      </c>
      <c r="AN22" s="488">
        <v>40</v>
      </c>
      <c r="AO22" s="491">
        <v>41.7</v>
      </c>
      <c r="AP22" s="489">
        <v>56</v>
      </c>
      <c r="AQ22" s="491">
        <v>58.3</v>
      </c>
      <c r="AR22" s="493">
        <v>0</v>
      </c>
      <c r="AS22" s="492">
        <v>0</v>
      </c>
      <c r="AT22" s="488">
        <v>41</v>
      </c>
      <c r="AU22" s="491">
        <v>42.7</v>
      </c>
      <c r="AV22" s="489">
        <v>55</v>
      </c>
      <c r="AW22" s="491">
        <v>57.3</v>
      </c>
      <c r="AX22" s="493">
        <v>0</v>
      </c>
      <c r="AY22" s="492">
        <v>0</v>
      </c>
      <c r="AZ22" s="488">
        <v>51</v>
      </c>
      <c r="BA22" s="491">
        <v>53.1</v>
      </c>
      <c r="BB22" s="489">
        <v>45</v>
      </c>
      <c r="BC22" s="491">
        <v>46.9</v>
      </c>
      <c r="BD22" s="493">
        <v>0</v>
      </c>
      <c r="BE22" s="492">
        <v>0</v>
      </c>
      <c r="BF22" s="488">
        <v>41</v>
      </c>
      <c r="BG22" s="491">
        <v>42.7</v>
      </c>
      <c r="BH22" s="489">
        <v>55</v>
      </c>
      <c r="BI22" s="491">
        <v>57.3</v>
      </c>
      <c r="BJ22" s="493">
        <v>0</v>
      </c>
      <c r="BK22" s="492">
        <v>0</v>
      </c>
      <c r="BL22" s="639"/>
    </row>
    <row r="23" spans="1:64" ht="20.100000000000001" customHeight="1" x14ac:dyDescent="0.2">
      <c r="A23" s="469" t="s">
        <v>181</v>
      </c>
      <c r="B23" s="470" t="s">
        <v>424</v>
      </c>
      <c r="C23" s="473" t="s">
        <v>127</v>
      </c>
      <c r="D23" s="488">
        <v>31</v>
      </c>
      <c r="E23" s="489">
        <v>60.8</v>
      </c>
      <c r="F23" s="489">
        <v>20</v>
      </c>
      <c r="G23" s="490">
        <v>39.200000000000003</v>
      </c>
      <c r="H23" s="488">
        <v>30</v>
      </c>
      <c r="I23" s="491">
        <v>60</v>
      </c>
      <c r="J23" s="489">
        <v>20</v>
      </c>
      <c r="K23" s="492">
        <v>40</v>
      </c>
      <c r="L23" s="488">
        <v>27</v>
      </c>
      <c r="M23" s="491">
        <v>54</v>
      </c>
      <c r="N23" s="489">
        <v>23</v>
      </c>
      <c r="O23" s="492">
        <v>46</v>
      </c>
      <c r="P23" s="488">
        <v>33</v>
      </c>
      <c r="Q23" s="489">
        <v>63.5</v>
      </c>
      <c r="R23" s="489">
        <v>19</v>
      </c>
      <c r="S23" s="489">
        <v>36.5</v>
      </c>
      <c r="T23" s="493">
        <v>0</v>
      </c>
      <c r="U23" s="492">
        <v>0</v>
      </c>
      <c r="V23" s="488">
        <v>22</v>
      </c>
      <c r="W23" s="491">
        <v>44.9</v>
      </c>
      <c r="X23" s="489">
        <v>27</v>
      </c>
      <c r="Y23" s="491">
        <v>55.1</v>
      </c>
      <c r="Z23" s="493">
        <v>0</v>
      </c>
      <c r="AA23" s="492">
        <v>0</v>
      </c>
      <c r="AB23" s="488">
        <v>24</v>
      </c>
      <c r="AC23" s="491">
        <v>47.1</v>
      </c>
      <c r="AD23" s="489">
        <v>27</v>
      </c>
      <c r="AE23" s="491">
        <v>52.9</v>
      </c>
      <c r="AF23" s="494">
        <v>0</v>
      </c>
      <c r="AG23" s="495">
        <v>0</v>
      </c>
      <c r="AH23" s="488">
        <v>27</v>
      </c>
      <c r="AI23" s="491">
        <v>54</v>
      </c>
      <c r="AJ23" s="489">
        <v>23</v>
      </c>
      <c r="AK23" s="491">
        <v>46</v>
      </c>
      <c r="AL23" s="493">
        <v>0</v>
      </c>
      <c r="AM23" s="492">
        <v>0</v>
      </c>
      <c r="AN23" s="488">
        <v>29</v>
      </c>
      <c r="AO23" s="491">
        <v>58</v>
      </c>
      <c r="AP23" s="489">
        <v>21</v>
      </c>
      <c r="AQ23" s="491">
        <v>42</v>
      </c>
      <c r="AR23" s="493">
        <v>0</v>
      </c>
      <c r="AS23" s="492">
        <v>0</v>
      </c>
      <c r="AT23" s="488">
        <v>23</v>
      </c>
      <c r="AU23" s="491">
        <v>46</v>
      </c>
      <c r="AV23" s="489">
        <v>27</v>
      </c>
      <c r="AW23" s="491">
        <v>54</v>
      </c>
      <c r="AX23" s="493">
        <v>0</v>
      </c>
      <c r="AY23" s="492">
        <v>0</v>
      </c>
      <c r="AZ23" s="488">
        <v>21</v>
      </c>
      <c r="BA23" s="491">
        <v>42</v>
      </c>
      <c r="BB23" s="489">
        <v>29</v>
      </c>
      <c r="BC23" s="491">
        <v>58</v>
      </c>
      <c r="BD23" s="493">
        <v>0</v>
      </c>
      <c r="BE23" s="492">
        <v>0</v>
      </c>
      <c r="BF23" s="488">
        <v>24</v>
      </c>
      <c r="BG23" s="491">
        <v>49</v>
      </c>
      <c r="BH23" s="489">
        <v>25</v>
      </c>
      <c r="BI23" s="491">
        <v>51</v>
      </c>
      <c r="BJ23" s="493">
        <v>0</v>
      </c>
      <c r="BK23" s="492">
        <v>0</v>
      </c>
      <c r="BL23" s="639"/>
    </row>
    <row r="24" spans="1:64" ht="20.100000000000001" customHeight="1" x14ac:dyDescent="0.2">
      <c r="A24" s="469" t="s">
        <v>181</v>
      </c>
      <c r="B24" s="470" t="s">
        <v>425</v>
      </c>
      <c r="C24" s="473" t="s">
        <v>127</v>
      </c>
      <c r="D24" s="488">
        <v>36</v>
      </c>
      <c r="E24" s="489">
        <v>54.5</v>
      </c>
      <c r="F24" s="489">
        <v>30</v>
      </c>
      <c r="G24" s="490">
        <v>45.5</v>
      </c>
      <c r="H24" s="488">
        <v>24</v>
      </c>
      <c r="I24" s="489">
        <v>47.1</v>
      </c>
      <c r="J24" s="489">
        <v>27</v>
      </c>
      <c r="K24" s="490">
        <v>52.9</v>
      </c>
      <c r="L24" s="488">
        <v>26</v>
      </c>
      <c r="M24" s="491">
        <v>52</v>
      </c>
      <c r="N24" s="489">
        <v>24</v>
      </c>
      <c r="O24" s="492">
        <v>48</v>
      </c>
      <c r="P24" s="488">
        <v>26</v>
      </c>
      <c r="Q24" s="491">
        <v>50</v>
      </c>
      <c r="R24" s="489">
        <v>26</v>
      </c>
      <c r="S24" s="491">
        <v>50</v>
      </c>
      <c r="T24" s="493">
        <v>0</v>
      </c>
      <c r="U24" s="492">
        <v>0</v>
      </c>
      <c r="V24" s="488">
        <v>29</v>
      </c>
      <c r="W24" s="491">
        <v>40.799999999999997</v>
      </c>
      <c r="X24" s="489">
        <v>39</v>
      </c>
      <c r="Y24" s="491">
        <v>54.9</v>
      </c>
      <c r="Z24" s="493">
        <v>3</v>
      </c>
      <c r="AA24" s="492">
        <v>4.2</v>
      </c>
      <c r="AB24" s="488">
        <v>40</v>
      </c>
      <c r="AC24" s="491">
        <v>58</v>
      </c>
      <c r="AD24" s="489">
        <v>29</v>
      </c>
      <c r="AE24" s="491">
        <v>42</v>
      </c>
      <c r="AF24" s="494">
        <v>0</v>
      </c>
      <c r="AG24" s="495">
        <v>0</v>
      </c>
      <c r="AH24" s="488">
        <v>32</v>
      </c>
      <c r="AI24" s="491">
        <v>45.7</v>
      </c>
      <c r="AJ24" s="489">
        <v>38</v>
      </c>
      <c r="AK24" s="491">
        <v>54.3</v>
      </c>
      <c r="AL24" s="493">
        <v>0</v>
      </c>
      <c r="AM24" s="492">
        <v>0</v>
      </c>
      <c r="AN24" s="488">
        <v>35</v>
      </c>
      <c r="AO24" s="491">
        <v>50</v>
      </c>
      <c r="AP24" s="489">
        <v>35</v>
      </c>
      <c r="AQ24" s="491">
        <v>50</v>
      </c>
      <c r="AR24" s="493">
        <v>0</v>
      </c>
      <c r="AS24" s="492">
        <v>0</v>
      </c>
      <c r="AT24" s="488">
        <v>35</v>
      </c>
      <c r="AU24" s="491">
        <v>50</v>
      </c>
      <c r="AV24" s="489">
        <v>35</v>
      </c>
      <c r="AW24" s="491">
        <v>50</v>
      </c>
      <c r="AX24" s="493">
        <v>0</v>
      </c>
      <c r="AY24" s="492">
        <v>0</v>
      </c>
      <c r="AZ24" s="488">
        <v>26</v>
      </c>
      <c r="BA24" s="491">
        <v>37.1</v>
      </c>
      <c r="BB24" s="489">
        <v>44</v>
      </c>
      <c r="BC24" s="491">
        <v>62.9</v>
      </c>
      <c r="BD24" s="493">
        <v>0</v>
      </c>
      <c r="BE24" s="492">
        <v>0</v>
      </c>
      <c r="BF24" s="488">
        <v>24</v>
      </c>
      <c r="BG24" s="491">
        <v>34.299999999999997</v>
      </c>
      <c r="BH24" s="489">
        <v>46</v>
      </c>
      <c r="BI24" s="491">
        <v>65.7</v>
      </c>
      <c r="BJ24" s="493">
        <v>0</v>
      </c>
      <c r="BK24" s="492">
        <v>0</v>
      </c>
      <c r="BL24" s="639"/>
    </row>
    <row r="25" spans="1:64" ht="20.100000000000001" customHeight="1" x14ac:dyDescent="0.2">
      <c r="A25" s="469" t="s">
        <v>181</v>
      </c>
      <c r="B25" s="470" t="s">
        <v>613</v>
      </c>
      <c r="C25" s="473" t="s">
        <v>132</v>
      </c>
      <c r="D25" s="488">
        <v>74</v>
      </c>
      <c r="E25" s="489">
        <v>56.9</v>
      </c>
      <c r="F25" s="489">
        <v>56</v>
      </c>
      <c r="G25" s="490">
        <v>43.1</v>
      </c>
      <c r="H25" s="488">
        <v>73</v>
      </c>
      <c r="I25" s="489">
        <v>56.6</v>
      </c>
      <c r="J25" s="489">
        <v>56</v>
      </c>
      <c r="K25" s="490">
        <v>43.4</v>
      </c>
      <c r="L25" s="488">
        <v>70</v>
      </c>
      <c r="M25" s="489">
        <v>53.4</v>
      </c>
      <c r="N25" s="489">
        <v>61</v>
      </c>
      <c r="O25" s="490">
        <v>46.6</v>
      </c>
      <c r="P25" s="488">
        <v>79</v>
      </c>
      <c r="Q25" s="489">
        <v>59.8</v>
      </c>
      <c r="R25" s="489">
        <v>53</v>
      </c>
      <c r="S25" s="489">
        <v>40.200000000000003</v>
      </c>
      <c r="T25" s="493">
        <v>0</v>
      </c>
      <c r="U25" s="492">
        <v>0</v>
      </c>
      <c r="V25" s="488">
        <v>66</v>
      </c>
      <c r="W25" s="491">
        <v>50.4</v>
      </c>
      <c r="X25" s="489">
        <v>65</v>
      </c>
      <c r="Y25" s="491">
        <v>49.6</v>
      </c>
      <c r="Z25" s="493">
        <v>0</v>
      </c>
      <c r="AA25" s="492">
        <v>0</v>
      </c>
      <c r="AB25" s="488">
        <v>69</v>
      </c>
      <c r="AC25" s="491">
        <v>53.1</v>
      </c>
      <c r="AD25" s="489">
        <v>61</v>
      </c>
      <c r="AE25" s="491">
        <v>46.9</v>
      </c>
      <c r="AF25" s="494">
        <v>0</v>
      </c>
      <c r="AG25" s="495">
        <v>0</v>
      </c>
      <c r="AH25" s="488">
        <v>68</v>
      </c>
      <c r="AI25" s="491">
        <v>51.9</v>
      </c>
      <c r="AJ25" s="489">
        <v>63</v>
      </c>
      <c r="AK25" s="491">
        <v>48.1</v>
      </c>
      <c r="AL25" s="493">
        <v>0</v>
      </c>
      <c r="AM25" s="492">
        <v>0</v>
      </c>
      <c r="AN25" s="488">
        <v>52</v>
      </c>
      <c r="AO25" s="491">
        <v>38.5</v>
      </c>
      <c r="AP25" s="489">
        <v>83</v>
      </c>
      <c r="AQ25" s="491">
        <v>61.5</v>
      </c>
      <c r="AR25" s="493">
        <v>0</v>
      </c>
      <c r="AS25" s="492">
        <v>0</v>
      </c>
      <c r="AT25" s="488">
        <v>49</v>
      </c>
      <c r="AU25" s="491">
        <v>35</v>
      </c>
      <c r="AV25" s="489">
        <v>91</v>
      </c>
      <c r="AW25" s="491">
        <v>65</v>
      </c>
      <c r="AX25" s="493">
        <v>0</v>
      </c>
      <c r="AY25" s="492">
        <v>0</v>
      </c>
      <c r="AZ25" s="488">
        <v>48</v>
      </c>
      <c r="BA25" s="491">
        <v>34.299999999999997</v>
      </c>
      <c r="BB25" s="489">
        <v>92</v>
      </c>
      <c r="BC25" s="491">
        <v>65.7</v>
      </c>
      <c r="BD25" s="493">
        <v>0</v>
      </c>
      <c r="BE25" s="492">
        <v>0</v>
      </c>
      <c r="BF25" s="488">
        <v>51</v>
      </c>
      <c r="BG25" s="491">
        <v>36.4</v>
      </c>
      <c r="BH25" s="489">
        <v>89</v>
      </c>
      <c r="BI25" s="491">
        <v>63.6</v>
      </c>
      <c r="BJ25" s="493">
        <v>0</v>
      </c>
      <c r="BK25" s="492">
        <v>0</v>
      </c>
      <c r="BL25" s="639"/>
    </row>
    <row r="26" spans="1:64" ht="20.100000000000001" customHeight="1" x14ac:dyDescent="0.2">
      <c r="A26" s="469" t="s">
        <v>188</v>
      </c>
      <c r="B26" s="470" t="s">
        <v>427</v>
      </c>
      <c r="C26" s="473" t="s">
        <v>127</v>
      </c>
      <c r="D26" s="488">
        <v>45</v>
      </c>
      <c r="E26" s="489">
        <v>43.7</v>
      </c>
      <c r="F26" s="489">
        <v>58</v>
      </c>
      <c r="G26" s="490">
        <v>56.3</v>
      </c>
      <c r="H26" s="488">
        <v>47</v>
      </c>
      <c r="I26" s="489">
        <v>44.8</v>
      </c>
      <c r="J26" s="489">
        <v>58</v>
      </c>
      <c r="K26" s="490">
        <v>55.2</v>
      </c>
      <c r="L26" s="488">
        <v>61</v>
      </c>
      <c r="M26" s="491">
        <v>57</v>
      </c>
      <c r="N26" s="489">
        <v>46</v>
      </c>
      <c r="O26" s="492">
        <v>43</v>
      </c>
      <c r="P26" s="488">
        <v>56</v>
      </c>
      <c r="Q26" s="489">
        <v>52.3</v>
      </c>
      <c r="R26" s="489">
        <v>49</v>
      </c>
      <c r="S26" s="489">
        <v>45.8</v>
      </c>
      <c r="T26" s="493">
        <v>2</v>
      </c>
      <c r="U26" s="490">
        <v>1.9</v>
      </c>
      <c r="V26" s="488">
        <v>57</v>
      </c>
      <c r="W26" s="491">
        <v>53.8</v>
      </c>
      <c r="X26" s="489">
        <v>48</v>
      </c>
      <c r="Y26" s="491">
        <v>45.3</v>
      </c>
      <c r="Z26" s="493">
        <v>1</v>
      </c>
      <c r="AA26" s="492">
        <v>0.9</v>
      </c>
      <c r="AB26" s="488">
        <v>55</v>
      </c>
      <c r="AC26" s="491">
        <v>50.9</v>
      </c>
      <c r="AD26" s="489">
        <v>53</v>
      </c>
      <c r="AE26" s="491">
        <v>49.1</v>
      </c>
      <c r="AF26" s="494">
        <v>0</v>
      </c>
      <c r="AG26" s="495">
        <v>0</v>
      </c>
      <c r="AH26" s="488">
        <v>44</v>
      </c>
      <c r="AI26" s="491">
        <v>41.5</v>
      </c>
      <c r="AJ26" s="489">
        <v>60</v>
      </c>
      <c r="AK26" s="491">
        <v>56.6</v>
      </c>
      <c r="AL26" s="493">
        <v>2</v>
      </c>
      <c r="AM26" s="492">
        <v>1.9</v>
      </c>
      <c r="AN26" s="488">
        <v>51</v>
      </c>
      <c r="AO26" s="491">
        <v>48.6</v>
      </c>
      <c r="AP26" s="489">
        <v>54</v>
      </c>
      <c r="AQ26" s="491">
        <v>51.4</v>
      </c>
      <c r="AR26" s="493">
        <v>0</v>
      </c>
      <c r="AS26" s="492">
        <v>0</v>
      </c>
      <c r="AT26" s="488">
        <v>38</v>
      </c>
      <c r="AU26" s="491">
        <v>36.200000000000003</v>
      </c>
      <c r="AV26" s="489">
        <v>67</v>
      </c>
      <c r="AW26" s="491">
        <v>63.8</v>
      </c>
      <c r="AX26" s="493">
        <v>0</v>
      </c>
      <c r="AY26" s="492">
        <v>0</v>
      </c>
      <c r="AZ26" s="488">
        <v>39</v>
      </c>
      <c r="BA26" s="491">
        <v>37.9</v>
      </c>
      <c r="BB26" s="489">
        <v>64</v>
      </c>
      <c r="BC26" s="491">
        <v>62.1</v>
      </c>
      <c r="BD26" s="493">
        <v>0</v>
      </c>
      <c r="BE26" s="492">
        <v>0</v>
      </c>
      <c r="BF26" s="488">
        <v>50</v>
      </c>
      <c r="BG26" s="491">
        <v>47.2</v>
      </c>
      <c r="BH26" s="489">
        <v>56</v>
      </c>
      <c r="BI26" s="491">
        <v>52.8</v>
      </c>
      <c r="BJ26" s="493">
        <v>0</v>
      </c>
      <c r="BK26" s="492">
        <v>0</v>
      </c>
      <c r="BL26" s="639"/>
    </row>
    <row r="27" spans="1:64" ht="20.100000000000001" customHeight="1" x14ac:dyDescent="0.2">
      <c r="A27" s="469" t="s">
        <v>192</v>
      </c>
      <c r="B27" s="470" t="s">
        <v>428</v>
      </c>
      <c r="C27" s="473" t="s">
        <v>127</v>
      </c>
      <c r="D27" s="488">
        <v>47</v>
      </c>
      <c r="E27" s="489">
        <v>57.3</v>
      </c>
      <c r="F27" s="489">
        <v>35</v>
      </c>
      <c r="G27" s="490">
        <v>42.7</v>
      </c>
      <c r="H27" s="488">
        <v>42</v>
      </c>
      <c r="I27" s="489">
        <v>51.9</v>
      </c>
      <c r="J27" s="489">
        <v>39</v>
      </c>
      <c r="K27" s="490">
        <v>48.1</v>
      </c>
      <c r="L27" s="488">
        <v>46</v>
      </c>
      <c r="M27" s="489">
        <v>57.5</v>
      </c>
      <c r="N27" s="489">
        <v>34</v>
      </c>
      <c r="O27" s="490">
        <v>42.5</v>
      </c>
      <c r="P27" s="488">
        <v>45</v>
      </c>
      <c r="Q27" s="489">
        <v>55.6</v>
      </c>
      <c r="R27" s="489">
        <v>36</v>
      </c>
      <c r="S27" s="489">
        <v>44.4</v>
      </c>
      <c r="T27" s="493">
        <v>0</v>
      </c>
      <c r="U27" s="492">
        <v>0</v>
      </c>
      <c r="V27" s="488">
        <v>41</v>
      </c>
      <c r="W27" s="491">
        <v>49.4</v>
      </c>
      <c r="X27" s="489">
        <v>42</v>
      </c>
      <c r="Y27" s="491">
        <v>50.6</v>
      </c>
      <c r="Z27" s="493">
        <v>0</v>
      </c>
      <c r="AA27" s="492">
        <v>0</v>
      </c>
      <c r="AB27" s="488">
        <v>44</v>
      </c>
      <c r="AC27" s="491">
        <v>54.3</v>
      </c>
      <c r="AD27" s="489">
        <v>37</v>
      </c>
      <c r="AE27" s="491">
        <v>45.7</v>
      </c>
      <c r="AF27" s="494">
        <v>0</v>
      </c>
      <c r="AG27" s="495">
        <v>0</v>
      </c>
      <c r="AH27" s="488">
        <v>45</v>
      </c>
      <c r="AI27" s="491">
        <v>54.9</v>
      </c>
      <c r="AJ27" s="489">
        <v>37</v>
      </c>
      <c r="AK27" s="491">
        <v>45.1</v>
      </c>
      <c r="AL27" s="493">
        <v>0</v>
      </c>
      <c r="AM27" s="492">
        <v>0</v>
      </c>
      <c r="AN27" s="488">
        <v>44</v>
      </c>
      <c r="AO27" s="491">
        <v>54.3</v>
      </c>
      <c r="AP27" s="489">
        <v>37</v>
      </c>
      <c r="AQ27" s="491">
        <v>45.7</v>
      </c>
      <c r="AR27" s="493">
        <v>0</v>
      </c>
      <c r="AS27" s="492">
        <v>0</v>
      </c>
      <c r="AT27" s="488">
        <v>32</v>
      </c>
      <c r="AU27" s="491">
        <v>39</v>
      </c>
      <c r="AV27" s="489">
        <v>50</v>
      </c>
      <c r="AW27" s="491">
        <v>61</v>
      </c>
      <c r="AX27" s="493">
        <v>0</v>
      </c>
      <c r="AY27" s="492">
        <v>0</v>
      </c>
      <c r="AZ27" s="488">
        <v>43</v>
      </c>
      <c r="BA27" s="491">
        <v>51.2</v>
      </c>
      <c r="BB27" s="489">
        <v>41</v>
      </c>
      <c r="BC27" s="491">
        <v>48.8</v>
      </c>
      <c r="BD27" s="493">
        <v>0</v>
      </c>
      <c r="BE27" s="492">
        <v>0</v>
      </c>
      <c r="BF27" s="488">
        <v>35</v>
      </c>
      <c r="BG27" s="491">
        <v>42.7</v>
      </c>
      <c r="BH27" s="489">
        <v>47</v>
      </c>
      <c r="BI27" s="491">
        <v>57.3</v>
      </c>
      <c r="BJ27" s="493">
        <v>0</v>
      </c>
      <c r="BK27" s="492">
        <v>0</v>
      </c>
      <c r="BL27" s="639"/>
    </row>
    <row r="28" spans="1:64" ht="20.100000000000001" customHeight="1" x14ac:dyDescent="0.2">
      <c r="A28" s="469" t="s">
        <v>195</v>
      </c>
      <c r="B28" s="470" t="s">
        <v>429</v>
      </c>
      <c r="C28" s="473" t="s">
        <v>127</v>
      </c>
      <c r="D28" s="488">
        <v>29</v>
      </c>
      <c r="E28" s="489">
        <v>50.9</v>
      </c>
      <c r="F28" s="489">
        <v>28</v>
      </c>
      <c r="G28" s="490">
        <v>49.1</v>
      </c>
      <c r="H28" s="488">
        <v>34</v>
      </c>
      <c r="I28" s="489">
        <v>50.7</v>
      </c>
      <c r="J28" s="489">
        <v>33</v>
      </c>
      <c r="K28" s="490">
        <v>49.3</v>
      </c>
      <c r="L28" s="488">
        <v>30</v>
      </c>
      <c r="M28" s="489">
        <v>44.8</v>
      </c>
      <c r="N28" s="489">
        <v>37</v>
      </c>
      <c r="O28" s="490">
        <v>55.2</v>
      </c>
      <c r="P28" s="488">
        <v>31</v>
      </c>
      <c r="Q28" s="489">
        <v>47.7</v>
      </c>
      <c r="R28" s="489">
        <v>33</v>
      </c>
      <c r="S28" s="489">
        <v>50.8</v>
      </c>
      <c r="T28" s="493">
        <v>1</v>
      </c>
      <c r="U28" s="492">
        <v>1.5</v>
      </c>
      <c r="V28" s="488">
        <v>35</v>
      </c>
      <c r="W28" s="491">
        <v>53</v>
      </c>
      <c r="X28" s="489">
        <v>30</v>
      </c>
      <c r="Y28" s="491">
        <v>45.5</v>
      </c>
      <c r="Z28" s="493">
        <v>1</v>
      </c>
      <c r="AA28" s="492">
        <v>1.5</v>
      </c>
      <c r="AB28" s="488">
        <v>30</v>
      </c>
      <c r="AC28" s="491">
        <v>46.2</v>
      </c>
      <c r="AD28" s="489">
        <v>35</v>
      </c>
      <c r="AE28" s="491">
        <v>53.8</v>
      </c>
      <c r="AF28" s="494">
        <v>0</v>
      </c>
      <c r="AG28" s="495">
        <v>0</v>
      </c>
      <c r="AH28" s="488">
        <v>27</v>
      </c>
      <c r="AI28" s="491">
        <v>41.5</v>
      </c>
      <c r="AJ28" s="489">
        <v>38</v>
      </c>
      <c r="AK28" s="491">
        <v>58.5</v>
      </c>
      <c r="AL28" s="493">
        <v>0</v>
      </c>
      <c r="AM28" s="492">
        <v>0</v>
      </c>
      <c r="AN28" s="488">
        <v>29</v>
      </c>
      <c r="AO28" s="491">
        <v>44.6</v>
      </c>
      <c r="AP28" s="489">
        <v>36</v>
      </c>
      <c r="AQ28" s="491">
        <v>55.4</v>
      </c>
      <c r="AR28" s="493">
        <v>0</v>
      </c>
      <c r="AS28" s="492">
        <v>0</v>
      </c>
      <c r="AT28" s="488">
        <v>32</v>
      </c>
      <c r="AU28" s="491">
        <v>49.2</v>
      </c>
      <c r="AV28" s="489">
        <v>33</v>
      </c>
      <c r="AW28" s="491">
        <v>50.8</v>
      </c>
      <c r="AX28" s="493">
        <v>0</v>
      </c>
      <c r="AY28" s="492">
        <v>0</v>
      </c>
      <c r="AZ28" s="488">
        <v>26</v>
      </c>
      <c r="BA28" s="491">
        <v>40</v>
      </c>
      <c r="BB28" s="489">
        <v>39</v>
      </c>
      <c r="BC28" s="491">
        <v>60</v>
      </c>
      <c r="BD28" s="493">
        <v>0</v>
      </c>
      <c r="BE28" s="492">
        <v>0</v>
      </c>
      <c r="BF28" s="488">
        <v>29</v>
      </c>
      <c r="BG28" s="491">
        <v>44.6</v>
      </c>
      <c r="BH28" s="489">
        <v>36</v>
      </c>
      <c r="BI28" s="491">
        <v>55.4</v>
      </c>
      <c r="BJ28" s="493">
        <v>0</v>
      </c>
      <c r="BK28" s="492">
        <v>0</v>
      </c>
      <c r="BL28" s="639"/>
    </row>
    <row r="29" spans="1:64" ht="20.100000000000001" customHeight="1" x14ac:dyDescent="0.2">
      <c r="A29" s="469" t="s">
        <v>195</v>
      </c>
      <c r="B29" s="470" t="s">
        <v>430</v>
      </c>
      <c r="C29" s="473" t="s">
        <v>127</v>
      </c>
      <c r="D29" s="488">
        <v>72</v>
      </c>
      <c r="E29" s="491">
        <v>60</v>
      </c>
      <c r="F29" s="489">
        <v>48</v>
      </c>
      <c r="G29" s="492">
        <v>40</v>
      </c>
      <c r="H29" s="488">
        <v>65</v>
      </c>
      <c r="I29" s="489">
        <v>54.2</v>
      </c>
      <c r="J29" s="489">
        <v>55</v>
      </c>
      <c r="K29" s="490">
        <v>45.8</v>
      </c>
      <c r="L29" s="488">
        <v>78</v>
      </c>
      <c r="M29" s="491">
        <v>65</v>
      </c>
      <c r="N29" s="489">
        <v>42</v>
      </c>
      <c r="O29" s="492">
        <v>35</v>
      </c>
      <c r="P29" s="488">
        <v>63</v>
      </c>
      <c r="Q29" s="489">
        <v>52.5</v>
      </c>
      <c r="R29" s="489">
        <v>57</v>
      </c>
      <c r="S29" s="489">
        <v>47.5</v>
      </c>
      <c r="T29" s="493">
        <v>0</v>
      </c>
      <c r="U29" s="492">
        <v>0</v>
      </c>
      <c r="V29" s="488">
        <v>61</v>
      </c>
      <c r="W29" s="491">
        <v>51.3</v>
      </c>
      <c r="X29" s="489">
        <v>56</v>
      </c>
      <c r="Y29" s="491">
        <v>47.1</v>
      </c>
      <c r="Z29" s="493">
        <v>2</v>
      </c>
      <c r="AA29" s="492">
        <v>1.7</v>
      </c>
      <c r="AB29" s="488">
        <v>62</v>
      </c>
      <c r="AC29" s="491">
        <v>51.7</v>
      </c>
      <c r="AD29" s="489">
        <v>58</v>
      </c>
      <c r="AE29" s="491">
        <v>48.3</v>
      </c>
      <c r="AF29" s="494">
        <v>0</v>
      </c>
      <c r="AG29" s="495">
        <v>0</v>
      </c>
      <c r="AH29" s="488">
        <v>61</v>
      </c>
      <c r="AI29" s="491">
        <v>50.8</v>
      </c>
      <c r="AJ29" s="489">
        <v>59</v>
      </c>
      <c r="AK29" s="491">
        <v>49.2</v>
      </c>
      <c r="AL29" s="493">
        <v>0</v>
      </c>
      <c r="AM29" s="492">
        <v>0</v>
      </c>
      <c r="AN29" s="488">
        <v>55</v>
      </c>
      <c r="AO29" s="491">
        <v>45.8</v>
      </c>
      <c r="AP29" s="489">
        <v>65</v>
      </c>
      <c r="AQ29" s="491">
        <v>54.2</v>
      </c>
      <c r="AR29" s="493">
        <v>0</v>
      </c>
      <c r="AS29" s="492">
        <v>0</v>
      </c>
      <c r="AT29" s="488">
        <v>46</v>
      </c>
      <c r="AU29" s="491">
        <v>38</v>
      </c>
      <c r="AV29" s="489">
        <v>75</v>
      </c>
      <c r="AW29" s="491">
        <v>62</v>
      </c>
      <c r="AX29" s="493">
        <v>0</v>
      </c>
      <c r="AY29" s="492">
        <v>0</v>
      </c>
      <c r="AZ29" s="488">
        <v>50</v>
      </c>
      <c r="BA29" s="491">
        <v>41.7</v>
      </c>
      <c r="BB29" s="489">
        <v>70</v>
      </c>
      <c r="BC29" s="491">
        <v>58.3</v>
      </c>
      <c r="BD29" s="493">
        <v>0</v>
      </c>
      <c r="BE29" s="492">
        <v>0</v>
      </c>
      <c r="BF29" s="488">
        <v>48</v>
      </c>
      <c r="BG29" s="491">
        <v>40.700000000000003</v>
      </c>
      <c r="BH29" s="489">
        <v>70</v>
      </c>
      <c r="BI29" s="491">
        <v>59.3</v>
      </c>
      <c r="BJ29" s="493">
        <v>0</v>
      </c>
      <c r="BK29" s="492">
        <v>0</v>
      </c>
      <c r="BL29" s="639"/>
    </row>
    <row r="30" spans="1:64" ht="20.100000000000001" customHeight="1" x14ac:dyDescent="0.2">
      <c r="A30" s="469" t="s">
        <v>200</v>
      </c>
      <c r="B30" s="470" t="s">
        <v>431</v>
      </c>
      <c r="C30" s="473" t="s">
        <v>127</v>
      </c>
      <c r="D30" s="488">
        <v>23</v>
      </c>
      <c r="E30" s="489">
        <v>35.4</v>
      </c>
      <c r="F30" s="489">
        <v>42</v>
      </c>
      <c r="G30" s="490">
        <v>64.599999999999994</v>
      </c>
      <c r="H30" s="488">
        <v>35</v>
      </c>
      <c r="I30" s="491">
        <v>53</v>
      </c>
      <c r="J30" s="489">
        <v>31</v>
      </c>
      <c r="K30" s="492">
        <v>47</v>
      </c>
      <c r="L30" s="488">
        <v>32</v>
      </c>
      <c r="M30" s="489">
        <v>47.8</v>
      </c>
      <c r="N30" s="489">
        <v>35</v>
      </c>
      <c r="O30" s="490">
        <v>52.2</v>
      </c>
      <c r="P30" s="488">
        <v>33</v>
      </c>
      <c r="Q30" s="489">
        <v>50.8</v>
      </c>
      <c r="R30" s="489">
        <v>32</v>
      </c>
      <c r="S30" s="489">
        <v>49.2</v>
      </c>
      <c r="T30" s="493">
        <v>0</v>
      </c>
      <c r="U30" s="492">
        <v>0</v>
      </c>
      <c r="V30" s="488">
        <v>28</v>
      </c>
      <c r="W30" s="491">
        <v>42.4</v>
      </c>
      <c r="X30" s="489">
        <v>38</v>
      </c>
      <c r="Y30" s="491">
        <v>57.6</v>
      </c>
      <c r="Z30" s="493">
        <v>0</v>
      </c>
      <c r="AA30" s="492">
        <v>0</v>
      </c>
      <c r="AB30" s="488">
        <v>35</v>
      </c>
      <c r="AC30" s="491">
        <v>53.8</v>
      </c>
      <c r="AD30" s="489">
        <v>30</v>
      </c>
      <c r="AE30" s="491">
        <v>46.2</v>
      </c>
      <c r="AF30" s="494">
        <v>0</v>
      </c>
      <c r="AG30" s="495">
        <v>0</v>
      </c>
      <c r="AH30" s="488">
        <v>34</v>
      </c>
      <c r="AI30" s="491">
        <v>45.3</v>
      </c>
      <c r="AJ30" s="489">
        <v>41</v>
      </c>
      <c r="AK30" s="491">
        <v>54.7</v>
      </c>
      <c r="AL30" s="493">
        <v>0</v>
      </c>
      <c r="AM30" s="492">
        <v>0</v>
      </c>
      <c r="AN30" s="488">
        <v>30</v>
      </c>
      <c r="AO30" s="491">
        <v>39.5</v>
      </c>
      <c r="AP30" s="489">
        <v>46</v>
      </c>
      <c r="AQ30" s="491">
        <v>60.5</v>
      </c>
      <c r="AR30" s="493">
        <v>0</v>
      </c>
      <c r="AS30" s="492">
        <v>0</v>
      </c>
      <c r="AT30" s="488">
        <v>43</v>
      </c>
      <c r="AU30" s="491">
        <v>56.6</v>
      </c>
      <c r="AV30" s="489">
        <v>33</v>
      </c>
      <c r="AW30" s="491">
        <v>43.4</v>
      </c>
      <c r="AX30" s="493">
        <v>0</v>
      </c>
      <c r="AY30" s="492">
        <v>0</v>
      </c>
      <c r="AZ30" s="488">
        <v>28</v>
      </c>
      <c r="BA30" s="491">
        <v>37.299999999999997</v>
      </c>
      <c r="BB30" s="489">
        <v>47</v>
      </c>
      <c r="BC30" s="491">
        <v>62.7</v>
      </c>
      <c r="BD30" s="493">
        <v>0</v>
      </c>
      <c r="BE30" s="492">
        <v>0</v>
      </c>
      <c r="BF30" s="488">
        <v>35</v>
      </c>
      <c r="BG30" s="491">
        <v>47.3</v>
      </c>
      <c r="BH30" s="489">
        <v>39</v>
      </c>
      <c r="BI30" s="491">
        <v>52.7</v>
      </c>
      <c r="BJ30" s="493">
        <v>0</v>
      </c>
      <c r="BK30" s="492">
        <v>0</v>
      </c>
      <c r="BL30" s="639"/>
    </row>
    <row r="31" spans="1:64" ht="20.100000000000001" customHeight="1" x14ac:dyDescent="0.2">
      <c r="A31" s="469" t="s">
        <v>202</v>
      </c>
      <c r="B31" s="470" t="s">
        <v>614</v>
      </c>
      <c r="C31" s="473" t="s">
        <v>132</v>
      </c>
      <c r="D31" s="488" t="s">
        <v>496</v>
      </c>
      <c r="E31" s="489" t="s">
        <v>496</v>
      </c>
      <c r="F31" s="489" t="s">
        <v>496</v>
      </c>
      <c r="G31" s="490" t="s">
        <v>496</v>
      </c>
      <c r="H31" s="488">
        <v>33</v>
      </c>
      <c r="I31" s="489">
        <v>51.6</v>
      </c>
      <c r="J31" s="489">
        <v>31</v>
      </c>
      <c r="K31" s="490">
        <v>48.4</v>
      </c>
      <c r="L31" s="488">
        <v>33</v>
      </c>
      <c r="M31" s="489">
        <v>51.6</v>
      </c>
      <c r="N31" s="489">
        <v>31</v>
      </c>
      <c r="O31" s="490">
        <v>48.4</v>
      </c>
      <c r="P31" s="488">
        <v>31</v>
      </c>
      <c r="Q31" s="489">
        <v>48.4</v>
      </c>
      <c r="R31" s="489">
        <v>33</v>
      </c>
      <c r="S31" s="489">
        <v>51.6</v>
      </c>
      <c r="T31" s="493">
        <v>0</v>
      </c>
      <c r="U31" s="492">
        <v>0</v>
      </c>
      <c r="V31" s="488">
        <v>32</v>
      </c>
      <c r="W31" s="491">
        <v>50</v>
      </c>
      <c r="X31" s="489">
        <v>32</v>
      </c>
      <c r="Y31" s="491">
        <v>50</v>
      </c>
      <c r="Z31" s="493">
        <v>0</v>
      </c>
      <c r="AA31" s="492">
        <v>0</v>
      </c>
      <c r="AB31" s="488">
        <v>33</v>
      </c>
      <c r="AC31" s="491">
        <v>51.6</v>
      </c>
      <c r="AD31" s="489">
        <v>31</v>
      </c>
      <c r="AE31" s="491">
        <v>48.4</v>
      </c>
      <c r="AF31" s="494">
        <v>0</v>
      </c>
      <c r="AG31" s="495">
        <v>0</v>
      </c>
      <c r="AH31" s="488">
        <v>30</v>
      </c>
      <c r="AI31" s="491">
        <v>46.9</v>
      </c>
      <c r="AJ31" s="489">
        <v>34</v>
      </c>
      <c r="AK31" s="491">
        <v>53.1</v>
      </c>
      <c r="AL31" s="493">
        <v>0</v>
      </c>
      <c r="AM31" s="492">
        <v>0</v>
      </c>
      <c r="AN31" s="488">
        <v>28</v>
      </c>
      <c r="AO31" s="491">
        <v>43.8</v>
      </c>
      <c r="AP31" s="489">
        <v>36</v>
      </c>
      <c r="AQ31" s="491">
        <v>56.3</v>
      </c>
      <c r="AR31" s="493">
        <v>0</v>
      </c>
      <c r="AS31" s="492">
        <v>0</v>
      </c>
      <c r="AT31" s="488">
        <v>28</v>
      </c>
      <c r="AU31" s="491">
        <v>43.8</v>
      </c>
      <c r="AV31" s="489">
        <v>36</v>
      </c>
      <c r="AW31" s="491">
        <v>56.3</v>
      </c>
      <c r="AX31" s="493">
        <v>0</v>
      </c>
      <c r="AY31" s="492">
        <v>0</v>
      </c>
      <c r="AZ31" s="488">
        <v>24</v>
      </c>
      <c r="BA31" s="491">
        <v>37.5</v>
      </c>
      <c r="BB31" s="489">
        <v>40</v>
      </c>
      <c r="BC31" s="491">
        <v>62.5</v>
      </c>
      <c r="BD31" s="493">
        <v>0</v>
      </c>
      <c r="BE31" s="492">
        <v>0</v>
      </c>
      <c r="BF31" s="488">
        <v>25</v>
      </c>
      <c r="BG31" s="491">
        <v>39.1</v>
      </c>
      <c r="BH31" s="489">
        <v>39</v>
      </c>
      <c r="BI31" s="491">
        <v>60.9</v>
      </c>
      <c r="BJ31" s="493">
        <v>0</v>
      </c>
      <c r="BK31" s="492">
        <v>0</v>
      </c>
      <c r="BL31" s="639"/>
    </row>
    <row r="32" spans="1:64" ht="20.100000000000001" customHeight="1" x14ac:dyDescent="0.2">
      <c r="A32" s="469" t="s">
        <v>205</v>
      </c>
      <c r="B32" s="470" t="s">
        <v>433</v>
      </c>
      <c r="C32" s="473" t="s">
        <v>127</v>
      </c>
      <c r="D32" s="488">
        <v>67</v>
      </c>
      <c r="E32" s="489">
        <v>51.5</v>
      </c>
      <c r="F32" s="489">
        <v>63</v>
      </c>
      <c r="G32" s="490">
        <v>48.5</v>
      </c>
      <c r="H32" s="488">
        <v>63</v>
      </c>
      <c r="I32" s="489">
        <v>47.7</v>
      </c>
      <c r="J32" s="489">
        <v>69</v>
      </c>
      <c r="K32" s="490">
        <v>52.3</v>
      </c>
      <c r="L32" s="488">
        <v>62</v>
      </c>
      <c r="M32" s="489">
        <v>48.1</v>
      </c>
      <c r="N32" s="489">
        <v>67</v>
      </c>
      <c r="O32" s="490">
        <v>51.9</v>
      </c>
      <c r="P32" s="488">
        <v>59</v>
      </c>
      <c r="Q32" s="489">
        <v>44.4</v>
      </c>
      <c r="R32" s="489">
        <v>73</v>
      </c>
      <c r="S32" s="489">
        <v>54.9</v>
      </c>
      <c r="T32" s="493">
        <v>1</v>
      </c>
      <c r="U32" s="492">
        <v>0.8</v>
      </c>
      <c r="V32" s="488">
        <v>63</v>
      </c>
      <c r="W32" s="491">
        <v>47.7</v>
      </c>
      <c r="X32" s="489">
        <v>69</v>
      </c>
      <c r="Y32" s="491">
        <v>52.3</v>
      </c>
      <c r="Z32" s="493">
        <v>0</v>
      </c>
      <c r="AA32" s="492">
        <v>0</v>
      </c>
      <c r="AB32" s="488">
        <v>63</v>
      </c>
      <c r="AC32" s="491">
        <v>48.5</v>
      </c>
      <c r="AD32" s="489">
        <v>67</v>
      </c>
      <c r="AE32" s="491">
        <v>51.5</v>
      </c>
      <c r="AF32" s="494">
        <v>0</v>
      </c>
      <c r="AG32" s="495">
        <v>0</v>
      </c>
      <c r="AH32" s="488">
        <v>65</v>
      </c>
      <c r="AI32" s="491">
        <v>50</v>
      </c>
      <c r="AJ32" s="489">
        <v>65</v>
      </c>
      <c r="AK32" s="491">
        <v>50</v>
      </c>
      <c r="AL32" s="493">
        <v>0</v>
      </c>
      <c r="AM32" s="492">
        <v>0</v>
      </c>
      <c r="AN32" s="488">
        <v>63</v>
      </c>
      <c r="AO32" s="491">
        <v>48.8</v>
      </c>
      <c r="AP32" s="489">
        <v>66</v>
      </c>
      <c r="AQ32" s="491">
        <v>51.2</v>
      </c>
      <c r="AR32" s="493">
        <v>0</v>
      </c>
      <c r="AS32" s="492">
        <v>0</v>
      </c>
      <c r="AT32" s="488">
        <v>63</v>
      </c>
      <c r="AU32" s="491">
        <v>46.3</v>
      </c>
      <c r="AV32" s="489">
        <v>73</v>
      </c>
      <c r="AW32" s="491">
        <v>53.7</v>
      </c>
      <c r="AX32" s="493">
        <v>0</v>
      </c>
      <c r="AY32" s="492">
        <v>0</v>
      </c>
      <c r="AZ32" s="488">
        <v>54</v>
      </c>
      <c r="BA32" s="491">
        <v>41.9</v>
      </c>
      <c r="BB32" s="489">
        <v>75</v>
      </c>
      <c r="BC32" s="491">
        <v>58.1</v>
      </c>
      <c r="BD32" s="493">
        <v>0</v>
      </c>
      <c r="BE32" s="492">
        <v>0</v>
      </c>
      <c r="BF32" s="488">
        <v>52</v>
      </c>
      <c r="BG32" s="491">
        <v>38.5</v>
      </c>
      <c r="BH32" s="489">
        <v>82</v>
      </c>
      <c r="BI32" s="491">
        <v>60.7</v>
      </c>
      <c r="BJ32" s="493">
        <v>1</v>
      </c>
      <c r="BK32" s="492">
        <v>0.7</v>
      </c>
      <c r="BL32" s="639"/>
    </row>
    <row r="33" spans="1:64" ht="20.100000000000001" customHeight="1" x14ac:dyDescent="0.2">
      <c r="A33" s="469" t="s">
        <v>209</v>
      </c>
      <c r="B33" s="470" t="s">
        <v>434</v>
      </c>
      <c r="C33" s="473" t="s">
        <v>132</v>
      </c>
      <c r="D33" s="488">
        <v>17</v>
      </c>
      <c r="E33" s="489">
        <v>47.2</v>
      </c>
      <c r="F33" s="489">
        <v>19</v>
      </c>
      <c r="G33" s="490">
        <v>52.8</v>
      </c>
      <c r="H33" s="488">
        <v>23</v>
      </c>
      <c r="I33" s="489">
        <v>63.9</v>
      </c>
      <c r="J33" s="489">
        <v>13</v>
      </c>
      <c r="K33" s="490">
        <v>36.1</v>
      </c>
      <c r="L33" s="488">
        <v>16</v>
      </c>
      <c r="M33" s="489">
        <v>45.7</v>
      </c>
      <c r="N33" s="489">
        <v>19</v>
      </c>
      <c r="O33" s="490">
        <v>54.3</v>
      </c>
      <c r="P33" s="488">
        <v>12</v>
      </c>
      <c r="Q33" s="489">
        <v>34.299999999999997</v>
      </c>
      <c r="R33" s="489">
        <v>23</v>
      </c>
      <c r="S33" s="489">
        <v>65.7</v>
      </c>
      <c r="T33" s="493">
        <v>0</v>
      </c>
      <c r="U33" s="492">
        <v>0</v>
      </c>
      <c r="V33" s="488">
        <v>14</v>
      </c>
      <c r="W33" s="491">
        <v>40</v>
      </c>
      <c r="X33" s="489">
        <v>21</v>
      </c>
      <c r="Y33" s="491">
        <v>60</v>
      </c>
      <c r="Z33" s="493">
        <v>0</v>
      </c>
      <c r="AA33" s="492">
        <v>0</v>
      </c>
      <c r="AB33" s="488">
        <v>18</v>
      </c>
      <c r="AC33" s="491">
        <v>51.4</v>
      </c>
      <c r="AD33" s="489">
        <v>17</v>
      </c>
      <c r="AE33" s="491">
        <v>48.6</v>
      </c>
      <c r="AF33" s="494">
        <v>0</v>
      </c>
      <c r="AG33" s="495">
        <v>0</v>
      </c>
      <c r="AH33" s="488">
        <v>19</v>
      </c>
      <c r="AI33" s="491">
        <v>52.8</v>
      </c>
      <c r="AJ33" s="489">
        <v>16</v>
      </c>
      <c r="AK33" s="491">
        <v>44.4</v>
      </c>
      <c r="AL33" s="493">
        <v>1</v>
      </c>
      <c r="AM33" s="492">
        <v>2.8</v>
      </c>
      <c r="AN33" s="488">
        <v>10</v>
      </c>
      <c r="AO33" s="491">
        <v>28.6</v>
      </c>
      <c r="AP33" s="489">
        <v>25</v>
      </c>
      <c r="AQ33" s="491">
        <v>71.400000000000006</v>
      </c>
      <c r="AR33" s="493">
        <v>0</v>
      </c>
      <c r="AS33" s="492">
        <v>0</v>
      </c>
      <c r="AT33" s="488">
        <v>14</v>
      </c>
      <c r="AU33" s="491">
        <v>38.9</v>
      </c>
      <c r="AV33" s="489">
        <v>21</v>
      </c>
      <c r="AW33" s="491">
        <v>58.3</v>
      </c>
      <c r="AX33" s="493">
        <v>1</v>
      </c>
      <c r="AY33" s="492">
        <v>2.8</v>
      </c>
      <c r="AZ33" s="488">
        <v>11</v>
      </c>
      <c r="BA33" s="491">
        <v>31.4</v>
      </c>
      <c r="BB33" s="489">
        <v>24</v>
      </c>
      <c r="BC33" s="491">
        <v>68.599999999999994</v>
      </c>
      <c r="BD33" s="493">
        <v>0</v>
      </c>
      <c r="BE33" s="492">
        <v>0</v>
      </c>
      <c r="BF33" s="488">
        <v>16</v>
      </c>
      <c r="BG33" s="491">
        <v>45.7</v>
      </c>
      <c r="BH33" s="489">
        <v>19</v>
      </c>
      <c r="BI33" s="491">
        <v>54.3</v>
      </c>
      <c r="BJ33" s="493">
        <v>0</v>
      </c>
      <c r="BK33" s="492">
        <v>0</v>
      </c>
      <c r="BL33" s="639"/>
    </row>
    <row r="34" spans="1:64" ht="20.100000000000001" customHeight="1" x14ac:dyDescent="0.2">
      <c r="A34" s="469" t="s">
        <v>209</v>
      </c>
      <c r="B34" s="470" t="s">
        <v>435</v>
      </c>
      <c r="C34" s="473" t="s">
        <v>132</v>
      </c>
      <c r="D34" s="488">
        <v>94</v>
      </c>
      <c r="E34" s="489">
        <v>47.7</v>
      </c>
      <c r="F34" s="489">
        <v>103</v>
      </c>
      <c r="G34" s="490">
        <v>52.3</v>
      </c>
      <c r="H34" s="488">
        <v>52</v>
      </c>
      <c r="I34" s="489">
        <v>45.6</v>
      </c>
      <c r="J34" s="489">
        <v>62</v>
      </c>
      <c r="K34" s="490">
        <v>54.4</v>
      </c>
      <c r="L34" s="488">
        <v>63</v>
      </c>
      <c r="M34" s="489">
        <v>55.3</v>
      </c>
      <c r="N34" s="489">
        <v>51</v>
      </c>
      <c r="O34" s="490">
        <v>44.7</v>
      </c>
      <c r="P34" s="488">
        <v>53</v>
      </c>
      <c r="Q34" s="489">
        <v>46.1</v>
      </c>
      <c r="R34" s="489">
        <v>59</v>
      </c>
      <c r="S34" s="489">
        <v>51.3</v>
      </c>
      <c r="T34" s="493">
        <v>3</v>
      </c>
      <c r="U34" s="492">
        <v>2.6</v>
      </c>
      <c r="V34" s="488">
        <v>63</v>
      </c>
      <c r="W34" s="491">
        <v>54.3</v>
      </c>
      <c r="X34" s="489">
        <v>53</v>
      </c>
      <c r="Y34" s="491">
        <v>45.7</v>
      </c>
      <c r="Z34" s="493">
        <v>0</v>
      </c>
      <c r="AA34" s="492">
        <v>0</v>
      </c>
      <c r="AB34" s="488">
        <v>57</v>
      </c>
      <c r="AC34" s="491">
        <v>48.7</v>
      </c>
      <c r="AD34" s="489">
        <v>60</v>
      </c>
      <c r="AE34" s="491">
        <v>51.3</v>
      </c>
      <c r="AF34" s="494">
        <v>0</v>
      </c>
      <c r="AG34" s="495">
        <v>0</v>
      </c>
      <c r="AH34" s="488">
        <v>60</v>
      </c>
      <c r="AI34" s="491">
        <v>51.3</v>
      </c>
      <c r="AJ34" s="489">
        <v>57</v>
      </c>
      <c r="AK34" s="491">
        <v>48.7</v>
      </c>
      <c r="AL34" s="493">
        <v>0</v>
      </c>
      <c r="AM34" s="492">
        <v>0</v>
      </c>
      <c r="AN34" s="488">
        <v>64</v>
      </c>
      <c r="AO34" s="491">
        <v>54.7</v>
      </c>
      <c r="AP34" s="489">
        <v>53</v>
      </c>
      <c r="AQ34" s="491">
        <v>45.3</v>
      </c>
      <c r="AR34" s="493">
        <v>0</v>
      </c>
      <c r="AS34" s="492">
        <v>0</v>
      </c>
      <c r="AT34" s="488">
        <v>57</v>
      </c>
      <c r="AU34" s="491">
        <v>48.7</v>
      </c>
      <c r="AV34" s="489">
        <v>60</v>
      </c>
      <c r="AW34" s="491">
        <v>51.3</v>
      </c>
      <c r="AX34" s="493">
        <v>0</v>
      </c>
      <c r="AY34" s="492">
        <v>0</v>
      </c>
      <c r="AZ34" s="488">
        <v>50</v>
      </c>
      <c r="BA34" s="491">
        <v>43.5</v>
      </c>
      <c r="BB34" s="489">
        <v>65</v>
      </c>
      <c r="BC34" s="491">
        <v>56.5</v>
      </c>
      <c r="BD34" s="493">
        <v>0</v>
      </c>
      <c r="BE34" s="492">
        <v>0</v>
      </c>
      <c r="BF34" s="488">
        <v>52</v>
      </c>
      <c r="BG34" s="491">
        <v>44.4</v>
      </c>
      <c r="BH34" s="489">
        <v>65</v>
      </c>
      <c r="BI34" s="491">
        <v>55.6</v>
      </c>
      <c r="BJ34" s="493">
        <v>0</v>
      </c>
      <c r="BK34" s="492">
        <v>0</v>
      </c>
      <c r="BL34" s="639"/>
    </row>
    <row r="35" spans="1:64" ht="20.100000000000001" customHeight="1" x14ac:dyDescent="0.2">
      <c r="A35" s="469" t="s">
        <v>209</v>
      </c>
      <c r="B35" s="470" t="s">
        <v>436</v>
      </c>
      <c r="C35" s="473" t="s">
        <v>132</v>
      </c>
      <c r="D35" s="488">
        <v>89</v>
      </c>
      <c r="E35" s="489">
        <v>47.1</v>
      </c>
      <c r="F35" s="489">
        <v>100</v>
      </c>
      <c r="G35" s="490">
        <v>52.9</v>
      </c>
      <c r="H35" s="488">
        <v>91</v>
      </c>
      <c r="I35" s="489">
        <v>46.7</v>
      </c>
      <c r="J35" s="489">
        <v>104</v>
      </c>
      <c r="K35" s="490">
        <v>53.3</v>
      </c>
      <c r="L35" s="488">
        <v>84</v>
      </c>
      <c r="M35" s="489">
        <v>43.1</v>
      </c>
      <c r="N35" s="489">
        <v>111</v>
      </c>
      <c r="O35" s="490">
        <v>56.9</v>
      </c>
      <c r="P35" s="488">
        <v>83</v>
      </c>
      <c r="Q35" s="489">
        <v>40.9</v>
      </c>
      <c r="R35" s="489">
        <v>116</v>
      </c>
      <c r="S35" s="489">
        <v>57.1</v>
      </c>
      <c r="T35" s="493">
        <v>4</v>
      </c>
      <c r="U35" s="492">
        <v>2</v>
      </c>
      <c r="V35" s="488">
        <v>84</v>
      </c>
      <c r="W35" s="491">
        <v>41.4</v>
      </c>
      <c r="X35" s="489">
        <v>119</v>
      </c>
      <c r="Y35" s="491">
        <v>58.6</v>
      </c>
      <c r="Z35" s="493">
        <v>0</v>
      </c>
      <c r="AA35" s="492">
        <v>0</v>
      </c>
      <c r="AB35" s="488">
        <v>98</v>
      </c>
      <c r="AC35" s="491">
        <v>48.3</v>
      </c>
      <c r="AD35" s="489">
        <v>105</v>
      </c>
      <c r="AE35" s="491">
        <v>51.7</v>
      </c>
      <c r="AF35" s="494">
        <v>0</v>
      </c>
      <c r="AG35" s="495">
        <v>0</v>
      </c>
      <c r="AH35" s="488">
        <v>90</v>
      </c>
      <c r="AI35" s="491">
        <v>44.3</v>
      </c>
      <c r="AJ35" s="489">
        <v>113</v>
      </c>
      <c r="AK35" s="491">
        <v>55.7</v>
      </c>
      <c r="AL35" s="493">
        <v>0</v>
      </c>
      <c r="AM35" s="492">
        <v>0</v>
      </c>
      <c r="AN35" s="488">
        <v>80</v>
      </c>
      <c r="AO35" s="491">
        <v>39.6</v>
      </c>
      <c r="AP35" s="489">
        <v>122</v>
      </c>
      <c r="AQ35" s="491">
        <v>60.4</v>
      </c>
      <c r="AR35" s="493">
        <v>0</v>
      </c>
      <c r="AS35" s="492">
        <v>0</v>
      </c>
      <c r="AT35" s="488">
        <v>75</v>
      </c>
      <c r="AU35" s="491">
        <v>35.700000000000003</v>
      </c>
      <c r="AV35" s="489">
        <v>130</v>
      </c>
      <c r="AW35" s="491">
        <v>61.9</v>
      </c>
      <c r="AX35" s="493">
        <v>5</v>
      </c>
      <c r="AY35" s="492">
        <v>2.4</v>
      </c>
      <c r="AZ35" s="488">
        <v>65</v>
      </c>
      <c r="BA35" s="491">
        <v>31.7</v>
      </c>
      <c r="BB35" s="489">
        <v>139</v>
      </c>
      <c r="BC35" s="491">
        <v>67.8</v>
      </c>
      <c r="BD35" s="493">
        <v>1</v>
      </c>
      <c r="BE35" s="492">
        <v>0.5</v>
      </c>
      <c r="BF35" s="488">
        <v>88</v>
      </c>
      <c r="BG35" s="491">
        <v>43.1</v>
      </c>
      <c r="BH35" s="489">
        <v>116</v>
      </c>
      <c r="BI35" s="491">
        <v>56.9</v>
      </c>
      <c r="BJ35" s="493">
        <v>0</v>
      </c>
      <c r="BK35" s="492">
        <v>0</v>
      </c>
      <c r="BL35" s="639"/>
    </row>
    <row r="36" spans="1:64" ht="20.100000000000001" customHeight="1" x14ac:dyDescent="0.2">
      <c r="A36" s="469" t="s">
        <v>217</v>
      </c>
      <c r="B36" s="470" t="s">
        <v>437</v>
      </c>
      <c r="C36" s="473" t="s">
        <v>132</v>
      </c>
      <c r="D36" s="488">
        <v>87</v>
      </c>
      <c r="E36" s="489">
        <v>60.4</v>
      </c>
      <c r="F36" s="489">
        <v>57</v>
      </c>
      <c r="G36" s="490">
        <v>39.6</v>
      </c>
      <c r="H36" s="488">
        <v>86</v>
      </c>
      <c r="I36" s="489">
        <v>59.7</v>
      </c>
      <c r="J36" s="489">
        <v>58</v>
      </c>
      <c r="K36" s="490">
        <v>40.299999999999997</v>
      </c>
      <c r="L36" s="488">
        <v>77</v>
      </c>
      <c r="M36" s="489">
        <v>53.5</v>
      </c>
      <c r="N36" s="489">
        <v>67</v>
      </c>
      <c r="O36" s="490">
        <v>46.5</v>
      </c>
      <c r="P36" s="488">
        <v>86</v>
      </c>
      <c r="Q36" s="489">
        <v>59.7</v>
      </c>
      <c r="R36" s="489">
        <v>58</v>
      </c>
      <c r="S36" s="489">
        <v>40.299999999999997</v>
      </c>
      <c r="T36" s="493">
        <v>0</v>
      </c>
      <c r="U36" s="492">
        <v>0</v>
      </c>
      <c r="V36" s="488">
        <v>72</v>
      </c>
      <c r="W36" s="491">
        <v>50</v>
      </c>
      <c r="X36" s="489">
        <v>72</v>
      </c>
      <c r="Y36" s="491">
        <v>50</v>
      </c>
      <c r="Z36" s="493">
        <v>0</v>
      </c>
      <c r="AA36" s="492">
        <v>0</v>
      </c>
      <c r="AB36" s="488">
        <v>73</v>
      </c>
      <c r="AC36" s="491">
        <v>50.7</v>
      </c>
      <c r="AD36" s="489">
        <v>71</v>
      </c>
      <c r="AE36" s="491">
        <v>49.3</v>
      </c>
      <c r="AF36" s="494">
        <v>0</v>
      </c>
      <c r="AG36" s="495">
        <v>0</v>
      </c>
      <c r="AH36" s="488">
        <v>71</v>
      </c>
      <c r="AI36" s="491">
        <v>49.3</v>
      </c>
      <c r="AJ36" s="489">
        <v>73</v>
      </c>
      <c r="AK36" s="491">
        <v>50.7</v>
      </c>
      <c r="AL36" s="493">
        <v>0</v>
      </c>
      <c r="AM36" s="492">
        <v>0</v>
      </c>
      <c r="AN36" s="488">
        <v>62</v>
      </c>
      <c r="AO36" s="491">
        <v>43.1</v>
      </c>
      <c r="AP36" s="489">
        <v>82</v>
      </c>
      <c r="AQ36" s="491">
        <v>56.9</v>
      </c>
      <c r="AR36" s="493">
        <v>0</v>
      </c>
      <c r="AS36" s="492">
        <v>0</v>
      </c>
      <c r="AT36" s="488">
        <v>58</v>
      </c>
      <c r="AU36" s="491">
        <v>40.299999999999997</v>
      </c>
      <c r="AV36" s="489">
        <v>86</v>
      </c>
      <c r="AW36" s="491">
        <v>59.7</v>
      </c>
      <c r="AX36" s="493">
        <v>0</v>
      </c>
      <c r="AY36" s="492">
        <v>0</v>
      </c>
      <c r="AZ36" s="488">
        <v>67</v>
      </c>
      <c r="BA36" s="491">
        <v>46.5</v>
      </c>
      <c r="BB36" s="489">
        <v>77</v>
      </c>
      <c r="BC36" s="491">
        <v>53.5</v>
      </c>
      <c r="BD36" s="493">
        <v>0</v>
      </c>
      <c r="BE36" s="492">
        <v>0</v>
      </c>
      <c r="BF36" s="488">
        <v>67</v>
      </c>
      <c r="BG36" s="491">
        <v>46.5</v>
      </c>
      <c r="BH36" s="489">
        <v>77</v>
      </c>
      <c r="BI36" s="491">
        <v>53.5</v>
      </c>
      <c r="BJ36" s="493">
        <v>0</v>
      </c>
      <c r="BK36" s="492">
        <v>0</v>
      </c>
      <c r="BL36" s="639"/>
    </row>
    <row r="37" spans="1:64" ht="20.100000000000001" customHeight="1" x14ac:dyDescent="0.2">
      <c r="A37" s="469" t="s">
        <v>217</v>
      </c>
      <c r="B37" s="470" t="s">
        <v>438</v>
      </c>
      <c r="C37" s="473" t="s">
        <v>127</v>
      </c>
      <c r="D37" s="488">
        <v>60</v>
      </c>
      <c r="E37" s="489">
        <v>55.6</v>
      </c>
      <c r="F37" s="489">
        <v>48</v>
      </c>
      <c r="G37" s="490">
        <v>44.4</v>
      </c>
      <c r="H37" s="488">
        <v>73</v>
      </c>
      <c r="I37" s="489">
        <v>67.599999999999994</v>
      </c>
      <c r="J37" s="489">
        <v>35</v>
      </c>
      <c r="K37" s="490">
        <v>32.4</v>
      </c>
      <c r="L37" s="488">
        <v>58</v>
      </c>
      <c r="M37" s="489">
        <v>52.7</v>
      </c>
      <c r="N37" s="489">
        <v>52</v>
      </c>
      <c r="O37" s="490">
        <v>47.3</v>
      </c>
      <c r="P37" s="488">
        <v>63</v>
      </c>
      <c r="Q37" s="489">
        <v>58.3</v>
      </c>
      <c r="R37" s="489">
        <v>45</v>
      </c>
      <c r="S37" s="489">
        <v>41.7</v>
      </c>
      <c r="T37" s="493">
        <v>0</v>
      </c>
      <c r="U37" s="492">
        <v>0</v>
      </c>
      <c r="V37" s="488">
        <v>64</v>
      </c>
      <c r="W37" s="491">
        <v>58.7</v>
      </c>
      <c r="X37" s="489">
        <v>45</v>
      </c>
      <c r="Y37" s="491">
        <v>41.3</v>
      </c>
      <c r="Z37" s="493">
        <v>0</v>
      </c>
      <c r="AA37" s="492">
        <v>0</v>
      </c>
      <c r="AB37" s="488">
        <v>52</v>
      </c>
      <c r="AC37" s="491">
        <v>47.7</v>
      </c>
      <c r="AD37" s="489">
        <v>57</v>
      </c>
      <c r="AE37" s="491">
        <v>52.3</v>
      </c>
      <c r="AF37" s="494">
        <v>0</v>
      </c>
      <c r="AG37" s="495">
        <v>0</v>
      </c>
      <c r="AH37" s="488">
        <v>55</v>
      </c>
      <c r="AI37" s="491">
        <v>50.5</v>
      </c>
      <c r="AJ37" s="489">
        <v>54</v>
      </c>
      <c r="AK37" s="491">
        <v>49.5</v>
      </c>
      <c r="AL37" s="493">
        <v>0</v>
      </c>
      <c r="AM37" s="492">
        <v>0</v>
      </c>
      <c r="AN37" s="488">
        <v>42</v>
      </c>
      <c r="AO37" s="491">
        <v>38.5</v>
      </c>
      <c r="AP37" s="489">
        <v>67</v>
      </c>
      <c r="AQ37" s="491">
        <v>61.5</v>
      </c>
      <c r="AR37" s="493">
        <v>0</v>
      </c>
      <c r="AS37" s="492">
        <v>0</v>
      </c>
      <c r="AT37" s="488">
        <v>57</v>
      </c>
      <c r="AU37" s="491">
        <v>52.8</v>
      </c>
      <c r="AV37" s="489">
        <v>51</v>
      </c>
      <c r="AW37" s="491">
        <v>47.2</v>
      </c>
      <c r="AX37" s="493">
        <v>0</v>
      </c>
      <c r="AY37" s="492">
        <v>0</v>
      </c>
      <c r="AZ37" s="488">
        <v>45</v>
      </c>
      <c r="BA37" s="491">
        <v>41.3</v>
      </c>
      <c r="BB37" s="489">
        <v>64</v>
      </c>
      <c r="BC37" s="491">
        <v>58.7</v>
      </c>
      <c r="BD37" s="493">
        <v>0</v>
      </c>
      <c r="BE37" s="492">
        <v>0</v>
      </c>
      <c r="BF37" s="488">
        <v>47</v>
      </c>
      <c r="BG37" s="491">
        <v>43.1</v>
      </c>
      <c r="BH37" s="489">
        <v>62</v>
      </c>
      <c r="BI37" s="491">
        <v>56.9</v>
      </c>
      <c r="BJ37" s="493">
        <v>0</v>
      </c>
      <c r="BK37" s="492">
        <v>0</v>
      </c>
      <c r="BL37" s="639"/>
    </row>
    <row r="38" spans="1:64" ht="20.100000000000001" customHeight="1" x14ac:dyDescent="0.2">
      <c r="A38" s="469" t="s">
        <v>223</v>
      </c>
      <c r="B38" s="470" t="s">
        <v>439</v>
      </c>
      <c r="C38" s="473" t="s">
        <v>127</v>
      </c>
      <c r="D38" s="488">
        <v>44</v>
      </c>
      <c r="E38" s="489">
        <v>45.4</v>
      </c>
      <c r="F38" s="489">
        <v>53</v>
      </c>
      <c r="G38" s="490">
        <v>54.6</v>
      </c>
      <c r="H38" s="488">
        <v>57</v>
      </c>
      <c r="I38" s="489">
        <v>58.2</v>
      </c>
      <c r="J38" s="489">
        <v>41</v>
      </c>
      <c r="K38" s="490">
        <v>41.8</v>
      </c>
      <c r="L38" s="488">
        <v>62</v>
      </c>
      <c r="M38" s="491">
        <v>62</v>
      </c>
      <c r="N38" s="489">
        <v>38</v>
      </c>
      <c r="O38" s="492">
        <v>38</v>
      </c>
      <c r="P38" s="488">
        <v>49</v>
      </c>
      <c r="Q38" s="489">
        <v>44.1</v>
      </c>
      <c r="R38" s="489">
        <v>62</v>
      </c>
      <c r="S38" s="489">
        <v>55.9</v>
      </c>
      <c r="T38" s="493">
        <v>0</v>
      </c>
      <c r="U38" s="492">
        <v>0</v>
      </c>
      <c r="V38" s="488">
        <v>54</v>
      </c>
      <c r="W38" s="491">
        <v>48.6</v>
      </c>
      <c r="X38" s="489">
        <v>57</v>
      </c>
      <c r="Y38" s="491">
        <v>51.4</v>
      </c>
      <c r="Z38" s="493">
        <v>0</v>
      </c>
      <c r="AA38" s="492">
        <v>0</v>
      </c>
      <c r="AB38" s="488">
        <v>67</v>
      </c>
      <c r="AC38" s="491">
        <v>60.9</v>
      </c>
      <c r="AD38" s="489">
        <v>43</v>
      </c>
      <c r="AE38" s="491">
        <v>39.1</v>
      </c>
      <c r="AF38" s="494">
        <v>0</v>
      </c>
      <c r="AG38" s="495">
        <v>0</v>
      </c>
      <c r="AH38" s="488">
        <v>49</v>
      </c>
      <c r="AI38" s="491">
        <v>44.5</v>
      </c>
      <c r="AJ38" s="489">
        <v>61</v>
      </c>
      <c r="AK38" s="491">
        <v>55.5</v>
      </c>
      <c r="AL38" s="493">
        <v>0</v>
      </c>
      <c r="AM38" s="492">
        <v>0</v>
      </c>
      <c r="AN38" s="488">
        <v>56</v>
      </c>
      <c r="AO38" s="491">
        <v>51.4</v>
      </c>
      <c r="AP38" s="489">
        <v>53</v>
      </c>
      <c r="AQ38" s="491">
        <v>48.6</v>
      </c>
      <c r="AR38" s="493">
        <v>0</v>
      </c>
      <c r="AS38" s="492">
        <v>0</v>
      </c>
      <c r="AT38" s="488">
        <v>60</v>
      </c>
      <c r="AU38" s="491">
        <v>57.1</v>
      </c>
      <c r="AV38" s="489">
        <v>45</v>
      </c>
      <c r="AW38" s="491">
        <v>42.9</v>
      </c>
      <c r="AX38" s="493">
        <v>0</v>
      </c>
      <c r="AY38" s="492">
        <v>0</v>
      </c>
      <c r="AZ38" s="488">
        <v>40</v>
      </c>
      <c r="BA38" s="491">
        <v>38.1</v>
      </c>
      <c r="BB38" s="489">
        <v>65</v>
      </c>
      <c r="BC38" s="491">
        <v>61.9</v>
      </c>
      <c r="BD38" s="493">
        <v>0</v>
      </c>
      <c r="BE38" s="492">
        <v>0</v>
      </c>
      <c r="BF38" s="488">
        <v>46</v>
      </c>
      <c r="BG38" s="491">
        <v>43.8</v>
      </c>
      <c r="BH38" s="489">
        <v>59</v>
      </c>
      <c r="BI38" s="491">
        <v>56.2</v>
      </c>
      <c r="BJ38" s="493">
        <v>0</v>
      </c>
      <c r="BK38" s="492">
        <v>0</v>
      </c>
      <c r="BL38" s="639"/>
    </row>
    <row r="39" spans="1:64" ht="20.100000000000001" customHeight="1" x14ac:dyDescent="0.2">
      <c r="A39" s="469" t="s">
        <v>227</v>
      </c>
      <c r="B39" s="470" t="s">
        <v>440</v>
      </c>
      <c r="C39" s="473" t="s">
        <v>127</v>
      </c>
      <c r="D39" s="488">
        <v>22</v>
      </c>
      <c r="E39" s="489">
        <v>61.1</v>
      </c>
      <c r="F39" s="489">
        <v>14</v>
      </c>
      <c r="G39" s="490">
        <v>38.9</v>
      </c>
      <c r="H39" s="488">
        <v>12</v>
      </c>
      <c r="I39" s="489">
        <v>32.4</v>
      </c>
      <c r="J39" s="489">
        <v>25</v>
      </c>
      <c r="K39" s="490">
        <v>67.599999999999994</v>
      </c>
      <c r="L39" s="488">
        <v>20</v>
      </c>
      <c r="M39" s="489">
        <v>52.6</v>
      </c>
      <c r="N39" s="489">
        <v>18</v>
      </c>
      <c r="O39" s="490">
        <v>47.4</v>
      </c>
      <c r="P39" s="488">
        <v>18</v>
      </c>
      <c r="Q39" s="489">
        <v>47.4</v>
      </c>
      <c r="R39" s="489">
        <v>19</v>
      </c>
      <c r="S39" s="491">
        <v>50</v>
      </c>
      <c r="T39" s="493">
        <v>1</v>
      </c>
      <c r="U39" s="492">
        <v>2.6</v>
      </c>
      <c r="V39" s="488">
        <v>20</v>
      </c>
      <c r="W39" s="491">
        <v>50</v>
      </c>
      <c r="X39" s="489">
        <v>20</v>
      </c>
      <c r="Y39" s="491">
        <v>50</v>
      </c>
      <c r="Z39" s="493">
        <v>0</v>
      </c>
      <c r="AA39" s="492">
        <v>0</v>
      </c>
      <c r="AB39" s="488">
        <v>16</v>
      </c>
      <c r="AC39" s="491">
        <v>40</v>
      </c>
      <c r="AD39" s="489">
        <v>24</v>
      </c>
      <c r="AE39" s="491">
        <v>60</v>
      </c>
      <c r="AF39" s="494">
        <v>0</v>
      </c>
      <c r="AG39" s="495">
        <v>0</v>
      </c>
      <c r="AH39" s="488">
        <v>21</v>
      </c>
      <c r="AI39" s="491">
        <v>52.5</v>
      </c>
      <c r="AJ39" s="489">
        <v>19</v>
      </c>
      <c r="AK39" s="491">
        <v>47.5</v>
      </c>
      <c r="AL39" s="493">
        <v>0</v>
      </c>
      <c r="AM39" s="492">
        <v>0</v>
      </c>
      <c r="AN39" s="488">
        <v>20</v>
      </c>
      <c r="AO39" s="491">
        <v>50</v>
      </c>
      <c r="AP39" s="489">
        <v>20</v>
      </c>
      <c r="AQ39" s="491">
        <v>50</v>
      </c>
      <c r="AR39" s="493">
        <v>0</v>
      </c>
      <c r="AS39" s="492">
        <v>0</v>
      </c>
      <c r="AT39" s="488">
        <v>20</v>
      </c>
      <c r="AU39" s="491">
        <v>50</v>
      </c>
      <c r="AV39" s="489">
        <v>20</v>
      </c>
      <c r="AW39" s="491">
        <v>50</v>
      </c>
      <c r="AX39" s="493">
        <v>0</v>
      </c>
      <c r="AY39" s="492">
        <v>0</v>
      </c>
      <c r="AZ39" s="488">
        <v>19</v>
      </c>
      <c r="BA39" s="491">
        <v>47.5</v>
      </c>
      <c r="BB39" s="489">
        <v>21</v>
      </c>
      <c r="BC39" s="491">
        <v>52.5</v>
      </c>
      <c r="BD39" s="493">
        <v>0</v>
      </c>
      <c r="BE39" s="492">
        <v>0</v>
      </c>
      <c r="BF39" s="488">
        <v>17</v>
      </c>
      <c r="BG39" s="491">
        <v>42.5</v>
      </c>
      <c r="BH39" s="489">
        <v>23</v>
      </c>
      <c r="BI39" s="491">
        <v>57.5</v>
      </c>
      <c r="BJ39" s="493">
        <v>0</v>
      </c>
      <c r="BK39" s="492">
        <v>0</v>
      </c>
      <c r="BL39" s="639"/>
    </row>
    <row r="40" spans="1:64" ht="20.100000000000001" customHeight="1" x14ac:dyDescent="0.2">
      <c r="A40" s="469" t="s">
        <v>230</v>
      </c>
      <c r="B40" s="470" t="s">
        <v>441</v>
      </c>
      <c r="C40" s="473" t="s">
        <v>127</v>
      </c>
      <c r="D40" s="488">
        <v>60</v>
      </c>
      <c r="E40" s="491">
        <v>55</v>
      </c>
      <c r="F40" s="489">
        <v>49</v>
      </c>
      <c r="G40" s="492">
        <v>45</v>
      </c>
      <c r="H40" s="488">
        <v>67</v>
      </c>
      <c r="I40" s="491">
        <v>62</v>
      </c>
      <c r="J40" s="489">
        <v>41</v>
      </c>
      <c r="K40" s="492">
        <v>38</v>
      </c>
      <c r="L40" s="488">
        <v>67</v>
      </c>
      <c r="M40" s="489">
        <v>60.9</v>
      </c>
      <c r="N40" s="489">
        <v>43</v>
      </c>
      <c r="O40" s="490">
        <v>39.1</v>
      </c>
      <c r="P40" s="488">
        <v>64</v>
      </c>
      <c r="Q40" s="489">
        <v>58.7</v>
      </c>
      <c r="R40" s="489">
        <v>45</v>
      </c>
      <c r="S40" s="489">
        <v>41.3</v>
      </c>
      <c r="T40" s="493">
        <v>0</v>
      </c>
      <c r="U40" s="492">
        <v>0</v>
      </c>
      <c r="V40" s="488">
        <v>54</v>
      </c>
      <c r="W40" s="491">
        <v>49.5</v>
      </c>
      <c r="X40" s="489">
        <v>55</v>
      </c>
      <c r="Y40" s="491">
        <v>50.5</v>
      </c>
      <c r="Z40" s="493">
        <v>0</v>
      </c>
      <c r="AA40" s="492">
        <v>0</v>
      </c>
      <c r="AB40" s="488">
        <v>53</v>
      </c>
      <c r="AC40" s="491">
        <v>48.6</v>
      </c>
      <c r="AD40" s="489">
        <v>56</v>
      </c>
      <c r="AE40" s="491">
        <v>51.4</v>
      </c>
      <c r="AF40" s="494">
        <v>0</v>
      </c>
      <c r="AG40" s="495">
        <v>0</v>
      </c>
      <c r="AH40" s="488">
        <v>54</v>
      </c>
      <c r="AI40" s="491">
        <v>49.5</v>
      </c>
      <c r="AJ40" s="489">
        <v>55</v>
      </c>
      <c r="AK40" s="491">
        <v>50.5</v>
      </c>
      <c r="AL40" s="493">
        <v>0</v>
      </c>
      <c r="AM40" s="492">
        <v>0</v>
      </c>
      <c r="AN40" s="488">
        <v>51</v>
      </c>
      <c r="AO40" s="491">
        <v>46.8</v>
      </c>
      <c r="AP40" s="489">
        <v>58</v>
      </c>
      <c r="AQ40" s="491">
        <v>53.2</v>
      </c>
      <c r="AR40" s="493">
        <v>0</v>
      </c>
      <c r="AS40" s="492">
        <v>0</v>
      </c>
      <c r="AT40" s="488">
        <v>57</v>
      </c>
      <c r="AU40" s="491">
        <v>52.3</v>
      </c>
      <c r="AV40" s="489">
        <v>52</v>
      </c>
      <c r="AW40" s="491">
        <v>47.7</v>
      </c>
      <c r="AX40" s="493">
        <v>0</v>
      </c>
      <c r="AY40" s="492">
        <v>0</v>
      </c>
      <c r="AZ40" s="488">
        <v>59</v>
      </c>
      <c r="BA40" s="491">
        <v>54.1</v>
      </c>
      <c r="BB40" s="489">
        <v>50</v>
      </c>
      <c r="BC40" s="491">
        <v>45.9</v>
      </c>
      <c r="BD40" s="493">
        <v>0</v>
      </c>
      <c r="BE40" s="492">
        <v>0</v>
      </c>
      <c r="BF40" s="488">
        <v>57</v>
      </c>
      <c r="BG40" s="491">
        <v>52.3</v>
      </c>
      <c r="BH40" s="489">
        <v>52</v>
      </c>
      <c r="BI40" s="491">
        <v>47.7</v>
      </c>
      <c r="BJ40" s="493">
        <v>0</v>
      </c>
      <c r="BK40" s="492">
        <v>0</v>
      </c>
      <c r="BL40" s="639"/>
    </row>
    <row r="41" spans="1:64" ht="20.100000000000001" customHeight="1" x14ac:dyDescent="0.2">
      <c r="A41" s="469" t="s">
        <v>230</v>
      </c>
      <c r="B41" s="470" t="s">
        <v>615</v>
      </c>
      <c r="C41" s="473" t="s">
        <v>132</v>
      </c>
      <c r="D41" s="488" t="s">
        <v>496</v>
      </c>
      <c r="E41" s="489" t="s">
        <v>496</v>
      </c>
      <c r="F41" s="489" t="s">
        <v>496</v>
      </c>
      <c r="G41" s="490" t="s">
        <v>496</v>
      </c>
      <c r="H41" s="488">
        <v>20</v>
      </c>
      <c r="I41" s="489">
        <v>47.6</v>
      </c>
      <c r="J41" s="489">
        <v>22</v>
      </c>
      <c r="K41" s="490">
        <v>52.4</v>
      </c>
      <c r="L41" s="488">
        <v>17</v>
      </c>
      <c r="M41" s="489">
        <v>40.5</v>
      </c>
      <c r="N41" s="489">
        <v>25</v>
      </c>
      <c r="O41" s="490">
        <v>59.5</v>
      </c>
      <c r="P41" s="488">
        <v>14</v>
      </c>
      <c r="Q41" s="489">
        <v>33.299999999999997</v>
      </c>
      <c r="R41" s="489">
        <v>28</v>
      </c>
      <c r="S41" s="489">
        <v>66.7</v>
      </c>
      <c r="T41" s="493">
        <v>0</v>
      </c>
      <c r="U41" s="492">
        <v>0</v>
      </c>
      <c r="V41" s="488">
        <v>25</v>
      </c>
      <c r="W41" s="491">
        <v>59.5</v>
      </c>
      <c r="X41" s="489">
        <v>17</v>
      </c>
      <c r="Y41" s="491">
        <v>40.5</v>
      </c>
      <c r="Z41" s="493">
        <v>0</v>
      </c>
      <c r="AA41" s="492">
        <v>0</v>
      </c>
      <c r="AB41" s="488">
        <v>23</v>
      </c>
      <c r="AC41" s="491">
        <v>54.8</v>
      </c>
      <c r="AD41" s="489">
        <v>19</v>
      </c>
      <c r="AE41" s="491">
        <v>45.2</v>
      </c>
      <c r="AF41" s="494">
        <v>0</v>
      </c>
      <c r="AG41" s="495">
        <v>0</v>
      </c>
      <c r="AH41" s="488">
        <v>22</v>
      </c>
      <c r="AI41" s="491">
        <v>52.4</v>
      </c>
      <c r="AJ41" s="489">
        <v>20</v>
      </c>
      <c r="AK41" s="491">
        <v>47.6</v>
      </c>
      <c r="AL41" s="493">
        <v>0</v>
      </c>
      <c r="AM41" s="492">
        <v>0</v>
      </c>
      <c r="AN41" s="488">
        <v>30</v>
      </c>
      <c r="AO41" s="491">
        <v>47.6</v>
      </c>
      <c r="AP41" s="489">
        <v>33</v>
      </c>
      <c r="AQ41" s="491">
        <v>52.4</v>
      </c>
      <c r="AR41" s="493">
        <v>0</v>
      </c>
      <c r="AS41" s="492">
        <v>0</v>
      </c>
      <c r="AT41" s="488">
        <v>36</v>
      </c>
      <c r="AU41" s="491">
        <v>56.3</v>
      </c>
      <c r="AV41" s="489">
        <v>28</v>
      </c>
      <c r="AW41" s="491">
        <v>43.8</v>
      </c>
      <c r="AX41" s="493">
        <v>0</v>
      </c>
      <c r="AY41" s="492">
        <v>0</v>
      </c>
      <c r="AZ41" s="488">
        <v>18</v>
      </c>
      <c r="BA41" s="491">
        <v>28.6</v>
      </c>
      <c r="BB41" s="489">
        <v>45</v>
      </c>
      <c r="BC41" s="491">
        <v>71.400000000000006</v>
      </c>
      <c r="BD41" s="493">
        <v>0</v>
      </c>
      <c r="BE41" s="492">
        <v>0</v>
      </c>
      <c r="BF41" s="488">
        <v>25</v>
      </c>
      <c r="BG41" s="491">
        <v>39.700000000000003</v>
      </c>
      <c r="BH41" s="489">
        <v>38</v>
      </c>
      <c r="BI41" s="491">
        <v>60.3</v>
      </c>
      <c r="BJ41" s="493">
        <v>0</v>
      </c>
      <c r="BK41" s="492">
        <v>0</v>
      </c>
      <c r="BL41" s="639"/>
    </row>
    <row r="42" spans="1:64" ht="20.100000000000001" customHeight="1" x14ac:dyDescent="0.2">
      <c r="A42" s="469" t="s">
        <v>237</v>
      </c>
      <c r="B42" s="470" t="s">
        <v>443</v>
      </c>
      <c r="C42" s="473" t="s">
        <v>132</v>
      </c>
      <c r="D42" s="488">
        <v>58</v>
      </c>
      <c r="E42" s="489">
        <v>67.400000000000006</v>
      </c>
      <c r="F42" s="489">
        <v>28</v>
      </c>
      <c r="G42" s="490">
        <v>32.6</v>
      </c>
      <c r="H42" s="488">
        <v>53</v>
      </c>
      <c r="I42" s="489">
        <v>61.6</v>
      </c>
      <c r="J42" s="489">
        <v>33</v>
      </c>
      <c r="K42" s="490">
        <v>38.4</v>
      </c>
      <c r="L42" s="488">
        <v>45</v>
      </c>
      <c r="M42" s="489">
        <v>52.3</v>
      </c>
      <c r="N42" s="489">
        <v>41</v>
      </c>
      <c r="O42" s="490">
        <v>47.7</v>
      </c>
      <c r="P42" s="488">
        <v>57</v>
      </c>
      <c r="Q42" s="489">
        <v>67.099999999999994</v>
      </c>
      <c r="R42" s="489">
        <v>28</v>
      </c>
      <c r="S42" s="489">
        <v>32.9</v>
      </c>
      <c r="T42" s="493">
        <v>0</v>
      </c>
      <c r="U42" s="492">
        <v>0</v>
      </c>
      <c r="V42" s="488">
        <v>54</v>
      </c>
      <c r="W42" s="491">
        <v>63.5</v>
      </c>
      <c r="X42" s="489">
        <v>31</v>
      </c>
      <c r="Y42" s="491">
        <v>36.5</v>
      </c>
      <c r="Z42" s="493">
        <v>0</v>
      </c>
      <c r="AA42" s="492">
        <v>0</v>
      </c>
      <c r="AB42" s="488">
        <v>57</v>
      </c>
      <c r="AC42" s="491">
        <v>66.3</v>
      </c>
      <c r="AD42" s="489">
        <v>29</v>
      </c>
      <c r="AE42" s="491">
        <v>33.700000000000003</v>
      </c>
      <c r="AF42" s="494">
        <v>0</v>
      </c>
      <c r="AG42" s="495">
        <v>0</v>
      </c>
      <c r="AH42" s="488">
        <v>71</v>
      </c>
      <c r="AI42" s="491">
        <v>61.2</v>
      </c>
      <c r="AJ42" s="489">
        <v>45</v>
      </c>
      <c r="AK42" s="491">
        <v>38.799999999999997</v>
      </c>
      <c r="AL42" s="493">
        <v>0</v>
      </c>
      <c r="AM42" s="492">
        <v>0</v>
      </c>
      <c r="AN42" s="488">
        <v>72</v>
      </c>
      <c r="AO42" s="491">
        <v>60.5</v>
      </c>
      <c r="AP42" s="489">
        <v>47</v>
      </c>
      <c r="AQ42" s="491">
        <v>39.5</v>
      </c>
      <c r="AR42" s="493">
        <v>0</v>
      </c>
      <c r="AS42" s="492">
        <v>0</v>
      </c>
      <c r="AT42" s="488">
        <v>66</v>
      </c>
      <c r="AU42" s="491">
        <v>56.9</v>
      </c>
      <c r="AV42" s="489">
        <v>50</v>
      </c>
      <c r="AW42" s="491">
        <v>43.1</v>
      </c>
      <c r="AX42" s="493">
        <v>0</v>
      </c>
      <c r="AY42" s="492">
        <v>0</v>
      </c>
      <c r="AZ42" s="488">
        <v>73</v>
      </c>
      <c r="BA42" s="491">
        <v>61.9</v>
      </c>
      <c r="BB42" s="489">
        <v>45</v>
      </c>
      <c r="BC42" s="491">
        <v>38.1</v>
      </c>
      <c r="BD42" s="493">
        <v>0</v>
      </c>
      <c r="BE42" s="492">
        <v>0</v>
      </c>
      <c r="BF42" s="488">
        <v>71</v>
      </c>
      <c r="BG42" s="491">
        <v>60.2</v>
      </c>
      <c r="BH42" s="489">
        <v>47</v>
      </c>
      <c r="BI42" s="491">
        <v>39.799999999999997</v>
      </c>
      <c r="BJ42" s="493">
        <v>0</v>
      </c>
      <c r="BK42" s="492">
        <v>0</v>
      </c>
      <c r="BL42" s="639"/>
    </row>
    <row r="43" spans="1:64" ht="20.100000000000001" customHeight="1" x14ac:dyDescent="0.2">
      <c r="A43" s="469" t="s">
        <v>237</v>
      </c>
      <c r="B43" s="470" t="s">
        <v>444</v>
      </c>
      <c r="C43" s="473" t="s">
        <v>127</v>
      </c>
      <c r="D43" s="488">
        <v>24</v>
      </c>
      <c r="E43" s="489">
        <v>50</v>
      </c>
      <c r="F43" s="489">
        <v>24</v>
      </c>
      <c r="G43" s="492">
        <v>50</v>
      </c>
      <c r="H43" s="488">
        <v>26</v>
      </c>
      <c r="I43" s="489">
        <v>54.2</v>
      </c>
      <c r="J43" s="489">
        <v>22</v>
      </c>
      <c r="K43" s="490">
        <v>45.8</v>
      </c>
      <c r="L43" s="488">
        <v>31</v>
      </c>
      <c r="M43" s="489">
        <v>63.3</v>
      </c>
      <c r="N43" s="489">
        <v>18</v>
      </c>
      <c r="O43" s="490">
        <v>36.700000000000003</v>
      </c>
      <c r="P43" s="488">
        <v>23</v>
      </c>
      <c r="Q43" s="489">
        <v>47.9</v>
      </c>
      <c r="R43" s="489">
        <v>25</v>
      </c>
      <c r="S43" s="489">
        <v>52.1</v>
      </c>
      <c r="T43" s="493">
        <v>0</v>
      </c>
      <c r="U43" s="492">
        <v>0</v>
      </c>
      <c r="V43" s="488">
        <v>29</v>
      </c>
      <c r="W43" s="491">
        <v>60.4</v>
      </c>
      <c r="X43" s="489">
        <v>19</v>
      </c>
      <c r="Y43" s="491">
        <v>39.6</v>
      </c>
      <c r="Z43" s="493">
        <v>0</v>
      </c>
      <c r="AA43" s="492">
        <v>0</v>
      </c>
      <c r="AB43" s="488">
        <v>18</v>
      </c>
      <c r="AC43" s="491">
        <v>35.299999999999997</v>
      </c>
      <c r="AD43" s="489">
        <v>33</v>
      </c>
      <c r="AE43" s="491">
        <v>64.7</v>
      </c>
      <c r="AF43" s="494">
        <v>0</v>
      </c>
      <c r="AG43" s="495">
        <v>0</v>
      </c>
      <c r="AH43" s="488">
        <v>27</v>
      </c>
      <c r="AI43" s="491">
        <v>52.9</v>
      </c>
      <c r="AJ43" s="489">
        <v>24</v>
      </c>
      <c r="AK43" s="491">
        <v>47.1</v>
      </c>
      <c r="AL43" s="493">
        <v>0</v>
      </c>
      <c r="AM43" s="492">
        <v>0</v>
      </c>
      <c r="AN43" s="488">
        <v>25</v>
      </c>
      <c r="AO43" s="491">
        <v>48.1</v>
      </c>
      <c r="AP43" s="489">
        <v>27</v>
      </c>
      <c r="AQ43" s="491">
        <v>51.9</v>
      </c>
      <c r="AR43" s="493">
        <v>0</v>
      </c>
      <c r="AS43" s="492">
        <v>0</v>
      </c>
      <c r="AT43" s="488">
        <v>23</v>
      </c>
      <c r="AU43" s="491">
        <v>43.4</v>
      </c>
      <c r="AV43" s="489">
        <v>30</v>
      </c>
      <c r="AW43" s="491">
        <v>56.6</v>
      </c>
      <c r="AX43" s="493">
        <v>0</v>
      </c>
      <c r="AY43" s="492">
        <v>0</v>
      </c>
      <c r="AZ43" s="488">
        <v>25</v>
      </c>
      <c r="BA43" s="491">
        <v>45.5</v>
      </c>
      <c r="BB43" s="489">
        <v>30</v>
      </c>
      <c r="BC43" s="491">
        <v>54.5</v>
      </c>
      <c r="BD43" s="493">
        <v>0</v>
      </c>
      <c r="BE43" s="492">
        <v>0</v>
      </c>
      <c r="BF43" s="488">
        <v>24</v>
      </c>
      <c r="BG43" s="491">
        <v>46.2</v>
      </c>
      <c r="BH43" s="489">
        <v>28</v>
      </c>
      <c r="BI43" s="491">
        <v>53.8</v>
      </c>
      <c r="BJ43" s="493">
        <v>0</v>
      </c>
      <c r="BK43" s="492">
        <v>0</v>
      </c>
      <c r="BL43" s="639"/>
    </row>
    <row r="44" spans="1:64" ht="20.100000000000001" customHeight="1" x14ac:dyDescent="0.2">
      <c r="A44" s="469" t="s">
        <v>242</v>
      </c>
      <c r="B44" s="470" t="s">
        <v>445</v>
      </c>
      <c r="C44" s="473" t="s">
        <v>127</v>
      </c>
      <c r="D44" s="488">
        <v>54</v>
      </c>
      <c r="E44" s="489">
        <v>65.900000000000006</v>
      </c>
      <c r="F44" s="489">
        <v>28</v>
      </c>
      <c r="G44" s="490">
        <v>34.1</v>
      </c>
      <c r="H44" s="488">
        <v>47</v>
      </c>
      <c r="I44" s="489">
        <v>59.5</v>
      </c>
      <c r="J44" s="489">
        <v>32</v>
      </c>
      <c r="K44" s="490">
        <v>40.5</v>
      </c>
      <c r="L44" s="488">
        <v>50</v>
      </c>
      <c r="M44" s="489">
        <v>61.7</v>
      </c>
      <c r="N44" s="489">
        <v>31</v>
      </c>
      <c r="O44" s="490">
        <v>38.299999999999997</v>
      </c>
      <c r="P44" s="488">
        <v>46</v>
      </c>
      <c r="Q44" s="489">
        <v>56.1</v>
      </c>
      <c r="R44" s="489">
        <v>36</v>
      </c>
      <c r="S44" s="489">
        <v>43.9</v>
      </c>
      <c r="T44" s="493">
        <v>0</v>
      </c>
      <c r="U44" s="492">
        <v>0</v>
      </c>
      <c r="V44" s="488">
        <v>49</v>
      </c>
      <c r="W44" s="491">
        <v>59</v>
      </c>
      <c r="X44" s="489">
        <v>34</v>
      </c>
      <c r="Y44" s="491">
        <v>41</v>
      </c>
      <c r="Z44" s="493">
        <v>0</v>
      </c>
      <c r="AA44" s="492">
        <v>0</v>
      </c>
      <c r="AB44" s="488">
        <v>48</v>
      </c>
      <c r="AC44" s="491">
        <v>59.3</v>
      </c>
      <c r="AD44" s="489">
        <v>33</v>
      </c>
      <c r="AE44" s="491">
        <v>40.700000000000003</v>
      </c>
      <c r="AF44" s="494">
        <v>0</v>
      </c>
      <c r="AG44" s="495">
        <v>0</v>
      </c>
      <c r="AH44" s="488">
        <v>46</v>
      </c>
      <c r="AI44" s="491">
        <v>56.1</v>
      </c>
      <c r="AJ44" s="489">
        <v>36</v>
      </c>
      <c r="AK44" s="491">
        <v>43.9</v>
      </c>
      <c r="AL44" s="493">
        <v>0</v>
      </c>
      <c r="AM44" s="492">
        <v>0</v>
      </c>
      <c r="AN44" s="488">
        <v>52</v>
      </c>
      <c r="AO44" s="491">
        <v>63.4</v>
      </c>
      <c r="AP44" s="489">
        <v>30</v>
      </c>
      <c r="AQ44" s="491">
        <v>36.6</v>
      </c>
      <c r="AR44" s="493">
        <v>0</v>
      </c>
      <c r="AS44" s="492">
        <v>0</v>
      </c>
      <c r="AT44" s="488">
        <v>57</v>
      </c>
      <c r="AU44" s="491">
        <v>67.099999999999994</v>
      </c>
      <c r="AV44" s="489">
        <v>28</v>
      </c>
      <c r="AW44" s="491">
        <v>32.9</v>
      </c>
      <c r="AX44" s="493">
        <v>0</v>
      </c>
      <c r="AY44" s="492">
        <v>0</v>
      </c>
      <c r="AZ44" s="488">
        <v>42</v>
      </c>
      <c r="BA44" s="491">
        <v>51.2</v>
      </c>
      <c r="BB44" s="489">
        <v>40</v>
      </c>
      <c r="BC44" s="491">
        <v>48.8</v>
      </c>
      <c r="BD44" s="493">
        <v>0</v>
      </c>
      <c r="BE44" s="492">
        <v>0</v>
      </c>
      <c r="BF44" s="488">
        <v>43</v>
      </c>
      <c r="BG44" s="491">
        <v>53.8</v>
      </c>
      <c r="BH44" s="489">
        <v>37</v>
      </c>
      <c r="BI44" s="491">
        <v>46.3</v>
      </c>
      <c r="BJ44" s="493">
        <v>0</v>
      </c>
      <c r="BK44" s="492">
        <v>0</v>
      </c>
      <c r="BL44" s="639"/>
    </row>
    <row r="45" spans="1:64" ht="20.100000000000001" customHeight="1" x14ac:dyDescent="0.2">
      <c r="A45" s="469" t="s">
        <v>245</v>
      </c>
      <c r="B45" s="470" t="s">
        <v>246</v>
      </c>
      <c r="C45" s="473" t="s">
        <v>127</v>
      </c>
      <c r="D45" s="488">
        <v>47</v>
      </c>
      <c r="E45" s="489">
        <v>49.5</v>
      </c>
      <c r="F45" s="489">
        <v>48</v>
      </c>
      <c r="G45" s="490">
        <v>50.5</v>
      </c>
      <c r="H45" s="488">
        <v>41</v>
      </c>
      <c r="I45" s="489">
        <v>44.6</v>
      </c>
      <c r="J45" s="489">
        <v>51</v>
      </c>
      <c r="K45" s="490">
        <v>55.4</v>
      </c>
      <c r="L45" s="488">
        <v>40</v>
      </c>
      <c r="M45" s="489">
        <v>44.4</v>
      </c>
      <c r="N45" s="489">
        <v>50</v>
      </c>
      <c r="O45" s="490">
        <v>55.6</v>
      </c>
      <c r="P45" s="488">
        <v>45</v>
      </c>
      <c r="Q45" s="489">
        <v>50.6</v>
      </c>
      <c r="R45" s="489">
        <v>44</v>
      </c>
      <c r="S45" s="489">
        <v>49.4</v>
      </c>
      <c r="T45" s="493">
        <v>0</v>
      </c>
      <c r="U45" s="492">
        <v>0</v>
      </c>
      <c r="V45" s="488">
        <v>47</v>
      </c>
      <c r="W45" s="491">
        <v>51.6</v>
      </c>
      <c r="X45" s="489">
        <v>44</v>
      </c>
      <c r="Y45" s="491">
        <v>48.4</v>
      </c>
      <c r="Z45" s="493">
        <v>0</v>
      </c>
      <c r="AA45" s="492">
        <v>0</v>
      </c>
      <c r="AB45" s="488">
        <v>41</v>
      </c>
      <c r="AC45" s="491">
        <v>46.6</v>
      </c>
      <c r="AD45" s="489">
        <v>47</v>
      </c>
      <c r="AE45" s="491">
        <v>53.4</v>
      </c>
      <c r="AF45" s="494">
        <v>0</v>
      </c>
      <c r="AG45" s="495">
        <v>0</v>
      </c>
      <c r="AH45" s="488">
        <v>46</v>
      </c>
      <c r="AI45" s="491">
        <v>50</v>
      </c>
      <c r="AJ45" s="489">
        <v>46</v>
      </c>
      <c r="AK45" s="491">
        <v>50</v>
      </c>
      <c r="AL45" s="493">
        <v>0</v>
      </c>
      <c r="AM45" s="492">
        <v>0</v>
      </c>
      <c r="AN45" s="488">
        <v>49</v>
      </c>
      <c r="AO45" s="491">
        <v>53.3</v>
      </c>
      <c r="AP45" s="489">
        <v>43</v>
      </c>
      <c r="AQ45" s="491">
        <v>46.7</v>
      </c>
      <c r="AR45" s="493">
        <v>0</v>
      </c>
      <c r="AS45" s="492">
        <v>0</v>
      </c>
      <c r="AT45" s="488">
        <v>54</v>
      </c>
      <c r="AU45" s="491">
        <v>56.3</v>
      </c>
      <c r="AV45" s="489">
        <v>42</v>
      </c>
      <c r="AW45" s="491">
        <v>43.8</v>
      </c>
      <c r="AX45" s="493">
        <v>0</v>
      </c>
      <c r="AY45" s="492">
        <v>0</v>
      </c>
      <c r="AZ45" s="488">
        <v>46</v>
      </c>
      <c r="BA45" s="491">
        <v>50</v>
      </c>
      <c r="BB45" s="489">
        <v>46</v>
      </c>
      <c r="BC45" s="491">
        <v>50</v>
      </c>
      <c r="BD45" s="493">
        <v>0</v>
      </c>
      <c r="BE45" s="492">
        <v>0</v>
      </c>
      <c r="BF45" s="488">
        <v>39</v>
      </c>
      <c r="BG45" s="491">
        <v>43.3</v>
      </c>
      <c r="BH45" s="489">
        <v>51</v>
      </c>
      <c r="BI45" s="491">
        <v>56.7</v>
      </c>
      <c r="BJ45" s="493">
        <v>0</v>
      </c>
      <c r="BK45" s="492">
        <v>0</v>
      </c>
      <c r="BL45" s="639"/>
    </row>
    <row r="46" spans="1:64" ht="20.100000000000001" customHeight="1" x14ac:dyDescent="0.2">
      <c r="A46" s="469" t="s">
        <v>249</v>
      </c>
      <c r="B46" s="470" t="s">
        <v>446</v>
      </c>
      <c r="C46" s="473" t="s">
        <v>132</v>
      </c>
      <c r="D46" s="488">
        <v>45</v>
      </c>
      <c r="E46" s="489">
        <v>56.3</v>
      </c>
      <c r="F46" s="489">
        <v>35</v>
      </c>
      <c r="G46" s="490">
        <v>43.8</v>
      </c>
      <c r="H46" s="488">
        <v>38</v>
      </c>
      <c r="I46" s="489">
        <v>47.5</v>
      </c>
      <c r="J46" s="489">
        <v>42</v>
      </c>
      <c r="K46" s="490">
        <v>52.5</v>
      </c>
      <c r="L46" s="488">
        <v>44</v>
      </c>
      <c r="M46" s="491">
        <v>55</v>
      </c>
      <c r="N46" s="489">
        <v>36</v>
      </c>
      <c r="O46" s="492">
        <v>45</v>
      </c>
      <c r="P46" s="488">
        <v>42</v>
      </c>
      <c r="Q46" s="489">
        <v>52.5</v>
      </c>
      <c r="R46" s="489">
        <v>38</v>
      </c>
      <c r="S46" s="489">
        <v>47.5</v>
      </c>
      <c r="T46" s="493">
        <v>0</v>
      </c>
      <c r="U46" s="492">
        <v>0</v>
      </c>
      <c r="V46" s="488">
        <v>36</v>
      </c>
      <c r="W46" s="491">
        <v>45</v>
      </c>
      <c r="X46" s="489">
        <v>42</v>
      </c>
      <c r="Y46" s="491">
        <v>52.5</v>
      </c>
      <c r="Z46" s="493">
        <v>2</v>
      </c>
      <c r="AA46" s="492">
        <v>2.5</v>
      </c>
      <c r="AB46" s="488">
        <v>48</v>
      </c>
      <c r="AC46" s="491">
        <v>60</v>
      </c>
      <c r="AD46" s="489">
        <v>32</v>
      </c>
      <c r="AE46" s="491">
        <v>40</v>
      </c>
      <c r="AF46" s="494">
        <v>0</v>
      </c>
      <c r="AG46" s="495">
        <v>0</v>
      </c>
      <c r="AH46" s="488">
        <v>41</v>
      </c>
      <c r="AI46" s="491">
        <v>48.8</v>
      </c>
      <c r="AJ46" s="489">
        <v>43</v>
      </c>
      <c r="AK46" s="491">
        <v>51.2</v>
      </c>
      <c r="AL46" s="493">
        <v>0</v>
      </c>
      <c r="AM46" s="492">
        <v>0</v>
      </c>
      <c r="AN46" s="488">
        <v>39</v>
      </c>
      <c r="AO46" s="491">
        <v>46.4</v>
      </c>
      <c r="AP46" s="489">
        <v>45</v>
      </c>
      <c r="AQ46" s="491">
        <v>53.6</v>
      </c>
      <c r="AR46" s="493">
        <v>0</v>
      </c>
      <c r="AS46" s="492">
        <v>0</v>
      </c>
      <c r="AT46" s="488">
        <v>29</v>
      </c>
      <c r="AU46" s="491">
        <v>33</v>
      </c>
      <c r="AV46" s="489">
        <v>59</v>
      </c>
      <c r="AW46" s="491">
        <v>67</v>
      </c>
      <c r="AX46" s="493">
        <v>0</v>
      </c>
      <c r="AY46" s="492">
        <v>0</v>
      </c>
      <c r="AZ46" s="488">
        <v>38</v>
      </c>
      <c r="BA46" s="491">
        <v>45.2</v>
      </c>
      <c r="BB46" s="489">
        <v>46</v>
      </c>
      <c r="BC46" s="491">
        <v>54.8</v>
      </c>
      <c r="BD46" s="493">
        <v>0</v>
      </c>
      <c r="BE46" s="492">
        <v>0</v>
      </c>
      <c r="BF46" s="488">
        <v>47</v>
      </c>
      <c r="BG46" s="491">
        <v>56</v>
      </c>
      <c r="BH46" s="489">
        <v>37</v>
      </c>
      <c r="BI46" s="491">
        <v>44</v>
      </c>
      <c r="BJ46" s="493">
        <v>0</v>
      </c>
      <c r="BK46" s="492">
        <v>0</v>
      </c>
      <c r="BL46" s="639"/>
    </row>
    <row r="47" spans="1:64" ht="20.100000000000001" customHeight="1" x14ac:dyDescent="0.2">
      <c r="A47" s="469" t="s">
        <v>249</v>
      </c>
      <c r="B47" s="470" t="s">
        <v>447</v>
      </c>
      <c r="C47" s="473" t="s">
        <v>132</v>
      </c>
      <c r="D47" s="488">
        <v>120</v>
      </c>
      <c r="E47" s="489">
        <v>48.8</v>
      </c>
      <c r="F47" s="489">
        <v>126</v>
      </c>
      <c r="G47" s="490">
        <v>51.2</v>
      </c>
      <c r="H47" s="488">
        <v>190</v>
      </c>
      <c r="I47" s="489">
        <v>51.6</v>
      </c>
      <c r="J47" s="489">
        <v>178</v>
      </c>
      <c r="K47" s="490">
        <v>48.4</v>
      </c>
      <c r="L47" s="488">
        <v>195</v>
      </c>
      <c r="M47" s="489">
        <v>50.8</v>
      </c>
      <c r="N47" s="489">
        <v>189</v>
      </c>
      <c r="O47" s="490">
        <v>49.2</v>
      </c>
      <c r="P47" s="488">
        <v>201</v>
      </c>
      <c r="Q47" s="489">
        <v>51.9</v>
      </c>
      <c r="R47" s="489">
        <v>186</v>
      </c>
      <c r="S47" s="489">
        <v>48.1</v>
      </c>
      <c r="T47" s="493">
        <v>0</v>
      </c>
      <c r="U47" s="492">
        <v>0</v>
      </c>
      <c r="V47" s="488">
        <v>200</v>
      </c>
      <c r="W47" s="491">
        <v>52.4</v>
      </c>
      <c r="X47" s="489">
        <v>181</v>
      </c>
      <c r="Y47" s="491">
        <v>47.4</v>
      </c>
      <c r="Z47" s="493">
        <v>1</v>
      </c>
      <c r="AA47" s="492">
        <v>0.3</v>
      </c>
      <c r="AB47" s="488">
        <v>178</v>
      </c>
      <c r="AC47" s="491">
        <v>47</v>
      </c>
      <c r="AD47" s="489">
        <v>200</v>
      </c>
      <c r="AE47" s="491">
        <v>52.8</v>
      </c>
      <c r="AF47" s="494">
        <v>1</v>
      </c>
      <c r="AG47" s="495">
        <v>0.3</v>
      </c>
      <c r="AH47" s="488">
        <v>182</v>
      </c>
      <c r="AI47" s="491">
        <v>47.9</v>
      </c>
      <c r="AJ47" s="489">
        <v>198</v>
      </c>
      <c r="AK47" s="491">
        <v>52.1</v>
      </c>
      <c r="AL47" s="493">
        <v>0</v>
      </c>
      <c r="AM47" s="492">
        <v>0</v>
      </c>
      <c r="AN47" s="488">
        <v>150</v>
      </c>
      <c r="AO47" s="491">
        <v>39.200000000000003</v>
      </c>
      <c r="AP47" s="489">
        <v>231</v>
      </c>
      <c r="AQ47" s="491">
        <v>60.3</v>
      </c>
      <c r="AR47" s="493">
        <v>2</v>
      </c>
      <c r="AS47" s="492">
        <v>0.5</v>
      </c>
      <c r="AT47" s="488">
        <v>164</v>
      </c>
      <c r="AU47" s="491">
        <v>44.8</v>
      </c>
      <c r="AV47" s="489">
        <v>202</v>
      </c>
      <c r="AW47" s="491">
        <v>55.2</v>
      </c>
      <c r="AX47" s="493">
        <v>0</v>
      </c>
      <c r="AY47" s="492">
        <v>0</v>
      </c>
      <c r="AZ47" s="488">
        <v>149</v>
      </c>
      <c r="BA47" s="491">
        <v>39.4</v>
      </c>
      <c r="BB47" s="489">
        <v>229</v>
      </c>
      <c r="BC47" s="491">
        <v>60.6</v>
      </c>
      <c r="BD47" s="493">
        <v>0</v>
      </c>
      <c r="BE47" s="492">
        <v>0</v>
      </c>
      <c r="BF47" s="488">
        <v>144</v>
      </c>
      <c r="BG47" s="491">
        <v>38.1</v>
      </c>
      <c r="BH47" s="489">
        <v>234</v>
      </c>
      <c r="BI47" s="491">
        <v>61.9</v>
      </c>
      <c r="BJ47" s="493">
        <v>0</v>
      </c>
      <c r="BK47" s="492">
        <v>0</v>
      </c>
      <c r="BL47" s="639"/>
    </row>
    <row r="48" spans="1:64" ht="20.100000000000001" customHeight="1" x14ac:dyDescent="0.2">
      <c r="A48" s="469" t="s">
        <v>249</v>
      </c>
      <c r="B48" s="470" t="s">
        <v>448</v>
      </c>
      <c r="C48" s="473" t="s">
        <v>127</v>
      </c>
      <c r="D48" s="488">
        <v>21</v>
      </c>
      <c r="E48" s="489">
        <v>51.2</v>
      </c>
      <c r="F48" s="489">
        <v>20</v>
      </c>
      <c r="G48" s="490">
        <v>48.8</v>
      </c>
      <c r="H48" s="488">
        <v>20</v>
      </c>
      <c r="I48" s="489">
        <v>48.8</v>
      </c>
      <c r="J48" s="489">
        <v>21</v>
      </c>
      <c r="K48" s="490">
        <v>51.2</v>
      </c>
      <c r="L48" s="488">
        <v>20</v>
      </c>
      <c r="M48" s="489">
        <v>47.6</v>
      </c>
      <c r="N48" s="489">
        <v>22</v>
      </c>
      <c r="O48" s="490">
        <v>52.4</v>
      </c>
      <c r="P48" s="488">
        <v>20</v>
      </c>
      <c r="Q48" s="489">
        <v>45.5</v>
      </c>
      <c r="R48" s="489">
        <v>23</v>
      </c>
      <c r="S48" s="489">
        <v>52.3</v>
      </c>
      <c r="T48" s="493">
        <v>1</v>
      </c>
      <c r="U48" s="492">
        <v>2.2999999999999998</v>
      </c>
      <c r="V48" s="488">
        <v>18</v>
      </c>
      <c r="W48" s="491">
        <v>40.9</v>
      </c>
      <c r="X48" s="489">
        <v>25</v>
      </c>
      <c r="Y48" s="491">
        <v>56.8</v>
      </c>
      <c r="Z48" s="493">
        <v>1</v>
      </c>
      <c r="AA48" s="492">
        <v>2.2999999999999998</v>
      </c>
      <c r="AB48" s="488">
        <v>19</v>
      </c>
      <c r="AC48" s="491">
        <v>43.2</v>
      </c>
      <c r="AD48" s="489">
        <v>24</v>
      </c>
      <c r="AE48" s="491">
        <v>54.5</v>
      </c>
      <c r="AF48" s="494">
        <v>1</v>
      </c>
      <c r="AG48" s="495">
        <v>2.2999999999999998</v>
      </c>
      <c r="AH48" s="488">
        <v>18</v>
      </c>
      <c r="AI48" s="491">
        <v>39.1</v>
      </c>
      <c r="AJ48" s="489">
        <v>28</v>
      </c>
      <c r="AK48" s="491">
        <v>60.9</v>
      </c>
      <c r="AL48" s="493">
        <v>0</v>
      </c>
      <c r="AM48" s="492">
        <v>0</v>
      </c>
      <c r="AN48" s="488">
        <v>24</v>
      </c>
      <c r="AO48" s="491">
        <v>52.2</v>
      </c>
      <c r="AP48" s="489">
        <v>22</v>
      </c>
      <c r="AQ48" s="491">
        <v>47.8</v>
      </c>
      <c r="AR48" s="493">
        <v>0</v>
      </c>
      <c r="AS48" s="492">
        <v>0</v>
      </c>
      <c r="AT48" s="488">
        <v>17</v>
      </c>
      <c r="AU48" s="491">
        <v>36.200000000000003</v>
      </c>
      <c r="AV48" s="489">
        <v>30</v>
      </c>
      <c r="AW48" s="491">
        <v>63.8</v>
      </c>
      <c r="AX48" s="493">
        <v>0</v>
      </c>
      <c r="AY48" s="492">
        <v>0</v>
      </c>
      <c r="AZ48" s="488">
        <v>23</v>
      </c>
      <c r="BA48" s="491">
        <v>51.1</v>
      </c>
      <c r="BB48" s="489">
        <v>22</v>
      </c>
      <c r="BC48" s="491">
        <v>48.9</v>
      </c>
      <c r="BD48" s="493">
        <v>0</v>
      </c>
      <c r="BE48" s="492">
        <v>0</v>
      </c>
      <c r="BF48" s="488">
        <v>17</v>
      </c>
      <c r="BG48" s="491">
        <v>37</v>
      </c>
      <c r="BH48" s="489">
        <v>29</v>
      </c>
      <c r="BI48" s="491">
        <v>63</v>
      </c>
      <c r="BJ48" s="493">
        <v>0</v>
      </c>
      <c r="BK48" s="492">
        <v>0</v>
      </c>
      <c r="BL48" s="639"/>
    </row>
    <row r="49" spans="1:64" ht="20.100000000000001" customHeight="1" x14ac:dyDescent="0.2">
      <c r="A49" s="469" t="s">
        <v>249</v>
      </c>
      <c r="B49" s="470" t="s">
        <v>616</v>
      </c>
      <c r="C49" s="473" t="s">
        <v>132</v>
      </c>
      <c r="D49" s="488" t="s">
        <v>496</v>
      </c>
      <c r="E49" s="489" t="s">
        <v>496</v>
      </c>
      <c r="F49" s="489" t="s">
        <v>496</v>
      </c>
      <c r="G49" s="490" t="s">
        <v>496</v>
      </c>
      <c r="H49" s="488" t="s">
        <v>496</v>
      </c>
      <c r="I49" s="489" t="s">
        <v>496</v>
      </c>
      <c r="J49" s="489" t="s">
        <v>496</v>
      </c>
      <c r="K49" s="490" t="s">
        <v>496</v>
      </c>
      <c r="L49" s="488" t="s">
        <v>496</v>
      </c>
      <c r="M49" s="489" t="s">
        <v>496</v>
      </c>
      <c r="N49" s="489" t="s">
        <v>496</v>
      </c>
      <c r="O49" s="490" t="s">
        <v>496</v>
      </c>
      <c r="P49" s="488" t="s">
        <v>496</v>
      </c>
      <c r="Q49" s="489" t="s">
        <v>496</v>
      </c>
      <c r="R49" s="489" t="s">
        <v>496</v>
      </c>
      <c r="S49" s="489" t="s">
        <v>496</v>
      </c>
      <c r="T49" s="493" t="s">
        <v>496</v>
      </c>
      <c r="U49" s="492" t="s">
        <v>496</v>
      </c>
      <c r="V49" s="488">
        <v>54</v>
      </c>
      <c r="W49" s="491">
        <v>48.2</v>
      </c>
      <c r="X49" s="489">
        <v>56</v>
      </c>
      <c r="Y49" s="491">
        <v>50</v>
      </c>
      <c r="Z49" s="493">
        <v>2</v>
      </c>
      <c r="AA49" s="492">
        <v>1.8</v>
      </c>
      <c r="AB49" s="488">
        <v>67</v>
      </c>
      <c r="AC49" s="491">
        <v>60.4</v>
      </c>
      <c r="AD49" s="489">
        <v>44</v>
      </c>
      <c r="AE49" s="491">
        <v>39.6</v>
      </c>
      <c r="AF49" s="494">
        <v>0</v>
      </c>
      <c r="AG49" s="495">
        <v>0</v>
      </c>
      <c r="AH49" s="488">
        <v>61</v>
      </c>
      <c r="AI49" s="491">
        <v>55</v>
      </c>
      <c r="AJ49" s="489">
        <v>49</v>
      </c>
      <c r="AK49" s="491">
        <v>44.1</v>
      </c>
      <c r="AL49" s="493">
        <v>1</v>
      </c>
      <c r="AM49" s="492">
        <v>0.9</v>
      </c>
      <c r="AN49" s="488">
        <v>63</v>
      </c>
      <c r="AO49" s="491">
        <v>55.3</v>
      </c>
      <c r="AP49" s="489">
        <v>51</v>
      </c>
      <c r="AQ49" s="491">
        <v>44.7</v>
      </c>
      <c r="AR49" s="493">
        <v>0</v>
      </c>
      <c r="AS49" s="492">
        <v>0</v>
      </c>
      <c r="AT49" s="488">
        <v>67</v>
      </c>
      <c r="AU49" s="491">
        <v>59.3</v>
      </c>
      <c r="AV49" s="489">
        <v>46</v>
      </c>
      <c r="AW49" s="491">
        <v>40.700000000000003</v>
      </c>
      <c r="AX49" s="493">
        <v>0</v>
      </c>
      <c r="AY49" s="492">
        <v>0</v>
      </c>
      <c r="AZ49" s="488">
        <v>56</v>
      </c>
      <c r="BA49" s="491">
        <v>49.1</v>
      </c>
      <c r="BB49" s="489">
        <v>58</v>
      </c>
      <c r="BC49" s="491">
        <v>50.9</v>
      </c>
      <c r="BD49" s="493">
        <v>0</v>
      </c>
      <c r="BE49" s="492">
        <v>0</v>
      </c>
      <c r="BF49" s="488">
        <v>51</v>
      </c>
      <c r="BG49" s="491">
        <v>45.1</v>
      </c>
      <c r="BH49" s="489">
        <v>62</v>
      </c>
      <c r="BI49" s="491">
        <v>54.9</v>
      </c>
      <c r="BJ49" s="493">
        <v>0</v>
      </c>
      <c r="BK49" s="492">
        <v>0</v>
      </c>
      <c r="BL49" s="639"/>
    </row>
    <row r="50" spans="1:64" ht="20.100000000000001" customHeight="1" x14ac:dyDescent="0.2">
      <c r="A50" s="469" t="s">
        <v>249</v>
      </c>
      <c r="B50" s="470" t="s">
        <v>450</v>
      </c>
      <c r="C50" s="473" t="s">
        <v>127</v>
      </c>
      <c r="D50" s="488">
        <v>48</v>
      </c>
      <c r="E50" s="489">
        <v>53.3</v>
      </c>
      <c r="F50" s="489">
        <v>42</v>
      </c>
      <c r="G50" s="490">
        <v>46.7</v>
      </c>
      <c r="H50" s="488">
        <v>46</v>
      </c>
      <c r="I50" s="489">
        <v>50.5</v>
      </c>
      <c r="J50" s="489">
        <v>45</v>
      </c>
      <c r="K50" s="490">
        <v>49.5</v>
      </c>
      <c r="L50" s="488">
        <v>43</v>
      </c>
      <c r="M50" s="489">
        <v>46.2</v>
      </c>
      <c r="N50" s="489">
        <v>50</v>
      </c>
      <c r="O50" s="490">
        <v>53.8</v>
      </c>
      <c r="P50" s="488">
        <v>56</v>
      </c>
      <c r="Q50" s="489">
        <v>62.2</v>
      </c>
      <c r="R50" s="489">
        <v>34</v>
      </c>
      <c r="S50" s="489">
        <v>37.799999999999997</v>
      </c>
      <c r="T50" s="493">
        <v>0</v>
      </c>
      <c r="U50" s="492">
        <v>0</v>
      </c>
      <c r="V50" s="488">
        <v>47</v>
      </c>
      <c r="W50" s="491">
        <v>49.5</v>
      </c>
      <c r="X50" s="489">
        <v>48</v>
      </c>
      <c r="Y50" s="491">
        <v>50.5</v>
      </c>
      <c r="Z50" s="493">
        <v>0</v>
      </c>
      <c r="AA50" s="492">
        <v>0</v>
      </c>
      <c r="AB50" s="488">
        <v>47</v>
      </c>
      <c r="AC50" s="491">
        <v>52.2</v>
      </c>
      <c r="AD50" s="489">
        <v>43</v>
      </c>
      <c r="AE50" s="491">
        <v>47.8</v>
      </c>
      <c r="AF50" s="494">
        <v>0</v>
      </c>
      <c r="AG50" s="495">
        <v>0</v>
      </c>
      <c r="AH50" s="488">
        <v>41</v>
      </c>
      <c r="AI50" s="491">
        <v>44.1</v>
      </c>
      <c r="AJ50" s="489">
        <v>52</v>
      </c>
      <c r="AK50" s="491">
        <v>55.9</v>
      </c>
      <c r="AL50" s="493">
        <v>0</v>
      </c>
      <c r="AM50" s="492">
        <v>0</v>
      </c>
      <c r="AN50" s="488">
        <v>43</v>
      </c>
      <c r="AO50" s="491">
        <v>46.2</v>
      </c>
      <c r="AP50" s="489">
        <v>49</v>
      </c>
      <c r="AQ50" s="491">
        <v>52.7</v>
      </c>
      <c r="AR50" s="493">
        <v>1</v>
      </c>
      <c r="AS50" s="492">
        <v>1.1000000000000001</v>
      </c>
      <c r="AT50" s="488">
        <v>53</v>
      </c>
      <c r="AU50" s="491">
        <v>55.8</v>
      </c>
      <c r="AV50" s="489">
        <v>42</v>
      </c>
      <c r="AW50" s="491">
        <v>44.2</v>
      </c>
      <c r="AX50" s="493">
        <v>0</v>
      </c>
      <c r="AY50" s="492">
        <v>0</v>
      </c>
      <c r="AZ50" s="488">
        <v>34</v>
      </c>
      <c r="BA50" s="491">
        <v>35.799999999999997</v>
      </c>
      <c r="BB50" s="489">
        <v>61</v>
      </c>
      <c r="BC50" s="491">
        <v>64.2</v>
      </c>
      <c r="BD50" s="493">
        <v>0</v>
      </c>
      <c r="BE50" s="492">
        <v>0</v>
      </c>
      <c r="BF50" s="488">
        <v>38</v>
      </c>
      <c r="BG50" s="491">
        <v>40.9</v>
      </c>
      <c r="BH50" s="489">
        <v>55</v>
      </c>
      <c r="BI50" s="491">
        <v>59.1</v>
      </c>
      <c r="BJ50" s="493">
        <v>0</v>
      </c>
      <c r="BK50" s="492">
        <v>0</v>
      </c>
      <c r="BL50" s="639"/>
    </row>
    <row r="51" spans="1:64" ht="20.100000000000001" customHeight="1" x14ac:dyDescent="0.2">
      <c r="A51" s="469" t="s">
        <v>263</v>
      </c>
      <c r="B51" s="470" t="s">
        <v>451</v>
      </c>
      <c r="C51" s="473" t="s">
        <v>127</v>
      </c>
      <c r="D51" s="488">
        <v>40</v>
      </c>
      <c r="E51" s="489">
        <v>49.4</v>
      </c>
      <c r="F51" s="489">
        <v>41</v>
      </c>
      <c r="G51" s="490">
        <v>50.6</v>
      </c>
      <c r="H51" s="488">
        <v>41</v>
      </c>
      <c r="I51" s="489">
        <v>50.6</v>
      </c>
      <c r="J51" s="489">
        <v>40</v>
      </c>
      <c r="K51" s="490">
        <v>49.4</v>
      </c>
      <c r="L51" s="488">
        <v>41</v>
      </c>
      <c r="M51" s="489">
        <v>49.4</v>
      </c>
      <c r="N51" s="489">
        <v>42</v>
      </c>
      <c r="O51" s="490">
        <v>50.6</v>
      </c>
      <c r="P51" s="488">
        <v>42</v>
      </c>
      <c r="Q51" s="489">
        <v>49.4</v>
      </c>
      <c r="R51" s="489">
        <v>43</v>
      </c>
      <c r="S51" s="489">
        <v>50.6</v>
      </c>
      <c r="T51" s="493">
        <v>0</v>
      </c>
      <c r="U51" s="492">
        <v>0</v>
      </c>
      <c r="V51" s="488">
        <v>41</v>
      </c>
      <c r="W51" s="491">
        <v>50</v>
      </c>
      <c r="X51" s="489">
        <v>41</v>
      </c>
      <c r="Y51" s="491">
        <v>50</v>
      </c>
      <c r="Z51" s="493">
        <v>0</v>
      </c>
      <c r="AA51" s="492">
        <v>0</v>
      </c>
      <c r="AB51" s="488">
        <v>39</v>
      </c>
      <c r="AC51" s="491">
        <v>47.6</v>
      </c>
      <c r="AD51" s="489">
        <v>43</v>
      </c>
      <c r="AE51" s="491">
        <v>52.4</v>
      </c>
      <c r="AF51" s="494">
        <v>0</v>
      </c>
      <c r="AG51" s="495">
        <v>0</v>
      </c>
      <c r="AH51" s="488">
        <v>42</v>
      </c>
      <c r="AI51" s="491">
        <v>50</v>
      </c>
      <c r="AJ51" s="489">
        <v>42</v>
      </c>
      <c r="AK51" s="491">
        <v>50</v>
      </c>
      <c r="AL51" s="493">
        <v>0</v>
      </c>
      <c r="AM51" s="492">
        <v>0</v>
      </c>
      <c r="AN51" s="488">
        <v>42</v>
      </c>
      <c r="AO51" s="491">
        <v>50.6</v>
      </c>
      <c r="AP51" s="489">
        <v>41</v>
      </c>
      <c r="AQ51" s="491">
        <v>49.4</v>
      </c>
      <c r="AR51" s="493">
        <v>0</v>
      </c>
      <c r="AS51" s="492">
        <v>0</v>
      </c>
      <c r="AT51" s="488">
        <v>38</v>
      </c>
      <c r="AU51" s="491">
        <v>45.2</v>
      </c>
      <c r="AV51" s="489">
        <v>46</v>
      </c>
      <c r="AW51" s="491">
        <v>54.8</v>
      </c>
      <c r="AX51" s="493">
        <v>0</v>
      </c>
      <c r="AY51" s="492">
        <v>0</v>
      </c>
      <c r="AZ51" s="488">
        <v>36</v>
      </c>
      <c r="BA51" s="491">
        <v>48</v>
      </c>
      <c r="BB51" s="489">
        <v>39</v>
      </c>
      <c r="BC51" s="491">
        <v>52</v>
      </c>
      <c r="BD51" s="493">
        <v>0</v>
      </c>
      <c r="BE51" s="492">
        <v>0</v>
      </c>
      <c r="BF51" s="488">
        <v>31</v>
      </c>
      <c r="BG51" s="491">
        <v>37.799999999999997</v>
      </c>
      <c r="BH51" s="489">
        <v>51</v>
      </c>
      <c r="BI51" s="491">
        <v>62.2</v>
      </c>
      <c r="BJ51" s="493">
        <v>0</v>
      </c>
      <c r="BK51" s="492">
        <v>0</v>
      </c>
      <c r="BL51" s="639"/>
    </row>
    <row r="52" spans="1:64" ht="20.100000000000001" customHeight="1" x14ac:dyDescent="0.2">
      <c r="A52" s="469" t="s">
        <v>263</v>
      </c>
      <c r="B52" s="470" t="s">
        <v>452</v>
      </c>
      <c r="C52" s="473" t="s">
        <v>127</v>
      </c>
      <c r="D52" s="488">
        <v>28</v>
      </c>
      <c r="E52" s="489">
        <v>53.8</v>
      </c>
      <c r="F52" s="489">
        <v>24</v>
      </c>
      <c r="G52" s="490">
        <v>46.2</v>
      </c>
      <c r="H52" s="488">
        <v>26</v>
      </c>
      <c r="I52" s="491">
        <v>50</v>
      </c>
      <c r="J52" s="489">
        <v>26</v>
      </c>
      <c r="K52" s="492">
        <v>50</v>
      </c>
      <c r="L52" s="488">
        <v>26</v>
      </c>
      <c r="M52" s="489">
        <v>49.1</v>
      </c>
      <c r="N52" s="489">
        <v>27</v>
      </c>
      <c r="O52" s="490">
        <v>50.9</v>
      </c>
      <c r="P52" s="488">
        <v>23</v>
      </c>
      <c r="Q52" s="489">
        <v>43.4</v>
      </c>
      <c r="R52" s="489">
        <v>28</v>
      </c>
      <c r="S52" s="489">
        <v>52.8</v>
      </c>
      <c r="T52" s="493">
        <v>2</v>
      </c>
      <c r="U52" s="492">
        <v>3.8</v>
      </c>
      <c r="V52" s="488">
        <v>25</v>
      </c>
      <c r="W52" s="491">
        <v>47.2</v>
      </c>
      <c r="X52" s="489">
        <v>28</v>
      </c>
      <c r="Y52" s="491">
        <v>52.8</v>
      </c>
      <c r="Z52" s="493">
        <v>0</v>
      </c>
      <c r="AA52" s="492">
        <v>0</v>
      </c>
      <c r="AB52" s="488">
        <v>23</v>
      </c>
      <c r="AC52" s="491">
        <v>44.2</v>
      </c>
      <c r="AD52" s="489">
        <v>29</v>
      </c>
      <c r="AE52" s="491">
        <v>55.8</v>
      </c>
      <c r="AF52" s="494">
        <v>0</v>
      </c>
      <c r="AG52" s="495">
        <v>0</v>
      </c>
      <c r="AH52" s="488">
        <v>23</v>
      </c>
      <c r="AI52" s="491">
        <v>44.2</v>
      </c>
      <c r="AJ52" s="489">
        <v>29</v>
      </c>
      <c r="AK52" s="491">
        <v>55.8</v>
      </c>
      <c r="AL52" s="493">
        <v>0</v>
      </c>
      <c r="AM52" s="492">
        <v>0</v>
      </c>
      <c r="AN52" s="488">
        <v>26</v>
      </c>
      <c r="AO52" s="491">
        <v>50</v>
      </c>
      <c r="AP52" s="489">
        <v>26</v>
      </c>
      <c r="AQ52" s="491">
        <v>50</v>
      </c>
      <c r="AR52" s="493">
        <v>0</v>
      </c>
      <c r="AS52" s="492">
        <v>0</v>
      </c>
      <c r="AT52" s="488">
        <v>23</v>
      </c>
      <c r="AU52" s="491">
        <v>44.2</v>
      </c>
      <c r="AV52" s="489">
        <v>29</v>
      </c>
      <c r="AW52" s="491">
        <v>55.8</v>
      </c>
      <c r="AX52" s="493">
        <v>0</v>
      </c>
      <c r="AY52" s="492">
        <v>0</v>
      </c>
      <c r="AZ52" s="488">
        <v>23</v>
      </c>
      <c r="BA52" s="491">
        <v>42.6</v>
      </c>
      <c r="BB52" s="489">
        <v>31</v>
      </c>
      <c r="BC52" s="491">
        <v>57.4</v>
      </c>
      <c r="BD52" s="493">
        <v>0</v>
      </c>
      <c r="BE52" s="492">
        <v>0</v>
      </c>
      <c r="BF52" s="488">
        <v>22</v>
      </c>
      <c r="BG52" s="491">
        <v>42.3</v>
      </c>
      <c r="BH52" s="489">
        <v>30</v>
      </c>
      <c r="BI52" s="491">
        <v>57.7</v>
      </c>
      <c r="BJ52" s="493">
        <v>0</v>
      </c>
      <c r="BK52" s="492">
        <v>0</v>
      </c>
      <c r="BL52" s="639"/>
    </row>
    <row r="53" spans="1:64" ht="20.100000000000001" customHeight="1" x14ac:dyDescent="0.2">
      <c r="A53" s="469" t="s">
        <v>267</v>
      </c>
      <c r="B53" s="470" t="s">
        <v>453</v>
      </c>
      <c r="C53" s="473" t="s">
        <v>127</v>
      </c>
      <c r="D53" s="488">
        <v>60</v>
      </c>
      <c r="E53" s="489">
        <v>54.5</v>
      </c>
      <c r="F53" s="489">
        <v>50</v>
      </c>
      <c r="G53" s="490">
        <v>45.5</v>
      </c>
      <c r="H53" s="488">
        <v>68</v>
      </c>
      <c r="I53" s="489">
        <v>61.8</v>
      </c>
      <c r="J53" s="489">
        <v>42</v>
      </c>
      <c r="K53" s="490">
        <v>38.200000000000003</v>
      </c>
      <c r="L53" s="488">
        <v>64</v>
      </c>
      <c r="M53" s="489">
        <v>58.7</v>
      </c>
      <c r="N53" s="489">
        <v>45</v>
      </c>
      <c r="O53" s="490">
        <v>41.3</v>
      </c>
      <c r="P53" s="488">
        <v>70</v>
      </c>
      <c r="Q53" s="489">
        <v>63.6</v>
      </c>
      <c r="R53" s="489">
        <v>40</v>
      </c>
      <c r="S53" s="489">
        <v>36.4</v>
      </c>
      <c r="T53" s="493">
        <v>0</v>
      </c>
      <c r="U53" s="492">
        <v>0</v>
      </c>
      <c r="V53" s="488">
        <v>70</v>
      </c>
      <c r="W53" s="491">
        <v>63.6</v>
      </c>
      <c r="X53" s="489">
        <v>40</v>
      </c>
      <c r="Y53" s="491">
        <v>36.4</v>
      </c>
      <c r="Z53" s="493">
        <v>0</v>
      </c>
      <c r="AA53" s="492">
        <v>0</v>
      </c>
      <c r="AB53" s="488">
        <v>59</v>
      </c>
      <c r="AC53" s="491">
        <v>53.6</v>
      </c>
      <c r="AD53" s="489">
        <v>51</v>
      </c>
      <c r="AE53" s="491">
        <v>46.4</v>
      </c>
      <c r="AF53" s="494">
        <v>0</v>
      </c>
      <c r="AG53" s="495">
        <v>0</v>
      </c>
      <c r="AH53" s="488">
        <v>53</v>
      </c>
      <c r="AI53" s="491">
        <v>44.2</v>
      </c>
      <c r="AJ53" s="489">
        <v>67</v>
      </c>
      <c r="AK53" s="491">
        <v>55.8</v>
      </c>
      <c r="AL53" s="493">
        <v>0</v>
      </c>
      <c r="AM53" s="492">
        <v>0</v>
      </c>
      <c r="AN53" s="488">
        <v>64</v>
      </c>
      <c r="AO53" s="491">
        <v>53.3</v>
      </c>
      <c r="AP53" s="489">
        <v>55</v>
      </c>
      <c r="AQ53" s="491">
        <v>45.8</v>
      </c>
      <c r="AR53" s="493">
        <v>1</v>
      </c>
      <c r="AS53" s="492">
        <v>0.8</v>
      </c>
      <c r="AT53" s="488">
        <v>53</v>
      </c>
      <c r="AU53" s="491">
        <v>44.2</v>
      </c>
      <c r="AV53" s="489">
        <v>67</v>
      </c>
      <c r="AW53" s="491">
        <v>55.8</v>
      </c>
      <c r="AX53" s="493">
        <v>0</v>
      </c>
      <c r="AY53" s="492">
        <v>0</v>
      </c>
      <c r="AZ53" s="488">
        <v>56</v>
      </c>
      <c r="BA53" s="491">
        <v>46.7</v>
      </c>
      <c r="BB53" s="489">
        <v>64</v>
      </c>
      <c r="BC53" s="491">
        <v>53.3</v>
      </c>
      <c r="BD53" s="493">
        <v>0</v>
      </c>
      <c r="BE53" s="492">
        <v>0</v>
      </c>
      <c r="BF53" s="488">
        <v>55</v>
      </c>
      <c r="BG53" s="491">
        <v>45.8</v>
      </c>
      <c r="BH53" s="489">
        <v>65</v>
      </c>
      <c r="BI53" s="491">
        <v>54.2</v>
      </c>
      <c r="BJ53" s="493">
        <v>0</v>
      </c>
      <c r="BK53" s="492">
        <v>0</v>
      </c>
      <c r="BL53" s="639"/>
    </row>
    <row r="54" spans="1:64" ht="20.100000000000001" customHeight="1" x14ac:dyDescent="0.2">
      <c r="A54" s="469" t="s">
        <v>267</v>
      </c>
      <c r="B54" s="470" t="s">
        <v>454</v>
      </c>
      <c r="C54" s="473" t="s">
        <v>132</v>
      </c>
      <c r="D54" s="488">
        <v>29</v>
      </c>
      <c r="E54" s="489">
        <v>39.200000000000003</v>
      </c>
      <c r="F54" s="489">
        <v>45</v>
      </c>
      <c r="G54" s="490">
        <v>60.8</v>
      </c>
      <c r="H54" s="488">
        <v>37</v>
      </c>
      <c r="I54" s="489">
        <v>49.3</v>
      </c>
      <c r="J54" s="489">
        <v>38</v>
      </c>
      <c r="K54" s="490">
        <v>50.7</v>
      </c>
      <c r="L54" s="488">
        <v>40</v>
      </c>
      <c r="M54" s="489">
        <v>54.1</v>
      </c>
      <c r="N54" s="489">
        <v>34</v>
      </c>
      <c r="O54" s="490">
        <v>45.9</v>
      </c>
      <c r="P54" s="488">
        <v>35</v>
      </c>
      <c r="Q54" s="489">
        <v>46.1</v>
      </c>
      <c r="R54" s="489">
        <v>41</v>
      </c>
      <c r="S54" s="489">
        <v>53.9</v>
      </c>
      <c r="T54" s="493">
        <v>0</v>
      </c>
      <c r="U54" s="492">
        <v>0</v>
      </c>
      <c r="V54" s="488">
        <v>35</v>
      </c>
      <c r="W54" s="491">
        <v>46.1</v>
      </c>
      <c r="X54" s="489">
        <v>40</v>
      </c>
      <c r="Y54" s="491">
        <v>52.6</v>
      </c>
      <c r="Z54" s="493">
        <v>1</v>
      </c>
      <c r="AA54" s="492">
        <v>1.3</v>
      </c>
      <c r="AB54" s="488">
        <v>43</v>
      </c>
      <c r="AC54" s="491">
        <v>57.3</v>
      </c>
      <c r="AD54" s="489">
        <v>32</v>
      </c>
      <c r="AE54" s="491">
        <v>42.7</v>
      </c>
      <c r="AF54" s="494">
        <v>0</v>
      </c>
      <c r="AG54" s="495">
        <v>0</v>
      </c>
      <c r="AH54" s="488">
        <v>35</v>
      </c>
      <c r="AI54" s="491">
        <v>46.7</v>
      </c>
      <c r="AJ54" s="489">
        <v>40</v>
      </c>
      <c r="AK54" s="491">
        <v>53.3</v>
      </c>
      <c r="AL54" s="493">
        <v>0</v>
      </c>
      <c r="AM54" s="492">
        <v>0</v>
      </c>
      <c r="AN54" s="488">
        <v>47</v>
      </c>
      <c r="AO54" s="491">
        <v>61</v>
      </c>
      <c r="AP54" s="489">
        <v>30</v>
      </c>
      <c r="AQ54" s="491">
        <v>39</v>
      </c>
      <c r="AR54" s="493">
        <v>0</v>
      </c>
      <c r="AS54" s="492">
        <v>0</v>
      </c>
      <c r="AT54" s="488">
        <v>44</v>
      </c>
      <c r="AU54" s="491">
        <v>57.9</v>
      </c>
      <c r="AV54" s="489">
        <v>32</v>
      </c>
      <c r="AW54" s="491">
        <v>42.1</v>
      </c>
      <c r="AX54" s="493">
        <v>0</v>
      </c>
      <c r="AY54" s="492">
        <v>0</v>
      </c>
      <c r="AZ54" s="488">
        <v>35</v>
      </c>
      <c r="BA54" s="491">
        <v>45.5</v>
      </c>
      <c r="BB54" s="489">
        <v>42</v>
      </c>
      <c r="BC54" s="491">
        <v>54.5</v>
      </c>
      <c r="BD54" s="493">
        <v>0</v>
      </c>
      <c r="BE54" s="492">
        <v>0</v>
      </c>
      <c r="BF54" s="488">
        <v>32</v>
      </c>
      <c r="BG54" s="491">
        <v>43.2</v>
      </c>
      <c r="BH54" s="489">
        <v>42</v>
      </c>
      <c r="BI54" s="491">
        <v>56.8</v>
      </c>
      <c r="BJ54" s="493">
        <v>0</v>
      </c>
      <c r="BK54" s="492">
        <v>0</v>
      </c>
      <c r="BL54" s="639"/>
    </row>
    <row r="55" spans="1:64" ht="20.100000000000001" customHeight="1" x14ac:dyDescent="0.2">
      <c r="A55" s="469" t="s">
        <v>272</v>
      </c>
      <c r="B55" s="470" t="s">
        <v>455</v>
      </c>
      <c r="C55" s="473" t="s">
        <v>127</v>
      </c>
      <c r="D55" s="488">
        <v>37</v>
      </c>
      <c r="E55" s="489">
        <v>64.900000000000006</v>
      </c>
      <c r="F55" s="489">
        <v>20</v>
      </c>
      <c r="G55" s="490">
        <v>35.1</v>
      </c>
      <c r="H55" s="488">
        <v>39</v>
      </c>
      <c r="I55" s="489">
        <v>70.900000000000006</v>
      </c>
      <c r="J55" s="489">
        <v>16</v>
      </c>
      <c r="K55" s="490">
        <v>29.1</v>
      </c>
      <c r="L55" s="488">
        <v>34</v>
      </c>
      <c r="M55" s="489">
        <v>60.7</v>
      </c>
      <c r="N55" s="489">
        <v>22</v>
      </c>
      <c r="O55" s="490">
        <v>39.299999999999997</v>
      </c>
      <c r="P55" s="488">
        <v>36</v>
      </c>
      <c r="Q55" s="489">
        <v>63.2</v>
      </c>
      <c r="R55" s="489">
        <v>21</v>
      </c>
      <c r="S55" s="489">
        <v>36.799999999999997</v>
      </c>
      <c r="T55" s="493">
        <v>0</v>
      </c>
      <c r="U55" s="492">
        <v>0</v>
      </c>
      <c r="V55" s="488">
        <v>27</v>
      </c>
      <c r="W55" s="491">
        <v>50</v>
      </c>
      <c r="X55" s="489">
        <v>27</v>
      </c>
      <c r="Y55" s="491">
        <v>50</v>
      </c>
      <c r="Z55" s="493">
        <v>0</v>
      </c>
      <c r="AA55" s="492">
        <v>0</v>
      </c>
      <c r="AB55" s="488">
        <v>26</v>
      </c>
      <c r="AC55" s="491">
        <v>48.1</v>
      </c>
      <c r="AD55" s="489">
        <v>28</v>
      </c>
      <c r="AE55" s="491">
        <v>51.9</v>
      </c>
      <c r="AF55" s="494">
        <v>0</v>
      </c>
      <c r="AG55" s="495">
        <v>0</v>
      </c>
      <c r="AH55" s="488">
        <v>35</v>
      </c>
      <c r="AI55" s="491">
        <v>64.8</v>
      </c>
      <c r="AJ55" s="489">
        <v>19</v>
      </c>
      <c r="AK55" s="491">
        <v>35.200000000000003</v>
      </c>
      <c r="AL55" s="493">
        <v>0</v>
      </c>
      <c r="AM55" s="492">
        <v>0</v>
      </c>
      <c r="AN55" s="488">
        <v>27</v>
      </c>
      <c r="AO55" s="491">
        <v>50.9</v>
      </c>
      <c r="AP55" s="489">
        <v>26</v>
      </c>
      <c r="AQ55" s="491">
        <v>49.1</v>
      </c>
      <c r="AR55" s="493">
        <v>0</v>
      </c>
      <c r="AS55" s="492">
        <v>0</v>
      </c>
      <c r="AT55" s="488">
        <v>34</v>
      </c>
      <c r="AU55" s="491">
        <v>65.400000000000006</v>
      </c>
      <c r="AV55" s="489">
        <v>18</v>
      </c>
      <c r="AW55" s="491">
        <v>34.6</v>
      </c>
      <c r="AX55" s="493">
        <v>0</v>
      </c>
      <c r="AY55" s="492">
        <v>0</v>
      </c>
      <c r="AZ55" s="488">
        <v>26</v>
      </c>
      <c r="BA55" s="491">
        <v>48.1</v>
      </c>
      <c r="BB55" s="489">
        <v>28</v>
      </c>
      <c r="BC55" s="491">
        <v>51.9</v>
      </c>
      <c r="BD55" s="493">
        <v>0</v>
      </c>
      <c r="BE55" s="492">
        <v>0</v>
      </c>
      <c r="BF55" s="488">
        <v>28</v>
      </c>
      <c r="BG55" s="491">
        <v>51.9</v>
      </c>
      <c r="BH55" s="489">
        <v>26</v>
      </c>
      <c r="BI55" s="491">
        <v>48.1</v>
      </c>
      <c r="BJ55" s="493">
        <v>0</v>
      </c>
      <c r="BK55" s="492">
        <v>0</v>
      </c>
      <c r="BL55" s="639"/>
    </row>
    <row r="56" spans="1:64" ht="20.100000000000001" customHeight="1" x14ac:dyDescent="0.2">
      <c r="A56" s="469" t="s">
        <v>276</v>
      </c>
      <c r="B56" s="470" t="s">
        <v>456</v>
      </c>
      <c r="C56" s="473" t="s">
        <v>127</v>
      </c>
      <c r="D56" s="488">
        <v>45</v>
      </c>
      <c r="E56" s="491">
        <v>60</v>
      </c>
      <c r="F56" s="489">
        <v>30</v>
      </c>
      <c r="G56" s="492">
        <v>40</v>
      </c>
      <c r="H56" s="488">
        <v>47</v>
      </c>
      <c r="I56" s="489">
        <v>62.7</v>
      </c>
      <c r="J56" s="489">
        <v>28</v>
      </c>
      <c r="K56" s="490">
        <v>37.299999999999997</v>
      </c>
      <c r="L56" s="488">
        <v>50</v>
      </c>
      <c r="M56" s="489">
        <v>65.8</v>
      </c>
      <c r="N56" s="489">
        <v>26</v>
      </c>
      <c r="O56" s="490">
        <v>34.200000000000003</v>
      </c>
      <c r="P56" s="488">
        <v>44</v>
      </c>
      <c r="Q56" s="489">
        <v>57.9</v>
      </c>
      <c r="R56" s="489">
        <v>32</v>
      </c>
      <c r="S56" s="489">
        <v>42.1</v>
      </c>
      <c r="T56" s="493">
        <v>0</v>
      </c>
      <c r="U56" s="492">
        <v>0</v>
      </c>
      <c r="V56" s="488">
        <v>40</v>
      </c>
      <c r="W56" s="491">
        <v>52.6</v>
      </c>
      <c r="X56" s="489">
        <v>36</v>
      </c>
      <c r="Y56" s="491">
        <v>47.4</v>
      </c>
      <c r="Z56" s="493">
        <v>0</v>
      </c>
      <c r="AA56" s="492">
        <v>0</v>
      </c>
      <c r="AB56" s="488">
        <v>43</v>
      </c>
      <c r="AC56" s="491">
        <v>56.6</v>
      </c>
      <c r="AD56" s="489">
        <v>33</v>
      </c>
      <c r="AE56" s="491">
        <v>43.4</v>
      </c>
      <c r="AF56" s="494">
        <v>0</v>
      </c>
      <c r="AG56" s="495">
        <v>0</v>
      </c>
      <c r="AH56" s="488">
        <v>40</v>
      </c>
      <c r="AI56" s="491">
        <v>52.6</v>
      </c>
      <c r="AJ56" s="489">
        <v>36</v>
      </c>
      <c r="AK56" s="491">
        <v>47.4</v>
      </c>
      <c r="AL56" s="493">
        <v>0</v>
      </c>
      <c r="AM56" s="492">
        <v>0</v>
      </c>
      <c r="AN56" s="488">
        <v>43</v>
      </c>
      <c r="AO56" s="491">
        <v>55.1</v>
      </c>
      <c r="AP56" s="489">
        <v>35</v>
      </c>
      <c r="AQ56" s="491">
        <v>44.9</v>
      </c>
      <c r="AR56" s="493">
        <v>0</v>
      </c>
      <c r="AS56" s="492">
        <v>0</v>
      </c>
      <c r="AT56" s="488">
        <v>39</v>
      </c>
      <c r="AU56" s="491">
        <v>52.7</v>
      </c>
      <c r="AV56" s="489">
        <v>35</v>
      </c>
      <c r="AW56" s="491">
        <v>47.3</v>
      </c>
      <c r="AX56" s="493">
        <v>0</v>
      </c>
      <c r="AY56" s="492">
        <v>0</v>
      </c>
      <c r="AZ56" s="488">
        <v>42</v>
      </c>
      <c r="BA56" s="491">
        <v>56</v>
      </c>
      <c r="BB56" s="489">
        <v>33</v>
      </c>
      <c r="BC56" s="491">
        <v>44</v>
      </c>
      <c r="BD56" s="493">
        <v>0</v>
      </c>
      <c r="BE56" s="492">
        <v>0</v>
      </c>
      <c r="BF56" s="488">
        <v>38</v>
      </c>
      <c r="BG56" s="491">
        <v>50.7</v>
      </c>
      <c r="BH56" s="489">
        <v>37</v>
      </c>
      <c r="BI56" s="491">
        <v>49.3</v>
      </c>
      <c r="BJ56" s="493">
        <v>0</v>
      </c>
      <c r="BK56" s="492">
        <v>0</v>
      </c>
      <c r="BL56" s="639"/>
    </row>
    <row r="57" spans="1:64" ht="20.100000000000001" customHeight="1" x14ac:dyDescent="0.2">
      <c r="A57" s="469" t="s">
        <v>279</v>
      </c>
      <c r="B57" s="470" t="s">
        <v>457</v>
      </c>
      <c r="C57" s="473" t="s">
        <v>283</v>
      </c>
      <c r="D57" s="488">
        <v>73</v>
      </c>
      <c r="E57" s="489">
        <v>56.6</v>
      </c>
      <c r="F57" s="489">
        <v>56</v>
      </c>
      <c r="G57" s="490">
        <v>43.4</v>
      </c>
      <c r="H57" s="488">
        <v>66</v>
      </c>
      <c r="I57" s="489">
        <v>51.6</v>
      </c>
      <c r="J57" s="489">
        <v>62</v>
      </c>
      <c r="K57" s="490">
        <v>48.4</v>
      </c>
      <c r="L57" s="488">
        <v>84</v>
      </c>
      <c r="M57" s="491">
        <v>60</v>
      </c>
      <c r="N57" s="489">
        <v>56</v>
      </c>
      <c r="O57" s="492">
        <v>40</v>
      </c>
      <c r="P57" s="488">
        <v>71</v>
      </c>
      <c r="Q57" s="489">
        <v>50.7</v>
      </c>
      <c r="R57" s="489">
        <v>69</v>
      </c>
      <c r="S57" s="489">
        <v>49.3</v>
      </c>
      <c r="T57" s="493">
        <v>0</v>
      </c>
      <c r="U57" s="492">
        <v>0</v>
      </c>
      <c r="V57" s="488">
        <v>85</v>
      </c>
      <c r="W57" s="491">
        <v>60.7</v>
      </c>
      <c r="X57" s="489">
        <v>53</v>
      </c>
      <c r="Y57" s="491">
        <v>37.9</v>
      </c>
      <c r="Z57" s="493">
        <v>2</v>
      </c>
      <c r="AA57" s="492">
        <v>1.4</v>
      </c>
      <c r="AB57" s="488">
        <v>80</v>
      </c>
      <c r="AC57" s="491">
        <v>57.6</v>
      </c>
      <c r="AD57" s="489">
        <v>59</v>
      </c>
      <c r="AE57" s="491">
        <v>42.4</v>
      </c>
      <c r="AF57" s="494">
        <v>0</v>
      </c>
      <c r="AG57" s="495">
        <v>0</v>
      </c>
      <c r="AH57" s="488">
        <v>64</v>
      </c>
      <c r="AI57" s="491">
        <v>45.7</v>
      </c>
      <c r="AJ57" s="489">
        <v>66</v>
      </c>
      <c r="AK57" s="491">
        <v>47.1</v>
      </c>
      <c r="AL57" s="493">
        <v>10</v>
      </c>
      <c r="AM57" s="492">
        <v>7.1</v>
      </c>
      <c r="AN57" s="488">
        <v>64</v>
      </c>
      <c r="AO57" s="491">
        <v>45.1</v>
      </c>
      <c r="AP57" s="489">
        <v>74</v>
      </c>
      <c r="AQ57" s="491">
        <v>52.1</v>
      </c>
      <c r="AR57" s="493">
        <v>4</v>
      </c>
      <c r="AS57" s="492">
        <v>2.8</v>
      </c>
      <c r="AT57" s="488">
        <v>73</v>
      </c>
      <c r="AU57" s="491">
        <v>51.8</v>
      </c>
      <c r="AV57" s="489">
        <v>68</v>
      </c>
      <c r="AW57" s="491">
        <v>48.2</v>
      </c>
      <c r="AX57" s="493">
        <v>0</v>
      </c>
      <c r="AY57" s="492">
        <v>0</v>
      </c>
      <c r="AZ57" s="488">
        <v>73</v>
      </c>
      <c r="BA57" s="491">
        <v>51.4</v>
      </c>
      <c r="BB57" s="489">
        <v>69</v>
      </c>
      <c r="BC57" s="491">
        <v>48.6</v>
      </c>
      <c r="BD57" s="493">
        <v>0</v>
      </c>
      <c r="BE57" s="492">
        <v>0</v>
      </c>
      <c r="BF57" s="488">
        <v>73</v>
      </c>
      <c r="BG57" s="491">
        <v>51.4</v>
      </c>
      <c r="BH57" s="489">
        <v>69</v>
      </c>
      <c r="BI57" s="491">
        <v>48.6</v>
      </c>
      <c r="BJ57" s="493">
        <v>0</v>
      </c>
      <c r="BK57" s="492">
        <v>0</v>
      </c>
      <c r="BL57" s="639"/>
    </row>
    <row r="58" spans="1:64" ht="20.100000000000001" customHeight="1" x14ac:dyDescent="0.2">
      <c r="A58" s="469" t="s">
        <v>279</v>
      </c>
      <c r="B58" s="470" t="s">
        <v>458</v>
      </c>
      <c r="C58" s="473" t="s">
        <v>132</v>
      </c>
      <c r="D58" s="488">
        <v>55</v>
      </c>
      <c r="E58" s="489">
        <v>45.1</v>
      </c>
      <c r="F58" s="489">
        <v>67</v>
      </c>
      <c r="G58" s="490">
        <v>54.9</v>
      </c>
      <c r="H58" s="488">
        <v>55</v>
      </c>
      <c r="I58" s="489">
        <v>45.8</v>
      </c>
      <c r="J58" s="489">
        <v>65</v>
      </c>
      <c r="K58" s="490">
        <v>54.2</v>
      </c>
      <c r="L58" s="488">
        <v>52</v>
      </c>
      <c r="M58" s="489">
        <v>44.1</v>
      </c>
      <c r="N58" s="489">
        <v>66</v>
      </c>
      <c r="O58" s="490">
        <v>55.9</v>
      </c>
      <c r="P58" s="488">
        <v>50</v>
      </c>
      <c r="Q58" s="489">
        <v>41.3</v>
      </c>
      <c r="R58" s="489">
        <v>71</v>
      </c>
      <c r="S58" s="489">
        <v>58.7</v>
      </c>
      <c r="T58" s="493">
        <v>0</v>
      </c>
      <c r="U58" s="492">
        <v>0</v>
      </c>
      <c r="V58" s="488">
        <v>50</v>
      </c>
      <c r="W58" s="491">
        <v>40</v>
      </c>
      <c r="X58" s="489">
        <v>72</v>
      </c>
      <c r="Y58" s="491">
        <v>57.6</v>
      </c>
      <c r="Z58" s="493">
        <v>3</v>
      </c>
      <c r="AA58" s="492">
        <v>2.4</v>
      </c>
      <c r="AB58" s="488">
        <v>52</v>
      </c>
      <c r="AC58" s="491">
        <v>39.1</v>
      </c>
      <c r="AD58" s="489">
        <v>81</v>
      </c>
      <c r="AE58" s="491">
        <v>60.9</v>
      </c>
      <c r="AF58" s="494">
        <v>0</v>
      </c>
      <c r="AG58" s="495">
        <v>0</v>
      </c>
      <c r="AH58" s="488">
        <v>50</v>
      </c>
      <c r="AI58" s="491">
        <v>37.299999999999997</v>
      </c>
      <c r="AJ58" s="489">
        <v>84</v>
      </c>
      <c r="AK58" s="491">
        <v>62.7</v>
      </c>
      <c r="AL58" s="493">
        <v>0</v>
      </c>
      <c r="AM58" s="492">
        <v>0</v>
      </c>
      <c r="AN58" s="488">
        <v>50</v>
      </c>
      <c r="AO58" s="491">
        <v>36.799999999999997</v>
      </c>
      <c r="AP58" s="489">
        <v>86</v>
      </c>
      <c r="AQ58" s="491">
        <v>63.2</v>
      </c>
      <c r="AR58" s="493">
        <v>0</v>
      </c>
      <c r="AS58" s="492">
        <v>0</v>
      </c>
      <c r="AT58" s="488">
        <v>41</v>
      </c>
      <c r="AU58" s="491">
        <v>30.1</v>
      </c>
      <c r="AV58" s="489">
        <v>95</v>
      </c>
      <c r="AW58" s="491">
        <v>69.900000000000006</v>
      </c>
      <c r="AX58" s="493">
        <v>0</v>
      </c>
      <c r="AY58" s="492">
        <v>0</v>
      </c>
      <c r="AZ58" s="488">
        <v>44</v>
      </c>
      <c r="BA58" s="491">
        <v>29.3</v>
      </c>
      <c r="BB58" s="489">
        <v>106</v>
      </c>
      <c r="BC58" s="491">
        <v>70.7</v>
      </c>
      <c r="BD58" s="493">
        <v>0</v>
      </c>
      <c r="BE58" s="492">
        <v>0</v>
      </c>
      <c r="BF58" s="488">
        <v>53</v>
      </c>
      <c r="BG58" s="491">
        <v>35.299999999999997</v>
      </c>
      <c r="BH58" s="489">
        <v>97</v>
      </c>
      <c r="BI58" s="491">
        <v>64.7</v>
      </c>
      <c r="BJ58" s="493">
        <v>0</v>
      </c>
      <c r="BK58" s="492">
        <v>0</v>
      </c>
      <c r="BL58" s="639"/>
    </row>
    <row r="59" spans="1:64" ht="20.100000000000001" customHeight="1" x14ac:dyDescent="0.2">
      <c r="A59" s="469" t="s">
        <v>279</v>
      </c>
      <c r="B59" s="470" t="s">
        <v>459</v>
      </c>
      <c r="C59" s="473" t="s">
        <v>283</v>
      </c>
      <c r="D59" s="488">
        <v>44</v>
      </c>
      <c r="E59" s="489">
        <v>55.7</v>
      </c>
      <c r="F59" s="489">
        <v>35</v>
      </c>
      <c r="G59" s="490">
        <v>44.3</v>
      </c>
      <c r="H59" s="488">
        <v>45</v>
      </c>
      <c r="I59" s="489">
        <v>56.3</v>
      </c>
      <c r="J59" s="489">
        <v>35</v>
      </c>
      <c r="K59" s="490">
        <v>43.8</v>
      </c>
      <c r="L59" s="488">
        <v>33</v>
      </c>
      <c r="M59" s="489">
        <v>41.3</v>
      </c>
      <c r="N59" s="489">
        <v>47</v>
      </c>
      <c r="O59" s="490">
        <v>58.8</v>
      </c>
      <c r="P59" s="488">
        <v>38</v>
      </c>
      <c r="Q59" s="489">
        <v>48.1</v>
      </c>
      <c r="R59" s="489">
        <v>41</v>
      </c>
      <c r="S59" s="489">
        <v>51.9</v>
      </c>
      <c r="T59" s="493">
        <v>0</v>
      </c>
      <c r="U59" s="492">
        <v>0</v>
      </c>
      <c r="V59" s="488">
        <v>49</v>
      </c>
      <c r="W59" s="491">
        <v>61.3</v>
      </c>
      <c r="X59" s="489">
        <v>30</v>
      </c>
      <c r="Y59" s="491">
        <v>37.5</v>
      </c>
      <c r="Z59" s="493">
        <v>1</v>
      </c>
      <c r="AA59" s="492">
        <v>1.3</v>
      </c>
      <c r="AB59" s="488">
        <v>35</v>
      </c>
      <c r="AC59" s="491">
        <v>43.8</v>
      </c>
      <c r="AD59" s="489">
        <v>45</v>
      </c>
      <c r="AE59" s="491">
        <v>56.3</v>
      </c>
      <c r="AF59" s="494">
        <v>0</v>
      </c>
      <c r="AG59" s="495">
        <v>0</v>
      </c>
      <c r="AH59" s="488">
        <v>38</v>
      </c>
      <c r="AI59" s="491">
        <v>49.4</v>
      </c>
      <c r="AJ59" s="489">
        <v>39</v>
      </c>
      <c r="AK59" s="491">
        <v>50.6</v>
      </c>
      <c r="AL59" s="493">
        <v>0</v>
      </c>
      <c r="AM59" s="492">
        <v>0</v>
      </c>
      <c r="AN59" s="488">
        <v>33</v>
      </c>
      <c r="AO59" s="491">
        <v>41.3</v>
      </c>
      <c r="AP59" s="489">
        <v>47</v>
      </c>
      <c r="AQ59" s="491">
        <v>58.8</v>
      </c>
      <c r="AR59" s="493">
        <v>0</v>
      </c>
      <c r="AS59" s="492">
        <v>0</v>
      </c>
      <c r="AT59" s="488">
        <v>31</v>
      </c>
      <c r="AU59" s="491">
        <v>38.799999999999997</v>
      </c>
      <c r="AV59" s="489">
        <v>49</v>
      </c>
      <c r="AW59" s="491">
        <v>61.3</v>
      </c>
      <c r="AX59" s="493">
        <v>0</v>
      </c>
      <c r="AY59" s="492">
        <v>0</v>
      </c>
      <c r="AZ59" s="488">
        <v>35</v>
      </c>
      <c r="BA59" s="491">
        <v>43.8</v>
      </c>
      <c r="BB59" s="489">
        <v>45</v>
      </c>
      <c r="BC59" s="491">
        <v>56.3</v>
      </c>
      <c r="BD59" s="493">
        <v>0</v>
      </c>
      <c r="BE59" s="492">
        <v>0</v>
      </c>
      <c r="BF59" s="488">
        <v>35</v>
      </c>
      <c r="BG59" s="491">
        <v>43.8</v>
      </c>
      <c r="BH59" s="489">
        <v>45</v>
      </c>
      <c r="BI59" s="491">
        <v>56.3</v>
      </c>
      <c r="BJ59" s="493">
        <v>0</v>
      </c>
      <c r="BK59" s="492">
        <v>0</v>
      </c>
      <c r="BL59" s="639"/>
    </row>
    <row r="60" spans="1:64" ht="20.100000000000001" customHeight="1" x14ac:dyDescent="0.2">
      <c r="A60" s="469" t="s">
        <v>288</v>
      </c>
      <c r="B60" s="470" t="s">
        <v>460</v>
      </c>
      <c r="C60" s="473" t="s">
        <v>127</v>
      </c>
      <c r="D60" s="488">
        <v>31</v>
      </c>
      <c r="E60" s="489">
        <v>43.1</v>
      </c>
      <c r="F60" s="489">
        <v>41</v>
      </c>
      <c r="G60" s="490">
        <v>56.9</v>
      </c>
      <c r="H60" s="488">
        <v>39</v>
      </c>
      <c r="I60" s="489">
        <v>52.7</v>
      </c>
      <c r="J60" s="489">
        <v>35</v>
      </c>
      <c r="K60" s="490">
        <v>47.3</v>
      </c>
      <c r="L60" s="488">
        <v>31</v>
      </c>
      <c r="M60" s="489">
        <v>41.3</v>
      </c>
      <c r="N60" s="489">
        <v>44</v>
      </c>
      <c r="O60" s="490">
        <v>58.7</v>
      </c>
      <c r="P60" s="488">
        <v>41</v>
      </c>
      <c r="Q60" s="489">
        <v>54.7</v>
      </c>
      <c r="R60" s="489">
        <v>34</v>
      </c>
      <c r="S60" s="489">
        <v>45.3</v>
      </c>
      <c r="T60" s="493">
        <v>0</v>
      </c>
      <c r="U60" s="492">
        <v>0</v>
      </c>
      <c r="V60" s="488">
        <v>42</v>
      </c>
      <c r="W60" s="491">
        <v>56</v>
      </c>
      <c r="X60" s="489">
        <v>33</v>
      </c>
      <c r="Y60" s="491">
        <v>44</v>
      </c>
      <c r="Z60" s="493">
        <v>0</v>
      </c>
      <c r="AA60" s="492">
        <v>0</v>
      </c>
      <c r="AB60" s="488">
        <v>39</v>
      </c>
      <c r="AC60" s="491">
        <v>52</v>
      </c>
      <c r="AD60" s="489">
        <v>36</v>
      </c>
      <c r="AE60" s="491">
        <v>48</v>
      </c>
      <c r="AF60" s="494">
        <v>0</v>
      </c>
      <c r="AG60" s="495">
        <v>0</v>
      </c>
      <c r="AH60" s="488">
        <v>39</v>
      </c>
      <c r="AI60" s="491">
        <v>52</v>
      </c>
      <c r="AJ60" s="489">
        <v>36</v>
      </c>
      <c r="AK60" s="491">
        <v>48</v>
      </c>
      <c r="AL60" s="493">
        <v>0</v>
      </c>
      <c r="AM60" s="492">
        <v>0</v>
      </c>
      <c r="AN60" s="488">
        <v>36</v>
      </c>
      <c r="AO60" s="491">
        <v>47.4</v>
      </c>
      <c r="AP60" s="489">
        <v>40</v>
      </c>
      <c r="AQ60" s="491">
        <v>52.6</v>
      </c>
      <c r="AR60" s="493">
        <v>0</v>
      </c>
      <c r="AS60" s="492">
        <v>0</v>
      </c>
      <c r="AT60" s="488">
        <v>45</v>
      </c>
      <c r="AU60" s="491">
        <v>57.7</v>
      </c>
      <c r="AV60" s="489">
        <v>33</v>
      </c>
      <c r="AW60" s="491">
        <v>42.3</v>
      </c>
      <c r="AX60" s="493">
        <v>0</v>
      </c>
      <c r="AY60" s="492">
        <v>0</v>
      </c>
      <c r="AZ60" s="488">
        <v>38</v>
      </c>
      <c r="BA60" s="491">
        <v>48.7</v>
      </c>
      <c r="BB60" s="489">
        <v>40</v>
      </c>
      <c r="BC60" s="491">
        <v>51.3</v>
      </c>
      <c r="BD60" s="493">
        <v>0</v>
      </c>
      <c r="BE60" s="492">
        <v>0</v>
      </c>
      <c r="BF60" s="488">
        <v>41</v>
      </c>
      <c r="BG60" s="491">
        <v>52.6</v>
      </c>
      <c r="BH60" s="489">
        <v>37</v>
      </c>
      <c r="BI60" s="491">
        <v>47.4</v>
      </c>
      <c r="BJ60" s="493">
        <v>0</v>
      </c>
      <c r="BK60" s="492">
        <v>0</v>
      </c>
      <c r="BL60" s="639"/>
    </row>
    <row r="61" spans="1:64" ht="20.100000000000001" customHeight="1" x14ac:dyDescent="0.2">
      <c r="A61" s="469" t="s">
        <v>291</v>
      </c>
      <c r="B61" s="470" t="s">
        <v>461</v>
      </c>
      <c r="C61" s="473" t="s">
        <v>132</v>
      </c>
      <c r="D61" s="494">
        <v>0</v>
      </c>
      <c r="E61" s="494">
        <v>0</v>
      </c>
      <c r="F61" s="494">
        <v>0</v>
      </c>
      <c r="G61" s="494">
        <v>0</v>
      </c>
      <c r="H61" s="494">
        <v>0</v>
      </c>
      <c r="I61" s="494">
        <v>0</v>
      </c>
      <c r="J61" s="494">
        <v>0</v>
      </c>
      <c r="K61" s="494">
        <v>0</v>
      </c>
      <c r="L61" s="494">
        <v>0</v>
      </c>
      <c r="M61" s="494">
        <v>0</v>
      </c>
      <c r="N61" s="494">
        <v>0</v>
      </c>
      <c r="O61" s="494">
        <v>0</v>
      </c>
      <c r="P61" s="494">
        <v>0</v>
      </c>
      <c r="Q61" s="494">
        <v>0</v>
      </c>
      <c r="R61" s="494">
        <v>0</v>
      </c>
      <c r="S61" s="494">
        <v>0</v>
      </c>
      <c r="T61" s="494">
        <v>0</v>
      </c>
      <c r="U61" s="494">
        <v>0</v>
      </c>
      <c r="V61" s="494">
        <v>0</v>
      </c>
      <c r="W61" s="494">
        <v>0</v>
      </c>
      <c r="X61" s="494">
        <v>0</v>
      </c>
      <c r="Y61" s="494">
        <v>0</v>
      </c>
      <c r="Z61" s="494">
        <v>0</v>
      </c>
      <c r="AA61" s="494">
        <v>0</v>
      </c>
      <c r="AB61" s="494">
        <v>0</v>
      </c>
      <c r="AC61" s="494">
        <v>0</v>
      </c>
      <c r="AD61" s="494">
        <v>0</v>
      </c>
      <c r="AE61" s="494">
        <v>0</v>
      </c>
      <c r="AF61" s="494">
        <v>0</v>
      </c>
      <c r="AG61" s="494">
        <v>0</v>
      </c>
      <c r="AH61" s="494">
        <v>0</v>
      </c>
      <c r="AI61" s="494">
        <v>0</v>
      </c>
      <c r="AJ61" s="494">
        <v>0</v>
      </c>
      <c r="AK61" s="494">
        <v>0</v>
      </c>
      <c r="AL61" s="494">
        <v>0</v>
      </c>
      <c r="AM61" s="494">
        <v>0</v>
      </c>
      <c r="AN61" s="494">
        <v>0</v>
      </c>
      <c r="AO61" s="494">
        <v>0</v>
      </c>
      <c r="AP61" s="494">
        <v>0</v>
      </c>
      <c r="AQ61" s="494">
        <v>0</v>
      </c>
      <c r="AR61" s="494">
        <v>0</v>
      </c>
      <c r="AS61" s="494">
        <v>0</v>
      </c>
      <c r="AT61" s="494">
        <v>0</v>
      </c>
      <c r="AU61" s="494">
        <v>0</v>
      </c>
      <c r="AV61" s="494">
        <v>0</v>
      </c>
      <c r="AW61" s="494">
        <v>0</v>
      </c>
      <c r="AX61" s="494">
        <v>0</v>
      </c>
      <c r="AY61" s="494">
        <v>0</v>
      </c>
      <c r="AZ61" s="494">
        <v>0</v>
      </c>
      <c r="BA61" s="494">
        <v>0</v>
      </c>
      <c r="BB61" s="494">
        <v>0</v>
      </c>
      <c r="BC61" s="494">
        <v>0</v>
      </c>
      <c r="BD61" s="494">
        <v>0</v>
      </c>
      <c r="BE61" s="494">
        <v>0</v>
      </c>
      <c r="BF61" s="488">
        <v>37</v>
      </c>
      <c r="BG61" s="491">
        <v>46.3</v>
      </c>
      <c r="BH61" s="489">
        <v>43</v>
      </c>
      <c r="BI61" s="491">
        <v>53.8</v>
      </c>
      <c r="BJ61" s="493">
        <v>0</v>
      </c>
      <c r="BK61" s="492">
        <v>0</v>
      </c>
      <c r="BL61" s="639"/>
    </row>
    <row r="62" spans="1:64" ht="20.100000000000001" customHeight="1" x14ac:dyDescent="0.2">
      <c r="A62" s="469" t="s">
        <v>291</v>
      </c>
      <c r="B62" s="470" t="s">
        <v>462</v>
      </c>
      <c r="C62" s="473" t="s">
        <v>132</v>
      </c>
      <c r="D62" s="488">
        <v>24</v>
      </c>
      <c r="E62" s="491">
        <v>40</v>
      </c>
      <c r="F62" s="489">
        <v>36</v>
      </c>
      <c r="G62" s="492">
        <v>60</v>
      </c>
      <c r="H62" s="488">
        <v>27</v>
      </c>
      <c r="I62" s="489">
        <v>43.5</v>
      </c>
      <c r="J62" s="489">
        <v>35</v>
      </c>
      <c r="K62" s="490">
        <v>56.5</v>
      </c>
      <c r="L62" s="488">
        <v>28</v>
      </c>
      <c r="M62" s="489">
        <v>46.7</v>
      </c>
      <c r="N62" s="489">
        <v>32</v>
      </c>
      <c r="O62" s="490">
        <v>53.3</v>
      </c>
      <c r="P62" s="488">
        <v>18</v>
      </c>
      <c r="Q62" s="489">
        <v>29.5</v>
      </c>
      <c r="R62" s="489">
        <v>43</v>
      </c>
      <c r="S62" s="489">
        <v>70.5</v>
      </c>
      <c r="T62" s="493">
        <v>0</v>
      </c>
      <c r="U62" s="492">
        <v>0</v>
      </c>
      <c r="V62" s="488">
        <v>27</v>
      </c>
      <c r="W62" s="491">
        <v>44.3</v>
      </c>
      <c r="X62" s="489">
        <v>34</v>
      </c>
      <c r="Y62" s="491">
        <v>55.7</v>
      </c>
      <c r="Z62" s="493">
        <v>0</v>
      </c>
      <c r="AA62" s="492">
        <v>0</v>
      </c>
      <c r="AB62" s="488">
        <v>27</v>
      </c>
      <c r="AC62" s="491">
        <v>44.3</v>
      </c>
      <c r="AD62" s="489">
        <v>34</v>
      </c>
      <c r="AE62" s="491">
        <v>55.7</v>
      </c>
      <c r="AF62" s="494">
        <v>0</v>
      </c>
      <c r="AG62" s="495">
        <v>0</v>
      </c>
      <c r="AH62" s="488">
        <v>24</v>
      </c>
      <c r="AI62" s="491">
        <v>39.299999999999997</v>
      </c>
      <c r="AJ62" s="489">
        <v>37</v>
      </c>
      <c r="AK62" s="491">
        <v>60.7</v>
      </c>
      <c r="AL62" s="493">
        <v>0</v>
      </c>
      <c r="AM62" s="492">
        <v>0</v>
      </c>
      <c r="AN62" s="488">
        <v>25</v>
      </c>
      <c r="AO62" s="491">
        <v>40.299999999999997</v>
      </c>
      <c r="AP62" s="489">
        <v>37</v>
      </c>
      <c r="AQ62" s="491">
        <v>59.7</v>
      </c>
      <c r="AR62" s="493">
        <v>0</v>
      </c>
      <c r="AS62" s="492">
        <v>0</v>
      </c>
      <c r="AT62" s="488">
        <v>16</v>
      </c>
      <c r="AU62" s="491">
        <v>26.2</v>
      </c>
      <c r="AV62" s="489">
        <v>45</v>
      </c>
      <c r="AW62" s="491">
        <v>73.8</v>
      </c>
      <c r="AX62" s="493">
        <v>0</v>
      </c>
      <c r="AY62" s="492">
        <v>0</v>
      </c>
      <c r="AZ62" s="488">
        <v>18</v>
      </c>
      <c r="BA62" s="491">
        <v>29</v>
      </c>
      <c r="BB62" s="489">
        <v>44</v>
      </c>
      <c r="BC62" s="491">
        <v>71</v>
      </c>
      <c r="BD62" s="493">
        <v>0</v>
      </c>
      <c r="BE62" s="492">
        <v>0</v>
      </c>
      <c r="BF62" s="488">
        <v>26</v>
      </c>
      <c r="BG62" s="491">
        <v>34.700000000000003</v>
      </c>
      <c r="BH62" s="489">
        <v>49</v>
      </c>
      <c r="BI62" s="491">
        <v>65.3</v>
      </c>
      <c r="BJ62" s="493">
        <v>0</v>
      </c>
      <c r="BK62" s="492">
        <v>0</v>
      </c>
      <c r="BL62" s="639"/>
    </row>
    <row r="63" spans="1:64" ht="20.100000000000001" customHeight="1" x14ac:dyDescent="0.2">
      <c r="A63" s="469" t="s">
        <v>291</v>
      </c>
      <c r="B63" s="470" t="s">
        <v>464</v>
      </c>
      <c r="C63" s="473" t="s">
        <v>127</v>
      </c>
      <c r="D63" s="488">
        <v>63</v>
      </c>
      <c r="E63" s="491">
        <v>70</v>
      </c>
      <c r="F63" s="489">
        <v>27</v>
      </c>
      <c r="G63" s="492">
        <v>30</v>
      </c>
      <c r="H63" s="488">
        <v>64</v>
      </c>
      <c r="I63" s="489">
        <v>71.900000000000006</v>
      </c>
      <c r="J63" s="489">
        <v>25</v>
      </c>
      <c r="K63" s="490">
        <v>28.1</v>
      </c>
      <c r="L63" s="488">
        <v>50</v>
      </c>
      <c r="M63" s="489">
        <v>55.6</v>
      </c>
      <c r="N63" s="489">
        <v>40</v>
      </c>
      <c r="O63" s="490">
        <v>44.4</v>
      </c>
      <c r="P63" s="488">
        <v>59</v>
      </c>
      <c r="Q63" s="489">
        <v>62.8</v>
      </c>
      <c r="R63" s="489">
        <v>35</v>
      </c>
      <c r="S63" s="489">
        <v>37.200000000000003</v>
      </c>
      <c r="T63" s="493">
        <v>0</v>
      </c>
      <c r="U63" s="492">
        <v>0</v>
      </c>
      <c r="V63" s="488">
        <v>55</v>
      </c>
      <c r="W63" s="491">
        <v>55.6</v>
      </c>
      <c r="X63" s="489">
        <v>44</v>
      </c>
      <c r="Y63" s="491">
        <v>44.4</v>
      </c>
      <c r="Z63" s="493">
        <v>0</v>
      </c>
      <c r="AA63" s="492">
        <v>0</v>
      </c>
      <c r="AB63" s="488">
        <v>59</v>
      </c>
      <c r="AC63" s="491">
        <v>60.2</v>
      </c>
      <c r="AD63" s="489">
        <v>39</v>
      </c>
      <c r="AE63" s="491">
        <v>39.799999999999997</v>
      </c>
      <c r="AF63" s="494">
        <v>0</v>
      </c>
      <c r="AG63" s="495">
        <v>0</v>
      </c>
      <c r="AH63" s="488">
        <v>62</v>
      </c>
      <c r="AI63" s="491">
        <v>62.6</v>
      </c>
      <c r="AJ63" s="489">
        <v>37</v>
      </c>
      <c r="AK63" s="491">
        <v>37.4</v>
      </c>
      <c r="AL63" s="493">
        <v>0</v>
      </c>
      <c r="AM63" s="492">
        <v>0</v>
      </c>
      <c r="AN63" s="488">
        <v>61</v>
      </c>
      <c r="AO63" s="491">
        <v>62.9</v>
      </c>
      <c r="AP63" s="489">
        <v>36</v>
      </c>
      <c r="AQ63" s="491">
        <v>37.1</v>
      </c>
      <c r="AR63" s="493">
        <v>0</v>
      </c>
      <c r="AS63" s="492">
        <v>0</v>
      </c>
      <c r="AT63" s="488">
        <v>45</v>
      </c>
      <c r="AU63" s="491">
        <v>45.9</v>
      </c>
      <c r="AV63" s="489">
        <v>53</v>
      </c>
      <c r="AW63" s="491">
        <v>54.1</v>
      </c>
      <c r="AX63" s="493">
        <v>0</v>
      </c>
      <c r="AY63" s="492">
        <v>0</v>
      </c>
      <c r="AZ63" s="488">
        <v>61</v>
      </c>
      <c r="BA63" s="491">
        <v>57.5</v>
      </c>
      <c r="BB63" s="489">
        <v>45</v>
      </c>
      <c r="BC63" s="491">
        <v>42.5</v>
      </c>
      <c r="BD63" s="493">
        <v>0</v>
      </c>
      <c r="BE63" s="492">
        <v>0</v>
      </c>
      <c r="BF63" s="488">
        <v>56</v>
      </c>
      <c r="BG63" s="491">
        <v>50.9</v>
      </c>
      <c r="BH63" s="489">
        <v>54</v>
      </c>
      <c r="BI63" s="491">
        <v>49.1</v>
      </c>
      <c r="BJ63" s="493">
        <v>0</v>
      </c>
      <c r="BK63" s="492">
        <v>0</v>
      </c>
      <c r="BL63" s="639"/>
    </row>
    <row r="64" spans="1:64" ht="20.100000000000001" customHeight="1" x14ac:dyDescent="0.2">
      <c r="A64" s="469" t="s">
        <v>300</v>
      </c>
      <c r="B64" s="470" t="s">
        <v>465</v>
      </c>
      <c r="C64" s="473" t="s">
        <v>127</v>
      </c>
      <c r="D64" s="488">
        <v>57</v>
      </c>
      <c r="E64" s="489">
        <v>54.3</v>
      </c>
      <c r="F64" s="489">
        <v>48</v>
      </c>
      <c r="G64" s="490">
        <v>45.7</v>
      </c>
      <c r="H64" s="488">
        <v>54</v>
      </c>
      <c r="I64" s="489">
        <v>51.4</v>
      </c>
      <c r="J64" s="489">
        <v>51</v>
      </c>
      <c r="K64" s="490">
        <v>48.6</v>
      </c>
      <c r="L64" s="488">
        <v>55</v>
      </c>
      <c r="M64" s="489">
        <v>51.9</v>
      </c>
      <c r="N64" s="489">
        <v>51</v>
      </c>
      <c r="O64" s="490">
        <v>48.1</v>
      </c>
      <c r="P64" s="488">
        <v>56</v>
      </c>
      <c r="Q64" s="489">
        <v>53.3</v>
      </c>
      <c r="R64" s="489">
        <v>49</v>
      </c>
      <c r="S64" s="489">
        <v>46.7</v>
      </c>
      <c r="T64" s="493">
        <v>0</v>
      </c>
      <c r="U64" s="492">
        <v>0</v>
      </c>
      <c r="V64" s="488">
        <v>49</v>
      </c>
      <c r="W64" s="491">
        <v>47.1</v>
      </c>
      <c r="X64" s="489">
        <v>55</v>
      </c>
      <c r="Y64" s="491">
        <v>52.9</v>
      </c>
      <c r="Z64" s="493">
        <v>0</v>
      </c>
      <c r="AA64" s="492">
        <v>0</v>
      </c>
      <c r="AB64" s="488">
        <v>49</v>
      </c>
      <c r="AC64" s="491">
        <v>46.2</v>
      </c>
      <c r="AD64" s="489">
        <v>57</v>
      </c>
      <c r="AE64" s="491">
        <v>53.8</v>
      </c>
      <c r="AF64" s="494">
        <v>0</v>
      </c>
      <c r="AG64" s="495">
        <v>0</v>
      </c>
      <c r="AH64" s="488">
        <v>47</v>
      </c>
      <c r="AI64" s="491">
        <v>44.8</v>
      </c>
      <c r="AJ64" s="489">
        <v>58</v>
      </c>
      <c r="AK64" s="491">
        <v>55.2</v>
      </c>
      <c r="AL64" s="493">
        <v>0</v>
      </c>
      <c r="AM64" s="492">
        <v>0</v>
      </c>
      <c r="AN64" s="488">
        <v>44</v>
      </c>
      <c r="AO64" s="491">
        <v>41.5</v>
      </c>
      <c r="AP64" s="489">
        <v>62</v>
      </c>
      <c r="AQ64" s="491">
        <v>58.5</v>
      </c>
      <c r="AR64" s="493">
        <v>0</v>
      </c>
      <c r="AS64" s="492">
        <v>0</v>
      </c>
      <c r="AT64" s="488">
        <v>53</v>
      </c>
      <c r="AU64" s="491">
        <v>50</v>
      </c>
      <c r="AV64" s="489">
        <v>53</v>
      </c>
      <c r="AW64" s="491">
        <v>50</v>
      </c>
      <c r="AX64" s="493">
        <v>0</v>
      </c>
      <c r="AY64" s="492">
        <v>0</v>
      </c>
      <c r="AZ64" s="488">
        <v>50</v>
      </c>
      <c r="BA64" s="491">
        <v>47.6</v>
      </c>
      <c r="BB64" s="489">
        <v>55</v>
      </c>
      <c r="BC64" s="491">
        <v>52.4</v>
      </c>
      <c r="BD64" s="493">
        <v>0</v>
      </c>
      <c r="BE64" s="492">
        <v>0</v>
      </c>
      <c r="BF64" s="488">
        <v>47</v>
      </c>
      <c r="BG64" s="491">
        <v>44.3</v>
      </c>
      <c r="BH64" s="489">
        <v>59</v>
      </c>
      <c r="BI64" s="491">
        <v>55.7</v>
      </c>
      <c r="BJ64" s="493">
        <v>0</v>
      </c>
      <c r="BK64" s="492">
        <v>0</v>
      </c>
      <c r="BL64" s="639"/>
    </row>
    <row r="65" spans="1:64" ht="20.100000000000001" customHeight="1" x14ac:dyDescent="0.2">
      <c r="A65" s="478" t="s">
        <v>300</v>
      </c>
      <c r="B65" s="486" t="s">
        <v>618</v>
      </c>
      <c r="C65" s="560" t="s">
        <v>127</v>
      </c>
      <c r="D65" s="488">
        <v>0</v>
      </c>
      <c r="E65" s="489">
        <v>0</v>
      </c>
      <c r="F65" s="489">
        <v>0</v>
      </c>
      <c r="G65" s="490">
        <v>0</v>
      </c>
      <c r="H65" s="488">
        <v>0</v>
      </c>
      <c r="I65" s="489">
        <v>0</v>
      </c>
      <c r="J65" s="489">
        <v>0</v>
      </c>
      <c r="K65" s="490">
        <v>0</v>
      </c>
      <c r="L65" s="488">
        <v>0</v>
      </c>
      <c r="M65" s="489">
        <v>0</v>
      </c>
      <c r="N65" s="489">
        <v>0</v>
      </c>
      <c r="O65" s="490">
        <v>0</v>
      </c>
      <c r="P65" s="488">
        <v>0</v>
      </c>
      <c r="Q65" s="489">
        <v>0</v>
      </c>
      <c r="R65" s="489">
        <v>0</v>
      </c>
      <c r="S65" s="489">
        <v>0</v>
      </c>
      <c r="T65" s="493">
        <v>0</v>
      </c>
      <c r="U65" s="492">
        <v>0</v>
      </c>
      <c r="V65" s="488">
        <v>0</v>
      </c>
      <c r="W65" s="491">
        <v>0</v>
      </c>
      <c r="X65" s="489">
        <v>0</v>
      </c>
      <c r="Y65" s="491">
        <v>0</v>
      </c>
      <c r="Z65" s="493">
        <v>0</v>
      </c>
      <c r="AA65" s="492">
        <v>0</v>
      </c>
      <c r="AB65" s="488">
        <v>0</v>
      </c>
      <c r="AC65" s="491">
        <v>0</v>
      </c>
      <c r="AD65" s="489">
        <v>0</v>
      </c>
      <c r="AE65" s="491">
        <v>0</v>
      </c>
      <c r="AF65" s="494">
        <v>0</v>
      </c>
      <c r="AG65" s="495">
        <v>0</v>
      </c>
      <c r="AH65" s="488">
        <v>0</v>
      </c>
      <c r="AI65" s="491">
        <v>0</v>
      </c>
      <c r="AJ65" s="489">
        <v>0</v>
      </c>
      <c r="AK65" s="491">
        <v>0</v>
      </c>
      <c r="AL65" s="493">
        <v>0</v>
      </c>
      <c r="AM65" s="492">
        <v>0</v>
      </c>
      <c r="AN65" s="488">
        <v>0</v>
      </c>
      <c r="AO65" s="491">
        <v>0</v>
      </c>
      <c r="AP65" s="489">
        <v>0</v>
      </c>
      <c r="AQ65" s="491">
        <v>0</v>
      </c>
      <c r="AR65" s="493">
        <v>0</v>
      </c>
      <c r="AS65" s="492">
        <v>0</v>
      </c>
      <c r="AT65" s="488">
        <v>0</v>
      </c>
      <c r="AU65" s="491">
        <v>0</v>
      </c>
      <c r="AV65" s="489">
        <v>0</v>
      </c>
      <c r="AW65" s="491">
        <v>0</v>
      </c>
      <c r="AX65" s="493">
        <v>0</v>
      </c>
      <c r="AY65" s="492">
        <v>0</v>
      </c>
      <c r="AZ65" s="488">
        <v>14</v>
      </c>
      <c r="BA65" s="491">
        <v>35</v>
      </c>
      <c r="BB65" s="489">
        <v>26</v>
      </c>
      <c r="BC65" s="491">
        <v>65</v>
      </c>
      <c r="BD65" s="493">
        <v>0</v>
      </c>
      <c r="BE65" s="492">
        <v>0</v>
      </c>
      <c r="BF65" s="488">
        <v>23</v>
      </c>
      <c r="BG65" s="491">
        <v>37.700000000000003</v>
      </c>
      <c r="BH65" s="489">
        <v>38</v>
      </c>
      <c r="BI65" s="491">
        <v>62.3</v>
      </c>
      <c r="BJ65" s="493">
        <v>0</v>
      </c>
      <c r="BK65" s="492">
        <v>0</v>
      </c>
      <c r="BL65" s="639"/>
    </row>
    <row r="66" spans="1:64" ht="20.100000000000001" customHeight="1" x14ac:dyDescent="0.2">
      <c r="A66" s="469" t="s">
        <v>300</v>
      </c>
      <c r="B66" s="470" t="s">
        <v>467</v>
      </c>
      <c r="C66" s="473" t="s">
        <v>127</v>
      </c>
      <c r="D66" s="488">
        <v>49</v>
      </c>
      <c r="E66" s="489">
        <v>47.6</v>
      </c>
      <c r="F66" s="489">
        <v>54</v>
      </c>
      <c r="G66" s="490">
        <v>52.4</v>
      </c>
      <c r="H66" s="488">
        <v>55</v>
      </c>
      <c r="I66" s="489">
        <v>54.5</v>
      </c>
      <c r="J66" s="489">
        <v>46</v>
      </c>
      <c r="K66" s="490">
        <v>45.5</v>
      </c>
      <c r="L66" s="488">
        <v>46</v>
      </c>
      <c r="M66" s="489">
        <v>45.5</v>
      </c>
      <c r="N66" s="489">
        <v>55</v>
      </c>
      <c r="O66" s="490">
        <v>54.5</v>
      </c>
      <c r="P66" s="488">
        <v>38</v>
      </c>
      <c r="Q66" s="489">
        <v>37.6</v>
      </c>
      <c r="R66" s="489">
        <v>63</v>
      </c>
      <c r="S66" s="489">
        <v>62.4</v>
      </c>
      <c r="T66" s="493">
        <v>0</v>
      </c>
      <c r="U66" s="492">
        <v>0</v>
      </c>
      <c r="V66" s="488">
        <v>41</v>
      </c>
      <c r="W66" s="491">
        <v>39.799999999999997</v>
      </c>
      <c r="X66" s="489">
        <v>62</v>
      </c>
      <c r="Y66" s="491">
        <v>60.2</v>
      </c>
      <c r="Z66" s="493">
        <v>0</v>
      </c>
      <c r="AA66" s="492">
        <v>0</v>
      </c>
      <c r="AB66" s="488">
        <v>38</v>
      </c>
      <c r="AC66" s="491">
        <v>36.5</v>
      </c>
      <c r="AD66" s="489">
        <v>66</v>
      </c>
      <c r="AE66" s="491">
        <v>63.5</v>
      </c>
      <c r="AF66" s="494">
        <v>0</v>
      </c>
      <c r="AG66" s="495">
        <v>0</v>
      </c>
      <c r="AH66" s="488">
        <v>45</v>
      </c>
      <c r="AI66" s="491">
        <v>42.9</v>
      </c>
      <c r="AJ66" s="489">
        <v>60</v>
      </c>
      <c r="AK66" s="491">
        <v>57.1</v>
      </c>
      <c r="AL66" s="493">
        <v>0</v>
      </c>
      <c r="AM66" s="492">
        <v>0</v>
      </c>
      <c r="AN66" s="488">
        <v>46</v>
      </c>
      <c r="AO66" s="491">
        <v>43.8</v>
      </c>
      <c r="AP66" s="489">
        <v>59</v>
      </c>
      <c r="AQ66" s="491">
        <v>56.2</v>
      </c>
      <c r="AR66" s="493">
        <v>0</v>
      </c>
      <c r="AS66" s="492">
        <v>0</v>
      </c>
      <c r="AT66" s="488">
        <v>47</v>
      </c>
      <c r="AU66" s="491">
        <v>44.8</v>
      </c>
      <c r="AV66" s="489">
        <v>58</v>
      </c>
      <c r="AW66" s="491">
        <v>55.2</v>
      </c>
      <c r="AX66" s="493">
        <v>0</v>
      </c>
      <c r="AY66" s="492">
        <v>0</v>
      </c>
      <c r="AZ66" s="488">
        <v>45</v>
      </c>
      <c r="BA66" s="491">
        <v>42.5</v>
      </c>
      <c r="BB66" s="489">
        <v>61</v>
      </c>
      <c r="BC66" s="491">
        <v>57.5</v>
      </c>
      <c r="BD66" s="493">
        <v>0</v>
      </c>
      <c r="BE66" s="492">
        <v>0</v>
      </c>
      <c r="BF66" s="488">
        <v>38</v>
      </c>
      <c r="BG66" s="491">
        <v>35.799999999999997</v>
      </c>
      <c r="BH66" s="489">
        <v>68</v>
      </c>
      <c r="BI66" s="491">
        <v>64.2</v>
      </c>
      <c r="BJ66" s="493">
        <v>0</v>
      </c>
      <c r="BK66" s="492">
        <v>0</v>
      </c>
      <c r="BL66" s="639"/>
    </row>
    <row r="67" spans="1:64" ht="20.100000000000001" customHeight="1" x14ac:dyDescent="0.2">
      <c r="A67" s="469" t="s">
        <v>300</v>
      </c>
      <c r="B67" s="470" t="s">
        <v>468</v>
      </c>
      <c r="C67" s="473" t="s">
        <v>127</v>
      </c>
      <c r="D67" s="488">
        <v>55</v>
      </c>
      <c r="E67" s="489">
        <v>55</v>
      </c>
      <c r="F67" s="489">
        <v>45</v>
      </c>
      <c r="G67" s="490">
        <v>45</v>
      </c>
      <c r="H67" s="488">
        <v>43</v>
      </c>
      <c r="I67" s="491">
        <v>43</v>
      </c>
      <c r="J67" s="489">
        <v>57</v>
      </c>
      <c r="K67" s="492">
        <v>57</v>
      </c>
      <c r="L67" s="488">
        <v>53</v>
      </c>
      <c r="M67" s="489">
        <v>49.5</v>
      </c>
      <c r="N67" s="489">
        <v>54</v>
      </c>
      <c r="O67" s="490">
        <v>50.5</v>
      </c>
      <c r="P67" s="488">
        <v>52</v>
      </c>
      <c r="Q67" s="491">
        <v>50</v>
      </c>
      <c r="R67" s="489">
        <v>52</v>
      </c>
      <c r="S67" s="491">
        <v>50</v>
      </c>
      <c r="T67" s="493">
        <v>0</v>
      </c>
      <c r="U67" s="492">
        <v>0</v>
      </c>
      <c r="V67" s="488">
        <v>52</v>
      </c>
      <c r="W67" s="491">
        <v>52</v>
      </c>
      <c r="X67" s="489">
        <v>48</v>
      </c>
      <c r="Y67" s="491">
        <v>48</v>
      </c>
      <c r="Z67" s="493">
        <v>0</v>
      </c>
      <c r="AA67" s="492">
        <v>0</v>
      </c>
      <c r="AB67" s="488">
        <v>39</v>
      </c>
      <c r="AC67" s="491">
        <v>38.6</v>
      </c>
      <c r="AD67" s="489">
        <v>62</v>
      </c>
      <c r="AE67" s="491">
        <v>61.4</v>
      </c>
      <c r="AF67" s="494">
        <v>0</v>
      </c>
      <c r="AG67" s="495">
        <v>0</v>
      </c>
      <c r="AH67" s="488">
        <v>52</v>
      </c>
      <c r="AI67" s="491">
        <v>50</v>
      </c>
      <c r="AJ67" s="489">
        <v>52</v>
      </c>
      <c r="AK67" s="491">
        <v>50</v>
      </c>
      <c r="AL67" s="493">
        <v>0</v>
      </c>
      <c r="AM67" s="492">
        <v>0</v>
      </c>
      <c r="AN67" s="488">
        <v>47</v>
      </c>
      <c r="AO67" s="491">
        <v>44.3</v>
      </c>
      <c r="AP67" s="489">
        <v>59</v>
      </c>
      <c r="AQ67" s="491">
        <v>55.7</v>
      </c>
      <c r="AR67" s="493">
        <v>0</v>
      </c>
      <c r="AS67" s="492">
        <v>0</v>
      </c>
      <c r="AT67" s="488">
        <v>40</v>
      </c>
      <c r="AU67" s="491">
        <v>39.6</v>
      </c>
      <c r="AV67" s="489">
        <v>61</v>
      </c>
      <c r="AW67" s="491">
        <v>60.4</v>
      </c>
      <c r="AX67" s="493">
        <v>0</v>
      </c>
      <c r="AY67" s="492">
        <v>0</v>
      </c>
      <c r="AZ67" s="488">
        <v>47</v>
      </c>
      <c r="BA67" s="491">
        <v>45.6</v>
      </c>
      <c r="BB67" s="489">
        <v>56</v>
      </c>
      <c r="BC67" s="491">
        <v>54.4</v>
      </c>
      <c r="BD67" s="493">
        <v>0</v>
      </c>
      <c r="BE67" s="492">
        <v>0</v>
      </c>
      <c r="BF67" s="488">
        <v>40</v>
      </c>
      <c r="BG67" s="491">
        <v>37.4</v>
      </c>
      <c r="BH67" s="489">
        <v>67</v>
      </c>
      <c r="BI67" s="491">
        <v>62.6</v>
      </c>
      <c r="BJ67" s="493">
        <v>0</v>
      </c>
      <c r="BK67" s="492">
        <v>0</v>
      </c>
      <c r="BL67" s="639"/>
    </row>
    <row r="68" spans="1:64" ht="20.100000000000001" customHeight="1" x14ac:dyDescent="0.2">
      <c r="A68" s="469" t="s">
        <v>309</v>
      </c>
      <c r="B68" s="470" t="s">
        <v>619</v>
      </c>
      <c r="C68" s="473" t="s">
        <v>132</v>
      </c>
      <c r="D68" s="488">
        <v>59</v>
      </c>
      <c r="E68" s="489">
        <v>73.8</v>
      </c>
      <c r="F68" s="489">
        <v>21</v>
      </c>
      <c r="G68" s="490">
        <v>26.3</v>
      </c>
      <c r="H68" s="488">
        <v>64</v>
      </c>
      <c r="I68" s="491">
        <v>80</v>
      </c>
      <c r="J68" s="489">
        <v>16</v>
      </c>
      <c r="K68" s="492">
        <v>20</v>
      </c>
      <c r="L68" s="488">
        <v>41</v>
      </c>
      <c r="M68" s="489">
        <v>51.3</v>
      </c>
      <c r="N68" s="489">
        <v>39</v>
      </c>
      <c r="O68" s="490">
        <v>48.8</v>
      </c>
      <c r="P68" s="488">
        <v>45</v>
      </c>
      <c r="Q68" s="489">
        <v>54.9</v>
      </c>
      <c r="R68" s="489">
        <v>37</v>
      </c>
      <c r="S68" s="489">
        <v>45.1</v>
      </c>
      <c r="T68" s="493">
        <v>0</v>
      </c>
      <c r="U68" s="492">
        <v>0</v>
      </c>
      <c r="V68" s="488">
        <v>48</v>
      </c>
      <c r="W68" s="491">
        <v>57.1</v>
      </c>
      <c r="X68" s="489">
        <v>36</v>
      </c>
      <c r="Y68" s="491">
        <v>42.9</v>
      </c>
      <c r="Z68" s="493">
        <v>0</v>
      </c>
      <c r="AA68" s="492">
        <v>0</v>
      </c>
      <c r="AB68" s="488">
        <v>48</v>
      </c>
      <c r="AC68" s="491">
        <v>57.1</v>
      </c>
      <c r="AD68" s="489">
        <v>36</v>
      </c>
      <c r="AE68" s="491">
        <v>42.9</v>
      </c>
      <c r="AF68" s="494">
        <v>0</v>
      </c>
      <c r="AG68" s="495">
        <v>0</v>
      </c>
      <c r="AH68" s="488">
        <v>54</v>
      </c>
      <c r="AI68" s="491">
        <v>54</v>
      </c>
      <c r="AJ68" s="489">
        <v>46</v>
      </c>
      <c r="AK68" s="491">
        <v>46</v>
      </c>
      <c r="AL68" s="493">
        <v>0</v>
      </c>
      <c r="AM68" s="492">
        <v>0</v>
      </c>
      <c r="AN68" s="488">
        <v>53</v>
      </c>
      <c r="AO68" s="491">
        <v>53</v>
      </c>
      <c r="AP68" s="489">
        <v>47</v>
      </c>
      <c r="AQ68" s="491">
        <v>47</v>
      </c>
      <c r="AR68" s="493">
        <v>0</v>
      </c>
      <c r="AS68" s="492">
        <v>0</v>
      </c>
      <c r="AT68" s="488">
        <v>50</v>
      </c>
      <c r="AU68" s="491">
        <v>49</v>
      </c>
      <c r="AV68" s="489">
        <v>52</v>
      </c>
      <c r="AW68" s="491">
        <v>51</v>
      </c>
      <c r="AX68" s="493">
        <v>0</v>
      </c>
      <c r="AY68" s="492">
        <v>0</v>
      </c>
      <c r="AZ68" s="488">
        <v>49</v>
      </c>
      <c r="BA68" s="491">
        <v>49</v>
      </c>
      <c r="BB68" s="489">
        <v>51</v>
      </c>
      <c r="BC68" s="491">
        <v>51</v>
      </c>
      <c r="BD68" s="493">
        <v>0</v>
      </c>
      <c r="BE68" s="492">
        <v>0</v>
      </c>
      <c r="BF68" s="488">
        <v>54</v>
      </c>
      <c r="BG68" s="491">
        <v>53.5</v>
      </c>
      <c r="BH68" s="489">
        <v>47</v>
      </c>
      <c r="BI68" s="491">
        <v>46.5</v>
      </c>
      <c r="BJ68" s="493">
        <v>0</v>
      </c>
      <c r="BK68" s="492">
        <v>0</v>
      </c>
      <c r="BL68" s="639"/>
    </row>
    <row r="69" spans="1:64" ht="20.100000000000001" customHeight="1" x14ac:dyDescent="0.2">
      <c r="A69" s="469" t="s">
        <v>309</v>
      </c>
      <c r="B69" s="470" t="s">
        <v>620</v>
      </c>
      <c r="C69" s="473" t="s">
        <v>127</v>
      </c>
      <c r="D69" s="488" t="s">
        <v>496</v>
      </c>
      <c r="E69" s="489" t="s">
        <v>496</v>
      </c>
      <c r="F69" s="489" t="s">
        <v>496</v>
      </c>
      <c r="G69" s="490" t="s">
        <v>496</v>
      </c>
      <c r="H69" s="488">
        <v>16</v>
      </c>
      <c r="I69" s="491">
        <v>80</v>
      </c>
      <c r="J69" s="489">
        <v>4</v>
      </c>
      <c r="K69" s="492">
        <v>20</v>
      </c>
      <c r="L69" s="488">
        <v>17</v>
      </c>
      <c r="M69" s="489">
        <v>73.900000000000006</v>
      </c>
      <c r="N69" s="489">
        <v>6</v>
      </c>
      <c r="O69" s="490">
        <v>26.1</v>
      </c>
      <c r="P69" s="488">
        <v>17</v>
      </c>
      <c r="Q69" s="489">
        <v>60.7</v>
      </c>
      <c r="R69" s="489">
        <v>11</v>
      </c>
      <c r="S69" s="489">
        <v>39.299999999999997</v>
      </c>
      <c r="T69" s="493">
        <v>0</v>
      </c>
      <c r="U69" s="492">
        <v>0</v>
      </c>
      <c r="V69" s="488">
        <v>31</v>
      </c>
      <c r="W69" s="491">
        <v>67.400000000000006</v>
      </c>
      <c r="X69" s="489">
        <v>14</v>
      </c>
      <c r="Y69" s="491">
        <v>30.4</v>
      </c>
      <c r="Z69" s="493">
        <v>1</v>
      </c>
      <c r="AA69" s="492">
        <v>2.2000000000000002</v>
      </c>
      <c r="AB69" s="488">
        <v>40</v>
      </c>
      <c r="AC69" s="491">
        <v>80</v>
      </c>
      <c r="AD69" s="489">
        <v>10</v>
      </c>
      <c r="AE69" s="491">
        <v>20</v>
      </c>
      <c r="AF69" s="494">
        <v>0</v>
      </c>
      <c r="AG69" s="495">
        <v>0</v>
      </c>
      <c r="AH69" s="488">
        <v>27</v>
      </c>
      <c r="AI69" s="491">
        <v>55.1</v>
      </c>
      <c r="AJ69" s="489">
        <v>22</v>
      </c>
      <c r="AK69" s="491">
        <v>44.9</v>
      </c>
      <c r="AL69" s="493">
        <v>0</v>
      </c>
      <c r="AM69" s="492">
        <v>0</v>
      </c>
      <c r="AN69" s="488">
        <v>40</v>
      </c>
      <c r="AO69" s="491">
        <v>80</v>
      </c>
      <c r="AP69" s="489">
        <v>10</v>
      </c>
      <c r="AQ69" s="491">
        <v>20</v>
      </c>
      <c r="AR69" s="493">
        <v>0</v>
      </c>
      <c r="AS69" s="492">
        <v>0</v>
      </c>
      <c r="AT69" s="488">
        <v>25</v>
      </c>
      <c r="AU69" s="491">
        <v>49</v>
      </c>
      <c r="AV69" s="489">
        <v>26</v>
      </c>
      <c r="AW69" s="491">
        <v>51</v>
      </c>
      <c r="AX69" s="493">
        <v>0</v>
      </c>
      <c r="AY69" s="492">
        <v>0</v>
      </c>
      <c r="AZ69" s="488">
        <v>38</v>
      </c>
      <c r="BA69" s="491">
        <v>76</v>
      </c>
      <c r="BB69" s="489">
        <v>12</v>
      </c>
      <c r="BC69" s="491">
        <v>24</v>
      </c>
      <c r="BD69" s="493">
        <v>0</v>
      </c>
      <c r="BE69" s="492">
        <v>0</v>
      </c>
      <c r="BF69" s="488">
        <v>25</v>
      </c>
      <c r="BG69" s="491">
        <v>50</v>
      </c>
      <c r="BH69" s="489">
        <v>25</v>
      </c>
      <c r="BI69" s="491">
        <v>50</v>
      </c>
      <c r="BJ69" s="493">
        <v>0</v>
      </c>
      <c r="BK69" s="492">
        <v>0</v>
      </c>
      <c r="BL69" s="639"/>
    </row>
    <row r="70" spans="1:64" ht="20.100000000000001" customHeight="1" x14ac:dyDescent="0.2">
      <c r="A70" s="469" t="s">
        <v>314</v>
      </c>
      <c r="B70" s="470" t="s">
        <v>493</v>
      </c>
      <c r="C70" s="473" t="s">
        <v>127</v>
      </c>
      <c r="D70" s="488">
        <v>45</v>
      </c>
      <c r="E70" s="489">
        <v>46.4</v>
      </c>
      <c r="F70" s="489">
        <v>52</v>
      </c>
      <c r="G70" s="490">
        <v>53.6</v>
      </c>
      <c r="H70" s="488">
        <v>49</v>
      </c>
      <c r="I70" s="491">
        <v>50</v>
      </c>
      <c r="J70" s="489">
        <v>49</v>
      </c>
      <c r="K70" s="492">
        <v>50</v>
      </c>
      <c r="L70" s="488">
        <v>57</v>
      </c>
      <c r="M70" s="489">
        <v>58.2</v>
      </c>
      <c r="N70" s="489">
        <v>41</v>
      </c>
      <c r="O70" s="490">
        <v>41.8</v>
      </c>
      <c r="P70" s="488">
        <v>59</v>
      </c>
      <c r="Q70" s="489">
        <v>62.1</v>
      </c>
      <c r="R70" s="489">
        <v>36</v>
      </c>
      <c r="S70" s="489">
        <v>37.9</v>
      </c>
      <c r="T70" s="493">
        <v>0</v>
      </c>
      <c r="U70" s="492">
        <v>0</v>
      </c>
      <c r="V70" s="488">
        <v>39</v>
      </c>
      <c r="W70" s="491">
        <v>39.799999999999997</v>
      </c>
      <c r="X70" s="489">
        <v>58</v>
      </c>
      <c r="Y70" s="491">
        <v>59.2</v>
      </c>
      <c r="Z70" s="493">
        <v>1</v>
      </c>
      <c r="AA70" s="492">
        <v>1</v>
      </c>
      <c r="AB70" s="488">
        <v>46</v>
      </c>
      <c r="AC70" s="491">
        <v>46.9</v>
      </c>
      <c r="AD70" s="489">
        <v>52</v>
      </c>
      <c r="AE70" s="491">
        <v>53.1</v>
      </c>
      <c r="AF70" s="494">
        <v>0</v>
      </c>
      <c r="AG70" s="495">
        <v>0</v>
      </c>
      <c r="AH70" s="488">
        <v>53</v>
      </c>
      <c r="AI70" s="491">
        <v>55.2</v>
      </c>
      <c r="AJ70" s="489">
        <v>43</v>
      </c>
      <c r="AK70" s="491">
        <v>44.8</v>
      </c>
      <c r="AL70" s="493">
        <v>0</v>
      </c>
      <c r="AM70" s="492">
        <v>0</v>
      </c>
      <c r="AN70" s="488">
        <v>48</v>
      </c>
      <c r="AO70" s="491">
        <v>47.5</v>
      </c>
      <c r="AP70" s="489">
        <v>53</v>
      </c>
      <c r="AQ70" s="491">
        <v>52.5</v>
      </c>
      <c r="AR70" s="493">
        <v>0</v>
      </c>
      <c r="AS70" s="492">
        <v>0</v>
      </c>
      <c r="AT70" s="488">
        <v>47</v>
      </c>
      <c r="AU70" s="491">
        <v>49</v>
      </c>
      <c r="AV70" s="489">
        <v>49</v>
      </c>
      <c r="AW70" s="491">
        <v>51</v>
      </c>
      <c r="AX70" s="493">
        <v>0</v>
      </c>
      <c r="AY70" s="492">
        <v>0</v>
      </c>
      <c r="AZ70" s="488">
        <v>46</v>
      </c>
      <c r="BA70" s="491">
        <v>47.9</v>
      </c>
      <c r="BB70" s="489">
        <v>50</v>
      </c>
      <c r="BC70" s="491">
        <v>52.1</v>
      </c>
      <c r="BD70" s="493">
        <v>0</v>
      </c>
      <c r="BE70" s="492">
        <v>0</v>
      </c>
      <c r="BF70" s="488">
        <v>38</v>
      </c>
      <c r="BG70" s="491">
        <v>39.200000000000003</v>
      </c>
      <c r="BH70" s="489">
        <v>59</v>
      </c>
      <c r="BI70" s="491">
        <v>60.8</v>
      </c>
      <c r="BJ70" s="493">
        <v>0</v>
      </c>
      <c r="BK70" s="492">
        <v>0</v>
      </c>
      <c r="BL70" s="639"/>
    </row>
    <row r="71" spans="1:64" ht="20.100000000000001" customHeight="1" x14ac:dyDescent="0.2">
      <c r="A71" s="469" t="s">
        <v>317</v>
      </c>
      <c r="B71" s="470" t="s">
        <v>472</v>
      </c>
      <c r="C71" s="473" t="s">
        <v>127</v>
      </c>
      <c r="D71" s="488">
        <v>41</v>
      </c>
      <c r="E71" s="489">
        <v>66.099999999999994</v>
      </c>
      <c r="F71" s="489">
        <v>21</v>
      </c>
      <c r="G71" s="490">
        <v>33.9</v>
      </c>
      <c r="H71" s="488">
        <v>33</v>
      </c>
      <c r="I71" s="489">
        <v>51.6</v>
      </c>
      <c r="J71" s="489">
        <v>31</v>
      </c>
      <c r="K71" s="490">
        <v>48.4</v>
      </c>
      <c r="L71" s="488">
        <v>34</v>
      </c>
      <c r="M71" s="491">
        <v>54</v>
      </c>
      <c r="N71" s="489">
        <v>29</v>
      </c>
      <c r="O71" s="492">
        <v>46</v>
      </c>
      <c r="P71" s="488">
        <v>29</v>
      </c>
      <c r="Q71" s="489">
        <v>46.8</v>
      </c>
      <c r="R71" s="489">
        <v>33</v>
      </c>
      <c r="S71" s="489">
        <v>53.2</v>
      </c>
      <c r="T71" s="493">
        <v>0</v>
      </c>
      <c r="U71" s="492">
        <v>0</v>
      </c>
      <c r="V71" s="488">
        <v>31</v>
      </c>
      <c r="W71" s="491">
        <v>49.2</v>
      </c>
      <c r="X71" s="489">
        <v>32</v>
      </c>
      <c r="Y71" s="491">
        <v>50.8</v>
      </c>
      <c r="Z71" s="493">
        <v>0</v>
      </c>
      <c r="AA71" s="492">
        <v>0</v>
      </c>
      <c r="AB71" s="488">
        <v>33</v>
      </c>
      <c r="AC71" s="491">
        <v>52.4</v>
      </c>
      <c r="AD71" s="489">
        <v>30</v>
      </c>
      <c r="AE71" s="491">
        <v>47.6</v>
      </c>
      <c r="AF71" s="494">
        <v>0</v>
      </c>
      <c r="AG71" s="495">
        <v>0</v>
      </c>
      <c r="AH71" s="488">
        <v>35</v>
      </c>
      <c r="AI71" s="491">
        <v>55.6</v>
      </c>
      <c r="AJ71" s="489">
        <v>28</v>
      </c>
      <c r="AK71" s="491">
        <v>44.4</v>
      </c>
      <c r="AL71" s="493">
        <v>0</v>
      </c>
      <c r="AM71" s="492">
        <v>0</v>
      </c>
      <c r="AN71" s="488">
        <v>30</v>
      </c>
      <c r="AO71" s="491">
        <v>49.2</v>
      </c>
      <c r="AP71" s="489">
        <v>30</v>
      </c>
      <c r="AQ71" s="491">
        <v>49.2</v>
      </c>
      <c r="AR71" s="493">
        <v>1</v>
      </c>
      <c r="AS71" s="492">
        <v>1.6</v>
      </c>
      <c r="AT71" s="488">
        <v>27</v>
      </c>
      <c r="AU71" s="491">
        <v>42.9</v>
      </c>
      <c r="AV71" s="489">
        <v>36</v>
      </c>
      <c r="AW71" s="491">
        <v>57.1</v>
      </c>
      <c r="AX71" s="493">
        <v>0</v>
      </c>
      <c r="AY71" s="492">
        <v>0</v>
      </c>
      <c r="AZ71" s="488">
        <v>36</v>
      </c>
      <c r="BA71" s="491">
        <v>57.1</v>
      </c>
      <c r="BB71" s="489">
        <v>27</v>
      </c>
      <c r="BC71" s="491">
        <v>42.9</v>
      </c>
      <c r="BD71" s="493">
        <v>0</v>
      </c>
      <c r="BE71" s="492">
        <v>0</v>
      </c>
      <c r="BF71" s="488">
        <v>22</v>
      </c>
      <c r="BG71" s="491">
        <v>34.9</v>
      </c>
      <c r="BH71" s="489">
        <v>41</v>
      </c>
      <c r="BI71" s="491">
        <v>65.099999999999994</v>
      </c>
      <c r="BJ71" s="493">
        <v>0</v>
      </c>
      <c r="BK71" s="492">
        <v>0</v>
      </c>
      <c r="BL71" s="639"/>
    </row>
    <row r="72" spans="1:64" ht="20.100000000000001" customHeight="1" x14ac:dyDescent="0.2">
      <c r="A72" s="469" t="s">
        <v>320</v>
      </c>
      <c r="B72" s="470" t="s">
        <v>473</v>
      </c>
      <c r="C72" s="473" t="s">
        <v>127</v>
      </c>
      <c r="D72" s="488">
        <v>33</v>
      </c>
      <c r="E72" s="491">
        <v>55</v>
      </c>
      <c r="F72" s="489">
        <v>27</v>
      </c>
      <c r="G72" s="492">
        <v>45</v>
      </c>
      <c r="H72" s="488">
        <v>29</v>
      </c>
      <c r="I72" s="489">
        <v>48.3</v>
      </c>
      <c r="J72" s="489">
        <v>31</v>
      </c>
      <c r="K72" s="490">
        <v>51.7</v>
      </c>
      <c r="L72" s="488">
        <v>29</v>
      </c>
      <c r="M72" s="489">
        <v>48.3</v>
      </c>
      <c r="N72" s="489">
        <v>31</v>
      </c>
      <c r="O72" s="490">
        <v>51.7</v>
      </c>
      <c r="P72" s="488">
        <v>23</v>
      </c>
      <c r="Q72" s="489">
        <v>44.2</v>
      </c>
      <c r="R72" s="489">
        <v>29</v>
      </c>
      <c r="S72" s="489">
        <v>55.8</v>
      </c>
      <c r="T72" s="493">
        <v>0</v>
      </c>
      <c r="U72" s="492">
        <v>0</v>
      </c>
      <c r="V72" s="488">
        <v>22</v>
      </c>
      <c r="W72" s="491">
        <v>44</v>
      </c>
      <c r="X72" s="489">
        <v>28</v>
      </c>
      <c r="Y72" s="491">
        <v>56</v>
      </c>
      <c r="Z72" s="493">
        <v>0</v>
      </c>
      <c r="AA72" s="492">
        <v>0</v>
      </c>
      <c r="AB72" s="488">
        <v>29</v>
      </c>
      <c r="AC72" s="491">
        <v>58</v>
      </c>
      <c r="AD72" s="489">
        <v>21</v>
      </c>
      <c r="AE72" s="491">
        <v>42</v>
      </c>
      <c r="AF72" s="494">
        <v>0</v>
      </c>
      <c r="AG72" s="495">
        <v>0</v>
      </c>
      <c r="AH72" s="488">
        <v>24</v>
      </c>
      <c r="AI72" s="491">
        <v>50</v>
      </c>
      <c r="AJ72" s="489">
        <v>24</v>
      </c>
      <c r="AK72" s="491">
        <v>50</v>
      </c>
      <c r="AL72" s="493">
        <v>0</v>
      </c>
      <c r="AM72" s="492">
        <v>0</v>
      </c>
      <c r="AN72" s="488">
        <v>26</v>
      </c>
      <c r="AO72" s="491">
        <v>55.3</v>
      </c>
      <c r="AP72" s="489">
        <v>21</v>
      </c>
      <c r="AQ72" s="491">
        <v>44.7</v>
      </c>
      <c r="AR72" s="493">
        <v>0</v>
      </c>
      <c r="AS72" s="492">
        <v>0</v>
      </c>
      <c r="AT72" s="488">
        <v>23</v>
      </c>
      <c r="AU72" s="491">
        <v>47.9</v>
      </c>
      <c r="AV72" s="489">
        <v>25</v>
      </c>
      <c r="AW72" s="491">
        <v>52.1</v>
      </c>
      <c r="AX72" s="493">
        <v>0</v>
      </c>
      <c r="AY72" s="492">
        <v>0</v>
      </c>
      <c r="AZ72" s="488">
        <v>22</v>
      </c>
      <c r="BA72" s="491">
        <v>44.9</v>
      </c>
      <c r="BB72" s="489">
        <v>27</v>
      </c>
      <c r="BC72" s="491">
        <v>55.1</v>
      </c>
      <c r="BD72" s="493">
        <v>0</v>
      </c>
      <c r="BE72" s="492">
        <v>0</v>
      </c>
      <c r="BF72" s="488">
        <v>27</v>
      </c>
      <c r="BG72" s="491">
        <v>56.3</v>
      </c>
      <c r="BH72" s="489">
        <v>21</v>
      </c>
      <c r="BI72" s="491">
        <v>43.8</v>
      </c>
      <c r="BJ72" s="493">
        <v>0</v>
      </c>
      <c r="BK72" s="492">
        <v>0</v>
      </c>
      <c r="BL72" s="639"/>
    </row>
    <row r="73" spans="1:64" ht="20.100000000000001" customHeight="1" x14ac:dyDescent="0.2">
      <c r="A73" s="469" t="s">
        <v>323</v>
      </c>
      <c r="B73" s="470" t="s">
        <v>474</v>
      </c>
      <c r="C73" s="473" t="s">
        <v>283</v>
      </c>
      <c r="D73" s="488">
        <v>45</v>
      </c>
      <c r="E73" s="489">
        <v>56.3</v>
      </c>
      <c r="F73" s="489">
        <v>35</v>
      </c>
      <c r="G73" s="490">
        <v>43.8</v>
      </c>
      <c r="H73" s="488">
        <v>55</v>
      </c>
      <c r="I73" s="491">
        <v>55</v>
      </c>
      <c r="J73" s="489">
        <v>45</v>
      </c>
      <c r="K73" s="492">
        <v>45</v>
      </c>
      <c r="L73" s="488">
        <v>49</v>
      </c>
      <c r="M73" s="489">
        <v>48.5</v>
      </c>
      <c r="N73" s="489">
        <v>52</v>
      </c>
      <c r="O73" s="490">
        <v>51.5</v>
      </c>
      <c r="P73" s="488">
        <v>45</v>
      </c>
      <c r="Q73" s="489">
        <v>44.6</v>
      </c>
      <c r="R73" s="489">
        <v>56</v>
      </c>
      <c r="S73" s="489">
        <v>55.4</v>
      </c>
      <c r="T73" s="493">
        <v>0</v>
      </c>
      <c r="U73" s="492">
        <v>0</v>
      </c>
      <c r="V73" s="488">
        <v>50</v>
      </c>
      <c r="W73" s="491">
        <v>49.5</v>
      </c>
      <c r="X73" s="489">
        <v>50</v>
      </c>
      <c r="Y73" s="491">
        <v>49.5</v>
      </c>
      <c r="Z73" s="493">
        <v>1</v>
      </c>
      <c r="AA73" s="492">
        <v>1</v>
      </c>
      <c r="AB73" s="488">
        <v>54</v>
      </c>
      <c r="AC73" s="491">
        <v>52.4</v>
      </c>
      <c r="AD73" s="489">
        <v>49</v>
      </c>
      <c r="AE73" s="491">
        <v>47.6</v>
      </c>
      <c r="AF73" s="494">
        <v>0</v>
      </c>
      <c r="AG73" s="495">
        <v>0</v>
      </c>
      <c r="AH73" s="488">
        <v>45</v>
      </c>
      <c r="AI73" s="491">
        <v>45</v>
      </c>
      <c r="AJ73" s="489">
        <v>55</v>
      </c>
      <c r="AK73" s="491">
        <v>55</v>
      </c>
      <c r="AL73" s="493">
        <v>0</v>
      </c>
      <c r="AM73" s="492">
        <v>0</v>
      </c>
      <c r="AN73" s="488">
        <v>47</v>
      </c>
      <c r="AO73" s="491">
        <v>47</v>
      </c>
      <c r="AP73" s="489">
        <v>53</v>
      </c>
      <c r="AQ73" s="491">
        <v>53</v>
      </c>
      <c r="AR73" s="493">
        <v>0</v>
      </c>
      <c r="AS73" s="492">
        <v>0</v>
      </c>
      <c r="AT73" s="488">
        <v>51</v>
      </c>
      <c r="AU73" s="491">
        <v>47.7</v>
      </c>
      <c r="AV73" s="489">
        <v>56</v>
      </c>
      <c r="AW73" s="491">
        <v>52.3</v>
      </c>
      <c r="AX73" s="493">
        <v>0</v>
      </c>
      <c r="AY73" s="492">
        <v>0</v>
      </c>
      <c r="AZ73" s="488">
        <v>46</v>
      </c>
      <c r="BA73" s="491">
        <v>46</v>
      </c>
      <c r="BB73" s="489">
        <v>54</v>
      </c>
      <c r="BC73" s="491">
        <v>54</v>
      </c>
      <c r="BD73" s="493">
        <v>0</v>
      </c>
      <c r="BE73" s="492">
        <v>0</v>
      </c>
      <c r="BF73" s="488">
        <v>40</v>
      </c>
      <c r="BG73" s="491">
        <v>40</v>
      </c>
      <c r="BH73" s="489">
        <v>60</v>
      </c>
      <c r="BI73" s="491">
        <v>60</v>
      </c>
      <c r="BJ73" s="493">
        <v>0</v>
      </c>
      <c r="BK73" s="492">
        <v>0</v>
      </c>
      <c r="BL73" s="639"/>
    </row>
    <row r="74" spans="1:64" ht="20.100000000000001" customHeight="1" x14ac:dyDescent="0.2">
      <c r="A74" s="469" t="s">
        <v>325</v>
      </c>
      <c r="B74" s="470" t="s">
        <v>475</v>
      </c>
      <c r="C74" s="473" t="s">
        <v>127</v>
      </c>
      <c r="D74" s="488">
        <v>18</v>
      </c>
      <c r="E74" s="491">
        <v>40</v>
      </c>
      <c r="F74" s="489">
        <v>27</v>
      </c>
      <c r="G74" s="492">
        <v>60</v>
      </c>
      <c r="H74" s="488">
        <v>11</v>
      </c>
      <c r="I74" s="489">
        <v>26.2</v>
      </c>
      <c r="J74" s="489">
        <v>31</v>
      </c>
      <c r="K74" s="490">
        <v>73.8</v>
      </c>
      <c r="L74" s="488">
        <v>14</v>
      </c>
      <c r="M74" s="489">
        <v>32.6</v>
      </c>
      <c r="N74" s="489">
        <v>29</v>
      </c>
      <c r="O74" s="490">
        <v>67.400000000000006</v>
      </c>
      <c r="P74" s="488">
        <v>11</v>
      </c>
      <c r="Q74" s="489">
        <v>25.6</v>
      </c>
      <c r="R74" s="489">
        <v>32</v>
      </c>
      <c r="S74" s="489">
        <v>74.400000000000006</v>
      </c>
      <c r="T74" s="493">
        <v>0</v>
      </c>
      <c r="U74" s="492">
        <v>0</v>
      </c>
      <c r="V74" s="488">
        <v>8</v>
      </c>
      <c r="W74" s="491">
        <v>20</v>
      </c>
      <c r="X74" s="489">
        <v>32</v>
      </c>
      <c r="Y74" s="491">
        <v>80</v>
      </c>
      <c r="Z74" s="493">
        <v>0</v>
      </c>
      <c r="AA74" s="492">
        <v>0</v>
      </c>
      <c r="AB74" s="488">
        <v>18</v>
      </c>
      <c r="AC74" s="491">
        <v>41.9</v>
      </c>
      <c r="AD74" s="489">
        <v>25</v>
      </c>
      <c r="AE74" s="491">
        <v>58.1</v>
      </c>
      <c r="AF74" s="494">
        <v>0</v>
      </c>
      <c r="AG74" s="495">
        <v>0</v>
      </c>
      <c r="AH74" s="488">
        <v>16</v>
      </c>
      <c r="AI74" s="491">
        <v>39</v>
      </c>
      <c r="AJ74" s="489">
        <v>25</v>
      </c>
      <c r="AK74" s="491">
        <v>61</v>
      </c>
      <c r="AL74" s="493">
        <v>0</v>
      </c>
      <c r="AM74" s="492">
        <v>0</v>
      </c>
      <c r="AN74" s="488">
        <v>12</v>
      </c>
      <c r="AO74" s="491">
        <v>29.3</v>
      </c>
      <c r="AP74" s="489">
        <v>29</v>
      </c>
      <c r="AQ74" s="491">
        <v>70.7</v>
      </c>
      <c r="AR74" s="493">
        <v>0</v>
      </c>
      <c r="AS74" s="492">
        <v>0</v>
      </c>
      <c r="AT74" s="488">
        <v>13</v>
      </c>
      <c r="AU74" s="491">
        <v>32.5</v>
      </c>
      <c r="AV74" s="489">
        <v>27</v>
      </c>
      <c r="AW74" s="491">
        <v>67.5</v>
      </c>
      <c r="AX74" s="493">
        <v>0</v>
      </c>
      <c r="AY74" s="492">
        <v>0</v>
      </c>
      <c r="AZ74" s="488">
        <v>9</v>
      </c>
      <c r="BA74" s="491">
        <v>20.5</v>
      </c>
      <c r="BB74" s="489">
        <v>35</v>
      </c>
      <c r="BC74" s="491">
        <v>79.5</v>
      </c>
      <c r="BD74" s="493">
        <v>0</v>
      </c>
      <c r="BE74" s="492">
        <v>0</v>
      </c>
      <c r="BF74" s="488">
        <v>10</v>
      </c>
      <c r="BG74" s="491">
        <v>25</v>
      </c>
      <c r="BH74" s="489">
        <v>29</v>
      </c>
      <c r="BI74" s="491">
        <v>72.5</v>
      </c>
      <c r="BJ74" s="493">
        <v>1</v>
      </c>
      <c r="BK74" s="492">
        <v>2.5</v>
      </c>
      <c r="BL74" s="639"/>
    </row>
    <row r="75" spans="1:64" ht="27.75" customHeight="1" thickBot="1" x14ac:dyDescent="0.25">
      <c r="A75" s="52"/>
      <c r="B75" s="53" t="s">
        <v>494</v>
      </c>
      <c r="C75" s="53"/>
      <c r="D75" s="129">
        <v>3009</v>
      </c>
      <c r="E75" s="134">
        <v>52.8</v>
      </c>
      <c r="F75" s="131">
        <v>2688</v>
      </c>
      <c r="G75" s="132">
        <v>47.2</v>
      </c>
      <c r="H75" s="129">
        <v>3149</v>
      </c>
      <c r="I75" s="134">
        <v>53.3</v>
      </c>
      <c r="J75" s="131">
        <v>2755</v>
      </c>
      <c r="K75" s="132">
        <v>46.7</v>
      </c>
      <c r="L75" s="129">
        <v>3120</v>
      </c>
      <c r="M75" s="134">
        <v>52.3</v>
      </c>
      <c r="N75" s="131">
        <v>2847</v>
      </c>
      <c r="O75" s="132">
        <v>47.7</v>
      </c>
      <c r="P75" s="129">
        <v>3053</v>
      </c>
      <c r="Q75" s="134">
        <v>50.9</v>
      </c>
      <c r="R75" s="131">
        <v>2929</v>
      </c>
      <c r="S75" s="134">
        <v>48.8</v>
      </c>
      <c r="T75" s="423">
        <v>18</v>
      </c>
      <c r="U75" s="132">
        <v>0.3</v>
      </c>
      <c r="V75" s="129">
        <v>3119</v>
      </c>
      <c r="W75" s="130">
        <v>50.6</v>
      </c>
      <c r="X75" s="131">
        <v>3021</v>
      </c>
      <c r="Y75" s="130">
        <v>49</v>
      </c>
      <c r="Z75" s="423">
        <v>25</v>
      </c>
      <c r="AA75" s="132">
        <v>0.4</v>
      </c>
      <c r="AB75" s="129">
        <v>3112</v>
      </c>
      <c r="AC75" s="130">
        <v>50.3</v>
      </c>
      <c r="AD75" s="131">
        <v>3069</v>
      </c>
      <c r="AE75" s="130">
        <v>49.6</v>
      </c>
      <c r="AF75" s="425">
        <v>3</v>
      </c>
      <c r="AG75" s="118">
        <v>0.1</v>
      </c>
      <c r="AH75" s="129">
        <v>3061</v>
      </c>
      <c r="AI75" s="130">
        <v>49</v>
      </c>
      <c r="AJ75" s="131">
        <v>3174</v>
      </c>
      <c r="AK75" s="130">
        <v>50.8</v>
      </c>
      <c r="AL75" s="423">
        <v>15</v>
      </c>
      <c r="AM75" s="133">
        <v>0.2</v>
      </c>
      <c r="AN75" s="129">
        <v>2987</v>
      </c>
      <c r="AO75" s="130">
        <v>47.4</v>
      </c>
      <c r="AP75" s="131">
        <v>3312</v>
      </c>
      <c r="AQ75" s="130">
        <v>52.5</v>
      </c>
      <c r="AR75" s="423">
        <v>9</v>
      </c>
      <c r="AS75" s="133">
        <v>0.1</v>
      </c>
      <c r="AT75" s="129">
        <v>2909</v>
      </c>
      <c r="AU75" s="130">
        <v>46.1</v>
      </c>
      <c r="AV75" s="131">
        <v>3402</v>
      </c>
      <c r="AW75" s="130">
        <v>53.9</v>
      </c>
      <c r="AX75" s="423">
        <v>6</v>
      </c>
      <c r="AY75" s="133">
        <v>0.1</v>
      </c>
      <c r="AZ75" s="129">
        <v>2817</v>
      </c>
      <c r="BA75" s="130">
        <v>44.29245283018868</v>
      </c>
      <c r="BB75" s="131">
        <v>3541</v>
      </c>
      <c r="BC75" s="130">
        <v>55.676100628930811</v>
      </c>
      <c r="BD75" s="423">
        <v>2</v>
      </c>
      <c r="BE75" s="133" t="s">
        <v>495</v>
      </c>
      <c r="BF75" s="129">
        <v>2829</v>
      </c>
      <c r="BG75" s="130">
        <v>43.436204514048825</v>
      </c>
      <c r="BH75" s="131">
        <v>3672</v>
      </c>
      <c r="BI75" s="130">
        <v>56.379548595117456</v>
      </c>
      <c r="BJ75" s="423">
        <v>12</v>
      </c>
      <c r="BK75" s="133">
        <v>0.18147606533420335</v>
      </c>
      <c r="BL75" s="639"/>
    </row>
    <row r="76" spans="1:64" ht="27.75" customHeight="1" x14ac:dyDescent="0.2">
      <c r="A76" s="432"/>
      <c r="B76" s="433" t="s">
        <v>477</v>
      </c>
      <c r="C76" s="433"/>
      <c r="D76" s="432"/>
      <c r="E76" s="433"/>
      <c r="F76" s="432"/>
      <c r="G76" s="433"/>
      <c r="H76" s="432"/>
      <c r="I76" s="433"/>
      <c r="J76" s="432"/>
      <c r="K76" s="433"/>
      <c r="L76" s="432"/>
      <c r="M76" s="433"/>
      <c r="N76" s="432"/>
      <c r="O76" s="433"/>
      <c r="P76" s="432"/>
      <c r="Q76" s="433"/>
      <c r="R76" s="432"/>
      <c r="S76" s="433"/>
      <c r="T76" s="432"/>
      <c r="U76" s="433"/>
      <c r="V76" s="432"/>
      <c r="W76" s="433"/>
      <c r="X76" s="432"/>
      <c r="Y76" s="433"/>
      <c r="Z76" s="432"/>
      <c r="AA76" s="433"/>
      <c r="AB76" s="432"/>
      <c r="AC76" s="433"/>
      <c r="AD76" s="432"/>
      <c r="AE76" s="433"/>
      <c r="AF76" s="432"/>
      <c r="AG76" s="433"/>
      <c r="AH76" s="432"/>
      <c r="AI76" s="433"/>
      <c r="AJ76" s="432"/>
      <c r="AK76" s="433"/>
      <c r="AL76" s="432"/>
      <c r="AM76" s="433"/>
      <c r="AN76" s="432"/>
      <c r="AO76" s="433"/>
      <c r="AP76" s="432"/>
      <c r="AQ76" s="433"/>
      <c r="AR76" s="432"/>
      <c r="AS76" s="433"/>
      <c r="AT76" s="432"/>
      <c r="AU76" s="433"/>
      <c r="AV76" s="432"/>
      <c r="AW76" s="433"/>
      <c r="AX76" s="432"/>
      <c r="AY76" s="433"/>
      <c r="AZ76" s="432"/>
      <c r="BA76" s="433"/>
      <c r="BB76" s="432"/>
      <c r="BC76" s="433"/>
      <c r="BD76" s="432"/>
      <c r="BE76" s="433"/>
      <c r="BF76" s="432"/>
      <c r="BG76" s="433"/>
      <c r="BH76" s="432"/>
      <c r="BI76" s="433"/>
      <c r="BJ76" s="432"/>
      <c r="BK76" s="433"/>
    </row>
    <row r="77" spans="1:64" ht="20.100000000000001" customHeight="1" x14ac:dyDescent="0.2">
      <c r="A77" s="54" t="s">
        <v>329</v>
      </c>
      <c r="B77" s="55" t="s">
        <v>330</v>
      </c>
      <c r="C77" s="55" t="s">
        <v>127</v>
      </c>
      <c r="D77" s="434">
        <v>0</v>
      </c>
      <c r="E77" s="405">
        <v>0</v>
      </c>
      <c r="F77" s="405">
        <v>0</v>
      </c>
      <c r="G77" s="424">
        <v>0</v>
      </c>
      <c r="H77" s="434">
        <v>0</v>
      </c>
      <c r="I77" s="405">
        <v>0</v>
      </c>
      <c r="J77" s="405">
        <v>0</v>
      </c>
      <c r="K77" s="424">
        <v>0</v>
      </c>
      <c r="L77" s="434">
        <v>0</v>
      </c>
      <c r="M77" s="405">
        <v>0</v>
      </c>
      <c r="N77" s="405">
        <v>0</v>
      </c>
      <c r="O77" s="424">
        <v>0</v>
      </c>
      <c r="P77" s="434">
        <v>0</v>
      </c>
      <c r="Q77" s="405">
        <v>0</v>
      </c>
      <c r="R77" s="405">
        <v>0</v>
      </c>
      <c r="S77" s="405">
        <v>0</v>
      </c>
      <c r="T77" s="405">
        <v>0</v>
      </c>
      <c r="U77" s="424">
        <v>0</v>
      </c>
      <c r="V77" s="434">
        <v>0</v>
      </c>
      <c r="W77" s="405">
        <v>0</v>
      </c>
      <c r="X77" s="405">
        <v>0</v>
      </c>
      <c r="Y77" s="405">
        <v>0</v>
      </c>
      <c r="Z77" s="405">
        <v>0</v>
      </c>
      <c r="AA77" s="424">
        <v>0</v>
      </c>
      <c r="AB77" s="434">
        <v>0</v>
      </c>
      <c r="AC77" s="405">
        <v>0</v>
      </c>
      <c r="AD77" s="405">
        <v>0</v>
      </c>
      <c r="AE77" s="405">
        <v>0</v>
      </c>
      <c r="AF77" s="424">
        <v>0</v>
      </c>
      <c r="AG77" s="435">
        <v>0</v>
      </c>
      <c r="AH77" s="434">
        <v>0</v>
      </c>
      <c r="AI77" s="405">
        <v>0</v>
      </c>
      <c r="AJ77" s="405">
        <v>0</v>
      </c>
      <c r="AK77" s="405">
        <v>0</v>
      </c>
      <c r="AL77" s="405">
        <v>0</v>
      </c>
      <c r="AM77" s="424">
        <v>0</v>
      </c>
      <c r="AN77" s="119">
        <v>90</v>
      </c>
      <c r="AO77" s="120">
        <v>51.4</v>
      </c>
      <c r="AP77" s="121">
        <v>85</v>
      </c>
      <c r="AQ77" s="120">
        <v>48.6</v>
      </c>
      <c r="AR77" s="405">
        <v>0</v>
      </c>
      <c r="AS77" s="128">
        <v>0</v>
      </c>
      <c r="AT77" s="119">
        <v>57</v>
      </c>
      <c r="AU77" s="120">
        <v>50</v>
      </c>
      <c r="AV77" s="121">
        <v>57</v>
      </c>
      <c r="AW77" s="120">
        <v>50</v>
      </c>
      <c r="AX77" s="405">
        <v>0</v>
      </c>
      <c r="AY77" s="128">
        <v>0</v>
      </c>
      <c r="AZ77" s="119">
        <v>53</v>
      </c>
      <c r="BA77" s="120">
        <v>48.18181818181818</v>
      </c>
      <c r="BB77" s="121">
        <v>57</v>
      </c>
      <c r="BC77" s="120">
        <v>51.81818181818182</v>
      </c>
      <c r="BD77" s="405">
        <v>0</v>
      </c>
      <c r="BE77" s="128">
        <v>0</v>
      </c>
      <c r="BF77" s="119">
        <v>57</v>
      </c>
      <c r="BG77" s="120">
        <v>45.6</v>
      </c>
      <c r="BH77" s="121">
        <v>68</v>
      </c>
      <c r="BI77" s="120">
        <v>54.400000000000006</v>
      </c>
      <c r="BJ77" s="405">
        <v>0</v>
      </c>
      <c r="BK77" s="128">
        <v>0</v>
      </c>
    </row>
    <row r="78" spans="1:64" ht="33" customHeight="1" x14ac:dyDescent="0.2">
      <c r="A78" s="725" t="s">
        <v>633</v>
      </c>
      <c r="B78" s="725"/>
      <c r="C78" s="725"/>
    </row>
    <row r="79" spans="1:64" ht="13.5" x14ac:dyDescent="0.2">
      <c r="A79" s="274" t="s">
        <v>634</v>
      </c>
      <c r="B79" s="280"/>
      <c r="C79" s="280"/>
    </row>
    <row r="80" spans="1:64" x14ac:dyDescent="0.2">
      <c r="A80" s="274"/>
      <c r="B80" s="280"/>
      <c r="C80" s="280"/>
      <c r="BG80" s="306"/>
      <c r="BI80" s="306"/>
    </row>
    <row r="81" spans="1:48" ht="27.75" customHeight="1" x14ac:dyDescent="0.2">
      <c r="A81" s="725" t="s">
        <v>635</v>
      </c>
      <c r="B81" s="725"/>
      <c r="C81" s="725"/>
      <c r="AT81" s="47"/>
      <c r="AU81" s="388"/>
    </row>
    <row r="82" spans="1:48" x14ac:dyDescent="0.2">
      <c r="A82" s="276" t="s">
        <v>556</v>
      </c>
      <c r="B82" s="280"/>
      <c r="C82" s="280"/>
    </row>
    <row r="85" spans="1:48" x14ac:dyDescent="0.2">
      <c r="AP85" s="47"/>
      <c r="AV85" s="47"/>
    </row>
  </sheetData>
  <autoFilter ref="A5:BK5" xr:uid="{48FCFF6B-4C03-442F-8FC3-D2FDA3426EA5}"/>
  <mergeCells count="47">
    <mergeCell ref="BD4:BE4"/>
    <mergeCell ref="A78:C78"/>
    <mergeCell ref="A81:C81"/>
    <mergeCell ref="BF3:BK3"/>
    <mergeCell ref="BF4:BG4"/>
    <mergeCell ref="BH4:BI4"/>
    <mergeCell ref="BJ4:BK4"/>
    <mergeCell ref="AR4:AS4"/>
    <mergeCell ref="AT4:AU4"/>
    <mergeCell ref="AV4:AW4"/>
    <mergeCell ref="AX4:AY4"/>
    <mergeCell ref="AZ4:BA4"/>
    <mergeCell ref="BB4:BC4"/>
    <mergeCell ref="AF4:AG4"/>
    <mergeCell ref="AH4:AI4"/>
    <mergeCell ref="AJ4:AK4"/>
    <mergeCell ref="AL4:AM4"/>
    <mergeCell ref="AN4:AO4"/>
    <mergeCell ref="AP4:AQ4"/>
    <mergeCell ref="T4:U4"/>
    <mergeCell ref="V4:W4"/>
    <mergeCell ref="X4:Y4"/>
    <mergeCell ref="Z4:AA4"/>
    <mergeCell ref="AB4:AC4"/>
    <mergeCell ref="AD4:AE4"/>
    <mergeCell ref="AN3:AS3"/>
    <mergeCell ref="AT3:AY3"/>
    <mergeCell ref="AZ3:BE3"/>
    <mergeCell ref="A4:B4"/>
    <mergeCell ref="D4:E4"/>
    <mergeCell ref="F4:G4"/>
    <mergeCell ref="H3:K3"/>
    <mergeCell ref="L3:O3"/>
    <mergeCell ref="P3:U3"/>
    <mergeCell ref="V3:AA3"/>
    <mergeCell ref="AB3:AG3"/>
    <mergeCell ref="AH3:AM3"/>
    <mergeCell ref="H4:I4"/>
    <mergeCell ref="J4:K4"/>
    <mergeCell ref="L4:M4"/>
    <mergeCell ref="N4:O4"/>
    <mergeCell ref="A1:C1"/>
    <mergeCell ref="A2:B2"/>
    <mergeCell ref="A3:B3"/>
    <mergeCell ref="D3:G3"/>
    <mergeCell ref="R4:S4"/>
    <mergeCell ref="P4:Q4"/>
  </mergeCells>
  <conditionalFormatting sqref="A6:BE8 A10:BE74 D9:BE9">
    <cfRule type="expression" dxfId="91" priority="6">
      <formula>MOD(ROW(),2)=0</formula>
    </cfRule>
  </conditionalFormatting>
  <conditionalFormatting sqref="A65:C65">
    <cfRule type="expression" dxfId="90" priority="5">
      <formula>MOD(ROW(),2)=0</formula>
    </cfRule>
  </conditionalFormatting>
  <conditionalFormatting sqref="BF6:BK74">
    <cfRule type="expression" dxfId="89" priority="3">
      <formula>MOD(ROW(),2)=0</formula>
    </cfRule>
  </conditionalFormatting>
  <conditionalFormatting sqref="C9">
    <cfRule type="expression" dxfId="88" priority="2">
      <formula>MOD(ROW(),2)=0</formula>
    </cfRule>
  </conditionalFormatting>
  <conditionalFormatting sqref="A9:B9">
    <cfRule type="expression" dxfId="87" priority="1">
      <formula>MOD(ROW(),2)=0</formula>
    </cfRule>
  </conditionalFormatting>
  <hyperlinks>
    <hyperlink ref="A2:B2" location="TOC!A1" display="Return to Table of Contents" xr:uid="{6FF6590E-E80D-45B6-8181-3D445BEE2B25}"/>
  </hyperlinks>
  <pageMargins left="0.25" right="0.25" top="0.75" bottom="0.75" header="0.3" footer="0.3"/>
  <pageSetup scale="41" fitToWidth="0" orientation="portrait" horizontalDpi="1200" verticalDpi="1200" r:id="rId1"/>
  <headerFooter>
    <oddHeader>&amp;L&amp;9 2022-23 &amp;"Arial,Italic"Survey of Dental Education&amp;"Arial,Regular"
Report 1 - Academic Programs, Enrollment, and Graduates</oddHeader>
  </headerFooter>
  <colBreaks count="2" manualBreakCount="2">
    <brk id="21" max="81" man="1"/>
    <brk id="39" max="81"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70C0"/>
    <pageSetUpPr fitToPage="1"/>
  </sheetPr>
  <dimension ref="A1:Z21"/>
  <sheetViews>
    <sheetView zoomScaleNormal="100" workbookViewId="0">
      <pane xSplit="8" ySplit="4" topLeftCell="I5" activePane="bottomRight" state="frozen"/>
      <selection pane="topRight" activeCell="I1" sqref="I1"/>
      <selection pane="bottomLeft" activeCell="A5" sqref="A5"/>
      <selection pane="bottomRight"/>
    </sheetView>
  </sheetViews>
  <sheetFormatPr defaultColWidth="9.140625" defaultRowHeight="12.75" x14ac:dyDescent="0.2"/>
  <cols>
    <col min="1" max="1" width="11.5703125" style="1" customWidth="1"/>
    <col min="2" max="2" width="8" style="1" customWidth="1"/>
    <col min="3" max="26" width="7.85546875" style="1" customWidth="1"/>
    <col min="27" max="16384" width="9.140625" style="1"/>
  </cols>
  <sheetData>
    <row r="1" spans="1:26" ht="20.25" customHeight="1" x14ac:dyDescent="0.25">
      <c r="A1" s="2" t="s">
        <v>636</v>
      </c>
    </row>
    <row r="2" spans="1:26" ht="19.5" customHeight="1" x14ac:dyDescent="0.2">
      <c r="A2" s="752" t="s">
        <v>55</v>
      </c>
      <c r="B2" s="752"/>
      <c r="C2" s="752"/>
      <c r="D2" s="752"/>
      <c r="E2" s="752"/>
    </row>
    <row r="3" spans="1:26" ht="90" customHeight="1" x14ac:dyDescent="0.25">
      <c r="A3" s="743"/>
      <c r="B3" s="743"/>
      <c r="C3" s="756" t="s">
        <v>394</v>
      </c>
      <c r="D3" s="743"/>
      <c r="E3" s="743" t="s">
        <v>393</v>
      </c>
      <c r="F3" s="743"/>
      <c r="G3" s="743" t="s">
        <v>637</v>
      </c>
      <c r="H3" s="757"/>
      <c r="I3" s="756" t="s">
        <v>638</v>
      </c>
      <c r="J3" s="757"/>
      <c r="K3" s="756" t="s">
        <v>639</v>
      </c>
      <c r="L3" s="757"/>
      <c r="M3" s="756" t="s">
        <v>640</v>
      </c>
      <c r="N3" s="757"/>
      <c r="O3" s="756" t="s">
        <v>641</v>
      </c>
      <c r="P3" s="757"/>
      <c r="Q3" s="756" t="s">
        <v>505</v>
      </c>
      <c r="R3" s="757"/>
      <c r="S3" s="756" t="s">
        <v>506</v>
      </c>
      <c r="T3" s="757"/>
      <c r="U3" s="756" t="s">
        <v>507</v>
      </c>
      <c r="V3" s="757"/>
      <c r="W3" s="756" t="s">
        <v>508</v>
      </c>
      <c r="X3" s="757"/>
      <c r="Y3" s="743" t="s">
        <v>509</v>
      </c>
      <c r="Z3" s="743"/>
    </row>
    <row r="4" spans="1:26" ht="23.25" customHeight="1" x14ac:dyDescent="0.25">
      <c r="A4" s="18" t="s">
        <v>368</v>
      </c>
      <c r="B4" s="18" t="s">
        <v>395</v>
      </c>
      <c r="C4" s="60" t="s">
        <v>67</v>
      </c>
      <c r="D4" s="18" t="s">
        <v>484</v>
      </c>
      <c r="E4" s="18" t="s">
        <v>67</v>
      </c>
      <c r="F4" s="18" t="s">
        <v>484</v>
      </c>
      <c r="G4" s="18" t="s">
        <v>67</v>
      </c>
      <c r="H4" s="61" t="s">
        <v>484</v>
      </c>
      <c r="I4" s="60" t="s">
        <v>67</v>
      </c>
      <c r="J4" s="61" t="s">
        <v>484</v>
      </c>
      <c r="K4" s="60" t="s">
        <v>67</v>
      </c>
      <c r="L4" s="61" t="s">
        <v>484</v>
      </c>
      <c r="M4" s="60" t="s">
        <v>67</v>
      </c>
      <c r="N4" s="61" t="s">
        <v>484</v>
      </c>
      <c r="O4" s="60" t="s">
        <v>67</v>
      </c>
      <c r="P4" s="61" t="s">
        <v>484</v>
      </c>
      <c r="Q4" s="60" t="s">
        <v>67</v>
      </c>
      <c r="R4" s="61" t="s">
        <v>484</v>
      </c>
      <c r="S4" s="60" t="s">
        <v>67</v>
      </c>
      <c r="T4" s="61" t="s">
        <v>484</v>
      </c>
      <c r="U4" s="60" t="s">
        <v>67</v>
      </c>
      <c r="V4" s="61" t="s">
        <v>484</v>
      </c>
      <c r="W4" s="60" t="s">
        <v>67</v>
      </c>
      <c r="X4" s="61" t="s">
        <v>484</v>
      </c>
      <c r="Y4" s="18" t="s">
        <v>67</v>
      </c>
      <c r="Z4" s="18" t="s">
        <v>484</v>
      </c>
    </row>
    <row r="5" spans="1:26" ht="20.100000000000001" customHeight="1" x14ac:dyDescent="0.2">
      <c r="A5" s="469" t="s">
        <v>376</v>
      </c>
      <c r="B5" s="325">
        <v>5697</v>
      </c>
      <c r="C5" s="497">
        <v>3009</v>
      </c>
      <c r="D5" s="330">
        <v>52.8</v>
      </c>
      <c r="E5" s="325">
        <v>2688</v>
      </c>
      <c r="F5" s="330">
        <v>47.2</v>
      </c>
      <c r="G5" s="326" t="s">
        <v>496</v>
      </c>
      <c r="H5" s="498" t="s">
        <v>496</v>
      </c>
      <c r="I5" s="497">
        <v>3264</v>
      </c>
      <c r="J5" s="499">
        <v>57.3</v>
      </c>
      <c r="K5" s="500">
        <v>312</v>
      </c>
      <c r="L5" s="498">
        <v>5.5</v>
      </c>
      <c r="M5" s="500">
        <v>423</v>
      </c>
      <c r="N5" s="498">
        <v>7.4</v>
      </c>
      <c r="O5" s="500">
        <v>25</v>
      </c>
      <c r="P5" s="498">
        <v>0.4</v>
      </c>
      <c r="Q5" s="497">
        <v>1304</v>
      </c>
      <c r="R5" s="498">
        <v>22.9</v>
      </c>
      <c r="S5" s="500">
        <v>12</v>
      </c>
      <c r="T5" s="498">
        <v>0.2</v>
      </c>
      <c r="U5" s="500">
        <v>123</v>
      </c>
      <c r="V5" s="499">
        <v>2.2000000000000002</v>
      </c>
      <c r="W5" s="500">
        <v>121</v>
      </c>
      <c r="X5" s="498">
        <v>2.1</v>
      </c>
      <c r="Y5" s="326">
        <v>113</v>
      </c>
      <c r="Z5" s="330">
        <v>2</v>
      </c>
    </row>
    <row r="6" spans="1:26" ht="20.100000000000001" customHeight="1" x14ac:dyDescent="0.2">
      <c r="A6" s="469" t="s">
        <v>377</v>
      </c>
      <c r="B6" s="325">
        <v>5904</v>
      </c>
      <c r="C6" s="497">
        <v>3149</v>
      </c>
      <c r="D6" s="326">
        <v>53.3</v>
      </c>
      <c r="E6" s="325">
        <v>2755</v>
      </c>
      <c r="F6" s="326">
        <v>46.7</v>
      </c>
      <c r="G6" s="326" t="s">
        <v>496</v>
      </c>
      <c r="H6" s="498" t="s">
        <v>496</v>
      </c>
      <c r="I6" s="497">
        <v>3221</v>
      </c>
      <c r="J6" s="498">
        <v>54.6</v>
      </c>
      <c r="K6" s="500">
        <v>299</v>
      </c>
      <c r="L6" s="498">
        <v>5.0999999999999996</v>
      </c>
      <c r="M6" s="500">
        <v>508</v>
      </c>
      <c r="N6" s="498">
        <v>8.6</v>
      </c>
      <c r="O6" s="500">
        <v>29</v>
      </c>
      <c r="P6" s="498">
        <v>0.5</v>
      </c>
      <c r="Q6" s="497">
        <v>1453</v>
      </c>
      <c r="R6" s="498">
        <v>24.6</v>
      </c>
      <c r="S6" s="500">
        <v>10</v>
      </c>
      <c r="T6" s="498">
        <v>0.2</v>
      </c>
      <c r="U6" s="500">
        <v>156</v>
      </c>
      <c r="V6" s="498">
        <v>2.6</v>
      </c>
      <c r="W6" s="500">
        <v>104</v>
      </c>
      <c r="X6" s="498">
        <v>1.8</v>
      </c>
      <c r="Y6" s="326">
        <v>124</v>
      </c>
      <c r="Z6" s="330">
        <v>2.1</v>
      </c>
    </row>
    <row r="7" spans="1:26" ht="20.100000000000001" customHeight="1" x14ac:dyDescent="0.2">
      <c r="A7" s="469" t="s">
        <v>378</v>
      </c>
      <c r="B7" s="325">
        <v>5967</v>
      </c>
      <c r="C7" s="497">
        <v>3120</v>
      </c>
      <c r="D7" s="326">
        <v>52.3</v>
      </c>
      <c r="E7" s="325">
        <v>2847</v>
      </c>
      <c r="F7" s="326">
        <v>47.7</v>
      </c>
      <c r="G7" s="326" t="s">
        <v>496</v>
      </c>
      <c r="H7" s="498" t="s">
        <v>496</v>
      </c>
      <c r="I7" s="497">
        <v>3346</v>
      </c>
      <c r="J7" s="498">
        <v>56.1</v>
      </c>
      <c r="K7" s="500">
        <v>282</v>
      </c>
      <c r="L7" s="498">
        <v>4.7</v>
      </c>
      <c r="M7" s="500">
        <v>458</v>
      </c>
      <c r="N7" s="498">
        <v>7.7</v>
      </c>
      <c r="O7" s="500">
        <v>32</v>
      </c>
      <c r="P7" s="498">
        <v>0.5</v>
      </c>
      <c r="Q7" s="497">
        <v>1416</v>
      </c>
      <c r="R7" s="498">
        <v>23.7</v>
      </c>
      <c r="S7" s="500">
        <v>17</v>
      </c>
      <c r="T7" s="498">
        <v>0.3</v>
      </c>
      <c r="U7" s="500">
        <v>130</v>
      </c>
      <c r="V7" s="498">
        <v>2.2000000000000002</v>
      </c>
      <c r="W7" s="500">
        <v>186</v>
      </c>
      <c r="X7" s="498">
        <v>3.1</v>
      </c>
      <c r="Y7" s="326">
        <v>100</v>
      </c>
      <c r="Z7" s="326">
        <v>1.7</v>
      </c>
    </row>
    <row r="8" spans="1:26" ht="20.100000000000001" customHeight="1" x14ac:dyDescent="0.2">
      <c r="A8" s="469" t="s">
        <v>379</v>
      </c>
      <c r="B8" s="325">
        <v>6000</v>
      </c>
      <c r="C8" s="497">
        <v>3053</v>
      </c>
      <c r="D8" s="326">
        <v>50.9</v>
      </c>
      <c r="E8" s="325">
        <v>2929</v>
      </c>
      <c r="F8" s="326">
        <v>48.8</v>
      </c>
      <c r="G8" s="326">
        <v>18</v>
      </c>
      <c r="H8" s="498">
        <v>0.3</v>
      </c>
      <c r="I8" s="497">
        <v>3261</v>
      </c>
      <c r="J8" s="498">
        <v>54.4</v>
      </c>
      <c r="K8" s="500">
        <v>320</v>
      </c>
      <c r="L8" s="498">
        <v>5.3</v>
      </c>
      <c r="M8" s="500">
        <v>532</v>
      </c>
      <c r="N8" s="498">
        <v>8.9</v>
      </c>
      <c r="O8" s="500">
        <v>17</v>
      </c>
      <c r="P8" s="498">
        <v>0.3</v>
      </c>
      <c r="Q8" s="497">
        <v>1397</v>
      </c>
      <c r="R8" s="498">
        <v>23.3</v>
      </c>
      <c r="S8" s="500">
        <v>7</v>
      </c>
      <c r="T8" s="498">
        <v>0.1</v>
      </c>
      <c r="U8" s="500">
        <v>169</v>
      </c>
      <c r="V8" s="498">
        <v>2.8</v>
      </c>
      <c r="W8" s="500">
        <v>193</v>
      </c>
      <c r="X8" s="498">
        <v>3.2</v>
      </c>
      <c r="Y8" s="326">
        <v>104</v>
      </c>
      <c r="Z8" s="326">
        <v>1.7</v>
      </c>
    </row>
    <row r="9" spans="1:26" ht="20.100000000000001" customHeight="1" x14ac:dyDescent="0.2">
      <c r="A9" s="469" t="s">
        <v>380</v>
      </c>
      <c r="B9" s="325">
        <v>6165</v>
      </c>
      <c r="C9" s="497">
        <v>3119</v>
      </c>
      <c r="D9" s="326">
        <v>50.6</v>
      </c>
      <c r="E9" s="325">
        <v>3021</v>
      </c>
      <c r="F9" s="330">
        <v>49</v>
      </c>
      <c r="G9" s="326">
        <v>25</v>
      </c>
      <c r="H9" s="498">
        <v>0.4</v>
      </c>
      <c r="I9" s="497">
        <v>3267</v>
      </c>
      <c r="J9" s="499">
        <v>53</v>
      </c>
      <c r="K9" s="500">
        <v>323</v>
      </c>
      <c r="L9" s="498">
        <v>5.2</v>
      </c>
      <c r="M9" s="500">
        <v>547</v>
      </c>
      <c r="N9" s="498">
        <v>8.9</v>
      </c>
      <c r="O9" s="500">
        <v>18</v>
      </c>
      <c r="P9" s="498">
        <v>0.3</v>
      </c>
      <c r="Q9" s="497">
        <v>1525</v>
      </c>
      <c r="R9" s="498">
        <v>24.7</v>
      </c>
      <c r="S9" s="500">
        <v>14</v>
      </c>
      <c r="T9" s="498">
        <v>0.2</v>
      </c>
      <c r="U9" s="500">
        <v>176</v>
      </c>
      <c r="V9" s="498">
        <v>2.9</v>
      </c>
      <c r="W9" s="500">
        <v>188</v>
      </c>
      <c r="X9" s="499">
        <v>3</v>
      </c>
      <c r="Y9" s="326">
        <v>107</v>
      </c>
      <c r="Z9" s="326">
        <v>1.7</v>
      </c>
    </row>
    <row r="10" spans="1:26" ht="20.100000000000001" customHeight="1" x14ac:dyDescent="0.2">
      <c r="A10" s="469" t="s">
        <v>381</v>
      </c>
      <c r="B10" s="325">
        <v>6184</v>
      </c>
      <c r="C10" s="497">
        <v>3112</v>
      </c>
      <c r="D10" s="326">
        <v>50.3</v>
      </c>
      <c r="E10" s="325">
        <v>3069</v>
      </c>
      <c r="F10" s="330">
        <v>49.6</v>
      </c>
      <c r="G10" s="326">
        <v>3</v>
      </c>
      <c r="H10" s="498" t="s">
        <v>495</v>
      </c>
      <c r="I10" s="497">
        <v>3171</v>
      </c>
      <c r="J10" s="499">
        <v>51.3</v>
      </c>
      <c r="K10" s="500">
        <v>338</v>
      </c>
      <c r="L10" s="498">
        <v>5.5</v>
      </c>
      <c r="M10" s="500">
        <v>580</v>
      </c>
      <c r="N10" s="498">
        <v>9.4</v>
      </c>
      <c r="O10" s="500">
        <v>34</v>
      </c>
      <c r="P10" s="498">
        <v>0.5</v>
      </c>
      <c r="Q10" s="497">
        <v>1505</v>
      </c>
      <c r="R10" s="498">
        <v>24.3</v>
      </c>
      <c r="S10" s="500">
        <v>5</v>
      </c>
      <c r="T10" s="498">
        <v>0.1</v>
      </c>
      <c r="U10" s="500">
        <v>219</v>
      </c>
      <c r="V10" s="498">
        <v>3.5</v>
      </c>
      <c r="W10" s="500">
        <v>177</v>
      </c>
      <c r="X10" s="499">
        <v>2.9</v>
      </c>
      <c r="Y10" s="326">
        <v>155</v>
      </c>
      <c r="Z10" s="326">
        <v>2.5</v>
      </c>
    </row>
    <row r="11" spans="1:26" ht="20.100000000000001" customHeight="1" x14ac:dyDescent="0.2">
      <c r="A11" s="469" t="s">
        <v>382</v>
      </c>
      <c r="B11" s="325">
        <v>6250</v>
      </c>
      <c r="C11" s="497">
        <v>3061</v>
      </c>
      <c r="D11" s="330">
        <v>49</v>
      </c>
      <c r="E11" s="325">
        <v>3174</v>
      </c>
      <c r="F11" s="330">
        <v>50.8</v>
      </c>
      <c r="G11" s="326">
        <v>15</v>
      </c>
      <c r="H11" s="499">
        <v>0.2</v>
      </c>
      <c r="I11" s="497">
        <v>3131</v>
      </c>
      <c r="J11" s="499">
        <v>50.1</v>
      </c>
      <c r="K11" s="500">
        <v>355</v>
      </c>
      <c r="L11" s="498">
        <v>5.7</v>
      </c>
      <c r="M11" s="500">
        <v>594</v>
      </c>
      <c r="N11" s="498">
        <v>9.5</v>
      </c>
      <c r="O11" s="500">
        <v>24</v>
      </c>
      <c r="P11" s="498">
        <v>0.4</v>
      </c>
      <c r="Q11" s="497">
        <v>1472</v>
      </c>
      <c r="R11" s="498">
        <v>23.6</v>
      </c>
      <c r="S11" s="500">
        <v>14</v>
      </c>
      <c r="T11" s="498">
        <v>0.2</v>
      </c>
      <c r="U11" s="500">
        <v>228</v>
      </c>
      <c r="V11" s="498">
        <v>3.6</v>
      </c>
      <c r="W11" s="500">
        <v>216</v>
      </c>
      <c r="X11" s="499">
        <v>3.5</v>
      </c>
      <c r="Y11" s="326">
        <v>216</v>
      </c>
      <c r="Z11" s="326">
        <v>3.5</v>
      </c>
    </row>
    <row r="12" spans="1:26" ht="20.100000000000001" customHeight="1" x14ac:dyDescent="0.2">
      <c r="A12" s="469" t="s">
        <v>383</v>
      </c>
      <c r="B12" s="325">
        <v>6308</v>
      </c>
      <c r="C12" s="497">
        <v>2987</v>
      </c>
      <c r="D12" s="330">
        <v>47.4</v>
      </c>
      <c r="E12" s="325">
        <v>3312</v>
      </c>
      <c r="F12" s="326">
        <v>52.5</v>
      </c>
      <c r="G12" s="326">
        <v>9</v>
      </c>
      <c r="H12" s="499">
        <v>0.1</v>
      </c>
      <c r="I12" s="497">
        <v>3210</v>
      </c>
      <c r="J12" s="498">
        <v>50.9</v>
      </c>
      <c r="K12" s="500">
        <v>382</v>
      </c>
      <c r="L12" s="498">
        <v>6.1</v>
      </c>
      <c r="M12" s="500">
        <v>610</v>
      </c>
      <c r="N12" s="498">
        <v>9.6999999999999993</v>
      </c>
      <c r="O12" s="500">
        <v>14</v>
      </c>
      <c r="P12" s="498">
        <v>0.2</v>
      </c>
      <c r="Q12" s="497">
        <v>1486</v>
      </c>
      <c r="R12" s="498">
        <v>23.6</v>
      </c>
      <c r="S12" s="500">
        <v>11</v>
      </c>
      <c r="T12" s="498">
        <v>0.2</v>
      </c>
      <c r="U12" s="500">
        <v>229</v>
      </c>
      <c r="V12" s="498">
        <v>3.6</v>
      </c>
      <c r="W12" s="500">
        <v>214</v>
      </c>
      <c r="X12" s="498">
        <v>3.4</v>
      </c>
      <c r="Y12" s="326">
        <v>152</v>
      </c>
      <c r="Z12" s="326">
        <v>2.4</v>
      </c>
    </row>
    <row r="13" spans="1:26" ht="20.100000000000001" customHeight="1" x14ac:dyDescent="0.2">
      <c r="A13" s="469" t="s">
        <v>384</v>
      </c>
      <c r="B13" s="325">
        <v>6317</v>
      </c>
      <c r="C13" s="497">
        <v>2909</v>
      </c>
      <c r="D13" s="330">
        <v>46.1</v>
      </c>
      <c r="E13" s="325">
        <v>3402</v>
      </c>
      <c r="F13" s="326">
        <v>53.9</v>
      </c>
      <c r="G13" s="326">
        <v>6</v>
      </c>
      <c r="H13" s="498">
        <v>0.1</v>
      </c>
      <c r="I13" s="497">
        <v>3114</v>
      </c>
      <c r="J13" s="498">
        <v>49.3</v>
      </c>
      <c r="K13" s="500">
        <v>394</v>
      </c>
      <c r="L13" s="498">
        <v>6.2</v>
      </c>
      <c r="M13" s="500">
        <v>661</v>
      </c>
      <c r="N13" s="498">
        <v>10.5</v>
      </c>
      <c r="O13" s="500">
        <v>22</v>
      </c>
      <c r="P13" s="498">
        <v>0.3</v>
      </c>
      <c r="Q13" s="497">
        <v>1481</v>
      </c>
      <c r="R13" s="498">
        <v>23.4</v>
      </c>
      <c r="S13" s="500">
        <v>13</v>
      </c>
      <c r="T13" s="498">
        <v>0.2</v>
      </c>
      <c r="U13" s="500">
        <v>206</v>
      </c>
      <c r="V13" s="498">
        <v>3.3</v>
      </c>
      <c r="W13" s="500">
        <v>217</v>
      </c>
      <c r="X13" s="498">
        <v>3.4</v>
      </c>
      <c r="Y13" s="326">
        <v>209</v>
      </c>
      <c r="Z13" s="326">
        <v>3.3</v>
      </c>
    </row>
    <row r="14" spans="1:26" ht="20.100000000000001" customHeight="1" x14ac:dyDescent="0.2">
      <c r="A14" s="469" t="s">
        <v>385</v>
      </c>
      <c r="B14" s="325">
        <v>6360</v>
      </c>
      <c r="C14" s="497">
        <v>2817</v>
      </c>
      <c r="D14" s="330">
        <v>44.29245283018868</v>
      </c>
      <c r="E14" s="325">
        <v>3541</v>
      </c>
      <c r="F14" s="330">
        <v>55.676100628930811</v>
      </c>
      <c r="G14" s="326">
        <v>2</v>
      </c>
      <c r="H14" s="498" t="s">
        <v>495</v>
      </c>
      <c r="I14" s="497">
        <v>3146</v>
      </c>
      <c r="J14" s="498">
        <v>49.5</v>
      </c>
      <c r="K14" s="500">
        <v>464</v>
      </c>
      <c r="L14" s="498">
        <v>7.3</v>
      </c>
      <c r="M14" s="500">
        <v>680</v>
      </c>
      <c r="N14" s="498">
        <v>10.7</v>
      </c>
      <c r="O14" s="500">
        <v>14</v>
      </c>
      <c r="P14" s="498">
        <v>0.2</v>
      </c>
      <c r="Q14" s="497">
        <v>1424</v>
      </c>
      <c r="R14" s="498">
        <v>22.4</v>
      </c>
      <c r="S14" s="500">
        <v>5</v>
      </c>
      <c r="T14" s="498">
        <v>0.1</v>
      </c>
      <c r="U14" s="500">
        <v>256</v>
      </c>
      <c r="V14" s="499">
        <v>4</v>
      </c>
      <c r="W14" s="500">
        <v>225</v>
      </c>
      <c r="X14" s="498">
        <v>3.5</v>
      </c>
      <c r="Y14" s="326">
        <v>146</v>
      </c>
      <c r="Z14" s="326">
        <v>2.2999999999999998</v>
      </c>
    </row>
    <row r="15" spans="1:26" ht="20.100000000000001" customHeight="1" thickBot="1" x14ac:dyDescent="0.25">
      <c r="A15" s="501" t="s">
        <v>386</v>
      </c>
      <c r="B15" s="502">
        <v>6513</v>
      </c>
      <c r="C15" s="503">
        <v>2829</v>
      </c>
      <c r="D15" s="504">
        <v>43.4</v>
      </c>
      <c r="E15" s="502">
        <v>3672</v>
      </c>
      <c r="F15" s="504">
        <v>56.4</v>
      </c>
      <c r="G15" s="505">
        <v>12</v>
      </c>
      <c r="H15" s="506">
        <v>0.2</v>
      </c>
      <c r="I15" s="503">
        <v>3113</v>
      </c>
      <c r="J15" s="506">
        <v>47.8</v>
      </c>
      <c r="K15" s="507">
        <v>460</v>
      </c>
      <c r="L15" s="506">
        <v>7.1</v>
      </c>
      <c r="M15" s="507">
        <v>639</v>
      </c>
      <c r="N15" s="506">
        <v>9.8000000000000007</v>
      </c>
      <c r="O15" s="507">
        <v>22</v>
      </c>
      <c r="P15" s="506">
        <v>0.3</v>
      </c>
      <c r="Q15" s="503">
        <v>1639</v>
      </c>
      <c r="R15" s="506">
        <v>25.2</v>
      </c>
      <c r="S15" s="507">
        <v>14</v>
      </c>
      <c r="T15" s="506">
        <v>0.2</v>
      </c>
      <c r="U15" s="507">
        <v>245</v>
      </c>
      <c r="V15" s="508">
        <v>3.8</v>
      </c>
      <c r="W15" s="507">
        <v>252</v>
      </c>
      <c r="X15" s="506">
        <v>3.9</v>
      </c>
      <c r="Y15" s="505">
        <v>129</v>
      </c>
      <c r="Z15" s="504">
        <v>1.98</v>
      </c>
    </row>
    <row r="16" spans="1:26" ht="27" customHeight="1" thickTop="1" x14ac:dyDescent="0.2">
      <c r="A16" s="758" t="s">
        <v>642</v>
      </c>
      <c r="B16" s="758"/>
      <c r="C16" s="758"/>
      <c r="D16" s="758"/>
      <c r="E16" s="758"/>
      <c r="F16" s="758"/>
      <c r="G16" s="758"/>
      <c r="H16" s="758"/>
      <c r="I16" s="325"/>
      <c r="J16" s="326"/>
      <c r="K16" s="326"/>
      <c r="L16" s="326"/>
      <c r="M16" s="326"/>
      <c r="N16" s="326"/>
      <c r="O16" s="326"/>
      <c r="P16" s="326"/>
      <c r="Q16" s="325"/>
      <c r="R16" s="326"/>
      <c r="S16" s="326"/>
      <c r="T16" s="326"/>
      <c r="U16" s="326"/>
      <c r="V16" s="326"/>
      <c r="W16" s="326"/>
      <c r="X16" s="326"/>
      <c r="Y16" s="326"/>
      <c r="Z16" s="326"/>
    </row>
    <row r="17" spans="1:8" ht="19.5" customHeight="1" x14ac:dyDescent="0.2">
      <c r="A17" s="281" t="s">
        <v>643</v>
      </c>
    </row>
    <row r="18" spans="1:8" ht="27.6" customHeight="1" x14ac:dyDescent="0.2">
      <c r="A18" s="725" t="s">
        <v>644</v>
      </c>
      <c r="B18" s="725"/>
      <c r="C18" s="725"/>
      <c r="D18" s="725"/>
      <c r="E18" s="725"/>
      <c r="F18" s="725"/>
      <c r="G18" s="725"/>
      <c r="H18" s="725"/>
    </row>
    <row r="19" spans="1:8" ht="13.5" x14ac:dyDescent="0.2">
      <c r="A19" s="282"/>
    </row>
    <row r="20" spans="1:8" ht="27.6" customHeight="1" x14ac:dyDescent="0.2">
      <c r="A20" s="725" t="s">
        <v>635</v>
      </c>
      <c r="B20" s="725"/>
      <c r="C20" s="725"/>
      <c r="D20" s="725"/>
      <c r="E20" s="725"/>
      <c r="F20" s="725"/>
      <c r="G20" s="725"/>
      <c r="H20" s="725"/>
    </row>
    <row r="21" spans="1:8" x14ac:dyDescent="0.2">
      <c r="A21" s="276" t="s">
        <v>556</v>
      </c>
    </row>
  </sheetData>
  <mergeCells count="17">
    <mergeCell ref="A16:H16"/>
    <mergeCell ref="A18:H18"/>
    <mergeCell ref="A20:H20"/>
    <mergeCell ref="A2:E2"/>
    <mergeCell ref="Y3:Z3"/>
    <mergeCell ref="M3:N3"/>
    <mergeCell ref="O3:P3"/>
    <mergeCell ref="Q3:R3"/>
    <mergeCell ref="S3:T3"/>
    <mergeCell ref="U3:V3"/>
    <mergeCell ref="W3:X3"/>
    <mergeCell ref="K3:L3"/>
    <mergeCell ref="A3:B3"/>
    <mergeCell ref="C3:D3"/>
    <mergeCell ref="E3:F3"/>
    <mergeCell ref="G3:H3"/>
    <mergeCell ref="I3:J3"/>
  </mergeCells>
  <conditionalFormatting sqref="A5:Z15">
    <cfRule type="expression" dxfId="86" priority="1">
      <formula>MOD(ROW(),2)=0</formula>
    </cfRule>
  </conditionalFormatting>
  <hyperlinks>
    <hyperlink ref="A2:E2" location="TOC!A1" display="Return to Table of Contents" xr:uid="{00000000-0004-0000-1200-000000000000}"/>
  </hyperlinks>
  <pageMargins left="0.25" right="0.25" top="0.75" bottom="0.75" header="0.3" footer="0.3"/>
  <pageSetup scale="65" fitToHeight="0" orientation="landscape" horizontalDpi="1200" verticalDpi="1200" r:id="rId1"/>
  <headerFooter>
    <oddHeader>&amp;L&amp;9 2022-23 &amp;"Arial,Italic"Survey of Dental Education&amp;"Arial,Regular"
Report 1 - Academic Programs, Enrollment, and Graduates</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4476D-E1A6-4E2B-805F-E1321F1F363F}">
  <sheetPr>
    <tabColor rgb="FF0070C0"/>
    <pageSetUpPr fitToPage="1"/>
  </sheetPr>
  <dimension ref="A1:AU84"/>
  <sheetViews>
    <sheetView zoomScaleNormal="100" workbookViewId="0">
      <pane xSplit="3" ySplit="4" topLeftCell="D5" activePane="bottomRight" state="frozen"/>
      <selection pane="topRight" activeCell="D32" sqref="D32"/>
      <selection pane="bottomLeft" activeCell="D32" sqref="D32"/>
      <selection pane="bottomRight" sqref="A1:C1"/>
    </sheetView>
  </sheetViews>
  <sheetFormatPr defaultColWidth="9.140625" defaultRowHeight="14.25" x14ac:dyDescent="0.2"/>
  <cols>
    <col min="1" max="1" width="11.42578125" style="135" customWidth="1"/>
    <col min="2" max="2" width="51.85546875" style="135" customWidth="1"/>
    <col min="3" max="3" width="25.85546875" style="135" customWidth="1"/>
    <col min="4" max="10" width="9.42578125" style="135" customWidth="1"/>
    <col min="11" max="11" width="9.42578125" style="612" customWidth="1"/>
    <col min="12" max="14" width="9.42578125" style="135" customWidth="1"/>
    <col min="15" max="15" width="9.42578125" style="612" customWidth="1"/>
    <col min="16" max="18" width="9.42578125" style="135" customWidth="1"/>
    <col min="19" max="19" width="9.42578125" style="612" customWidth="1"/>
    <col min="20" max="22" width="9.42578125" style="135" customWidth="1"/>
    <col min="23" max="23" width="9.42578125" style="612" customWidth="1"/>
    <col min="24" max="26" width="9.42578125" style="135" customWidth="1"/>
    <col min="27" max="27" width="9.42578125" style="612" customWidth="1"/>
    <col min="28" max="30" width="9.42578125" style="135" customWidth="1"/>
    <col min="31" max="31" width="9.42578125" style="612" customWidth="1"/>
    <col min="32" max="34" width="9.42578125" style="135" customWidth="1"/>
    <col min="35" max="35" width="9.42578125" style="612" customWidth="1"/>
    <col min="36" max="38" width="9.42578125" style="135" customWidth="1"/>
    <col min="39" max="39" width="9.42578125" style="612" customWidth="1"/>
    <col min="40" max="42" width="9.42578125" style="135" customWidth="1"/>
    <col min="43" max="43" width="9.42578125" style="612" customWidth="1"/>
    <col min="44" max="16384" width="9.140625" style="135"/>
  </cols>
  <sheetData>
    <row r="1" spans="1:47" ht="32.25" customHeight="1" x14ac:dyDescent="0.2">
      <c r="A1" s="729" t="s">
        <v>645</v>
      </c>
      <c r="B1" s="729"/>
      <c r="C1" s="729"/>
    </row>
    <row r="2" spans="1:47" ht="15.75" customHeight="1" thickBot="1" x14ac:dyDescent="0.25">
      <c r="A2" s="734" t="s">
        <v>55</v>
      </c>
      <c r="B2" s="734"/>
    </row>
    <row r="3" spans="1:47" ht="60" customHeight="1" x14ac:dyDescent="0.25">
      <c r="A3" s="735"/>
      <c r="B3" s="736"/>
      <c r="C3" s="596"/>
      <c r="D3" s="736" t="s">
        <v>501</v>
      </c>
      <c r="E3" s="736"/>
      <c r="F3" s="736"/>
      <c r="G3" s="736"/>
      <c r="H3" s="736" t="s">
        <v>502</v>
      </c>
      <c r="I3" s="736"/>
      <c r="J3" s="736"/>
      <c r="K3" s="736"/>
      <c r="L3" s="736" t="s">
        <v>503</v>
      </c>
      <c r="M3" s="736"/>
      <c r="N3" s="736"/>
      <c r="O3" s="736"/>
      <c r="P3" s="736" t="s">
        <v>504</v>
      </c>
      <c r="Q3" s="736"/>
      <c r="R3" s="736"/>
      <c r="S3" s="736"/>
      <c r="T3" s="736" t="s">
        <v>505</v>
      </c>
      <c r="U3" s="736"/>
      <c r="V3" s="736"/>
      <c r="W3" s="736"/>
      <c r="X3" s="736" t="s">
        <v>506</v>
      </c>
      <c r="Y3" s="736"/>
      <c r="Z3" s="736"/>
      <c r="AA3" s="736"/>
      <c r="AB3" s="736" t="s">
        <v>507</v>
      </c>
      <c r="AC3" s="736"/>
      <c r="AD3" s="736"/>
      <c r="AE3" s="736"/>
      <c r="AF3" s="736" t="s">
        <v>508</v>
      </c>
      <c r="AG3" s="736"/>
      <c r="AH3" s="736"/>
      <c r="AI3" s="736"/>
      <c r="AJ3" s="736" t="s">
        <v>509</v>
      </c>
      <c r="AK3" s="736"/>
      <c r="AL3" s="736"/>
      <c r="AM3" s="736"/>
      <c r="AN3" s="737" t="s">
        <v>510</v>
      </c>
      <c r="AO3" s="738"/>
      <c r="AP3" s="738"/>
      <c r="AQ3" s="739"/>
    </row>
    <row r="4" spans="1:47" ht="30.75" customHeight="1" x14ac:dyDescent="0.2">
      <c r="A4" s="622" t="s">
        <v>483</v>
      </c>
      <c r="B4" s="50" t="s">
        <v>511</v>
      </c>
      <c r="C4" s="591" t="s">
        <v>119</v>
      </c>
      <c r="D4" s="5" t="s">
        <v>394</v>
      </c>
      <c r="E4" s="19" t="s">
        <v>393</v>
      </c>
      <c r="F4" s="19" t="s">
        <v>637</v>
      </c>
      <c r="G4" s="623" t="s">
        <v>395</v>
      </c>
      <c r="H4" s="5" t="s">
        <v>394</v>
      </c>
      <c r="I4" s="19" t="s">
        <v>393</v>
      </c>
      <c r="J4" s="19" t="s">
        <v>168</v>
      </c>
      <c r="K4" s="623" t="s">
        <v>395</v>
      </c>
      <c r="L4" s="5" t="s">
        <v>394</v>
      </c>
      <c r="M4" s="19" t="s">
        <v>393</v>
      </c>
      <c r="N4" s="19" t="s">
        <v>168</v>
      </c>
      <c r="O4" s="623" t="s">
        <v>395</v>
      </c>
      <c r="P4" s="5" t="s">
        <v>394</v>
      </c>
      <c r="Q4" s="19" t="s">
        <v>393</v>
      </c>
      <c r="R4" s="19" t="s">
        <v>168</v>
      </c>
      <c r="S4" s="623" t="s">
        <v>395</v>
      </c>
      <c r="T4" s="5" t="s">
        <v>394</v>
      </c>
      <c r="U4" s="19" t="s">
        <v>393</v>
      </c>
      <c r="V4" s="19" t="s">
        <v>168</v>
      </c>
      <c r="W4" s="623" t="s">
        <v>395</v>
      </c>
      <c r="X4" s="5" t="s">
        <v>394</v>
      </c>
      <c r="Y4" s="19" t="s">
        <v>393</v>
      </c>
      <c r="Z4" s="19" t="s">
        <v>168</v>
      </c>
      <c r="AA4" s="623" t="s">
        <v>395</v>
      </c>
      <c r="AB4" s="5" t="s">
        <v>394</v>
      </c>
      <c r="AC4" s="19" t="s">
        <v>393</v>
      </c>
      <c r="AD4" s="19" t="s">
        <v>168</v>
      </c>
      <c r="AE4" s="623" t="s">
        <v>395</v>
      </c>
      <c r="AF4" s="5" t="s">
        <v>394</v>
      </c>
      <c r="AG4" s="19" t="s">
        <v>393</v>
      </c>
      <c r="AH4" s="19" t="s">
        <v>168</v>
      </c>
      <c r="AI4" s="623" t="s">
        <v>395</v>
      </c>
      <c r="AJ4" s="5" t="s">
        <v>394</v>
      </c>
      <c r="AK4" s="19" t="s">
        <v>393</v>
      </c>
      <c r="AL4" s="19" t="s">
        <v>168</v>
      </c>
      <c r="AM4" s="623" t="s">
        <v>395</v>
      </c>
      <c r="AN4" s="5" t="s">
        <v>394</v>
      </c>
      <c r="AO4" s="19" t="s">
        <v>393</v>
      </c>
      <c r="AP4" s="19" t="s">
        <v>168</v>
      </c>
      <c r="AQ4" s="624" t="s">
        <v>395</v>
      </c>
    </row>
    <row r="5" spans="1:47" ht="20.100000000000001" customHeight="1" x14ac:dyDescent="0.2">
      <c r="A5" s="496" t="s">
        <v>120</v>
      </c>
      <c r="B5" s="473" t="s">
        <v>407</v>
      </c>
      <c r="C5" s="473" t="s">
        <v>127</v>
      </c>
      <c r="D5" s="480">
        <v>23</v>
      </c>
      <c r="E5" s="480">
        <v>26</v>
      </c>
      <c r="F5" s="480">
        <v>1</v>
      </c>
      <c r="G5" s="613">
        <f>SUM(D5:F5)</f>
        <v>50</v>
      </c>
      <c r="H5" s="480">
        <v>2</v>
      </c>
      <c r="I5" s="480">
        <v>6</v>
      </c>
      <c r="J5" s="480">
        <v>0</v>
      </c>
      <c r="K5" s="613">
        <f>SUM(H5:J5)</f>
        <v>8</v>
      </c>
      <c r="L5" s="480">
        <v>4</v>
      </c>
      <c r="M5" s="480">
        <v>7</v>
      </c>
      <c r="N5" s="480">
        <v>0</v>
      </c>
      <c r="O5" s="613">
        <f>SUM(L5:N5)</f>
        <v>11</v>
      </c>
      <c r="P5" s="480">
        <v>0</v>
      </c>
      <c r="Q5" s="480">
        <v>0</v>
      </c>
      <c r="R5" s="480">
        <v>0</v>
      </c>
      <c r="S5" s="613">
        <f>SUM(P5:R5)</f>
        <v>0</v>
      </c>
      <c r="T5" s="480">
        <v>3</v>
      </c>
      <c r="U5" s="480">
        <v>8</v>
      </c>
      <c r="V5" s="480">
        <v>0</v>
      </c>
      <c r="W5" s="613">
        <f>SUM(T5:V5)</f>
        <v>11</v>
      </c>
      <c r="X5" s="480">
        <v>0</v>
      </c>
      <c r="Y5" s="480">
        <v>0</v>
      </c>
      <c r="Z5" s="480">
        <v>0</v>
      </c>
      <c r="AA5" s="613">
        <f>SUM(X5:Z5)</f>
        <v>0</v>
      </c>
      <c r="AB5" s="480">
        <v>2</v>
      </c>
      <c r="AC5" s="480">
        <v>0</v>
      </c>
      <c r="AD5" s="480">
        <v>0</v>
      </c>
      <c r="AE5" s="613">
        <f>SUM(AB5:AD5)</f>
        <v>2</v>
      </c>
      <c r="AF5" s="480">
        <v>0</v>
      </c>
      <c r="AG5" s="480">
        <v>1</v>
      </c>
      <c r="AH5" s="480">
        <v>0</v>
      </c>
      <c r="AI5" s="613">
        <f>SUM(AF5:AH5)</f>
        <v>1</v>
      </c>
      <c r="AJ5" s="480">
        <v>0</v>
      </c>
      <c r="AK5" s="480">
        <v>0</v>
      </c>
      <c r="AL5" s="480">
        <v>0</v>
      </c>
      <c r="AM5" s="613">
        <f>SUM(AJ5:AL5)</f>
        <v>0</v>
      </c>
      <c r="AN5" s="480">
        <v>34</v>
      </c>
      <c r="AO5" s="480">
        <v>48</v>
      </c>
      <c r="AP5" s="480">
        <v>1</v>
      </c>
      <c r="AQ5" s="614">
        <v>83</v>
      </c>
      <c r="AS5" s="615"/>
      <c r="AT5" s="615"/>
      <c r="AU5" s="615"/>
    </row>
    <row r="6" spans="1:47" ht="20.100000000000001" customHeight="1" x14ac:dyDescent="0.2">
      <c r="A6" s="496" t="s">
        <v>128</v>
      </c>
      <c r="B6" s="473" t="s">
        <v>408</v>
      </c>
      <c r="C6" s="473" t="s">
        <v>132</v>
      </c>
      <c r="D6" s="480">
        <v>20</v>
      </c>
      <c r="E6" s="480">
        <v>19</v>
      </c>
      <c r="F6" s="480">
        <v>0</v>
      </c>
      <c r="G6" s="613">
        <f t="shared" ref="G6:G69" si="0">SUM(D6:F6)</f>
        <v>39</v>
      </c>
      <c r="H6" s="480">
        <v>1</v>
      </c>
      <c r="I6" s="480">
        <v>2</v>
      </c>
      <c r="J6" s="480">
        <v>0</v>
      </c>
      <c r="K6" s="613">
        <f t="shared" ref="K6:K69" si="1">SUM(H6:J6)</f>
        <v>3</v>
      </c>
      <c r="L6" s="480">
        <v>2</v>
      </c>
      <c r="M6" s="480">
        <v>3</v>
      </c>
      <c r="N6" s="480">
        <v>0</v>
      </c>
      <c r="O6" s="613">
        <f t="shared" ref="O6:O69" si="2">SUM(L6:N6)</f>
        <v>5</v>
      </c>
      <c r="P6" s="480">
        <v>0</v>
      </c>
      <c r="Q6" s="480">
        <v>1</v>
      </c>
      <c r="R6" s="480">
        <v>0</v>
      </c>
      <c r="S6" s="613">
        <f t="shared" ref="S6:S69" si="3">SUM(P6:R6)</f>
        <v>1</v>
      </c>
      <c r="T6" s="480">
        <v>9</v>
      </c>
      <c r="U6" s="480">
        <v>21</v>
      </c>
      <c r="V6" s="480">
        <v>0</v>
      </c>
      <c r="W6" s="613">
        <f t="shared" ref="W6:W69" si="4">SUM(T6:V6)</f>
        <v>30</v>
      </c>
      <c r="X6" s="480">
        <v>0</v>
      </c>
      <c r="Y6" s="480">
        <v>0</v>
      </c>
      <c r="Z6" s="480">
        <v>0</v>
      </c>
      <c r="AA6" s="613">
        <f t="shared" ref="AA6:AA69" si="5">SUM(X6:Z6)</f>
        <v>0</v>
      </c>
      <c r="AB6" s="480">
        <v>0</v>
      </c>
      <c r="AC6" s="480">
        <v>0</v>
      </c>
      <c r="AD6" s="480">
        <v>0</v>
      </c>
      <c r="AE6" s="613">
        <f t="shared" ref="AE6:AE69" si="6">SUM(AB6:AD6)</f>
        <v>0</v>
      </c>
      <c r="AF6" s="480">
        <v>0</v>
      </c>
      <c r="AG6" s="480">
        <v>0</v>
      </c>
      <c r="AH6" s="480">
        <v>0</v>
      </c>
      <c r="AI6" s="613">
        <f t="shared" ref="AI6:AI69" si="7">SUM(AF6:AH6)</f>
        <v>0</v>
      </c>
      <c r="AJ6" s="480">
        <v>1</v>
      </c>
      <c r="AK6" s="480">
        <v>0</v>
      </c>
      <c r="AL6" s="480">
        <v>0</v>
      </c>
      <c r="AM6" s="613">
        <f t="shared" ref="AM6:AM69" si="8">SUM(AJ6:AL6)</f>
        <v>1</v>
      </c>
      <c r="AN6" s="480">
        <v>33</v>
      </c>
      <c r="AO6" s="480">
        <v>46</v>
      </c>
      <c r="AP6" s="480">
        <v>0</v>
      </c>
      <c r="AQ6" s="614">
        <v>79</v>
      </c>
      <c r="AR6" s="615"/>
      <c r="AS6" s="615"/>
      <c r="AT6" s="615"/>
      <c r="AU6" s="615"/>
    </row>
    <row r="7" spans="1:47" ht="20.100000000000001" customHeight="1" x14ac:dyDescent="0.2">
      <c r="A7" s="496" t="s">
        <v>128</v>
      </c>
      <c r="B7" s="473" t="s">
        <v>409</v>
      </c>
      <c r="C7" s="473" t="s">
        <v>132</v>
      </c>
      <c r="D7" s="480">
        <v>40</v>
      </c>
      <c r="E7" s="480">
        <v>41</v>
      </c>
      <c r="F7" s="480">
        <v>0</v>
      </c>
      <c r="G7" s="613">
        <f t="shared" si="0"/>
        <v>81</v>
      </c>
      <c r="H7" s="480">
        <v>1</v>
      </c>
      <c r="I7" s="480">
        <v>2</v>
      </c>
      <c r="J7" s="480">
        <v>0</v>
      </c>
      <c r="K7" s="613">
        <f t="shared" si="1"/>
        <v>3</v>
      </c>
      <c r="L7" s="480">
        <v>7</v>
      </c>
      <c r="M7" s="480">
        <v>10</v>
      </c>
      <c r="N7" s="480">
        <v>0</v>
      </c>
      <c r="O7" s="613">
        <f t="shared" si="2"/>
        <v>17</v>
      </c>
      <c r="P7" s="480">
        <v>0</v>
      </c>
      <c r="Q7" s="480">
        <v>0</v>
      </c>
      <c r="R7" s="480">
        <v>0</v>
      </c>
      <c r="S7" s="613">
        <f t="shared" si="3"/>
        <v>0</v>
      </c>
      <c r="T7" s="480">
        <v>12</v>
      </c>
      <c r="U7" s="480">
        <v>23</v>
      </c>
      <c r="V7" s="480">
        <v>0</v>
      </c>
      <c r="W7" s="613">
        <f t="shared" si="4"/>
        <v>35</v>
      </c>
      <c r="X7" s="480">
        <v>0</v>
      </c>
      <c r="Y7" s="480">
        <v>0</v>
      </c>
      <c r="Z7" s="480">
        <v>0</v>
      </c>
      <c r="AA7" s="613">
        <f t="shared" si="5"/>
        <v>0</v>
      </c>
      <c r="AB7" s="480">
        <v>5</v>
      </c>
      <c r="AC7" s="480">
        <v>2</v>
      </c>
      <c r="AD7" s="480">
        <v>0</v>
      </c>
      <c r="AE7" s="613">
        <f t="shared" si="6"/>
        <v>7</v>
      </c>
      <c r="AF7" s="480">
        <v>0</v>
      </c>
      <c r="AG7" s="480">
        <v>0</v>
      </c>
      <c r="AH7" s="480">
        <v>0</v>
      </c>
      <c r="AI7" s="613">
        <f t="shared" si="7"/>
        <v>0</v>
      </c>
      <c r="AJ7" s="480">
        <v>1</v>
      </c>
      <c r="AK7" s="480">
        <v>0</v>
      </c>
      <c r="AL7" s="480">
        <v>0</v>
      </c>
      <c r="AM7" s="613">
        <f t="shared" si="8"/>
        <v>1</v>
      </c>
      <c r="AN7" s="480">
        <v>66</v>
      </c>
      <c r="AO7" s="480">
        <v>78</v>
      </c>
      <c r="AP7" s="480">
        <v>0</v>
      </c>
      <c r="AQ7" s="614">
        <v>144</v>
      </c>
      <c r="AR7" s="615"/>
      <c r="AS7" s="615"/>
      <c r="AT7" s="615"/>
      <c r="AU7" s="615"/>
    </row>
    <row r="8" spans="1:47" ht="20.100000000000001" customHeight="1" x14ac:dyDescent="0.2">
      <c r="A8" s="496" t="s">
        <v>136</v>
      </c>
      <c r="B8" s="473" t="s">
        <v>513</v>
      </c>
      <c r="C8" s="473" t="s">
        <v>141</v>
      </c>
      <c r="D8" s="480">
        <v>6</v>
      </c>
      <c r="E8" s="480">
        <v>9</v>
      </c>
      <c r="F8" s="480">
        <v>0</v>
      </c>
      <c r="G8" s="613">
        <f t="shared" si="0"/>
        <v>15</v>
      </c>
      <c r="H8" s="480">
        <v>0</v>
      </c>
      <c r="I8" s="480">
        <v>1</v>
      </c>
      <c r="J8" s="480">
        <v>0</v>
      </c>
      <c r="K8" s="613">
        <f t="shared" si="1"/>
        <v>1</v>
      </c>
      <c r="L8" s="480">
        <v>0</v>
      </c>
      <c r="M8" s="480">
        <v>2</v>
      </c>
      <c r="N8" s="480">
        <v>0</v>
      </c>
      <c r="O8" s="613">
        <f t="shared" si="2"/>
        <v>2</v>
      </c>
      <c r="P8" s="480">
        <v>0</v>
      </c>
      <c r="Q8" s="480">
        <v>0</v>
      </c>
      <c r="R8" s="480">
        <v>0</v>
      </c>
      <c r="S8" s="613">
        <f t="shared" si="3"/>
        <v>0</v>
      </c>
      <c r="T8" s="480">
        <v>11</v>
      </c>
      <c r="U8" s="480">
        <v>8</v>
      </c>
      <c r="V8" s="480">
        <v>0</v>
      </c>
      <c r="W8" s="613">
        <f t="shared" si="4"/>
        <v>19</v>
      </c>
      <c r="X8" s="480">
        <v>0</v>
      </c>
      <c r="Y8" s="480">
        <v>0</v>
      </c>
      <c r="Z8" s="480">
        <v>0</v>
      </c>
      <c r="AA8" s="613">
        <f t="shared" si="5"/>
        <v>0</v>
      </c>
      <c r="AB8" s="480">
        <v>0</v>
      </c>
      <c r="AC8" s="480">
        <v>1</v>
      </c>
      <c r="AD8" s="480">
        <v>0</v>
      </c>
      <c r="AE8" s="613">
        <f t="shared" si="6"/>
        <v>1</v>
      </c>
      <c r="AF8" s="480">
        <v>0</v>
      </c>
      <c r="AG8" s="480">
        <v>0</v>
      </c>
      <c r="AH8" s="480">
        <v>0</v>
      </c>
      <c r="AI8" s="613">
        <f t="shared" si="7"/>
        <v>0</v>
      </c>
      <c r="AJ8" s="480">
        <v>1</v>
      </c>
      <c r="AK8" s="480">
        <v>1</v>
      </c>
      <c r="AL8" s="480">
        <v>0</v>
      </c>
      <c r="AM8" s="613">
        <f t="shared" si="8"/>
        <v>2</v>
      </c>
      <c r="AN8" s="480">
        <v>18</v>
      </c>
      <c r="AO8" s="480">
        <v>22</v>
      </c>
      <c r="AP8" s="480">
        <v>0</v>
      </c>
      <c r="AQ8" s="614">
        <v>40</v>
      </c>
      <c r="AR8" s="615"/>
      <c r="AS8" s="615"/>
      <c r="AT8" s="615"/>
      <c r="AU8" s="615"/>
    </row>
    <row r="9" spans="1:47" ht="20.100000000000001" customHeight="1" x14ac:dyDescent="0.2">
      <c r="A9" s="496" t="s">
        <v>136</v>
      </c>
      <c r="B9" s="473" t="s">
        <v>411</v>
      </c>
      <c r="C9" s="473" t="s">
        <v>132</v>
      </c>
      <c r="D9" s="480">
        <v>26</v>
      </c>
      <c r="E9" s="480">
        <v>18</v>
      </c>
      <c r="F9" s="480">
        <v>0</v>
      </c>
      <c r="G9" s="613">
        <f t="shared" si="0"/>
        <v>44</v>
      </c>
      <c r="H9" s="480">
        <v>3</v>
      </c>
      <c r="I9" s="480">
        <v>0</v>
      </c>
      <c r="J9" s="480">
        <v>0</v>
      </c>
      <c r="K9" s="613">
        <f t="shared" si="1"/>
        <v>3</v>
      </c>
      <c r="L9" s="480">
        <v>4</v>
      </c>
      <c r="M9" s="480">
        <v>1</v>
      </c>
      <c r="N9" s="480">
        <v>0</v>
      </c>
      <c r="O9" s="613">
        <f t="shared" si="2"/>
        <v>5</v>
      </c>
      <c r="P9" s="480">
        <v>0</v>
      </c>
      <c r="Q9" s="480">
        <v>0</v>
      </c>
      <c r="R9" s="480">
        <v>0</v>
      </c>
      <c r="S9" s="613">
        <f t="shared" si="3"/>
        <v>0</v>
      </c>
      <c r="T9" s="480">
        <v>35</v>
      </c>
      <c r="U9" s="480">
        <v>43</v>
      </c>
      <c r="V9" s="480">
        <v>0</v>
      </c>
      <c r="W9" s="613">
        <f t="shared" si="4"/>
        <v>78</v>
      </c>
      <c r="X9" s="480">
        <v>1</v>
      </c>
      <c r="Y9" s="480">
        <v>0</v>
      </c>
      <c r="Z9" s="480">
        <v>0</v>
      </c>
      <c r="AA9" s="613">
        <f t="shared" si="5"/>
        <v>1</v>
      </c>
      <c r="AB9" s="480">
        <v>6</v>
      </c>
      <c r="AC9" s="480">
        <v>9</v>
      </c>
      <c r="AD9" s="480">
        <v>0</v>
      </c>
      <c r="AE9" s="613">
        <f t="shared" si="6"/>
        <v>15</v>
      </c>
      <c r="AF9" s="480">
        <v>0</v>
      </c>
      <c r="AG9" s="480">
        <v>0</v>
      </c>
      <c r="AH9" s="480">
        <v>0</v>
      </c>
      <c r="AI9" s="613">
        <f t="shared" si="7"/>
        <v>0</v>
      </c>
      <c r="AJ9" s="480">
        <v>1</v>
      </c>
      <c r="AK9" s="480">
        <v>0</v>
      </c>
      <c r="AL9" s="480">
        <v>0</v>
      </c>
      <c r="AM9" s="613">
        <f t="shared" si="8"/>
        <v>1</v>
      </c>
      <c r="AN9" s="480">
        <v>76</v>
      </c>
      <c r="AO9" s="480">
        <v>71</v>
      </c>
      <c r="AP9" s="480">
        <v>0</v>
      </c>
      <c r="AQ9" s="614">
        <v>147</v>
      </c>
      <c r="AR9" s="615"/>
      <c r="AS9" s="615"/>
      <c r="AT9" s="615"/>
      <c r="AU9" s="615"/>
    </row>
    <row r="10" spans="1:47" ht="20.100000000000001" customHeight="1" x14ac:dyDescent="0.2">
      <c r="A10" s="496" t="s">
        <v>136</v>
      </c>
      <c r="B10" s="473" t="s">
        <v>412</v>
      </c>
      <c r="C10" s="473" t="s">
        <v>127</v>
      </c>
      <c r="D10" s="480">
        <v>3</v>
      </c>
      <c r="E10" s="480">
        <v>4</v>
      </c>
      <c r="F10" s="480">
        <v>0</v>
      </c>
      <c r="G10" s="613">
        <f t="shared" si="0"/>
        <v>7</v>
      </c>
      <c r="H10" s="480">
        <v>1</v>
      </c>
      <c r="I10" s="480">
        <v>3</v>
      </c>
      <c r="J10" s="480">
        <v>0</v>
      </c>
      <c r="K10" s="613">
        <f t="shared" si="1"/>
        <v>4</v>
      </c>
      <c r="L10" s="480">
        <v>5</v>
      </c>
      <c r="M10" s="480">
        <v>7</v>
      </c>
      <c r="N10" s="480">
        <v>0</v>
      </c>
      <c r="O10" s="613">
        <f t="shared" si="2"/>
        <v>12</v>
      </c>
      <c r="P10" s="480">
        <v>0</v>
      </c>
      <c r="Q10" s="480">
        <v>0</v>
      </c>
      <c r="R10" s="480">
        <v>0</v>
      </c>
      <c r="S10" s="613">
        <f t="shared" si="3"/>
        <v>0</v>
      </c>
      <c r="T10" s="480">
        <v>7</v>
      </c>
      <c r="U10" s="480">
        <v>23</v>
      </c>
      <c r="V10" s="480">
        <v>0</v>
      </c>
      <c r="W10" s="613">
        <f t="shared" si="4"/>
        <v>30</v>
      </c>
      <c r="X10" s="480">
        <v>0</v>
      </c>
      <c r="Y10" s="480">
        <v>0</v>
      </c>
      <c r="Z10" s="480">
        <v>0</v>
      </c>
      <c r="AA10" s="613">
        <f t="shared" si="5"/>
        <v>0</v>
      </c>
      <c r="AB10" s="480">
        <v>1</v>
      </c>
      <c r="AC10" s="480">
        <v>3</v>
      </c>
      <c r="AD10" s="480">
        <v>0</v>
      </c>
      <c r="AE10" s="613">
        <f t="shared" si="6"/>
        <v>4</v>
      </c>
      <c r="AF10" s="480">
        <v>1</v>
      </c>
      <c r="AG10" s="480">
        <v>1</v>
      </c>
      <c r="AH10" s="480">
        <v>0</v>
      </c>
      <c r="AI10" s="613">
        <f t="shared" si="7"/>
        <v>2</v>
      </c>
      <c r="AJ10" s="480">
        <v>0</v>
      </c>
      <c r="AK10" s="480">
        <v>1</v>
      </c>
      <c r="AL10" s="480">
        <v>0</v>
      </c>
      <c r="AM10" s="613">
        <f t="shared" si="8"/>
        <v>1</v>
      </c>
      <c r="AN10" s="480">
        <v>18</v>
      </c>
      <c r="AO10" s="480">
        <v>42</v>
      </c>
      <c r="AP10" s="480">
        <v>0</v>
      </c>
      <c r="AQ10" s="614">
        <v>60</v>
      </c>
      <c r="AR10" s="615"/>
      <c r="AS10" s="615"/>
      <c r="AT10" s="615"/>
      <c r="AU10" s="615"/>
    </row>
    <row r="11" spans="1:47" ht="20.100000000000001" customHeight="1" x14ac:dyDescent="0.2">
      <c r="A11" s="496" t="s">
        <v>136</v>
      </c>
      <c r="B11" s="473" t="s">
        <v>413</v>
      </c>
      <c r="C11" s="473" t="s">
        <v>127</v>
      </c>
      <c r="D11" s="480">
        <v>6</v>
      </c>
      <c r="E11" s="480">
        <v>19</v>
      </c>
      <c r="F11" s="480">
        <v>0</v>
      </c>
      <c r="G11" s="613">
        <f t="shared" si="0"/>
        <v>25</v>
      </c>
      <c r="H11" s="480">
        <v>0</v>
      </c>
      <c r="I11" s="480">
        <v>1</v>
      </c>
      <c r="J11" s="480">
        <v>0</v>
      </c>
      <c r="K11" s="613">
        <f t="shared" si="1"/>
        <v>1</v>
      </c>
      <c r="L11" s="480">
        <v>2</v>
      </c>
      <c r="M11" s="480">
        <v>9</v>
      </c>
      <c r="N11" s="480">
        <v>0</v>
      </c>
      <c r="O11" s="613">
        <f t="shared" si="2"/>
        <v>11</v>
      </c>
      <c r="P11" s="480">
        <v>0</v>
      </c>
      <c r="Q11" s="480">
        <v>0</v>
      </c>
      <c r="R11" s="480">
        <v>0</v>
      </c>
      <c r="S11" s="613">
        <f t="shared" si="3"/>
        <v>0</v>
      </c>
      <c r="T11" s="480">
        <v>24</v>
      </c>
      <c r="U11" s="480">
        <v>25</v>
      </c>
      <c r="V11" s="480">
        <v>0</v>
      </c>
      <c r="W11" s="613">
        <f t="shared" si="4"/>
        <v>49</v>
      </c>
      <c r="X11" s="480">
        <v>0</v>
      </c>
      <c r="Y11" s="480">
        <v>0</v>
      </c>
      <c r="Z11" s="480">
        <v>0</v>
      </c>
      <c r="AA11" s="613">
        <f t="shared" si="5"/>
        <v>0</v>
      </c>
      <c r="AB11" s="480">
        <v>1</v>
      </c>
      <c r="AC11" s="480">
        <v>0</v>
      </c>
      <c r="AD11" s="480">
        <v>0</v>
      </c>
      <c r="AE11" s="613">
        <f t="shared" si="6"/>
        <v>1</v>
      </c>
      <c r="AF11" s="480">
        <v>1</v>
      </c>
      <c r="AG11" s="480">
        <v>0</v>
      </c>
      <c r="AH11" s="480">
        <v>0</v>
      </c>
      <c r="AI11" s="613">
        <f t="shared" si="7"/>
        <v>1</v>
      </c>
      <c r="AJ11" s="480">
        <v>0</v>
      </c>
      <c r="AK11" s="480">
        <v>0</v>
      </c>
      <c r="AL11" s="480">
        <v>0</v>
      </c>
      <c r="AM11" s="613">
        <f t="shared" si="8"/>
        <v>0</v>
      </c>
      <c r="AN11" s="480">
        <v>34</v>
      </c>
      <c r="AO11" s="480">
        <v>54</v>
      </c>
      <c r="AP11" s="480">
        <v>0</v>
      </c>
      <c r="AQ11" s="614">
        <v>88</v>
      </c>
      <c r="AR11" s="615"/>
      <c r="AS11" s="615"/>
      <c r="AT11" s="615"/>
      <c r="AU11" s="615"/>
    </row>
    <row r="12" spans="1:47" ht="20.100000000000001" customHeight="1" x14ac:dyDescent="0.2">
      <c r="A12" s="496" t="s">
        <v>136</v>
      </c>
      <c r="B12" s="473" t="s">
        <v>414</v>
      </c>
      <c r="C12" s="473" t="s">
        <v>132</v>
      </c>
      <c r="D12" s="480">
        <v>26</v>
      </c>
      <c r="E12" s="480">
        <v>26</v>
      </c>
      <c r="F12" s="480">
        <v>0</v>
      </c>
      <c r="G12" s="613">
        <f t="shared" si="0"/>
        <v>52</v>
      </c>
      <c r="H12" s="480">
        <v>4</v>
      </c>
      <c r="I12" s="480">
        <v>10</v>
      </c>
      <c r="J12" s="480">
        <v>0</v>
      </c>
      <c r="K12" s="613">
        <f t="shared" si="1"/>
        <v>14</v>
      </c>
      <c r="L12" s="480">
        <v>10</v>
      </c>
      <c r="M12" s="480">
        <v>10</v>
      </c>
      <c r="N12" s="480">
        <v>0</v>
      </c>
      <c r="O12" s="613">
        <f t="shared" si="2"/>
        <v>20</v>
      </c>
      <c r="P12" s="480">
        <v>0</v>
      </c>
      <c r="Q12" s="480">
        <v>0</v>
      </c>
      <c r="R12" s="480">
        <v>0</v>
      </c>
      <c r="S12" s="613">
        <f t="shared" si="3"/>
        <v>0</v>
      </c>
      <c r="T12" s="480">
        <v>19</v>
      </c>
      <c r="U12" s="480">
        <v>29</v>
      </c>
      <c r="V12" s="480">
        <v>0</v>
      </c>
      <c r="W12" s="613">
        <f t="shared" si="4"/>
        <v>48</v>
      </c>
      <c r="X12" s="480">
        <v>0</v>
      </c>
      <c r="Y12" s="480">
        <v>0</v>
      </c>
      <c r="Z12" s="480">
        <v>0</v>
      </c>
      <c r="AA12" s="613">
        <f t="shared" si="5"/>
        <v>0</v>
      </c>
      <c r="AB12" s="480">
        <v>2</v>
      </c>
      <c r="AC12" s="480">
        <v>3</v>
      </c>
      <c r="AD12" s="480">
        <v>0</v>
      </c>
      <c r="AE12" s="613">
        <f t="shared" si="6"/>
        <v>5</v>
      </c>
      <c r="AF12" s="480">
        <v>0</v>
      </c>
      <c r="AG12" s="480">
        <v>0</v>
      </c>
      <c r="AH12" s="480">
        <v>0</v>
      </c>
      <c r="AI12" s="613">
        <f t="shared" si="7"/>
        <v>0</v>
      </c>
      <c r="AJ12" s="480">
        <v>3</v>
      </c>
      <c r="AK12" s="480">
        <v>2</v>
      </c>
      <c r="AL12" s="480">
        <v>0</v>
      </c>
      <c r="AM12" s="613">
        <f t="shared" si="8"/>
        <v>5</v>
      </c>
      <c r="AN12" s="480">
        <v>64</v>
      </c>
      <c r="AO12" s="480">
        <v>80</v>
      </c>
      <c r="AP12" s="480">
        <v>0</v>
      </c>
      <c r="AQ12" s="614">
        <v>144</v>
      </c>
      <c r="AR12" s="615"/>
      <c r="AS12" s="615"/>
      <c r="AT12" s="615"/>
      <c r="AU12" s="615"/>
    </row>
    <row r="13" spans="1:47" ht="20.100000000000001" customHeight="1" x14ac:dyDescent="0.2">
      <c r="A13" s="496" t="s">
        <v>136</v>
      </c>
      <c r="B13" s="473" t="s">
        <v>415</v>
      </c>
      <c r="C13" s="473" t="s">
        <v>132</v>
      </c>
      <c r="D13" s="480">
        <v>16</v>
      </c>
      <c r="E13" s="480">
        <v>5</v>
      </c>
      <c r="F13" s="480">
        <v>0</v>
      </c>
      <c r="G13" s="613">
        <f t="shared" si="0"/>
        <v>21</v>
      </c>
      <c r="H13" s="480">
        <v>2</v>
      </c>
      <c r="I13" s="480">
        <v>2</v>
      </c>
      <c r="J13" s="480">
        <v>0</v>
      </c>
      <c r="K13" s="613">
        <f t="shared" si="1"/>
        <v>4</v>
      </c>
      <c r="L13" s="480">
        <v>5</v>
      </c>
      <c r="M13" s="480">
        <v>2</v>
      </c>
      <c r="N13" s="480">
        <v>0</v>
      </c>
      <c r="O13" s="613">
        <f t="shared" si="2"/>
        <v>7</v>
      </c>
      <c r="P13" s="480">
        <v>0</v>
      </c>
      <c r="Q13" s="480">
        <v>0</v>
      </c>
      <c r="R13" s="480">
        <v>0</v>
      </c>
      <c r="S13" s="613">
        <f t="shared" si="3"/>
        <v>0</v>
      </c>
      <c r="T13" s="480">
        <v>24</v>
      </c>
      <c r="U13" s="480">
        <v>23</v>
      </c>
      <c r="V13" s="480">
        <v>0</v>
      </c>
      <c r="W13" s="613">
        <f t="shared" si="4"/>
        <v>47</v>
      </c>
      <c r="X13" s="480">
        <v>0</v>
      </c>
      <c r="Y13" s="480">
        <v>0</v>
      </c>
      <c r="Z13" s="480">
        <v>0</v>
      </c>
      <c r="AA13" s="613">
        <f t="shared" si="5"/>
        <v>0</v>
      </c>
      <c r="AB13" s="480">
        <v>6</v>
      </c>
      <c r="AC13" s="480">
        <v>7</v>
      </c>
      <c r="AD13" s="480">
        <v>0</v>
      </c>
      <c r="AE13" s="613">
        <f t="shared" si="6"/>
        <v>13</v>
      </c>
      <c r="AF13" s="480">
        <v>2</v>
      </c>
      <c r="AG13" s="480">
        <v>3</v>
      </c>
      <c r="AH13" s="480">
        <v>0</v>
      </c>
      <c r="AI13" s="613">
        <f t="shared" si="7"/>
        <v>5</v>
      </c>
      <c r="AJ13" s="480">
        <v>1</v>
      </c>
      <c r="AK13" s="480">
        <v>2</v>
      </c>
      <c r="AL13" s="480">
        <v>0</v>
      </c>
      <c r="AM13" s="613">
        <f t="shared" si="8"/>
        <v>3</v>
      </c>
      <c r="AN13" s="480">
        <v>56</v>
      </c>
      <c r="AO13" s="480">
        <v>44</v>
      </c>
      <c r="AP13" s="480">
        <v>0</v>
      </c>
      <c r="AQ13" s="614">
        <v>100</v>
      </c>
      <c r="AR13" s="615"/>
      <c r="AS13" s="615"/>
      <c r="AT13" s="615"/>
      <c r="AU13" s="615"/>
    </row>
    <row r="14" spans="1:47" ht="20.100000000000001" customHeight="1" x14ac:dyDescent="0.2">
      <c r="A14" s="496" t="s">
        <v>136</v>
      </c>
      <c r="B14" s="473" t="s">
        <v>416</v>
      </c>
      <c r="C14" s="473" t="s">
        <v>132</v>
      </c>
      <c r="D14" s="480">
        <v>9</v>
      </c>
      <c r="E14" s="480">
        <v>9</v>
      </c>
      <c r="F14" s="480">
        <v>0</v>
      </c>
      <c r="G14" s="613">
        <f t="shared" si="0"/>
        <v>18</v>
      </c>
      <c r="H14" s="480">
        <v>2</v>
      </c>
      <c r="I14" s="480">
        <v>4</v>
      </c>
      <c r="J14" s="480">
        <v>0</v>
      </c>
      <c r="K14" s="613">
        <f t="shared" si="1"/>
        <v>6</v>
      </c>
      <c r="L14" s="480">
        <v>1</v>
      </c>
      <c r="M14" s="480">
        <v>4</v>
      </c>
      <c r="N14" s="480">
        <v>0</v>
      </c>
      <c r="O14" s="613">
        <f t="shared" si="2"/>
        <v>5</v>
      </c>
      <c r="P14" s="480">
        <v>0</v>
      </c>
      <c r="Q14" s="480">
        <v>0</v>
      </c>
      <c r="R14" s="480">
        <v>0</v>
      </c>
      <c r="S14" s="613">
        <f t="shared" si="3"/>
        <v>0</v>
      </c>
      <c r="T14" s="480">
        <v>20</v>
      </c>
      <c r="U14" s="480">
        <v>17</v>
      </c>
      <c r="V14" s="480">
        <v>0</v>
      </c>
      <c r="W14" s="613">
        <f t="shared" si="4"/>
        <v>37</v>
      </c>
      <c r="X14" s="480">
        <v>0</v>
      </c>
      <c r="Y14" s="480">
        <v>2</v>
      </c>
      <c r="Z14" s="480">
        <v>0</v>
      </c>
      <c r="AA14" s="613">
        <f t="shared" si="5"/>
        <v>2</v>
      </c>
      <c r="AB14" s="480">
        <v>1</v>
      </c>
      <c r="AC14" s="480">
        <v>0</v>
      </c>
      <c r="AD14" s="480">
        <v>0</v>
      </c>
      <c r="AE14" s="613">
        <f t="shared" si="6"/>
        <v>1</v>
      </c>
      <c r="AF14" s="480">
        <v>0</v>
      </c>
      <c r="AG14" s="480">
        <v>0</v>
      </c>
      <c r="AH14" s="480">
        <v>0</v>
      </c>
      <c r="AI14" s="613">
        <f t="shared" si="7"/>
        <v>0</v>
      </c>
      <c r="AJ14" s="480">
        <v>1</v>
      </c>
      <c r="AK14" s="480">
        <v>1</v>
      </c>
      <c r="AL14" s="480">
        <v>0</v>
      </c>
      <c r="AM14" s="613">
        <f t="shared" si="8"/>
        <v>2</v>
      </c>
      <c r="AN14" s="480">
        <v>34</v>
      </c>
      <c r="AO14" s="480">
        <v>37</v>
      </c>
      <c r="AP14" s="480">
        <v>0</v>
      </c>
      <c r="AQ14" s="614">
        <v>71</v>
      </c>
      <c r="AR14" s="615"/>
      <c r="AS14" s="615"/>
      <c r="AT14" s="615"/>
      <c r="AU14" s="615"/>
    </row>
    <row r="15" spans="1:47" ht="20.100000000000001" customHeight="1" x14ac:dyDescent="0.2">
      <c r="A15" s="496" t="s">
        <v>158</v>
      </c>
      <c r="B15" s="473" t="s">
        <v>417</v>
      </c>
      <c r="C15" s="473" t="s">
        <v>127</v>
      </c>
      <c r="D15" s="480">
        <v>18</v>
      </c>
      <c r="E15" s="480">
        <v>22</v>
      </c>
      <c r="F15" s="480">
        <v>2</v>
      </c>
      <c r="G15" s="613">
        <f t="shared" si="0"/>
        <v>42</v>
      </c>
      <c r="H15" s="480">
        <v>2</v>
      </c>
      <c r="I15" s="480">
        <v>0</v>
      </c>
      <c r="J15" s="480">
        <v>1</v>
      </c>
      <c r="K15" s="613">
        <f t="shared" si="1"/>
        <v>3</v>
      </c>
      <c r="L15" s="480">
        <v>0</v>
      </c>
      <c r="M15" s="480">
        <v>11</v>
      </c>
      <c r="N15" s="480">
        <v>3</v>
      </c>
      <c r="O15" s="613">
        <f t="shared" si="2"/>
        <v>14</v>
      </c>
      <c r="P15" s="480">
        <v>1</v>
      </c>
      <c r="Q15" s="480">
        <v>0</v>
      </c>
      <c r="R15" s="480">
        <v>0</v>
      </c>
      <c r="S15" s="613">
        <f t="shared" si="3"/>
        <v>1</v>
      </c>
      <c r="T15" s="480">
        <v>3</v>
      </c>
      <c r="U15" s="480">
        <v>6</v>
      </c>
      <c r="V15" s="480">
        <v>1</v>
      </c>
      <c r="W15" s="613">
        <f t="shared" si="4"/>
        <v>10</v>
      </c>
      <c r="X15" s="480">
        <v>0</v>
      </c>
      <c r="Y15" s="480">
        <v>0</v>
      </c>
      <c r="Z15" s="480">
        <v>0</v>
      </c>
      <c r="AA15" s="613">
        <f t="shared" si="5"/>
        <v>0</v>
      </c>
      <c r="AB15" s="480">
        <v>3</v>
      </c>
      <c r="AC15" s="480">
        <v>5</v>
      </c>
      <c r="AD15" s="480">
        <v>0</v>
      </c>
      <c r="AE15" s="613">
        <f t="shared" si="6"/>
        <v>8</v>
      </c>
      <c r="AF15" s="480">
        <v>0</v>
      </c>
      <c r="AG15" s="480">
        <v>1</v>
      </c>
      <c r="AH15" s="480">
        <v>1</v>
      </c>
      <c r="AI15" s="613">
        <f t="shared" si="7"/>
        <v>2</v>
      </c>
      <c r="AJ15" s="480">
        <v>0</v>
      </c>
      <c r="AK15" s="480">
        <v>1</v>
      </c>
      <c r="AL15" s="480">
        <v>0</v>
      </c>
      <c r="AM15" s="613">
        <f t="shared" si="8"/>
        <v>1</v>
      </c>
      <c r="AN15" s="480">
        <v>27</v>
      </c>
      <c r="AO15" s="480">
        <v>46</v>
      </c>
      <c r="AP15" s="480">
        <v>8</v>
      </c>
      <c r="AQ15" s="614">
        <v>81</v>
      </c>
      <c r="AR15" s="615"/>
      <c r="AS15" s="615"/>
      <c r="AT15" s="615"/>
      <c r="AU15" s="615"/>
    </row>
    <row r="16" spans="1:47" ht="20.100000000000001" customHeight="1" x14ac:dyDescent="0.2">
      <c r="A16" s="496" t="s">
        <v>162</v>
      </c>
      <c r="B16" s="473" t="s">
        <v>418</v>
      </c>
      <c r="C16" s="473" t="s">
        <v>127</v>
      </c>
      <c r="D16" s="480">
        <v>13</v>
      </c>
      <c r="E16" s="480">
        <v>16</v>
      </c>
      <c r="F16" s="480">
        <v>0</v>
      </c>
      <c r="G16" s="613">
        <f t="shared" si="0"/>
        <v>29</v>
      </c>
      <c r="H16" s="480">
        <v>5</v>
      </c>
      <c r="I16" s="480">
        <v>5</v>
      </c>
      <c r="J16" s="480">
        <v>0</v>
      </c>
      <c r="K16" s="613">
        <f t="shared" si="1"/>
        <v>10</v>
      </c>
      <c r="L16" s="480">
        <v>1</v>
      </c>
      <c r="M16" s="480">
        <v>1</v>
      </c>
      <c r="N16" s="480">
        <v>0</v>
      </c>
      <c r="O16" s="613">
        <f t="shared" si="2"/>
        <v>2</v>
      </c>
      <c r="P16" s="480">
        <v>0</v>
      </c>
      <c r="Q16" s="480">
        <v>0</v>
      </c>
      <c r="R16" s="480">
        <v>0</v>
      </c>
      <c r="S16" s="613">
        <f t="shared" si="3"/>
        <v>0</v>
      </c>
      <c r="T16" s="480">
        <v>0</v>
      </c>
      <c r="U16" s="480">
        <v>8</v>
      </c>
      <c r="V16" s="480">
        <v>0</v>
      </c>
      <c r="W16" s="613">
        <f t="shared" si="4"/>
        <v>8</v>
      </c>
      <c r="X16" s="480">
        <v>0</v>
      </c>
      <c r="Y16" s="480">
        <v>0</v>
      </c>
      <c r="Z16" s="480">
        <v>0</v>
      </c>
      <c r="AA16" s="613">
        <f t="shared" si="5"/>
        <v>0</v>
      </c>
      <c r="AB16" s="480">
        <v>0</v>
      </c>
      <c r="AC16" s="480">
        <v>0</v>
      </c>
      <c r="AD16" s="480">
        <v>0</v>
      </c>
      <c r="AE16" s="613">
        <f t="shared" si="6"/>
        <v>0</v>
      </c>
      <c r="AF16" s="480">
        <v>0</v>
      </c>
      <c r="AG16" s="480">
        <v>0</v>
      </c>
      <c r="AH16" s="480">
        <v>0</v>
      </c>
      <c r="AI16" s="613">
        <f t="shared" si="7"/>
        <v>0</v>
      </c>
      <c r="AJ16" s="480">
        <v>0</v>
      </c>
      <c r="AK16" s="480">
        <v>3</v>
      </c>
      <c r="AL16" s="480">
        <v>0</v>
      </c>
      <c r="AM16" s="613">
        <f t="shared" si="8"/>
        <v>3</v>
      </c>
      <c r="AN16" s="480">
        <v>19</v>
      </c>
      <c r="AO16" s="480">
        <v>33</v>
      </c>
      <c r="AP16" s="480">
        <v>0</v>
      </c>
      <c r="AQ16" s="614">
        <v>52</v>
      </c>
      <c r="AR16" s="615"/>
      <c r="AS16" s="615"/>
      <c r="AT16" s="615"/>
      <c r="AU16" s="615"/>
    </row>
    <row r="17" spans="1:47" ht="20.100000000000001" customHeight="1" x14ac:dyDescent="0.2">
      <c r="A17" s="496" t="s">
        <v>166</v>
      </c>
      <c r="B17" s="473" t="s">
        <v>419</v>
      </c>
      <c r="C17" s="473" t="s">
        <v>132</v>
      </c>
      <c r="D17" s="480">
        <v>1</v>
      </c>
      <c r="E17" s="480">
        <v>1</v>
      </c>
      <c r="F17" s="480">
        <v>0</v>
      </c>
      <c r="G17" s="613">
        <f t="shared" si="0"/>
        <v>2</v>
      </c>
      <c r="H17" s="480">
        <v>23</v>
      </c>
      <c r="I17" s="480">
        <v>24</v>
      </c>
      <c r="J17" s="480">
        <v>0</v>
      </c>
      <c r="K17" s="613">
        <f t="shared" si="1"/>
        <v>47</v>
      </c>
      <c r="L17" s="480">
        <v>2</v>
      </c>
      <c r="M17" s="480">
        <v>1</v>
      </c>
      <c r="N17" s="480">
        <v>0</v>
      </c>
      <c r="O17" s="613">
        <f t="shared" si="2"/>
        <v>3</v>
      </c>
      <c r="P17" s="480">
        <v>0</v>
      </c>
      <c r="Q17" s="480">
        <v>0</v>
      </c>
      <c r="R17" s="480">
        <v>0</v>
      </c>
      <c r="S17" s="613">
        <f t="shared" si="3"/>
        <v>0</v>
      </c>
      <c r="T17" s="480">
        <v>3</v>
      </c>
      <c r="U17" s="480">
        <v>3</v>
      </c>
      <c r="V17" s="480">
        <v>0</v>
      </c>
      <c r="W17" s="613">
        <f t="shared" si="4"/>
        <v>6</v>
      </c>
      <c r="X17" s="480">
        <v>0</v>
      </c>
      <c r="Y17" s="480">
        <v>0</v>
      </c>
      <c r="Z17" s="480">
        <v>0</v>
      </c>
      <c r="AA17" s="613">
        <f t="shared" si="5"/>
        <v>0</v>
      </c>
      <c r="AB17" s="480">
        <v>1</v>
      </c>
      <c r="AC17" s="480">
        <v>3</v>
      </c>
      <c r="AD17" s="480">
        <v>0</v>
      </c>
      <c r="AE17" s="613">
        <f t="shared" si="6"/>
        <v>4</v>
      </c>
      <c r="AF17" s="480">
        <v>0</v>
      </c>
      <c r="AG17" s="480">
        <v>3</v>
      </c>
      <c r="AH17" s="480">
        <v>0</v>
      </c>
      <c r="AI17" s="613">
        <f t="shared" si="7"/>
        <v>3</v>
      </c>
      <c r="AJ17" s="480">
        <v>1</v>
      </c>
      <c r="AK17" s="480">
        <v>0</v>
      </c>
      <c r="AL17" s="480">
        <v>0</v>
      </c>
      <c r="AM17" s="613">
        <f t="shared" si="8"/>
        <v>1</v>
      </c>
      <c r="AN17" s="480">
        <v>31</v>
      </c>
      <c r="AO17" s="480">
        <v>35</v>
      </c>
      <c r="AP17" s="480">
        <v>0</v>
      </c>
      <c r="AQ17" s="614">
        <v>66</v>
      </c>
      <c r="AR17" s="615"/>
      <c r="AS17" s="615"/>
      <c r="AT17" s="615"/>
      <c r="AU17" s="615"/>
    </row>
    <row r="18" spans="1:47" ht="20.100000000000001" customHeight="1" x14ac:dyDescent="0.2">
      <c r="A18" s="496" t="s">
        <v>171</v>
      </c>
      <c r="B18" s="473" t="s">
        <v>420</v>
      </c>
      <c r="C18" s="473" t="s">
        <v>127</v>
      </c>
      <c r="D18" s="480">
        <v>12</v>
      </c>
      <c r="E18" s="480">
        <v>26</v>
      </c>
      <c r="F18" s="480">
        <v>0</v>
      </c>
      <c r="G18" s="613">
        <f t="shared" si="0"/>
        <v>38</v>
      </c>
      <c r="H18" s="480">
        <v>1</v>
      </c>
      <c r="I18" s="480">
        <v>4</v>
      </c>
      <c r="J18" s="480">
        <v>0</v>
      </c>
      <c r="K18" s="613">
        <f t="shared" si="1"/>
        <v>5</v>
      </c>
      <c r="L18" s="480">
        <v>7</v>
      </c>
      <c r="M18" s="480">
        <v>16</v>
      </c>
      <c r="N18" s="480">
        <v>0</v>
      </c>
      <c r="O18" s="613">
        <f t="shared" si="2"/>
        <v>23</v>
      </c>
      <c r="P18" s="480">
        <v>0</v>
      </c>
      <c r="Q18" s="480">
        <v>0</v>
      </c>
      <c r="R18" s="480">
        <v>0</v>
      </c>
      <c r="S18" s="613">
        <f t="shared" si="3"/>
        <v>0</v>
      </c>
      <c r="T18" s="480">
        <v>4</v>
      </c>
      <c r="U18" s="480">
        <v>16</v>
      </c>
      <c r="V18" s="480">
        <v>0</v>
      </c>
      <c r="W18" s="613">
        <f t="shared" si="4"/>
        <v>20</v>
      </c>
      <c r="X18" s="480">
        <v>0</v>
      </c>
      <c r="Y18" s="480">
        <v>0</v>
      </c>
      <c r="Z18" s="480">
        <v>0</v>
      </c>
      <c r="AA18" s="613">
        <f t="shared" si="5"/>
        <v>0</v>
      </c>
      <c r="AB18" s="480">
        <v>1</v>
      </c>
      <c r="AC18" s="480">
        <v>2</v>
      </c>
      <c r="AD18" s="480">
        <v>0</v>
      </c>
      <c r="AE18" s="613">
        <f t="shared" si="6"/>
        <v>3</v>
      </c>
      <c r="AF18" s="480">
        <v>0</v>
      </c>
      <c r="AG18" s="480">
        <v>0</v>
      </c>
      <c r="AH18" s="480">
        <v>0</v>
      </c>
      <c r="AI18" s="613">
        <f t="shared" si="7"/>
        <v>0</v>
      </c>
      <c r="AJ18" s="480">
        <v>2</v>
      </c>
      <c r="AK18" s="480">
        <v>2</v>
      </c>
      <c r="AL18" s="480">
        <v>0</v>
      </c>
      <c r="AM18" s="613">
        <f t="shared" si="8"/>
        <v>4</v>
      </c>
      <c r="AN18" s="480">
        <v>27</v>
      </c>
      <c r="AO18" s="480">
        <v>66</v>
      </c>
      <c r="AP18" s="480">
        <v>0</v>
      </c>
      <c r="AQ18" s="614">
        <v>93</v>
      </c>
      <c r="AR18" s="615"/>
      <c r="AS18" s="615"/>
      <c r="AT18" s="615"/>
      <c r="AU18" s="615"/>
    </row>
    <row r="19" spans="1:47" ht="20.100000000000001" customHeight="1" x14ac:dyDescent="0.2">
      <c r="A19" s="496" t="s">
        <v>171</v>
      </c>
      <c r="B19" s="473" t="s">
        <v>421</v>
      </c>
      <c r="C19" s="473" t="s">
        <v>132</v>
      </c>
      <c r="D19" s="480">
        <v>28</v>
      </c>
      <c r="E19" s="480">
        <v>25</v>
      </c>
      <c r="F19" s="480">
        <v>0</v>
      </c>
      <c r="G19" s="613">
        <f t="shared" si="0"/>
        <v>53</v>
      </c>
      <c r="H19" s="480">
        <v>2</v>
      </c>
      <c r="I19" s="480">
        <v>3</v>
      </c>
      <c r="J19" s="480">
        <v>0</v>
      </c>
      <c r="K19" s="613">
        <f t="shared" si="1"/>
        <v>5</v>
      </c>
      <c r="L19" s="480">
        <v>9</v>
      </c>
      <c r="M19" s="480">
        <v>23</v>
      </c>
      <c r="N19" s="480">
        <v>0</v>
      </c>
      <c r="O19" s="613">
        <f t="shared" si="2"/>
        <v>32</v>
      </c>
      <c r="P19" s="480">
        <v>1</v>
      </c>
      <c r="Q19" s="480">
        <v>0</v>
      </c>
      <c r="R19" s="480">
        <v>0</v>
      </c>
      <c r="S19" s="613">
        <f t="shared" si="3"/>
        <v>1</v>
      </c>
      <c r="T19" s="480">
        <v>7</v>
      </c>
      <c r="U19" s="480">
        <v>13</v>
      </c>
      <c r="V19" s="480">
        <v>0</v>
      </c>
      <c r="W19" s="613">
        <f t="shared" si="4"/>
        <v>20</v>
      </c>
      <c r="X19" s="480">
        <v>0</v>
      </c>
      <c r="Y19" s="480">
        <v>0</v>
      </c>
      <c r="Z19" s="480">
        <v>0</v>
      </c>
      <c r="AA19" s="613">
        <f t="shared" si="5"/>
        <v>0</v>
      </c>
      <c r="AB19" s="480">
        <v>2</v>
      </c>
      <c r="AC19" s="480">
        <v>4</v>
      </c>
      <c r="AD19" s="480">
        <v>0</v>
      </c>
      <c r="AE19" s="613">
        <f t="shared" si="6"/>
        <v>6</v>
      </c>
      <c r="AF19" s="480">
        <v>1</v>
      </c>
      <c r="AG19" s="480">
        <v>8</v>
      </c>
      <c r="AH19" s="480">
        <v>0</v>
      </c>
      <c r="AI19" s="613">
        <f t="shared" si="7"/>
        <v>9</v>
      </c>
      <c r="AJ19" s="480">
        <v>1</v>
      </c>
      <c r="AK19" s="480">
        <v>3</v>
      </c>
      <c r="AL19" s="480">
        <v>0</v>
      </c>
      <c r="AM19" s="613">
        <f t="shared" si="8"/>
        <v>4</v>
      </c>
      <c r="AN19" s="480">
        <v>51</v>
      </c>
      <c r="AO19" s="480">
        <v>79</v>
      </c>
      <c r="AP19" s="480">
        <v>0</v>
      </c>
      <c r="AQ19" s="614">
        <v>130</v>
      </c>
      <c r="AR19" s="615"/>
      <c r="AS19" s="615"/>
      <c r="AT19" s="615"/>
      <c r="AU19" s="615"/>
    </row>
    <row r="20" spans="1:47" ht="20.100000000000001" customHeight="1" x14ac:dyDescent="0.2">
      <c r="A20" s="496" t="s">
        <v>171</v>
      </c>
      <c r="B20" s="473" t="s">
        <v>422</v>
      </c>
      <c r="C20" s="473" t="s">
        <v>132</v>
      </c>
      <c r="D20" s="480">
        <v>33</v>
      </c>
      <c r="E20" s="480">
        <v>30</v>
      </c>
      <c r="F20" s="480">
        <v>1</v>
      </c>
      <c r="G20" s="613">
        <f t="shared" si="0"/>
        <v>64</v>
      </c>
      <c r="H20" s="480">
        <v>0</v>
      </c>
      <c r="I20" s="480">
        <v>2</v>
      </c>
      <c r="J20" s="480">
        <v>0</v>
      </c>
      <c r="K20" s="613">
        <f t="shared" si="1"/>
        <v>2</v>
      </c>
      <c r="L20" s="480">
        <v>4</v>
      </c>
      <c r="M20" s="480">
        <v>5</v>
      </c>
      <c r="N20" s="480">
        <v>0</v>
      </c>
      <c r="O20" s="613">
        <f t="shared" si="2"/>
        <v>9</v>
      </c>
      <c r="P20" s="480">
        <v>0</v>
      </c>
      <c r="Q20" s="480">
        <v>0</v>
      </c>
      <c r="R20" s="480">
        <v>0</v>
      </c>
      <c r="S20" s="613">
        <f t="shared" si="3"/>
        <v>0</v>
      </c>
      <c r="T20" s="480">
        <v>8</v>
      </c>
      <c r="U20" s="480">
        <v>18</v>
      </c>
      <c r="V20" s="480">
        <v>0</v>
      </c>
      <c r="W20" s="613">
        <f t="shared" si="4"/>
        <v>26</v>
      </c>
      <c r="X20" s="480">
        <v>0</v>
      </c>
      <c r="Y20" s="480">
        <v>0</v>
      </c>
      <c r="Z20" s="480">
        <v>0</v>
      </c>
      <c r="AA20" s="613">
        <f t="shared" si="5"/>
        <v>0</v>
      </c>
      <c r="AB20" s="480">
        <v>0</v>
      </c>
      <c r="AC20" s="480">
        <v>1</v>
      </c>
      <c r="AD20" s="480">
        <v>0</v>
      </c>
      <c r="AE20" s="613">
        <f t="shared" si="6"/>
        <v>1</v>
      </c>
      <c r="AF20" s="480">
        <v>0</v>
      </c>
      <c r="AG20" s="480">
        <v>1</v>
      </c>
      <c r="AH20" s="480">
        <v>0</v>
      </c>
      <c r="AI20" s="613">
        <f t="shared" si="7"/>
        <v>1</v>
      </c>
      <c r="AJ20" s="480">
        <v>2</v>
      </c>
      <c r="AK20" s="480">
        <v>0</v>
      </c>
      <c r="AL20" s="480">
        <v>0</v>
      </c>
      <c r="AM20" s="613">
        <f t="shared" si="8"/>
        <v>2</v>
      </c>
      <c r="AN20" s="480">
        <v>47</v>
      </c>
      <c r="AO20" s="480">
        <v>57</v>
      </c>
      <c r="AP20" s="480">
        <v>1</v>
      </c>
      <c r="AQ20" s="614">
        <v>105</v>
      </c>
      <c r="AR20" s="615"/>
      <c r="AS20" s="615"/>
      <c r="AT20" s="615"/>
      <c r="AU20" s="615"/>
    </row>
    <row r="21" spans="1:47" ht="20.100000000000001" customHeight="1" x14ac:dyDescent="0.2">
      <c r="A21" s="496" t="s">
        <v>177</v>
      </c>
      <c r="B21" s="473" t="s">
        <v>423</v>
      </c>
      <c r="C21" s="473" t="s">
        <v>127</v>
      </c>
      <c r="D21" s="480">
        <v>24</v>
      </c>
      <c r="E21" s="480">
        <v>35</v>
      </c>
      <c r="F21" s="480">
        <v>0</v>
      </c>
      <c r="G21" s="613">
        <f t="shared" si="0"/>
        <v>59</v>
      </c>
      <c r="H21" s="480">
        <v>2</v>
      </c>
      <c r="I21" s="480">
        <v>7</v>
      </c>
      <c r="J21" s="480">
        <v>0</v>
      </c>
      <c r="K21" s="613">
        <f t="shared" si="1"/>
        <v>9</v>
      </c>
      <c r="L21" s="480">
        <v>3</v>
      </c>
      <c r="M21" s="480">
        <v>4</v>
      </c>
      <c r="N21" s="480">
        <v>0</v>
      </c>
      <c r="O21" s="613">
        <f t="shared" si="2"/>
        <v>7</v>
      </c>
      <c r="P21" s="480">
        <v>1</v>
      </c>
      <c r="Q21" s="480">
        <v>0</v>
      </c>
      <c r="R21" s="480">
        <v>0</v>
      </c>
      <c r="S21" s="613">
        <f t="shared" si="3"/>
        <v>1</v>
      </c>
      <c r="T21" s="480">
        <v>11</v>
      </c>
      <c r="U21" s="480">
        <v>9</v>
      </c>
      <c r="V21" s="480">
        <v>0</v>
      </c>
      <c r="W21" s="613">
        <f t="shared" si="4"/>
        <v>20</v>
      </c>
      <c r="X21" s="480">
        <v>0</v>
      </c>
      <c r="Y21" s="480">
        <v>0</v>
      </c>
      <c r="Z21" s="480">
        <v>0</v>
      </c>
      <c r="AA21" s="613">
        <f t="shared" si="5"/>
        <v>0</v>
      </c>
      <c r="AB21" s="480">
        <v>0</v>
      </c>
      <c r="AC21" s="480">
        <v>0</v>
      </c>
      <c r="AD21" s="480">
        <v>0</v>
      </c>
      <c r="AE21" s="613">
        <f t="shared" si="6"/>
        <v>0</v>
      </c>
      <c r="AF21" s="480">
        <v>0</v>
      </c>
      <c r="AG21" s="480">
        <v>0</v>
      </c>
      <c r="AH21" s="480">
        <v>0</v>
      </c>
      <c r="AI21" s="613">
        <f t="shared" si="7"/>
        <v>0</v>
      </c>
      <c r="AJ21" s="480">
        <v>0</v>
      </c>
      <c r="AK21" s="480">
        <v>0</v>
      </c>
      <c r="AL21" s="480">
        <v>0</v>
      </c>
      <c r="AM21" s="613">
        <f t="shared" si="8"/>
        <v>0</v>
      </c>
      <c r="AN21" s="480">
        <v>41</v>
      </c>
      <c r="AO21" s="480">
        <v>55</v>
      </c>
      <c r="AP21" s="480">
        <v>0</v>
      </c>
      <c r="AQ21" s="614">
        <v>96</v>
      </c>
      <c r="AR21" s="615"/>
      <c r="AS21" s="615"/>
      <c r="AT21" s="615"/>
      <c r="AU21" s="615"/>
    </row>
    <row r="22" spans="1:47" ht="20.100000000000001" customHeight="1" x14ac:dyDescent="0.2">
      <c r="A22" s="496" t="s">
        <v>181</v>
      </c>
      <c r="B22" s="473" t="s">
        <v>424</v>
      </c>
      <c r="C22" s="473" t="s">
        <v>127</v>
      </c>
      <c r="D22" s="480">
        <v>21</v>
      </c>
      <c r="E22" s="480">
        <v>16</v>
      </c>
      <c r="F22" s="480">
        <v>0</v>
      </c>
      <c r="G22" s="613">
        <f t="shared" si="0"/>
        <v>37</v>
      </c>
      <c r="H22" s="480">
        <v>0</v>
      </c>
      <c r="I22" s="480">
        <v>1</v>
      </c>
      <c r="J22" s="480">
        <v>0</v>
      </c>
      <c r="K22" s="613">
        <f t="shared" si="1"/>
        <v>1</v>
      </c>
      <c r="L22" s="480">
        <v>1</v>
      </c>
      <c r="M22" s="480">
        <v>0</v>
      </c>
      <c r="N22" s="480">
        <v>0</v>
      </c>
      <c r="O22" s="613">
        <f t="shared" si="2"/>
        <v>1</v>
      </c>
      <c r="P22" s="480">
        <v>0</v>
      </c>
      <c r="Q22" s="480">
        <v>0</v>
      </c>
      <c r="R22" s="480">
        <v>0</v>
      </c>
      <c r="S22" s="613">
        <f t="shared" si="3"/>
        <v>0</v>
      </c>
      <c r="T22" s="480">
        <v>1</v>
      </c>
      <c r="U22" s="480">
        <v>4</v>
      </c>
      <c r="V22" s="480">
        <v>0</v>
      </c>
      <c r="W22" s="613">
        <f t="shared" si="4"/>
        <v>5</v>
      </c>
      <c r="X22" s="480">
        <v>0</v>
      </c>
      <c r="Y22" s="480">
        <v>0</v>
      </c>
      <c r="Z22" s="480">
        <v>0</v>
      </c>
      <c r="AA22" s="613">
        <f t="shared" si="5"/>
        <v>0</v>
      </c>
      <c r="AB22" s="480">
        <v>1</v>
      </c>
      <c r="AC22" s="480">
        <v>1</v>
      </c>
      <c r="AD22" s="480">
        <v>0</v>
      </c>
      <c r="AE22" s="613">
        <f t="shared" si="6"/>
        <v>2</v>
      </c>
      <c r="AF22" s="480">
        <v>0</v>
      </c>
      <c r="AG22" s="480">
        <v>0</v>
      </c>
      <c r="AH22" s="480">
        <v>0</v>
      </c>
      <c r="AI22" s="613">
        <f t="shared" si="7"/>
        <v>0</v>
      </c>
      <c r="AJ22" s="480">
        <v>0</v>
      </c>
      <c r="AK22" s="480">
        <v>3</v>
      </c>
      <c r="AL22" s="480">
        <v>0</v>
      </c>
      <c r="AM22" s="613">
        <f t="shared" si="8"/>
        <v>3</v>
      </c>
      <c r="AN22" s="480">
        <v>24</v>
      </c>
      <c r="AO22" s="480">
        <v>25</v>
      </c>
      <c r="AP22" s="480">
        <v>0</v>
      </c>
      <c r="AQ22" s="614">
        <v>49</v>
      </c>
      <c r="AR22" s="615"/>
      <c r="AS22" s="615"/>
      <c r="AT22" s="615"/>
      <c r="AU22" s="615"/>
    </row>
    <row r="23" spans="1:47" ht="20.100000000000001" customHeight="1" x14ac:dyDescent="0.2">
      <c r="A23" s="496" t="s">
        <v>181</v>
      </c>
      <c r="B23" s="473" t="s">
        <v>425</v>
      </c>
      <c r="C23" s="473" t="s">
        <v>127</v>
      </c>
      <c r="D23" s="480">
        <v>7</v>
      </c>
      <c r="E23" s="480">
        <v>14</v>
      </c>
      <c r="F23" s="480">
        <v>0</v>
      </c>
      <c r="G23" s="613">
        <f t="shared" si="0"/>
        <v>21</v>
      </c>
      <c r="H23" s="480">
        <v>2</v>
      </c>
      <c r="I23" s="480">
        <v>8</v>
      </c>
      <c r="J23" s="480">
        <v>0</v>
      </c>
      <c r="K23" s="613">
        <f t="shared" si="1"/>
        <v>10</v>
      </c>
      <c r="L23" s="480">
        <v>5</v>
      </c>
      <c r="M23" s="480">
        <v>4</v>
      </c>
      <c r="N23" s="480">
        <v>0</v>
      </c>
      <c r="O23" s="613">
        <f t="shared" si="2"/>
        <v>9</v>
      </c>
      <c r="P23" s="480">
        <v>0</v>
      </c>
      <c r="Q23" s="480">
        <v>0</v>
      </c>
      <c r="R23" s="480">
        <v>0</v>
      </c>
      <c r="S23" s="613">
        <f t="shared" si="3"/>
        <v>0</v>
      </c>
      <c r="T23" s="480">
        <v>8</v>
      </c>
      <c r="U23" s="480">
        <v>16</v>
      </c>
      <c r="V23" s="480">
        <v>0</v>
      </c>
      <c r="W23" s="613">
        <f t="shared" si="4"/>
        <v>24</v>
      </c>
      <c r="X23" s="480">
        <v>0</v>
      </c>
      <c r="Y23" s="480">
        <v>0</v>
      </c>
      <c r="Z23" s="480">
        <v>0</v>
      </c>
      <c r="AA23" s="613">
        <f t="shared" si="5"/>
        <v>0</v>
      </c>
      <c r="AB23" s="480">
        <v>1</v>
      </c>
      <c r="AC23" s="480">
        <v>2</v>
      </c>
      <c r="AD23" s="480">
        <v>0</v>
      </c>
      <c r="AE23" s="613">
        <f t="shared" si="6"/>
        <v>3</v>
      </c>
      <c r="AF23" s="480">
        <v>0</v>
      </c>
      <c r="AG23" s="480">
        <v>0</v>
      </c>
      <c r="AH23" s="480">
        <v>0</v>
      </c>
      <c r="AI23" s="613">
        <f t="shared" si="7"/>
        <v>0</v>
      </c>
      <c r="AJ23" s="480">
        <v>1</v>
      </c>
      <c r="AK23" s="480">
        <v>2</v>
      </c>
      <c r="AL23" s="480">
        <v>0</v>
      </c>
      <c r="AM23" s="613">
        <f t="shared" si="8"/>
        <v>3</v>
      </c>
      <c r="AN23" s="480">
        <v>24</v>
      </c>
      <c r="AO23" s="480">
        <v>46</v>
      </c>
      <c r="AP23" s="480">
        <v>0</v>
      </c>
      <c r="AQ23" s="614">
        <v>70</v>
      </c>
      <c r="AR23" s="615"/>
      <c r="AS23" s="615"/>
      <c r="AT23" s="615"/>
      <c r="AU23" s="615"/>
    </row>
    <row r="24" spans="1:47" ht="20.100000000000001" customHeight="1" x14ac:dyDescent="0.2">
      <c r="A24" s="496" t="s">
        <v>181</v>
      </c>
      <c r="B24" s="473" t="s">
        <v>426</v>
      </c>
      <c r="C24" s="473" t="s">
        <v>132</v>
      </c>
      <c r="D24" s="480">
        <v>30</v>
      </c>
      <c r="E24" s="480">
        <v>41</v>
      </c>
      <c r="F24" s="480">
        <v>0</v>
      </c>
      <c r="G24" s="613">
        <f t="shared" si="0"/>
        <v>71</v>
      </c>
      <c r="H24" s="480">
        <v>4</v>
      </c>
      <c r="I24" s="480">
        <v>6</v>
      </c>
      <c r="J24" s="480">
        <v>0</v>
      </c>
      <c r="K24" s="613">
        <f t="shared" si="1"/>
        <v>10</v>
      </c>
      <c r="L24" s="480">
        <v>4</v>
      </c>
      <c r="M24" s="480">
        <v>20</v>
      </c>
      <c r="N24" s="480">
        <v>0</v>
      </c>
      <c r="O24" s="613">
        <f t="shared" si="2"/>
        <v>24</v>
      </c>
      <c r="P24" s="480">
        <v>0</v>
      </c>
      <c r="Q24" s="480">
        <v>0</v>
      </c>
      <c r="R24" s="480">
        <v>0</v>
      </c>
      <c r="S24" s="613">
        <f t="shared" si="3"/>
        <v>0</v>
      </c>
      <c r="T24" s="480">
        <v>11</v>
      </c>
      <c r="U24" s="480">
        <v>13</v>
      </c>
      <c r="V24" s="480">
        <v>0</v>
      </c>
      <c r="W24" s="613">
        <f t="shared" si="4"/>
        <v>24</v>
      </c>
      <c r="X24" s="480">
        <v>0</v>
      </c>
      <c r="Y24" s="480">
        <v>0</v>
      </c>
      <c r="Z24" s="480">
        <v>0</v>
      </c>
      <c r="AA24" s="613">
        <f t="shared" si="5"/>
        <v>0</v>
      </c>
      <c r="AB24" s="480">
        <v>1</v>
      </c>
      <c r="AC24" s="480">
        <v>6</v>
      </c>
      <c r="AD24" s="480">
        <v>0</v>
      </c>
      <c r="AE24" s="613">
        <f t="shared" si="6"/>
        <v>7</v>
      </c>
      <c r="AF24" s="480">
        <v>1</v>
      </c>
      <c r="AG24" s="480">
        <v>2</v>
      </c>
      <c r="AH24" s="480">
        <v>0</v>
      </c>
      <c r="AI24" s="613">
        <f t="shared" si="7"/>
        <v>3</v>
      </c>
      <c r="AJ24" s="480">
        <v>0</v>
      </c>
      <c r="AK24" s="480">
        <v>1</v>
      </c>
      <c r="AL24" s="480">
        <v>0</v>
      </c>
      <c r="AM24" s="613">
        <f t="shared" si="8"/>
        <v>1</v>
      </c>
      <c r="AN24" s="480">
        <v>51</v>
      </c>
      <c r="AO24" s="480">
        <v>89</v>
      </c>
      <c r="AP24" s="480">
        <v>0</v>
      </c>
      <c r="AQ24" s="614">
        <v>140</v>
      </c>
      <c r="AR24" s="615"/>
      <c r="AS24" s="615"/>
      <c r="AT24" s="615"/>
      <c r="AU24" s="615"/>
    </row>
    <row r="25" spans="1:47" ht="20.100000000000001" customHeight="1" x14ac:dyDescent="0.2">
      <c r="A25" s="496" t="s">
        <v>188</v>
      </c>
      <c r="B25" s="473" t="s">
        <v>427</v>
      </c>
      <c r="C25" s="473" t="s">
        <v>127</v>
      </c>
      <c r="D25" s="480">
        <v>39</v>
      </c>
      <c r="E25" s="480">
        <v>34</v>
      </c>
      <c r="F25" s="480">
        <v>0</v>
      </c>
      <c r="G25" s="613">
        <f t="shared" si="0"/>
        <v>73</v>
      </c>
      <c r="H25" s="480">
        <v>2</v>
      </c>
      <c r="I25" s="480">
        <v>3</v>
      </c>
      <c r="J25" s="480">
        <v>0</v>
      </c>
      <c r="K25" s="613">
        <f t="shared" si="1"/>
        <v>5</v>
      </c>
      <c r="L25" s="480">
        <v>4</v>
      </c>
      <c r="M25" s="480">
        <v>3</v>
      </c>
      <c r="N25" s="480">
        <v>0</v>
      </c>
      <c r="O25" s="613">
        <f t="shared" si="2"/>
        <v>7</v>
      </c>
      <c r="P25" s="480">
        <v>0</v>
      </c>
      <c r="Q25" s="480">
        <v>1</v>
      </c>
      <c r="R25" s="480">
        <v>0</v>
      </c>
      <c r="S25" s="613">
        <f t="shared" si="3"/>
        <v>1</v>
      </c>
      <c r="T25" s="480">
        <v>5</v>
      </c>
      <c r="U25" s="480">
        <v>13</v>
      </c>
      <c r="V25" s="480">
        <v>0</v>
      </c>
      <c r="W25" s="613">
        <f t="shared" si="4"/>
        <v>18</v>
      </c>
      <c r="X25" s="480">
        <v>0</v>
      </c>
      <c r="Y25" s="480">
        <v>0</v>
      </c>
      <c r="Z25" s="480">
        <v>0</v>
      </c>
      <c r="AA25" s="613">
        <f t="shared" si="5"/>
        <v>0</v>
      </c>
      <c r="AB25" s="480">
        <v>0</v>
      </c>
      <c r="AC25" s="480">
        <v>0</v>
      </c>
      <c r="AD25" s="480">
        <v>0</v>
      </c>
      <c r="AE25" s="613">
        <f t="shared" si="6"/>
        <v>0</v>
      </c>
      <c r="AF25" s="480">
        <v>0</v>
      </c>
      <c r="AG25" s="480">
        <v>0</v>
      </c>
      <c r="AH25" s="480">
        <v>0</v>
      </c>
      <c r="AI25" s="613">
        <f t="shared" si="7"/>
        <v>0</v>
      </c>
      <c r="AJ25" s="480">
        <v>0</v>
      </c>
      <c r="AK25" s="480">
        <v>2</v>
      </c>
      <c r="AL25" s="480">
        <v>0</v>
      </c>
      <c r="AM25" s="613">
        <f t="shared" si="8"/>
        <v>2</v>
      </c>
      <c r="AN25" s="480">
        <v>50</v>
      </c>
      <c r="AO25" s="480">
        <v>56</v>
      </c>
      <c r="AP25" s="480">
        <v>0</v>
      </c>
      <c r="AQ25" s="614">
        <v>106</v>
      </c>
      <c r="AR25" s="615"/>
      <c r="AS25" s="615"/>
      <c r="AT25" s="615"/>
      <c r="AU25" s="615"/>
    </row>
    <row r="26" spans="1:47" ht="20.100000000000001" customHeight="1" x14ac:dyDescent="0.2">
      <c r="A26" s="496" t="s">
        <v>192</v>
      </c>
      <c r="B26" s="473" t="s">
        <v>428</v>
      </c>
      <c r="C26" s="473" t="s">
        <v>127</v>
      </c>
      <c r="D26" s="480">
        <v>28</v>
      </c>
      <c r="E26" s="480">
        <v>36</v>
      </c>
      <c r="F26" s="480">
        <v>0</v>
      </c>
      <c r="G26" s="613">
        <f t="shared" si="0"/>
        <v>64</v>
      </c>
      <c r="H26" s="480">
        <v>0</v>
      </c>
      <c r="I26" s="480">
        <v>2</v>
      </c>
      <c r="J26" s="480">
        <v>0</v>
      </c>
      <c r="K26" s="613">
        <f t="shared" si="1"/>
        <v>2</v>
      </c>
      <c r="L26" s="480">
        <v>2</v>
      </c>
      <c r="M26" s="480">
        <v>3</v>
      </c>
      <c r="N26" s="480">
        <v>0</v>
      </c>
      <c r="O26" s="613">
        <f t="shared" si="2"/>
        <v>5</v>
      </c>
      <c r="P26" s="480">
        <v>0</v>
      </c>
      <c r="Q26" s="480">
        <v>1</v>
      </c>
      <c r="R26" s="480">
        <v>0</v>
      </c>
      <c r="S26" s="613">
        <f t="shared" si="3"/>
        <v>1</v>
      </c>
      <c r="T26" s="480">
        <v>2</v>
      </c>
      <c r="U26" s="480">
        <v>5</v>
      </c>
      <c r="V26" s="480">
        <v>0</v>
      </c>
      <c r="W26" s="613">
        <f t="shared" si="4"/>
        <v>7</v>
      </c>
      <c r="X26" s="480">
        <v>1</v>
      </c>
      <c r="Y26" s="480">
        <v>0</v>
      </c>
      <c r="Z26" s="480">
        <v>0</v>
      </c>
      <c r="AA26" s="613">
        <f t="shared" si="5"/>
        <v>1</v>
      </c>
      <c r="AB26" s="480">
        <v>2</v>
      </c>
      <c r="AC26" s="480">
        <v>0</v>
      </c>
      <c r="AD26" s="480">
        <v>0</v>
      </c>
      <c r="AE26" s="613">
        <f t="shared" si="6"/>
        <v>2</v>
      </c>
      <c r="AF26" s="480">
        <v>0</v>
      </c>
      <c r="AG26" s="480">
        <v>0</v>
      </c>
      <c r="AH26" s="480">
        <v>0</v>
      </c>
      <c r="AI26" s="613">
        <f t="shared" si="7"/>
        <v>0</v>
      </c>
      <c r="AJ26" s="480">
        <v>0</v>
      </c>
      <c r="AK26" s="480">
        <v>0</v>
      </c>
      <c r="AL26" s="480">
        <v>0</v>
      </c>
      <c r="AM26" s="613">
        <f t="shared" si="8"/>
        <v>0</v>
      </c>
      <c r="AN26" s="480">
        <v>35</v>
      </c>
      <c r="AO26" s="480">
        <v>47</v>
      </c>
      <c r="AP26" s="480">
        <v>0</v>
      </c>
      <c r="AQ26" s="614">
        <v>82</v>
      </c>
      <c r="AR26" s="615"/>
      <c r="AS26" s="615"/>
      <c r="AT26" s="615"/>
      <c r="AU26" s="615"/>
    </row>
    <row r="27" spans="1:47" ht="20.100000000000001" customHeight="1" x14ac:dyDescent="0.2">
      <c r="A27" s="496" t="s">
        <v>195</v>
      </c>
      <c r="B27" s="473" t="s">
        <v>429</v>
      </c>
      <c r="C27" s="473" t="s">
        <v>127</v>
      </c>
      <c r="D27" s="480">
        <v>22</v>
      </c>
      <c r="E27" s="480">
        <v>28</v>
      </c>
      <c r="F27" s="480">
        <v>0</v>
      </c>
      <c r="G27" s="613">
        <f t="shared" si="0"/>
        <v>50</v>
      </c>
      <c r="H27" s="480">
        <v>0</v>
      </c>
      <c r="I27" s="480">
        <v>1</v>
      </c>
      <c r="J27" s="480">
        <v>0</v>
      </c>
      <c r="K27" s="613">
        <f t="shared" si="1"/>
        <v>1</v>
      </c>
      <c r="L27" s="480">
        <v>2</v>
      </c>
      <c r="M27" s="480">
        <v>2</v>
      </c>
      <c r="N27" s="480">
        <v>0</v>
      </c>
      <c r="O27" s="613">
        <f t="shared" si="2"/>
        <v>4</v>
      </c>
      <c r="P27" s="480">
        <v>0</v>
      </c>
      <c r="Q27" s="480">
        <v>0</v>
      </c>
      <c r="R27" s="480">
        <v>0</v>
      </c>
      <c r="S27" s="613">
        <f t="shared" si="3"/>
        <v>0</v>
      </c>
      <c r="T27" s="480">
        <v>2</v>
      </c>
      <c r="U27" s="480">
        <v>2</v>
      </c>
      <c r="V27" s="480">
        <v>0</v>
      </c>
      <c r="W27" s="613">
        <f t="shared" si="4"/>
        <v>4</v>
      </c>
      <c r="X27" s="480">
        <v>0</v>
      </c>
      <c r="Y27" s="480">
        <v>0</v>
      </c>
      <c r="Z27" s="480">
        <v>0</v>
      </c>
      <c r="AA27" s="613">
        <f t="shared" si="5"/>
        <v>0</v>
      </c>
      <c r="AB27" s="480">
        <v>2</v>
      </c>
      <c r="AC27" s="480">
        <v>3</v>
      </c>
      <c r="AD27" s="480">
        <v>0</v>
      </c>
      <c r="AE27" s="613">
        <f t="shared" si="6"/>
        <v>5</v>
      </c>
      <c r="AF27" s="480">
        <v>1</v>
      </c>
      <c r="AG27" s="480">
        <v>0</v>
      </c>
      <c r="AH27" s="480">
        <v>0</v>
      </c>
      <c r="AI27" s="613">
        <f t="shared" si="7"/>
        <v>1</v>
      </c>
      <c r="AJ27" s="480">
        <v>0</v>
      </c>
      <c r="AK27" s="480">
        <v>0</v>
      </c>
      <c r="AL27" s="480">
        <v>0</v>
      </c>
      <c r="AM27" s="613">
        <f t="shared" si="8"/>
        <v>0</v>
      </c>
      <c r="AN27" s="480">
        <v>29</v>
      </c>
      <c r="AO27" s="480">
        <v>36</v>
      </c>
      <c r="AP27" s="480">
        <v>0</v>
      </c>
      <c r="AQ27" s="614">
        <v>65</v>
      </c>
      <c r="AR27" s="615"/>
      <c r="AS27" s="615"/>
      <c r="AT27" s="615"/>
      <c r="AU27" s="615"/>
    </row>
    <row r="28" spans="1:47" ht="20.100000000000001" customHeight="1" x14ac:dyDescent="0.2">
      <c r="A28" s="496" t="s">
        <v>195</v>
      </c>
      <c r="B28" s="473" t="s">
        <v>430</v>
      </c>
      <c r="C28" s="473" t="s">
        <v>127</v>
      </c>
      <c r="D28" s="480">
        <v>34</v>
      </c>
      <c r="E28" s="480">
        <v>45</v>
      </c>
      <c r="F28" s="480">
        <v>0</v>
      </c>
      <c r="G28" s="613">
        <f t="shared" si="0"/>
        <v>79</v>
      </c>
      <c r="H28" s="480">
        <v>2</v>
      </c>
      <c r="I28" s="480">
        <v>1</v>
      </c>
      <c r="J28" s="480">
        <v>0</v>
      </c>
      <c r="K28" s="613">
        <f t="shared" si="1"/>
        <v>3</v>
      </c>
      <c r="L28" s="480">
        <v>2</v>
      </c>
      <c r="M28" s="480">
        <v>7</v>
      </c>
      <c r="N28" s="480">
        <v>0</v>
      </c>
      <c r="O28" s="613">
        <f t="shared" si="2"/>
        <v>9</v>
      </c>
      <c r="P28" s="480">
        <v>0</v>
      </c>
      <c r="Q28" s="480">
        <v>0</v>
      </c>
      <c r="R28" s="480">
        <v>0</v>
      </c>
      <c r="S28" s="613">
        <f t="shared" si="3"/>
        <v>0</v>
      </c>
      <c r="T28" s="480">
        <v>9</v>
      </c>
      <c r="U28" s="480">
        <v>12</v>
      </c>
      <c r="V28" s="480">
        <v>0</v>
      </c>
      <c r="W28" s="613">
        <f t="shared" si="4"/>
        <v>21</v>
      </c>
      <c r="X28" s="480">
        <v>1</v>
      </c>
      <c r="Y28" s="480">
        <v>0</v>
      </c>
      <c r="Z28" s="480">
        <v>0</v>
      </c>
      <c r="AA28" s="613">
        <f t="shared" si="5"/>
        <v>1</v>
      </c>
      <c r="AB28" s="480">
        <v>0</v>
      </c>
      <c r="AC28" s="480">
        <v>3</v>
      </c>
      <c r="AD28" s="480">
        <v>0</v>
      </c>
      <c r="AE28" s="613">
        <f t="shared" si="6"/>
        <v>3</v>
      </c>
      <c r="AF28" s="480">
        <v>0</v>
      </c>
      <c r="AG28" s="480">
        <v>2</v>
      </c>
      <c r="AH28" s="480">
        <v>0</v>
      </c>
      <c r="AI28" s="613">
        <f t="shared" si="7"/>
        <v>2</v>
      </c>
      <c r="AJ28" s="480">
        <v>0</v>
      </c>
      <c r="AK28" s="480">
        <v>0</v>
      </c>
      <c r="AL28" s="480">
        <v>0</v>
      </c>
      <c r="AM28" s="613">
        <f t="shared" si="8"/>
        <v>0</v>
      </c>
      <c r="AN28" s="480">
        <v>48</v>
      </c>
      <c r="AO28" s="480">
        <v>70</v>
      </c>
      <c r="AP28" s="480">
        <v>0</v>
      </c>
      <c r="AQ28" s="614">
        <v>118</v>
      </c>
      <c r="AR28" s="615"/>
      <c r="AS28" s="615"/>
      <c r="AT28" s="615"/>
      <c r="AU28" s="615"/>
    </row>
    <row r="29" spans="1:47" ht="20.100000000000001" customHeight="1" x14ac:dyDescent="0.2">
      <c r="A29" s="496" t="s">
        <v>200</v>
      </c>
      <c r="B29" s="473" t="s">
        <v>431</v>
      </c>
      <c r="C29" s="473" t="s">
        <v>127</v>
      </c>
      <c r="D29" s="480">
        <v>21</v>
      </c>
      <c r="E29" s="480">
        <v>33</v>
      </c>
      <c r="F29" s="480">
        <v>0</v>
      </c>
      <c r="G29" s="613">
        <f t="shared" si="0"/>
        <v>54</v>
      </c>
      <c r="H29" s="480">
        <v>2</v>
      </c>
      <c r="I29" s="480">
        <v>0</v>
      </c>
      <c r="J29" s="480">
        <v>0</v>
      </c>
      <c r="K29" s="613">
        <f t="shared" si="1"/>
        <v>2</v>
      </c>
      <c r="L29" s="480">
        <v>2</v>
      </c>
      <c r="M29" s="480">
        <v>0</v>
      </c>
      <c r="N29" s="480">
        <v>0</v>
      </c>
      <c r="O29" s="613">
        <f t="shared" si="2"/>
        <v>2</v>
      </c>
      <c r="P29" s="480">
        <v>0</v>
      </c>
      <c r="Q29" s="480">
        <v>0</v>
      </c>
      <c r="R29" s="480">
        <v>0</v>
      </c>
      <c r="S29" s="613">
        <f t="shared" si="3"/>
        <v>0</v>
      </c>
      <c r="T29" s="480">
        <v>7</v>
      </c>
      <c r="U29" s="480">
        <v>5</v>
      </c>
      <c r="V29" s="480">
        <v>0</v>
      </c>
      <c r="W29" s="613">
        <f t="shared" si="4"/>
        <v>12</v>
      </c>
      <c r="X29" s="480">
        <v>0</v>
      </c>
      <c r="Y29" s="480">
        <v>0</v>
      </c>
      <c r="Z29" s="480">
        <v>0</v>
      </c>
      <c r="AA29" s="613">
        <f t="shared" si="5"/>
        <v>0</v>
      </c>
      <c r="AB29" s="480">
        <v>2</v>
      </c>
      <c r="AC29" s="480">
        <v>1</v>
      </c>
      <c r="AD29" s="480">
        <v>0</v>
      </c>
      <c r="AE29" s="613">
        <f t="shared" si="6"/>
        <v>3</v>
      </c>
      <c r="AF29" s="480">
        <v>0</v>
      </c>
      <c r="AG29" s="480">
        <v>0</v>
      </c>
      <c r="AH29" s="480">
        <v>0</v>
      </c>
      <c r="AI29" s="613">
        <f t="shared" si="7"/>
        <v>0</v>
      </c>
      <c r="AJ29" s="480">
        <v>1</v>
      </c>
      <c r="AK29" s="480">
        <v>0</v>
      </c>
      <c r="AL29" s="480">
        <v>0</v>
      </c>
      <c r="AM29" s="613">
        <f t="shared" si="8"/>
        <v>1</v>
      </c>
      <c r="AN29" s="480">
        <v>35</v>
      </c>
      <c r="AO29" s="480">
        <v>39</v>
      </c>
      <c r="AP29" s="480">
        <v>0</v>
      </c>
      <c r="AQ29" s="614">
        <v>74</v>
      </c>
      <c r="AR29" s="615"/>
      <c r="AS29" s="615"/>
      <c r="AT29" s="615"/>
      <c r="AU29" s="615"/>
    </row>
    <row r="30" spans="1:47" ht="20.100000000000001" customHeight="1" x14ac:dyDescent="0.2">
      <c r="A30" s="496" t="s">
        <v>202</v>
      </c>
      <c r="B30" s="473" t="s">
        <v>514</v>
      </c>
      <c r="C30" s="473" t="s">
        <v>132</v>
      </c>
      <c r="D30" s="480">
        <v>21</v>
      </c>
      <c r="E30" s="480">
        <v>24</v>
      </c>
      <c r="F30" s="480">
        <v>0</v>
      </c>
      <c r="G30" s="613">
        <f t="shared" si="0"/>
        <v>45</v>
      </c>
      <c r="H30" s="480">
        <v>0</v>
      </c>
      <c r="I30" s="480">
        <v>1</v>
      </c>
      <c r="J30" s="480">
        <v>0</v>
      </c>
      <c r="K30" s="613">
        <f t="shared" si="1"/>
        <v>1</v>
      </c>
      <c r="L30" s="480">
        <v>1</v>
      </c>
      <c r="M30" s="480">
        <v>2</v>
      </c>
      <c r="N30" s="480">
        <v>0</v>
      </c>
      <c r="O30" s="613">
        <f t="shared" si="2"/>
        <v>3</v>
      </c>
      <c r="P30" s="480">
        <v>0</v>
      </c>
      <c r="Q30" s="480">
        <v>0</v>
      </c>
      <c r="R30" s="480">
        <v>0</v>
      </c>
      <c r="S30" s="613">
        <f t="shared" si="3"/>
        <v>0</v>
      </c>
      <c r="T30" s="480">
        <v>2</v>
      </c>
      <c r="U30" s="480">
        <v>7</v>
      </c>
      <c r="V30" s="480">
        <v>0</v>
      </c>
      <c r="W30" s="613">
        <f t="shared" si="4"/>
        <v>9</v>
      </c>
      <c r="X30" s="480">
        <v>0</v>
      </c>
      <c r="Y30" s="480">
        <v>0</v>
      </c>
      <c r="Z30" s="480">
        <v>0</v>
      </c>
      <c r="AA30" s="613">
        <f t="shared" si="5"/>
        <v>0</v>
      </c>
      <c r="AB30" s="480">
        <v>1</v>
      </c>
      <c r="AC30" s="480">
        <v>3</v>
      </c>
      <c r="AD30" s="480">
        <v>0</v>
      </c>
      <c r="AE30" s="613">
        <f t="shared" si="6"/>
        <v>4</v>
      </c>
      <c r="AF30" s="480">
        <v>0</v>
      </c>
      <c r="AG30" s="480">
        <v>2</v>
      </c>
      <c r="AH30" s="480">
        <v>0</v>
      </c>
      <c r="AI30" s="613">
        <f t="shared" si="7"/>
        <v>2</v>
      </c>
      <c r="AJ30" s="480">
        <v>0</v>
      </c>
      <c r="AK30" s="480">
        <v>0</v>
      </c>
      <c r="AL30" s="480">
        <v>0</v>
      </c>
      <c r="AM30" s="613">
        <f t="shared" si="8"/>
        <v>0</v>
      </c>
      <c r="AN30" s="480">
        <v>25</v>
      </c>
      <c r="AO30" s="480">
        <v>39</v>
      </c>
      <c r="AP30" s="480">
        <v>0</v>
      </c>
      <c r="AQ30" s="614">
        <v>64</v>
      </c>
      <c r="AR30" s="615"/>
      <c r="AS30" s="615"/>
      <c r="AT30" s="615"/>
      <c r="AU30" s="615"/>
    </row>
    <row r="31" spans="1:47" ht="20.100000000000001" customHeight="1" x14ac:dyDescent="0.2">
      <c r="A31" s="496" t="s">
        <v>205</v>
      </c>
      <c r="B31" s="473" t="s">
        <v>433</v>
      </c>
      <c r="C31" s="473" t="s">
        <v>127</v>
      </c>
      <c r="D31" s="480">
        <v>16</v>
      </c>
      <c r="E31" s="480">
        <v>23</v>
      </c>
      <c r="F31" s="480">
        <v>0</v>
      </c>
      <c r="G31" s="613">
        <f t="shared" si="0"/>
        <v>39</v>
      </c>
      <c r="H31" s="480">
        <v>7</v>
      </c>
      <c r="I31" s="480">
        <v>11</v>
      </c>
      <c r="J31" s="480">
        <v>0</v>
      </c>
      <c r="K31" s="613">
        <f t="shared" si="1"/>
        <v>18</v>
      </c>
      <c r="L31" s="480">
        <v>7</v>
      </c>
      <c r="M31" s="480">
        <v>11</v>
      </c>
      <c r="N31" s="480">
        <v>0</v>
      </c>
      <c r="O31" s="613">
        <f t="shared" si="2"/>
        <v>18</v>
      </c>
      <c r="P31" s="480">
        <v>0</v>
      </c>
      <c r="Q31" s="480">
        <v>0</v>
      </c>
      <c r="R31" s="480">
        <v>0</v>
      </c>
      <c r="S31" s="613">
        <f t="shared" si="3"/>
        <v>0</v>
      </c>
      <c r="T31" s="480">
        <v>19</v>
      </c>
      <c r="U31" s="480">
        <v>31</v>
      </c>
      <c r="V31" s="480">
        <v>0</v>
      </c>
      <c r="W31" s="613">
        <f t="shared" si="4"/>
        <v>50</v>
      </c>
      <c r="X31" s="480">
        <v>0</v>
      </c>
      <c r="Y31" s="480">
        <v>0</v>
      </c>
      <c r="Z31" s="480">
        <v>0</v>
      </c>
      <c r="AA31" s="613">
        <f t="shared" si="5"/>
        <v>0</v>
      </c>
      <c r="AB31" s="480">
        <v>2</v>
      </c>
      <c r="AC31" s="480">
        <v>2</v>
      </c>
      <c r="AD31" s="480">
        <v>0</v>
      </c>
      <c r="AE31" s="613">
        <f t="shared" si="6"/>
        <v>4</v>
      </c>
      <c r="AF31" s="480">
        <v>1</v>
      </c>
      <c r="AG31" s="480">
        <v>4</v>
      </c>
      <c r="AH31" s="480">
        <v>0</v>
      </c>
      <c r="AI31" s="613">
        <f t="shared" si="7"/>
        <v>5</v>
      </c>
      <c r="AJ31" s="480">
        <v>0</v>
      </c>
      <c r="AK31" s="480">
        <v>0</v>
      </c>
      <c r="AL31" s="480">
        <v>1</v>
      </c>
      <c r="AM31" s="613">
        <f t="shared" si="8"/>
        <v>1</v>
      </c>
      <c r="AN31" s="480">
        <v>52</v>
      </c>
      <c r="AO31" s="480">
        <v>82</v>
      </c>
      <c r="AP31" s="480">
        <v>1</v>
      </c>
      <c r="AQ31" s="614">
        <v>135</v>
      </c>
      <c r="AR31" s="615"/>
      <c r="AS31" s="615"/>
      <c r="AT31" s="615"/>
      <c r="AU31" s="615"/>
    </row>
    <row r="32" spans="1:47" ht="20.100000000000001" customHeight="1" x14ac:dyDescent="0.2">
      <c r="A32" s="496" t="s">
        <v>209</v>
      </c>
      <c r="B32" s="473" t="s">
        <v>434</v>
      </c>
      <c r="C32" s="473" t="s">
        <v>132</v>
      </c>
      <c r="D32" s="480">
        <v>4</v>
      </c>
      <c r="E32" s="480">
        <v>6</v>
      </c>
      <c r="F32" s="480">
        <v>0</v>
      </c>
      <c r="G32" s="613">
        <f t="shared" si="0"/>
        <v>10</v>
      </c>
      <c r="H32" s="480">
        <v>2</v>
      </c>
      <c r="I32" s="480">
        <v>1</v>
      </c>
      <c r="J32" s="480">
        <v>0</v>
      </c>
      <c r="K32" s="613">
        <f t="shared" si="1"/>
        <v>3</v>
      </c>
      <c r="L32" s="480">
        <v>3</v>
      </c>
      <c r="M32" s="480">
        <v>2</v>
      </c>
      <c r="N32" s="480">
        <v>0</v>
      </c>
      <c r="O32" s="613">
        <f t="shared" si="2"/>
        <v>5</v>
      </c>
      <c r="P32" s="480">
        <v>0</v>
      </c>
      <c r="Q32" s="480">
        <v>0</v>
      </c>
      <c r="R32" s="480">
        <v>0</v>
      </c>
      <c r="S32" s="613">
        <f t="shared" si="3"/>
        <v>0</v>
      </c>
      <c r="T32" s="480">
        <v>4</v>
      </c>
      <c r="U32" s="480">
        <v>9</v>
      </c>
      <c r="V32" s="480">
        <v>0</v>
      </c>
      <c r="W32" s="613">
        <f t="shared" si="4"/>
        <v>13</v>
      </c>
      <c r="X32" s="480">
        <v>0</v>
      </c>
      <c r="Y32" s="480">
        <v>0</v>
      </c>
      <c r="Z32" s="480">
        <v>0</v>
      </c>
      <c r="AA32" s="613">
        <f t="shared" si="5"/>
        <v>0</v>
      </c>
      <c r="AB32" s="480">
        <v>2</v>
      </c>
      <c r="AC32" s="480">
        <v>0</v>
      </c>
      <c r="AD32" s="480">
        <v>0</v>
      </c>
      <c r="AE32" s="613">
        <f t="shared" si="6"/>
        <v>2</v>
      </c>
      <c r="AF32" s="480">
        <v>1</v>
      </c>
      <c r="AG32" s="480">
        <v>1</v>
      </c>
      <c r="AH32" s="480">
        <v>0</v>
      </c>
      <c r="AI32" s="613">
        <f t="shared" si="7"/>
        <v>2</v>
      </c>
      <c r="AJ32" s="480">
        <v>0</v>
      </c>
      <c r="AK32" s="480">
        <v>0</v>
      </c>
      <c r="AL32" s="480">
        <v>0</v>
      </c>
      <c r="AM32" s="613">
        <f t="shared" si="8"/>
        <v>0</v>
      </c>
      <c r="AN32" s="480">
        <v>16</v>
      </c>
      <c r="AO32" s="480">
        <v>19</v>
      </c>
      <c r="AP32" s="480">
        <v>0</v>
      </c>
      <c r="AQ32" s="614">
        <v>35</v>
      </c>
      <c r="AR32" s="615"/>
      <c r="AS32" s="615"/>
      <c r="AT32" s="615"/>
      <c r="AU32" s="615"/>
    </row>
    <row r="33" spans="1:47" ht="20.100000000000001" customHeight="1" x14ac:dyDescent="0.2">
      <c r="A33" s="496" t="s">
        <v>209</v>
      </c>
      <c r="B33" s="473" t="s">
        <v>435</v>
      </c>
      <c r="C33" s="473" t="s">
        <v>132</v>
      </c>
      <c r="D33" s="480">
        <v>22</v>
      </c>
      <c r="E33" s="480">
        <v>27</v>
      </c>
      <c r="F33" s="480">
        <v>0</v>
      </c>
      <c r="G33" s="613">
        <f t="shared" si="0"/>
        <v>49</v>
      </c>
      <c r="H33" s="480">
        <v>2</v>
      </c>
      <c r="I33" s="480">
        <v>4</v>
      </c>
      <c r="J33" s="480">
        <v>0</v>
      </c>
      <c r="K33" s="613">
        <f t="shared" si="1"/>
        <v>6</v>
      </c>
      <c r="L33" s="480">
        <v>3</v>
      </c>
      <c r="M33" s="480">
        <v>4</v>
      </c>
      <c r="N33" s="480">
        <v>0</v>
      </c>
      <c r="O33" s="613">
        <f t="shared" si="2"/>
        <v>7</v>
      </c>
      <c r="P33" s="480">
        <v>0</v>
      </c>
      <c r="Q33" s="480">
        <v>0</v>
      </c>
      <c r="R33" s="480">
        <v>0</v>
      </c>
      <c r="S33" s="613">
        <f t="shared" si="3"/>
        <v>0</v>
      </c>
      <c r="T33" s="480">
        <v>17</v>
      </c>
      <c r="U33" s="480">
        <v>19</v>
      </c>
      <c r="V33" s="480">
        <v>0</v>
      </c>
      <c r="W33" s="613">
        <f t="shared" si="4"/>
        <v>36</v>
      </c>
      <c r="X33" s="480">
        <v>0</v>
      </c>
      <c r="Y33" s="480">
        <v>1</v>
      </c>
      <c r="Z33" s="480">
        <v>0</v>
      </c>
      <c r="AA33" s="613">
        <f t="shared" si="5"/>
        <v>1</v>
      </c>
      <c r="AB33" s="480">
        <v>4</v>
      </c>
      <c r="AC33" s="480">
        <v>4</v>
      </c>
      <c r="AD33" s="480">
        <v>0</v>
      </c>
      <c r="AE33" s="613">
        <f t="shared" si="6"/>
        <v>8</v>
      </c>
      <c r="AF33" s="480">
        <v>2</v>
      </c>
      <c r="AG33" s="480">
        <v>5</v>
      </c>
      <c r="AH33" s="480">
        <v>0</v>
      </c>
      <c r="AI33" s="613">
        <f t="shared" si="7"/>
        <v>7</v>
      </c>
      <c r="AJ33" s="480">
        <v>2</v>
      </c>
      <c r="AK33" s="480">
        <v>1</v>
      </c>
      <c r="AL33" s="480">
        <v>0</v>
      </c>
      <c r="AM33" s="613">
        <f t="shared" si="8"/>
        <v>3</v>
      </c>
      <c r="AN33" s="480">
        <v>52</v>
      </c>
      <c r="AO33" s="480">
        <v>65</v>
      </c>
      <c r="AP33" s="480">
        <v>0</v>
      </c>
      <c r="AQ33" s="614">
        <v>117</v>
      </c>
      <c r="AR33" s="615"/>
      <c r="AS33" s="615"/>
      <c r="AT33" s="615"/>
      <c r="AU33" s="615"/>
    </row>
    <row r="34" spans="1:47" ht="20.100000000000001" customHeight="1" x14ac:dyDescent="0.2">
      <c r="A34" s="496" t="s">
        <v>209</v>
      </c>
      <c r="B34" s="473" t="s">
        <v>436</v>
      </c>
      <c r="C34" s="473" t="s">
        <v>132</v>
      </c>
      <c r="D34" s="480">
        <v>32</v>
      </c>
      <c r="E34" s="480">
        <v>28</v>
      </c>
      <c r="F34" s="480">
        <v>0</v>
      </c>
      <c r="G34" s="613">
        <f t="shared" si="0"/>
        <v>60</v>
      </c>
      <c r="H34" s="480">
        <v>10</v>
      </c>
      <c r="I34" s="480">
        <v>25</v>
      </c>
      <c r="J34" s="480">
        <v>0</v>
      </c>
      <c r="K34" s="613">
        <f t="shared" si="1"/>
        <v>35</v>
      </c>
      <c r="L34" s="480">
        <v>5</v>
      </c>
      <c r="M34" s="480">
        <v>16</v>
      </c>
      <c r="N34" s="480">
        <v>0</v>
      </c>
      <c r="O34" s="613">
        <f t="shared" si="2"/>
        <v>21</v>
      </c>
      <c r="P34" s="480">
        <v>1</v>
      </c>
      <c r="Q34" s="480">
        <v>1</v>
      </c>
      <c r="R34" s="480">
        <v>0</v>
      </c>
      <c r="S34" s="613">
        <f t="shared" si="3"/>
        <v>2</v>
      </c>
      <c r="T34" s="480">
        <v>31</v>
      </c>
      <c r="U34" s="480">
        <v>32</v>
      </c>
      <c r="V34" s="480">
        <v>0</v>
      </c>
      <c r="W34" s="613">
        <f t="shared" si="4"/>
        <v>63</v>
      </c>
      <c r="X34" s="480">
        <v>0</v>
      </c>
      <c r="Y34" s="480">
        <v>0</v>
      </c>
      <c r="Z34" s="480">
        <v>0</v>
      </c>
      <c r="AA34" s="613">
        <f t="shared" si="5"/>
        <v>0</v>
      </c>
      <c r="AB34" s="480">
        <v>3</v>
      </c>
      <c r="AC34" s="480">
        <v>5</v>
      </c>
      <c r="AD34" s="480">
        <v>0</v>
      </c>
      <c r="AE34" s="613">
        <f t="shared" si="6"/>
        <v>8</v>
      </c>
      <c r="AF34" s="480">
        <v>3</v>
      </c>
      <c r="AG34" s="480">
        <v>6</v>
      </c>
      <c r="AH34" s="480">
        <v>0</v>
      </c>
      <c r="AI34" s="613">
        <f t="shared" si="7"/>
        <v>9</v>
      </c>
      <c r="AJ34" s="480">
        <v>3</v>
      </c>
      <c r="AK34" s="480">
        <v>3</v>
      </c>
      <c r="AL34" s="480">
        <v>0</v>
      </c>
      <c r="AM34" s="613">
        <f t="shared" si="8"/>
        <v>6</v>
      </c>
      <c r="AN34" s="480">
        <v>88</v>
      </c>
      <c r="AO34" s="480">
        <v>116</v>
      </c>
      <c r="AP34" s="480">
        <v>0</v>
      </c>
      <c r="AQ34" s="614">
        <v>204</v>
      </c>
      <c r="AR34" s="615"/>
      <c r="AS34" s="615"/>
      <c r="AT34" s="615"/>
      <c r="AU34" s="615"/>
    </row>
    <row r="35" spans="1:47" ht="20.100000000000001" customHeight="1" x14ac:dyDescent="0.2">
      <c r="A35" s="496" t="s">
        <v>217</v>
      </c>
      <c r="B35" s="473" t="s">
        <v>437</v>
      </c>
      <c r="C35" s="473" t="s">
        <v>132</v>
      </c>
      <c r="D35" s="480">
        <v>39</v>
      </c>
      <c r="E35" s="480">
        <v>30</v>
      </c>
      <c r="F35" s="480">
        <v>0</v>
      </c>
      <c r="G35" s="613">
        <f t="shared" si="0"/>
        <v>69</v>
      </c>
      <c r="H35" s="480">
        <v>0</v>
      </c>
      <c r="I35" s="480">
        <v>1</v>
      </c>
      <c r="J35" s="480">
        <v>0</v>
      </c>
      <c r="K35" s="613">
        <f t="shared" si="1"/>
        <v>1</v>
      </c>
      <c r="L35" s="480">
        <v>2</v>
      </c>
      <c r="M35" s="480">
        <v>5</v>
      </c>
      <c r="N35" s="480">
        <v>0</v>
      </c>
      <c r="O35" s="613">
        <f t="shared" si="2"/>
        <v>7</v>
      </c>
      <c r="P35" s="480">
        <v>0</v>
      </c>
      <c r="Q35" s="480">
        <v>0</v>
      </c>
      <c r="R35" s="480">
        <v>0</v>
      </c>
      <c r="S35" s="613">
        <f t="shared" si="3"/>
        <v>0</v>
      </c>
      <c r="T35" s="480">
        <v>15</v>
      </c>
      <c r="U35" s="480">
        <v>17</v>
      </c>
      <c r="V35" s="480">
        <v>0</v>
      </c>
      <c r="W35" s="613">
        <f t="shared" si="4"/>
        <v>32</v>
      </c>
      <c r="X35" s="480">
        <v>0</v>
      </c>
      <c r="Y35" s="480">
        <v>1</v>
      </c>
      <c r="Z35" s="480">
        <v>0</v>
      </c>
      <c r="AA35" s="613">
        <f t="shared" si="5"/>
        <v>1</v>
      </c>
      <c r="AB35" s="480">
        <v>1</v>
      </c>
      <c r="AC35" s="480">
        <v>3</v>
      </c>
      <c r="AD35" s="480">
        <v>0</v>
      </c>
      <c r="AE35" s="613">
        <f t="shared" si="6"/>
        <v>4</v>
      </c>
      <c r="AF35" s="480">
        <v>8</v>
      </c>
      <c r="AG35" s="480">
        <v>18</v>
      </c>
      <c r="AH35" s="480">
        <v>0</v>
      </c>
      <c r="AI35" s="613">
        <f t="shared" si="7"/>
        <v>26</v>
      </c>
      <c r="AJ35" s="480">
        <v>2</v>
      </c>
      <c r="AK35" s="480">
        <v>2</v>
      </c>
      <c r="AL35" s="480">
        <v>0</v>
      </c>
      <c r="AM35" s="613">
        <f t="shared" si="8"/>
        <v>4</v>
      </c>
      <c r="AN35" s="480">
        <v>67</v>
      </c>
      <c r="AO35" s="480">
        <v>77</v>
      </c>
      <c r="AP35" s="480">
        <v>0</v>
      </c>
      <c r="AQ35" s="614">
        <v>144</v>
      </c>
      <c r="AR35" s="615"/>
      <c r="AS35" s="615"/>
      <c r="AT35" s="615"/>
      <c r="AU35" s="615"/>
    </row>
    <row r="36" spans="1:47" ht="20.100000000000001" customHeight="1" x14ac:dyDescent="0.2">
      <c r="A36" s="496" t="s">
        <v>217</v>
      </c>
      <c r="B36" s="473" t="s">
        <v>438</v>
      </c>
      <c r="C36" s="473" t="s">
        <v>127</v>
      </c>
      <c r="D36" s="480">
        <v>21</v>
      </c>
      <c r="E36" s="480">
        <v>32</v>
      </c>
      <c r="F36" s="480">
        <v>0</v>
      </c>
      <c r="G36" s="613">
        <f t="shared" si="0"/>
        <v>53</v>
      </c>
      <c r="H36" s="480">
        <v>5</v>
      </c>
      <c r="I36" s="480">
        <v>3</v>
      </c>
      <c r="J36" s="480">
        <v>0</v>
      </c>
      <c r="K36" s="613">
        <f t="shared" si="1"/>
        <v>8</v>
      </c>
      <c r="L36" s="480">
        <v>4</v>
      </c>
      <c r="M36" s="480">
        <v>4</v>
      </c>
      <c r="N36" s="480">
        <v>0</v>
      </c>
      <c r="O36" s="613">
        <f t="shared" si="2"/>
        <v>8</v>
      </c>
      <c r="P36" s="480">
        <v>0</v>
      </c>
      <c r="Q36" s="480">
        <v>0</v>
      </c>
      <c r="R36" s="480">
        <v>0</v>
      </c>
      <c r="S36" s="613">
        <f t="shared" si="3"/>
        <v>0</v>
      </c>
      <c r="T36" s="480">
        <v>12</v>
      </c>
      <c r="U36" s="480">
        <v>16</v>
      </c>
      <c r="V36" s="480">
        <v>0</v>
      </c>
      <c r="W36" s="613">
        <f t="shared" si="4"/>
        <v>28</v>
      </c>
      <c r="X36" s="480">
        <v>0</v>
      </c>
      <c r="Y36" s="480">
        <v>0</v>
      </c>
      <c r="Z36" s="480">
        <v>0</v>
      </c>
      <c r="AA36" s="613">
        <f t="shared" si="5"/>
        <v>0</v>
      </c>
      <c r="AB36" s="480">
        <v>3</v>
      </c>
      <c r="AC36" s="480">
        <v>1</v>
      </c>
      <c r="AD36" s="480">
        <v>0</v>
      </c>
      <c r="AE36" s="613">
        <f t="shared" si="6"/>
        <v>4</v>
      </c>
      <c r="AF36" s="480">
        <v>1</v>
      </c>
      <c r="AG36" s="480">
        <v>4</v>
      </c>
      <c r="AH36" s="480">
        <v>0</v>
      </c>
      <c r="AI36" s="613">
        <f t="shared" si="7"/>
        <v>5</v>
      </c>
      <c r="AJ36" s="480">
        <v>1</v>
      </c>
      <c r="AK36" s="480">
        <v>2</v>
      </c>
      <c r="AL36" s="480">
        <v>0</v>
      </c>
      <c r="AM36" s="613">
        <f t="shared" si="8"/>
        <v>3</v>
      </c>
      <c r="AN36" s="480">
        <v>47</v>
      </c>
      <c r="AO36" s="480">
        <v>62</v>
      </c>
      <c r="AP36" s="480">
        <v>0</v>
      </c>
      <c r="AQ36" s="614">
        <v>109</v>
      </c>
      <c r="AR36" s="615"/>
      <c r="AS36" s="615"/>
      <c r="AT36" s="615"/>
      <c r="AU36" s="615"/>
    </row>
    <row r="37" spans="1:47" ht="20.100000000000001" customHeight="1" x14ac:dyDescent="0.2">
      <c r="A37" s="496" t="s">
        <v>223</v>
      </c>
      <c r="B37" s="473" t="s">
        <v>439</v>
      </c>
      <c r="C37" s="473" t="s">
        <v>127</v>
      </c>
      <c r="D37" s="480">
        <v>37</v>
      </c>
      <c r="E37" s="480">
        <v>38</v>
      </c>
      <c r="F37" s="480">
        <v>0</v>
      </c>
      <c r="G37" s="613">
        <f t="shared" si="0"/>
        <v>75</v>
      </c>
      <c r="H37" s="480">
        <v>2</v>
      </c>
      <c r="I37" s="480">
        <v>1</v>
      </c>
      <c r="J37" s="480">
        <v>0</v>
      </c>
      <c r="K37" s="613">
        <f t="shared" si="1"/>
        <v>3</v>
      </c>
      <c r="L37" s="480">
        <v>1</v>
      </c>
      <c r="M37" s="480">
        <v>1</v>
      </c>
      <c r="N37" s="480">
        <v>0</v>
      </c>
      <c r="O37" s="613">
        <f t="shared" si="2"/>
        <v>2</v>
      </c>
      <c r="P37" s="480">
        <v>0</v>
      </c>
      <c r="Q37" s="480">
        <v>0</v>
      </c>
      <c r="R37" s="480">
        <v>0</v>
      </c>
      <c r="S37" s="613">
        <f t="shared" si="3"/>
        <v>0</v>
      </c>
      <c r="T37" s="480">
        <v>3</v>
      </c>
      <c r="U37" s="480">
        <v>11</v>
      </c>
      <c r="V37" s="480">
        <v>0</v>
      </c>
      <c r="W37" s="613">
        <f t="shared" si="4"/>
        <v>14</v>
      </c>
      <c r="X37" s="480">
        <v>0</v>
      </c>
      <c r="Y37" s="480">
        <v>0</v>
      </c>
      <c r="Z37" s="480">
        <v>0</v>
      </c>
      <c r="AA37" s="613">
        <f t="shared" si="5"/>
        <v>0</v>
      </c>
      <c r="AB37" s="480">
        <v>1</v>
      </c>
      <c r="AC37" s="480">
        <v>1</v>
      </c>
      <c r="AD37" s="480">
        <v>0</v>
      </c>
      <c r="AE37" s="613">
        <f t="shared" si="6"/>
        <v>2</v>
      </c>
      <c r="AF37" s="480">
        <v>2</v>
      </c>
      <c r="AG37" s="480">
        <v>7</v>
      </c>
      <c r="AH37" s="480">
        <v>0</v>
      </c>
      <c r="AI37" s="613">
        <f t="shared" si="7"/>
        <v>9</v>
      </c>
      <c r="AJ37" s="480">
        <v>0</v>
      </c>
      <c r="AK37" s="480">
        <v>0</v>
      </c>
      <c r="AL37" s="480">
        <v>0</v>
      </c>
      <c r="AM37" s="613">
        <f t="shared" si="8"/>
        <v>0</v>
      </c>
      <c r="AN37" s="480">
        <v>46</v>
      </c>
      <c r="AO37" s="480">
        <v>59</v>
      </c>
      <c r="AP37" s="480">
        <v>0</v>
      </c>
      <c r="AQ37" s="614">
        <v>105</v>
      </c>
      <c r="AR37" s="615"/>
      <c r="AS37" s="615"/>
      <c r="AT37" s="615"/>
      <c r="AU37" s="615"/>
    </row>
    <row r="38" spans="1:47" ht="20.100000000000001" customHeight="1" x14ac:dyDescent="0.2">
      <c r="A38" s="496" t="s">
        <v>227</v>
      </c>
      <c r="B38" s="473" t="s">
        <v>440</v>
      </c>
      <c r="C38" s="473" t="s">
        <v>127</v>
      </c>
      <c r="D38" s="480">
        <v>14</v>
      </c>
      <c r="E38" s="480">
        <v>19</v>
      </c>
      <c r="F38" s="480">
        <v>0</v>
      </c>
      <c r="G38" s="613">
        <f t="shared" si="0"/>
        <v>33</v>
      </c>
      <c r="H38" s="480">
        <v>2</v>
      </c>
      <c r="I38" s="480">
        <v>3</v>
      </c>
      <c r="J38" s="480">
        <v>0</v>
      </c>
      <c r="K38" s="613">
        <f t="shared" si="1"/>
        <v>5</v>
      </c>
      <c r="L38" s="480">
        <v>0</v>
      </c>
      <c r="M38" s="480">
        <v>0</v>
      </c>
      <c r="N38" s="480">
        <v>0</v>
      </c>
      <c r="O38" s="613">
        <f t="shared" si="2"/>
        <v>0</v>
      </c>
      <c r="P38" s="480">
        <v>0</v>
      </c>
      <c r="Q38" s="480">
        <v>0</v>
      </c>
      <c r="R38" s="480">
        <v>0</v>
      </c>
      <c r="S38" s="613">
        <f t="shared" si="3"/>
        <v>0</v>
      </c>
      <c r="T38" s="480">
        <v>1</v>
      </c>
      <c r="U38" s="480">
        <v>0</v>
      </c>
      <c r="V38" s="480">
        <v>0</v>
      </c>
      <c r="W38" s="613">
        <f t="shared" si="4"/>
        <v>1</v>
      </c>
      <c r="X38" s="480">
        <v>0</v>
      </c>
      <c r="Y38" s="480">
        <v>0</v>
      </c>
      <c r="Z38" s="480">
        <v>0</v>
      </c>
      <c r="AA38" s="613">
        <f t="shared" si="5"/>
        <v>0</v>
      </c>
      <c r="AB38" s="480">
        <v>0</v>
      </c>
      <c r="AC38" s="480">
        <v>1</v>
      </c>
      <c r="AD38" s="480">
        <v>0</v>
      </c>
      <c r="AE38" s="613">
        <f t="shared" si="6"/>
        <v>1</v>
      </c>
      <c r="AF38" s="480">
        <v>0</v>
      </c>
      <c r="AG38" s="480">
        <v>0</v>
      </c>
      <c r="AH38" s="480">
        <v>0</v>
      </c>
      <c r="AI38" s="613">
        <f t="shared" si="7"/>
        <v>0</v>
      </c>
      <c r="AJ38" s="480">
        <v>0</v>
      </c>
      <c r="AK38" s="480">
        <v>0</v>
      </c>
      <c r="AL38" s="480">
        <v>0</v>
      </c>
      <c r="AM38" s="613">
        <f t="shared" si="8"/>
        <v>0</v>
      </c>
      <c r="AN38" s="480">
        <v>17</v>
      </c>
      <c r="AO38" s="480">
        <v>23</v>
      </c>
      <c r="AP38" s="480">
        <v>0</v>
      </c>
      <c r="AQ38" s="614">
        <v>40</v>
      </c>
      <c r="AR38" s="615"/>
      <c r="AS38" s="615"/>
      <c r="AT38" s="615"/>
      <c r="AU38" s="615"/>
    </row>
    <row r="39" spans="1:47" ht="20.100000000000001" customHeight="1" x14ac:dyDescent="0.2">
      <c r="A39" s="496" t="s">
        <v>230</v>
      </c>
      <c r="B39" s="473" t="s">
        <v>441</v>
      </c>
      <c r="C39" s="473" t="s">
        <v>127</v>
      </c>
      <c r="D39" s="480">
        <v>44</v>
      </c>
      <c r="E39" s="480">
        <v>40</v>
      </c>
      <c r="F39" s="480">
        <v>0</v>
      </c>
      <c r="G39" s="613">
        <f t="shared" si="0"/>
        <v>84</v>
      </c>
      <c r="H39" s="480">
        <v>1</v>
      </c>
      <c r="I39" s="480">
        <v>0</v>
      </c>
      <c r="J39" s="480">
        <v>0</v>
      </c>
      <c r="K39" s="613">
        <f t="shared" si="1"/>
        <v>1</v>
      </c>
      <c r="L39" s="480">
        <v>2</v>
      </c>
      <c r="M39" s="480">
        <v>1</v>
      </c>
      <c r="N39" s="480">
        <v>0</v>
      </c>
      <c r="O39" s="613">
        <f t="shared" si="2"/>
        <v>3</v>
      </c>
      <c r="P39" s="480">
        <v>0</v>
      </c>
      <c r="Q39" s="480">
        <v>0</v>
      </c>
      <c r="R39" s="480">
        <v>0</v>
      </c>
      <c r="S39" s="613">
        <f t="shared" si="3"/>
        <v>0</v>
      </c>
      <c r="T39" s="480">
        <v>8</v>
      </c>
      <c r="U39" s="480">
        <v>8</v>
      </c>
      <c r="V39" s="480">
        <v>0</v>
      </c>
      <c r="W39" s="613">
        <f t="shared" si="4"/>
        <v>16</v>
      </c>
      <c r="X39" s="480">
        <v>1</v>
      </c>
      <c r="Y39" s="480">
        <v>1</v>
      </c>
      <c r="Z39" s="480">
        <v>0</v>
      </c>
      <c r="AA39" s="613">
        <f t="shared" si="5"/>
        <v>2</v>
      </c>
      <c r="AB39" s="480">
        <v>0</v>
      </c>
      <c r="AC39" s="480">
        <v>2</v>
      </c>
      <c r="AD39" s="480">
        <v>0</v>
      </c>
      <c r="AE39" s="613">
        <f t="shared" si="6"/>
        <v>2</v>
      </c>
      <c r="AF39" s="480">
        <v>0</v>
      </c>
      <c r="AG39" s="480">
        <v>0</v>
      </c>
      <c r="AH39" s="480">
        <v>0</v>
      </c>
      <c r="AI39" s="613">
        <f t="shared" si="7"/>
        <v>0</v>
      </c>
      <c r="AJ39" s="480">
        <v>1</v>
      </c>
      <c r="AK39" s="480">
        <v>0</v>
      </c>
      <c r="AL39" s="480">
        <v>0</v>
      </c>
      <c r="AM39" s="613">
        <f t="shared" si="8"/>
        <v>1</v>
      </c>
      <c r="AN39" s="480">
        <v>57</v>
      </c>
      <c r="AO39" s="480">
        <v>52</v>
      </c>
      <c r="AP39" s="480">
        <v>0</v>
      </c>
      <c r="AQ39" s="614">
        <v>109</v>
      </c>
      <c r="AR39" s="615"/>
      <c r="AS39" s="615"/>
      <c r="AT39" s="615"/>
      <c r="AU39" s="615"/>
    </row>
    <row r="40" spans="1:47" ht="20.100000000000001" customHeight="1" x14ac:dyDescent="0.2">
      <c r="A40" s="496" t="s">
        <v>230</v>
      </c>
      <c r="B40" s="473" t="s">
        <v>515</v>
      </c>
      <c r="C40" s="473" t="s">
        <v>132</v>
      </c>
      <c r="D40" s="480">
        <v>16</v>
      </c>
      <c r="E40" s="480">
        <v>20</v>
      </c>
      <c r="F40" s="480">
        <v>0</v>
      </c>
      <c r="G40" s="613">
        <f t="shared" si="0"/>
        <v>36</v>
      </c>
      <c r="H40" s="480">
        <v>0</v>
      </c>
      <c r="I40" s="480">
        <v>1</v>
      </c>
      <c r="J40" s="480">
        <v>0</v>
      </c>
      <c r="K40" s="613">
        <f t="shared" si="1"/>
        <v>1</v>
      </c>
      <c r="L40" s="480">
        <v>1</v>
      </c>
      <c r="M40" s="480">
        <v>5</v>
      </c>
      <c r="N40" s="480">
        <v>0</v>
      </c>
      <c r="O40" s="613">
        <f t="shared" si="2"/>
        <v>6</v>
      </c>
      <c r="P40" s="480">
        <v>0</v>
      </c>
      <c r="Q40" s="480">
        <v>0</v>
      </c>
      <c r="R40" s="480">
        <v>0</v>
      </c>
      <c r="S40" s="613">
        <f t="shared" si="3"/>
        <v>0</v>
      </c>
      <c r="T40" s="480">
        <v>7</v>
      </c>
      <c r="U40" s="480">
        <v>11</v>
      </c>
      <c r="V40" s="480">
        <v>0</v>
      </c>
      <c r="W40" s="613">
        <f t="shared" si="4"/>
        <v>18</v>
      </c>
      <c r="X40" s="480">
        <v>0</v>
      </c>
      <c r="Y40" s="480">
        <v>0</v>
      </c>
      <c r="Z40" s="480">
        <v>0</v>
      </c>
      <c r="AA40" s="613">
        <f t="shared" si="5"/>
        <v>0</v>
      </c>
      <c r="AB40" s="480">
        <v>1</v>
      </c>
      <c r="AC40" s="480">
        <v>1</v>
      </c>
      <c r="AD40" s="480">
        <v>0</v>
      </c>
      <c r="AE40" s="613">
        <f t="shared" si="6"/>
        <v>2</v>
      </c>
      <c r="AF40" s="480">
        <v>0</v>
      </c>
      <c r="AG40" s="480">
        <v>0</v>
      </c>
      <c r="AH40" s="480">
        <v>0</v>
      </c>
      <c r="AI40" s="613">
        <f t="shared" si="7"/>
        <v>0</v>
      </c>
      <c r="AJ40" s="480">
        <v>0</v>
      </c>
      <c r="AK40" s="480">
        <v>0</v>
      </c>
      <c r="AL40" s="480">
        <v>0</v>
      </c>
      <c r="AM40" s="613">
        <f t="shared" si="8"/>
        <v>0</v>
      </c>
      <c r="AN40" s="480">
        <v>25</v>
      </c>
      <c r="AO40" s="480">
        <v>38</v>
      </c>
      <c r="AP40" s="480">
        <v>0</v>
      </c>
      <c r="AQ40" s="614">
        <v>63</v>
      </c>
      <c r="AR40" s="615"/>
      <c r="AS40" s="615"/>
      <c r="AT40" s="615"/>
      <c r="AU40" s="615"/>
    </row>
    <row r="41" spans="1:47" ht="20.100000000000001" customHeight="1" x14ac:dyDescent="0.2">
      <c r="A41" s="496" t="s">
        <v>237</v>
      </c>
      <c r="B41" s="473" t="s">
        <v>443</v>
      </c>
      <c r="C41" s="473" t="s">
        <v>132</v>
      </c>
      <c r="D41" s="480">
        <v>54</v>
      </c>
      <c r="E41" s="480">
        <v>34</v>
      </c>
      <c r="F41" s="480">
        <v>0</v>
      </c>
      <c r="G41" s="613">
        <f t="shared" si="0"/>
        <v>88</v>
      </c>
      <c r="H41" s="480">
        <v>1</v>
      </c>
      <c r="I41" s="480">
        <v>2</v>
      </c>
      <c r="J41" s="480">
        <v>0</v>
      </c>
      <c r="K41" s="613">
        <f t="shared" si="1"/>
        <v>3</v>
      </c>
      <c r="L41" s="480">
        <v>6</v>
      </c>
      <c r="M41" s="480">
        <v>4</v>
      </c>
      <c r="N41" s="480">
        <v>0</v>
      </c>
      <c r="O41" s="613">
        <f t="shared" si="2"/>
        <v>10</v>
      </c>
      <c r="P41" s="480">
        <v>2</v>
      </c>
      <c r="Q41" s="480">
        <v>1</v>
      </c>
      <c r="R41" s="480">
        <v>0</v>
      </c>
      <c r="S41" s="613">
        <f t="shared" si="3"/>
        <v>3</v>
      </c>
      <c r="T41" s="480">
        <v>3</v>
      </c>
      <c r="U41" s="480">
        <v>2</v>
      </c>
      <c r="V41" s="480">
        <v>0</v>
      </c>
      <c r="W41" s="613">
        <f t="shared" si="4"/>
        <v>5</v>
      </c>
      <c r="X41" s="480">
        <v>0</v>
      </c>
      <c r="Y41" s="480">
        <v>1</v>
      </c>
      <c r="Z41" s="480">
        <v>0</v>
      </c>
      <c r="AA41" s="613">
        <f t="shared" si="5"/>
        <v>1</v>
      </c>
      <c r="AB41" s="480">
        <v>2</v>
      </c>
      <c r="AC41" s="480">
        <v>2</v>
      </c>
      <c r="AD41" s="480">
        <v>0</v>
      </c>
      <c r="AE41" s="613">
        <f t="shared" si="6"/>
        <v>4</v>
      </c>
      <c r="AF41" s="480">
        <v>1</v>
      </c>
      <c r="AG41" s="480">
        <v>1</v>
      </c>
      <c r="AH41" s="480">
        <v>0</v>
      </c>
      <c r="AI41" s="613">
        <f t="shared" si="7"/>
        <v>2</v>
      </c>
      <c r="AJ41" s="480">
        <v>2</v>
      </c>
      <c r="AK41" s="480">
        <v>0</v>
      </c>
      <c r="AL41" s="480">
        <v>0</v>
      </c>
      <c r="AM41" s="613">
        <f t="shared" si="8"/>
        <v>2</v>
      </c>
      <c r="AN41" s="480">
        <v>71</v>
      </c>
      <c r="AO41" s="480">
        <v>47</v>
      </c>
      <c r="AP41" s="480">
        <v>0</v>
      </c>
      <c r="AQ41" s="614">
        <v>118</v>
      </c>
      <c r="AR41" s="615"/>
      <c r="AS41" s="615"/>
      <c r="AT41" s="615"/>
      <c r="AU41" s="615"/>
    </row>
    <row r="42" spans="1:47" ht="20.100000000000001" customHeight="1" x14ac:dyDescent="0.2">
      <c r="A42" s="496" t="s">
        <v>237</v>
      </c>
      <c r="B42" s="473" t="s">
        <v>444</v>
      </c>
      <c r="C42" s="473" t="s">
        <v>127</v>
      </c>
      <c r="D42" s="480">
        <v>20</v>
      </c>
      <c r="E42" s="480">
        <v>24</v>
      </c>
      <c r="F42" s="480">
        <v>0</v>
      </c>
      <c r="G42" s="613">
        <f t="shared" si="0"/>
        <v>44</v>
      </c>
      <c r="H42" s="480">
        <v>0</v>
      </c>
      <c r="I42" s="480">
        <v>1</v>
      </c>
      <c r="J42" s="480">
        <v>0</v>
      </c>
      <c r="K42" s="613">
        <f t="shared" si="1"/>
        <v>1</v>
      </c>
      <c r="L42" s="480">
        <v>1</v>
      </c>
      <c r="M42" s="480">
        <v>0</v>
      </c>
      <c r="N42" s="480">
        <v>0</v>
      </c>
      <c r="O42" s="613">
        <f t="shared" si="2"/>
        <v>1</v>
      </c>
      <c r="P42" s="480">
        <v>0</v>
      </c>
      <c r="Q42" s="480">
        <v>1</v>
      </c>
      <c r="R42" s="480">
        <v>0</v>
      </c>
      <c r="S42" s="613">
        <f t="shared" si="3"/>
        <v>1</v>
      </c>
      <c r="T42" s="480">
        <v>2</v>
      </c>
      <c r="U42" s="480">
        <v>1</v>
      </c>
      <c r="V42" s="480">
        <v>0</v>
      </c>
      <c r="W42" s="613">
        <f t="shared" si="4"/>
        <v>3</v>
      </c>
      <c r="X42" s="480">
        <v>0</v>
      </c>
      <c r="Y42" s="480">
        <v>0</v>
      </c>
      <c r="Z42" s="480">
        <v>0</v>
      </c>
      <c r="AA42" s="613">
        <f t="shared" si="5"/>
        <v>0</v>
      </c>
      <c r="AB42" s="480">
        <v>1</v>
      </c>
      <c r="AC42" s="480">
        <v>0</v>
      </c>
      <c r="AD42" s="480">
        <v>0</v>
      </c>
      <c r="AE42" s="613">
        <f t="shared" si="6"/>
        <v>1</v>
      </c>
      <c r="AF42" s="480">
        <v>0</v>
      </c>
      <c r="AG42" s="480">
        <v>0</v>
      </c>
      <c r="AH42" s="480">
        <v>0</v>
      </c>
      <c r="AI42" s="613">
        <f t="shared" si="7"/>
        <v>0</v>
      </c>
      <c r="AJ42" s="480">
        <v>0</v>
      </c>
      <c r="AK42" s="480">
        <v>1</v>
      </c>
      <c r="AL42" s="480">
        <v>0</v>
      </c>
      <c r="AM42" s="613">
        <f t="shared" si="8"/>
        <v>1</v>
      </c>
      <c r="AN42" s="480">
        <v>24</v>
      </c>
      <c r="AO42" s="480">
        <v>28</v>
      </c>
      <c r="AP42" s="480">
        <v>0</v>
      </c>
      <c r="AQ42" s="614">
        <v>52</v>
      </c>
      <c r="AR42" s="615"/>
      <c r="AS42" s="615"/>
      <c r="AT42" s="615"/>
      <c r="AU42" s="615"/>
    </row>
    <row r="43" spans="1:47" ht="20.100000000000001" customHeight="1" x14ac:dyDescent="0.2">
      <c r="A43" s="496" t="s">
        <v>242</v>
      </c>
      <c r="B43" s="473" t="s">
        <v>445</v>
      </c>
      <c r="C43" s="473" t="s">
        <v>127</v>
      </c>
      <c r="D43" s="480">
        <v>26</v>
      </c>
      <c r="E43" s="480">
        <v>9</v>
      </c>
      <c r="F43" s="480">
        <v>0</v>
      </c>
      <c r="G43" s="613">
        <f t="shared" si="0"/>
        <v>35</v>
      </c>
      <c r="H43" s="480">
        <v>0</v>
      </c>
      <c r="I43" s="480">
        <v>2</v>
      </c>
      <c r="J43" s="480">
        <v>0</v>
      </c>
      <c r="K43" s="613">
        <f t="shared" si="1"/>
        <v>2</v>
      </c>
      <c r="L43" s="480">
        <v>6</v>
      </c>
      <c r="M43" s="480">
        <v>3</v>
      </c>
      <c r="N43" s="480">
        <v>0</v>
      </c>
      <c r="O43" s="613">
        <f t="shared" si="2"/>
        <v>9</v>
      </c>
      <c r="P43" s="480">
        <v>1</v>
      </c>
      <c r="Q43" s="480">
        <v>0</v>
      </c>
      <c r="R43" s="480">
        <v>0</v>
      </c>
      <c r="S43" s="613">
        <f t="shared" si="3"/>
        <v>1</v>
      </c>
      <c r="T43" s="480">
        <v>7</v>
      </c>
      <c r="U43" s="480">
        <v>18</v>
      </c>
      <c r="V43" s="480">
        <v>0</v>
      </c>
      <c r="W43" s="613">
        <f t="shared" si="4"/>
        <v>25</v>
      </c>
      <c r="X43" s="480">
        <v>0</v>
      </c>
      <c r="Y43" s="480">
        <v>0</v>
      </c>
      <c r="Z43" s="480">
        <v>0</v>
      </c>
      <c r="AA43" s="613">
        <f t="shared" si="5"/>
        <v>0</v>
      </c>
      <c r="AB43" s="480">
        <v>2</v>
      </c>
      <c r="AC43" s="480">
        <v>3</v>
      </c>
      <c r="AD43" s="480">
        <v>0</v>
      </c>
      <c r="AE43" s="613">
        <f t="shared" si="6"/>
        <v>5</v>
      </c>
      <c r="AF43" s="480">
        <v>0</v>
      </c>
      <c r="AG43" s="480">
        <v>0</v>
      </c>
      <c r="AH43" s="480">
        <v>0</v>
      </c>
      <c r="AI43" s="613">
        <f t="shared" si="7"/>
        <v>0</v>
      </c>
      <c r="AJ43" s="480">
        <v>1</v>
      </c>
      <c r="AK43" s="480">
        <v>2</v>
      </c>
      <c r="AL43" s="480">
        <v>0</v>
      </c>
      <c r="AM43" s="613">
        <f t="shared" si="8"/>
        <v>3</v>
      </c>
      <c r="AN43" s="480">
        <v>43</v>
      </c>
      <c r="AO43" s="480">
        <v>37</v>
      </c>
      <c r="AP43" s="480">
        <v>0</v>
      </c>
      <c r="AQ43" s="614">
        <v>80</v>
      </c>
      <c r="AR43" s="615"/>
      <c r="AS43" s="615"/>
      <c r="AT43" s="615"/>
      <c r="AU43" s="615"/>
    </row>
    <row r="44" spans="1:47" ht="20.100000000000001" customHeight="1" x14ac:dyDescent="0.2">
      <c r="A44" s="496" t="s">
        <v>245</v>
      </c>
      <c r="B44" s="473" t="s">
        <v>246</v>
      </c>
      <c r="C44" s="473" t="s">
        <v>127</v>
      </c>
      <c r="D44" s="480">
        <v>19</v>
      </c>
      <c r="E44" s="480">
        <v>22</v>
      </c>
      <c r="F44" s="480">
        <v>0</v>
      </c>
      <c r="G44" s="613">
        <f t="shared" si="0"/>
        <v>41</v>
      </c>
      <c r="H44" s="480">
        <v>2</v>
      </c>
      <c r="I44" s="480">
        <v>2</v>
      </c>
      <c r="J44" s="480">
        <v>0</v>
      </c>
      <c r="K44" s="613">
        <f t="shared" si="1"/>
        <v>4</v>
      </c>
      <c r="L44" s="480">
        <v>4</v>
      </c>
      <c r="M44" s="480">
        <v>9</v>
      </c>
      <c r="N44" s="480">
        <v>0</v>
      </c>
      <c r="O44" s="613">
        <f t="shared" si="2"/>
        <v>13</v>
      </c>
      <c r="P44" s="480">
        <v>0</v>
      </c>
      <c r="Q44" s="480">
        <v>0</v>
      </c>
      <c r="R44" s="480">
        <v>0</v>
      </c>
      <c r="S44" s="613">
        <f t="shared" si="3"/>
        <v>0</v>
      </c>
      <c r="T44" s="480">
        <v>6</v>
      </c>
      <c r="U44" s="480">
        <v>14</v>
      </c>
      <c r="V44" s="480">
        <v>0</v>
      </c>
      <c r="W44" s="613">
        <f t="shared" si="4"/>
        <v>20</v>
      </c>
      <c r="X44" s="480">
        <v>0</v>
      </c>
      <c r="Y44" s="480">
        <v>0</v>
      </c>
      <c r="Z44" s="480">
        <v>0</v>
      </c>
      <c r="AA44" s="613">
        <f t="shared" si="5"/>
        <v>0</v>
      </c>
      <c r="AB44" s="480">
        <v>4</v>
      </c>
      <c r="AC44" s="480">
        <v>1</v>
      </c>
      <c r="AD44" s="480">
        <v>0</v>
      </c>
      <c r="AE44" s="613">
        <f t="shared" si="6"/>
        <v>5</v>
      </c>
      <c r="AF44" s="480">
        <v>2</v>
      </c>
      <c r="AG44" s="480">
        <v>1</v>
      </c>
      <c r="AH44" s="480">
        <v>0</v>
      </c>
      <c r="AI44" s="613">
        <f t="shared" si="7"/>
        <v>3</v>
      </c>
      <c r="AJ44" s="480">
        <v>2</v>
      </c>
      <c r="AK44" s="480">
        <v>2</v>
      </c>
      <c r="AL44" s="480">
        <v>0</v>
      </c>
      <c r="AM44" s="613">
        <f t="shared" si="8"/>
        <v>4</v>
      </c>
      <c r="AN44" s="480">
        <v>39</v>
      </c>
      <c r="AO44" s="480">
        <v>51</v>
      </c>
      <c r="AP44" s="480">
        <v>0</v>
      </c>
      <c r="AQ44" s="614">
        <v>90</v>
      </c>
      <c r="AR44" s="615"/>
      <c r="AS44" s="615"/>
      <c r="AT44" s="615"/>
      <c r="AU44" s="615"/>
    </row>
    <row r="45" spans="1:47" ht="20.100000000000001" customHeight="1" x14ac:dyDescent="0.2">
      <c r="A45" s="496" t="s">
        <v>249</v>
      </c>
      <c r="B45" s="473" t="s">
        <v>446</v>
      </c>
      <c r="C45" s="473" t="s">
        <v>132</v>
      </c>
      <c r="D45" s="480">
        <v>16</v>
      </c>
      <c r="E45" s="480">
        <v>10</v>
      </c>
      <c r="F45" s="480">
        <v>0</v>
      </c>
      <c r="G45" s="613">
        <f t="shared" si="0"/>
        <v>26</v>
      </c>
      <c r="H45" s="480">
        <v>6</v>
      </c>
      <c r="I45" s="480">
        <v>3</v>
      </c>
      <c r="J45" s="480">
        <v>0</v>
      </c>
      <c r="K45" s="613">
        <f t="shared" si="1"/>
        <v>9</v>
      </c>
      <c r="L45" s="480">
        <v>9</v>
      </c>
      <c r="M45" s="480">
        <v>6</v>
      </c>
      <c r="N45" s="480">
        <v>0</v>
      </c>
      <c r="O45" s="613">
        <f t="shared" si="2"/>
        <v>15</v>
      </c>
      <c r="P45" s="480">
        <v>0</v>
      </c>
      <c r="Q45" s="480">
        <v>1</v>
      </c>
      <c r="R45" s="480">
        <v>0</v>
      </c>
      <c r="S45" s="613">
        <f t="shared" si="3"/>
        <v>1</v>
      </c>
      <c r="T45" s="480">
        <v>14</v>
      </c>
      <c r="U45" s="480">
        <v>16</v>
      </c>
      <c r="V45" s="480">
        <v>0</v>
      </c>
      <c r="W45" s="613">
        <f t="shared" si="4"/>
        <v>30</v>
      </c>
      <c r="X45" s="480">
        <v>0</v>
      </c>
      <c r="Y45" s="480">
        <v>0</v>
      </c>
      <c r="Z45" s="480">
        <v>0</v>
      </c>
      <c r="AA45" s="613">
        <f t="shared" si="5"/>
        <v>0</v>
      </c>
      <c r="AB45" s="480">
        <v>0</v>
      </c>
      <c r="AC45" s="480">
        <v>0</v>
      </c>
      <c r="AD45" s="480">
        <v>0</v>
      </c>
      <c r="AE45" s="613">
        <f t="shared" si="6"/>
        <v>0</v>
      </c>
      <c r="AF45" s="480">
        <v>0</v>
      </c>
      <c r="AG45" s="480">
        <v>1</v>
      </c>
      <c r="AH45" s="480">
        <v>0</v>
      </c>
      <c r="AI45" s="613">
        <f t="shared" si="7"/>
        <v>1</v>
      </c>
      <c r="AJ45" s="480">
        <v>2</v>
      </c>
      <c r="AK45" s="480">
        <v>0</v>
      </c>
      <c r="AL45" s="480">
        <v>0</v>
      </c>
      <c r="AM45" s="613">
        <f t="shared" si="8"/>
        <v>2</v>
      </c>
      <c r="AN45" s="480">
        <v>47</v>
      </c>
      <c r="AO45" s="480">
        <v>37</v>
      </c>
      <c r="AP45" s="480">
        <v>0</v>
      </c>
      <c r="AQ45" s="614">
        <v>84</v>
      </c>
      <c r="AR45" s="615"/>
      <c r="AS45" s="615"/>
      <c r="AT45" s="615"/>
      <c r="AU45" s="615"/>
    </row>
    <row r="46" spans="1:47" ht="20.100000000000001" customHeight="1" x14ac:dyDescent="0.2">
      <c r="A46" s="496" t="s">
        <v>249</v>
      </c>
      <c r="B46" s="473" t="s">
        <v>447</v>
      </c>
      <c r="C46" s="473" t="s">
        <v>132</v>
      </c>
      <c r="D46" s="480">
        <v>40</v>
      </c>
      <c r="E46" s="480">
        <v>67</v>
      </c>
      <c r="F46" s="480">
        <v>0</v>
      </c>
      <c r="G46" s="613">
        <f t="shared" si="0"/>
        <v>107</v>
      </c>
      <c r="H46" s="480">
        <v>1</v>
      </c>
      <c r="I46" s="480">
        <v>8</v>
      </c>
      <c r="J46" s="480">
        <v>0</v>
      </c>
      <c r="K46" s="613">
        <f t="shared" si="1"/>
        <v>9</v>
      </c>
      <c r="L46" s="480">
        <v>6</v>
      </c>
      <c r="M46" s="480">
        <v>9</v>
      </c>
      <c r="N46" s="480">
        <v>0</v>
      </c>
      <c r="O46" s="613">
        <f t="shared" si="2"/>
        <v>15</v>
      </c>
      <c r="P46" s="480">
        <v>0</v>
      </c>
      <c r="Q46" s="480">
        <v>0</v>
      </c>
      <c r="R46" s="480">
        <v>0</v>
      </c>
      <c r="S46" s="613">
        <f t="shared" si="3"/>
        <v>0</v>
      </c>
      <c r="T46" s="480">
        <v>51</v>
      </c>
      <c r="U46" s="480">
        <v>81</v>
      </c>
      <c r="V46" s="480">
        <v>0</v>
      </c>
      <c r="W46" s="613">
        <f t="shared" si="4"/>
        <v>132</v>
      </c>
      <c r="X46" s="480">
        <v>0</v>
      </c>
      <c r="Y46" s="480">
        <v>0</v>
      </c>
      <c r="Z46" s="480">
        <v>0</v>
      </c>
      <c r="AA46" s="613">
        <f t="shared" si="5"/>
        <v>0</v>
      </c>
      <c r="AB46" s="480">
        <v>5</v>
      </c>
      <c r="AC46" s="480">
        <v>6</v>
      </c>
      <c r="AD46" s="480">
        <v>0</v>
      </c>
      <c r="AE46" s="613">
        <f t="shared" si="6"/>
        <v>11</v>
      </c>
      <c r="AF46" s="480">
        <v>29</v>
      </c>
      <c r="AG46" s="480">
        <v>52</v>
      </c>
      <c r="AH46" s="480">
        <v>0</v>
      </c>
      <c r="AI46" s="613">
        <f t="shared" si="7"/>
        <v>81</v>
      </c>
      <c r="AJ46" s="480">
        <v>12</v>
      </c>
      <c r="AK46" s="480">
        <v>11</v>
      </c>
      <c r="AL46" s="480">
        <v>0</v>
      </c>
      <c r="AM46" s="613">
        <f t="shared" si="8"/>
        <v>23</v>
      </c>
      <c r="AN46" s="480">
        <v>144</v>
      </c>
      <c r="AO46" s="480">
        <v>234</v>
      </c>
      <c r="AP46" s="480">
        <v>0</v>
      </c>
      <c r="AQ46" s="614">
        <v>378</v>
      </c>
      <c r="AR46" s="615"/>
      <c r="AS46" s="615"/>
      <c r="AT46" s="615"/>
      <c r="AU46" s="615"/>
    </row>
    <row r="47" spans="1:47" ht="20.100000000000001" customHeight="1" x14ac:dyDescent="0.2">
      <c r="A47" s="496" t="s">
        <v>249</v>
      </c>
      <c r="B47" s="473" t="s">
        <v>448</v>
      </c>
      <c r="C47" s="473" t="s">
        <v>127</v>
      </c>
      <c r="D47" s="480">
        <v>8</v>
      </c>
      <c r="E47" s="480">
        <v>12</v>
      </c>
      <c r="F47" s="480">
        <v>0</v>
      </c>
      <c r="G47" s="613">
        <f t="shared" si="0"/>
        <v>20</v>
      </c>
      <c r="H47" s="480">
        <v>0</v>
      </c>
      <c r="I47" s="480">
        <v>0</v>
      </c>
      <c r="J47" s="480">
        <v>0</v>
      </c>
      <c r="K47" s="613">
        <f t="shared" si="1"/>
        <v>0</v>
      </c>
      <c r="L47" s="480">
        <v>0</v>
      </c>
      <c r="M47" s="480">
        <v>1</v>
      </c>
      <c r="N47" s="480">
        <v>0</v>
      </c>
      <c r="O47" s="613">
        <f t="shared" si="2"/>
        <v>1</v>
      </c>
      <c r="P47" s="480">
        <v>0</v>
      </c>
      <c r="Q47" s="480">
        <v>0</v>
      </c>
      <c r="R47" s="480">
        <v>0</v>
      </c>
      <c r="S47" s="613">
        <f t="shared" si="3"/>
        <v>0</v>
      </c>
      <c r="T47" s="480">
        <v>9</v>
      </c>
      <c r="U47" s="480">
        <v>13</v>
      </c>
      <c r="V47" s="480">
        <v>0</v>
      </c>
      <c r="W47" s="613">
        <f t="shared" si="4"/>
        <v>22</v>
      </c>
      <c r="X47" s="480">
        <v>0</v>
      </c>
      <c r="Y47" s="480">
        <v>1</v>
      </c>
      <c r="Z47" s="480">
        <v>0</v>
      </c>
      <c r="AA47" s="613">
        <f t="shared" si="5"/>
        <v>1</v>
      </c>
      <c r="AB47" s="480">
        <v>0</v>
      </c>
      <c r="AC47" s="480">
        <v>0</v>
      </c>
      <c r="AD47" s="480">
        <v>0</v>
      </c>
      <c r="AE47" s="613">
        <f t="shared" si="6"/>
        <v>0</v>
      </c>
      <c r="AF47" s="480">
        <v>0</v>
      </c>
      <c r="AG47" s="480">
        <v>0</v>
      </c>
      <c r="AH47" s="480">
        <v>0</v>
      </c>
      <c r="AI47" s="613">
        <f t="shared" si="7"/>
        <v>0</v>
      </c>
      <c r="AJ47" s="480">
        <v>0</v>
      </c>
      <c r="AK47" s="480">
        <v>2</v>
      </c>
      <c r="AL47" s="480">
        <v>0</v>
      </c>
      <c r="AM47" s="613">
        <f t="shared" si="8"/>
        <v>2</v>
      </c>
      <c r="AN47" s="480">
        <v>17</v>
      </c>
      <c r="AO47" s="480">
        <v>29</v>
      </c>
      <c r="AP47" s="480">
        <v>0</v>
      </c>
      <c r="AQ47" s="614">
        <v>46</v>
      </c>
      <c r="AR47" s="615"/>
      <c r="AS47" s="615"/>
      <c r="AT47" s="615"/>
      <c r="AU47" s="615"/>
    </row>
    <row r="48" spans="1:47" ht="20.100000000000001" customHeight="1" x14ac:dyDescent="0.2">
      <c r="A48" s="496" t="s">
        <v>249</v>
      </c>
      <c r="B48" s="473" t="s">
        <v>516</v>
      </c>
      <c r="C48" s="473" t="s">
        <v>132</v>
      </c>
      <c r="D48" s="480">
        <v>25</v>
      </c>
      <c r="E48" s="480">
        <v>19</v>
      </c>
      <c r="F48" s="480">
        <v>0</v>
      </c>
      <c r="G48" s="613">
        <f t="shared" si="0"/>
        <v>44</v>
      </c>
      <c r="H48" s="480">
        <v>1</v>
      </c>
      <c r="I48" s="480">
        <v>4</v>
      </c>
      <c r="J48" s="480">
        <v>0</v>
      </c>
      <c r="K48" s="613">
        <f t="shared" si="1"/>
        <v>5</v>
      </c>
      <c r="L48" s="480">
        <v>3</v>
      </c>
      <c r="M48" s="480">
        <v>5</v>
      </c>
      <c r="N48" s="480">
        <v>0</v>
      </c>
      <c r="O48" s="613">
        <f t="shared" si="2"/>
        <v>8</v>
      </c>
      <c r="P48" s="480">
        <v>0</v>
      </c>
      <c r="Q48" s="480">
        <v>0</v>
      </c>
      <c r="R48" s="480">
        <v>0</v>
      </c>
      <c r="S48" s="613">
        <f t="shared" si="3"/>
        <v>0</v>
      </c>
      <c r="T48" s="480">
        <v>12</v>
      </c>
      <c r="U48" s="480">
        <v>28</v>
      </c>
      <c r="V48" s="480">
        <v>0</v>
      </c>
      <c r="W48" s="613">
        <f t="shared" si="4"/>
        <v>40</v>
      </c>
      <c r="X48" s="480">
        <v>0</v>
      </c>
      <c r="Y48" s="480">
        <v>0</v>
      </c>
      <c r="Z48" s="480">
        <v>0</v>
      </c>
      <c r="AA48" s="613">
        <f t="shared" si="5"/>
        <v>0</v>
      </c>
      <c r="AB48" s="480">
        <v>3</v>
      </c>
      <c r="AC48" s="480">
        <v>3</v>
      </c>
      <c r="AD48" s="480">
        <v>0</v>
      </c>
      <c r="AE48" s="613">
        <f t="shared" si="6"/>
        <v>6</v>
      </c>
      <c r="AF48" s="480">
        <v>5</v>
      </c>
      <c r="AG48" s="480">
        <v>3</v>
      </c>
      <c r="AH48" s="480">
        <v>0</v>
      </c>
      <c r="AI48" s="613">
        <f t="shared" si="7"/>
        <v>8</v>
      </c>
      <c r="AJ48" s="480">
        <v>2</v>
      </c>
      <c r="AK48" s="480">
        <v>0</v>
      </c>
      <c r="AL48" s="480">
        <v>0</v>
      </c>
      <c r="AM48" s="613">
        <f t="shared" si="8"/>
        <v>2</v>
      </c>
      <c r="AN48" s="480">
        <v>51</v>
      </c>
      <c r="AO48" s="480">
        <v>62</v>
      </c>
      <c r="AP48" s="480">
        <v>0</v>
      </c>
      <c r="AQ48" s="614">
        <v>113</v>
      </c>
      <c r="AR48" s="615"/>
      <c r="AS48" s="615"/>
      <c r="AT48" s="615"/>
      <c r="AU48" s="615"/>
    </row>
    <row r="49" spans="1:47" ht="20.100000000000001" customHeight="1" x14ac:dyDescent="0.2">
      <c r="A49" s="496" t="s">
        <v>249</v>
      </c>
      <c r="B49" s="473" t="s">
        <v>450</v>
      </c>
      <c r="C49" s="473" t="s">
        <v>127</v>
      </c>
      <c r="D49" s="480">
        <v>19</v>
      </c>
      <c r="E49" s="480">
        <v>24</v>
      </c>
      <c r="F49" s="480">
        <v>0</v>
      </c>
      <c r="G49" s="613">
        <f t="shared" si="0"/>
        <v>43</v>
      </c>
      <c r="H49" s="480">
        <v>2</v>
      </c>
      <c r="I49" s="480">
        <v>1</v>
      </c>
      <c r="J49" s="480">
        <v>0</v>
      </c>
      <c r="K49" s="613">
        <f t="shared" si="1"/>
        <v>3</v>
      </c>
      <c r="L49" s="480">
        <v>5</v>
      </c>
      <c r="M49" s="480">
        <v>7</v>
      </c>
      <c r="N49" s="480">
        <v>0</v>
      </c>
      <c r="O49" s="613">
        <f t="shared" si="2"/>
        <v>12</v>
      </c>
      <c r="P49" s="480">
        <v>0</v>
      </c>
      <c r="Q49" s="480">
        <v>0</v>
      </c>
      <c r="R49" s="480">
        <v>0</v>
      </c>
      <c r="S49" s="613">
        <f t="shared" si="3"/>
        <v>0</v>
      </c>
      <c r="T49" s="480">
        <v>6</v>
      </c>
      <c r="U49" s="480">
        <v>15</v>
      </c>
      <c r="V49" s="480">
        <v>0</v>
      </c>
      <c r="W49" s="613">
        <f t="shared" si="4"/>
        <v>21</v>
      </c>
      <c r="X49" s="480">
        <v>0</v>
      </c>
      <c r="Y49" s="480">
        <v>0</v>
      </c>
      <c r="Z49" s="480">
        <v>0</v>
      </c>
      <c r="AA49" s="613">
        <f t="shared" si="5"/>
        <v>0</v>
      </c>
      <c r="AB49" s="480">
        <v>2</v>
      </c>
      <c r="AC49" s="480">
        <v>3</v>
      </c>
      <c r="AD49" s="480">
        <v>0</v>
      </c>
      <c r="AE49" s="613">
        <f t="shared" si="6"/>
        <v>5</v>
      </c>
      <c r="AF49" s="480">
        <v>3</v>
      </c>
      <c r="AG49" s="480">
        <v>3</v>
      </c>
      <c r="AH49" s="480">
        <v>0</v>
      </c>
      <c r="AI49" s="613">
        <f t="shared" si="7"/>
        <v>6</v>
      </c>
      <c r="AJ49" s="480">
        <v>1</v>
      </c>
      <c r="AK49" s="480">
        <v>2</v>
      </c>
      <c r="AL49" s="480">
        <v>0</v>
      </c>
      <c r="AM49" s="613">
        <f t="shared" si="8"/>
        <v>3</v>
      </c>
      <c r="AN49" s="480">
        <v>38</v>
      </c>
      <c r="AO49" s="480">
        <v>55</v>
      </c>
      <c r="AP49" s="480">
        <v>0</v>
      </c>
      <c r="AQ49" s="614">
        <v>93</v>
      </c>
      <c r="AR49" s="615"/>
      <c r="AS49" s="615"/>
      <c r="AT49" s="615"/>
      <c r="AU49" s="615"/>
    </row>
    <row r="50" spans="1:47" ht="20.100000000000001" customHeight="1" x14ac:dyDescent="0.2">
      <c r="A50" s="496" t="s">
        <v>263</v>
      </c>
      <c r="B50" s="473" t="s">
        <v>451</v>
      </c>
      <c r="C50" s="473" t="s">
        <v>127</v>
      </c>
      <c r="D50" s="480">
        <v>17</v>
      </c>
      <c r="E50" s="480">
        <v>22</v>
      </c>
      <c r="F50" s="480">
        <v>0</v>
      </c>
      <c r="G50" s="613">
        <f t="shared" si="0"/>
        <v>39</v>
      </c>
      <c r="H50" s="480">
        <v>2</v>
      </c>
      <c r="I50" s="480">
        <v>4</v>
      </c>
      <c r="J50" s="480">
        <v>0</v>
      </c>
      <c r="K50" s="613">
        <f t="shared" si="1"/>
        <v>6</v>
      </c>
      <c r="L50" s="480">
        <v>2</v>
      </c>
      <c r="M50" s="480">
        <v>5</v>
      </c>
      <c r="N50" s="480">
        <v>0</v>
      </c>
      <c r="O50" s="613">
        <f t="shared" si="2"/>
        <v>7</v>
      </c>
      <c r="P50" s="480">
        <v>0</v>
      </c>
      <c r="Q50" s="480">
        <v>0</v>
      </c>
      <c r="R50" s="480">
        <v>0</v>
      </c>
      <c r="S50" s="613">
        <f t="shared" si="3"/>
        <v>0</v>
      </c>
      <c r="T50" s="480">
        <v>3</v>
      </c>
      <c r="U50" s="480">
        <v>15</v>
      </c>
      <c r="V50" s="480">
        <v>0</v>
      </c>
      <c r="W50" s="613">
        <f t="shared" si="4"/>
        <v>18</v>
      </c>
      <c r="X50" s="480">
        <v>0</v>
      </c>
      <c r="Y50" s="480">
        <v>0</v>
      </c>
      <c r="Z50" s="480">
        <v>0</v>
      </c>
      <c r="AA50" s="613">
        <f t="shared" si="5"/>
        <v>0</v>
      </c>
      <c r="AB50" s="480">
        <v>4</v>
      </c>
      <c r="AC50" s="480">
        <v>3</v>
      </c>
      <c r="AD50" s="480">
        <v>0</v>
      </c>
      <c r="AE50" s="613">
        <f t="shared" si="6"/>
        <v>7</v>
      </c>
      <c r="AF50" s="480">
        <v>1</v>
      </c>
      <c r="AG50" s="480">
        <v>0</v>
      </c>
      <c r="AH50" s="480">
        <v>0</v>
      </c>
      <c r="AI50" s="613">
        <f t="shared" si="7"/>
        <v>1</v>
      </c>
      <c r="AJ50" s="480">
        <v>2</v>
      </c>
      <c r="AK50" s="480">
        <v>2</v>
      </c>
      <c r="AL50" s="480">
        <v>0</v>
      </c>
      <c r="AM50" s="613">
        <f t="shared" si="8"/>
        <v>4</v>
      </c>
      <c r="AN50" s="480">
        <v>31</v>
      </c>
      <c r="AO50" s="480">
        <v>51</v>
      </c>
      <c r="AP50" s="480">
        <v>0</v>
      </c>
      <c r="AQ50" s="614">
        <v>82</v>
      </c>
      <c r="AR50" s="615"/>
      <c r="AS50" s="615"/>
      <c r="AT50" s="615"/>
      <c r="AU50" s="615"/>
    </row>
    <row r="51" spans="1:47" ht="20.100000000000001" customHeight="1" x14ac:dyDescent="0.2">
      <c r="A51" s="496" t="s">
        <v>263</v>
      </c>
      <c r="B51" s="473" t="s">
        <v>452</v>
      </c>
      <c r="C51" s="473" t="s">
        <v>127</v>
      </c>
      <c r="D51" s="480">
        <v>13</v>
      </c>
      <c r="E51" s="480">
        <v>19</v>
      </c>
      <c r="F51" s="480">
        <v>0</v>
      </c>
      <c r="G51" s="613">
        <f t="shared" si="0"/>
        <v>32</v>
      </c>
      <c r="H51" s="480">
        <v>4</v>
      </c>
      <c r="I51" s="480">
        <v>4</v>
      </c>
      <c r="J51" s="480">
        <v>0</v>
      </c>
      <c r="K51" s="613">
        <f t="shared" si="1"/>
        <v>8</v>
      </c>
      <c r="L51" s="480">
        <v>1</v>
      </c>
      <c r="M51" s="480">
        <v>3</v>
      </c>
      <c r="N51" s="480">
        <v>0</v>
      </c>
      <c r="O51" s="613">
        <f t="shared" si="2"/>
        <v>4</v>
      </c>
      <c r="P51" s="480">
        <v>1</v>
      </c>
      <c r="Q51" s="480">
        <v>0</v>
      </c>
      <c r="R51" s="480">
        <v>0</v>
      </c>
      <c r="S51" s="613">
        <f t="shared" si="3"/>
        <v>1</v>
      </c>
      <c r="T51" s="480">
        <v>3</v>
      </c>
      <c r="U51" s="480">
        <v>4</v>
      </c>
      <c r="V51" s="480">
        <v>0</v>
      </c>
      <c r="W51" s="613">
        <f t="shared" si="4"/>
        <v>7</v>
      </c>
      <c r="X51" s="480">
        <v>0</v>
      </c>
      <c r="Y51" s="480">
        <v>0</v>
      </c>
      <c r="Z51" s="480">
        <v>0</v>
      </c>
      <c r="AA51" s="613">
        <f t="shared" si="5"/>
        <v>0</v>
      </c>
      <c r="AB51" s="480">
        <v>0</v>
      </c>
      <c r="AC51" s="480">
        <v>0</v>
      </c>
      <c r="AD51" s="480">
        <v>0</v>
      </c>
      <c r="AE51" s="613">
        <f t="shared" si="6"/>
        <v>0</v>
      </c>
      <c r="AF51" s="480">
        <v>0</v>
      </c>
      <c r="AG51" s="480">
        <v>0</v>
      </c>
      <c r="AH51" s="480">
        <v>0</v>
      </c>
      <c r="AI51" s="613">
        <f t="shared" si="7"/>
        <v>0</v>
      </c>
      <c r="AJ51" s="480">
        <v>0</v>
      </c>
      <c r="AK51" s="480" t="s">
        <v>496</v>
      </c>
      <c r="AL51" s="480">
        <v>0</v>
      </c>
      <c r="AM51" s="613">
        <f t="shared" si="8"/>
        <v>0</v>
      </c>
      <c r="AN51" s="480">
        <v>22</v>
      </c>
      <c r="AO51" s="480">
        <v>30</v>
      </c>
      <c r="AP51" s="480">
        <v>0</v>
      </c>
      <c r="AQ51" s="614">
        <v>52</v>
      </c>
      <c r="AR51" s="615"/>
      <c r="AS51" s="615"/>
      <c r="AT51" s="615"/>
      <c r="AU51" s="615"/>
    </row>
    <row r="52" spans="1:47" ht="20.100000000000001" customHeight="1" x14ac:dyDescent="0.2">
      <c r="A52" s="496" t="s">
        <v>267</v>
      </c>
      <c r="B52" s="473" t="s">
        <v>453</v>
      </c>
      <c r="C52" s="473" t="s">
        <v>127</v>
      </c>
      <c r="D52" s="480">
        <v>42</v>
      </c>
      <c r="E52" s="480">
        <v>47</v>
      </c>
      <c r="F52" s="480">
        <v>0</v>
      </c>
      <c r="G52" s="613">
        <f t="shared" si="0"/>
        <v>89</v>
      </c>
      <c r="H52" s="480">
        <v>0</v>
      </c>
      <c r="I52" s="480">
        <v>0</v>
      </c>
      <c r="J52" s="480">
        <v>0</v>
      </c>
      <c r="K52" s="613">
        <f t="shared" si="1"/>
        <v>0</v>
      </c>
      <c r="L52" s="480">
        <v>0</v>
      </c>
      <c r="M52" s="480">
        <v>1</v>
      </c>
      <c r="N52" s="480">
        <v>0</v>
      </c>
      <c r="O52" s="613">
        <f t="shared" si="2"/>
        <v>1</v>
      </c>
      <c r="P52" s="480">
        <v>0</v>
      </c>
      <c r="Q52" s="480">
        <v>0</v>
      </c>
      <c r="R52" s="480">
        <v>0</v>
      </c>
      <c r="S52" s="613">
        <f t="shared" si="3"/>
        <v>0</v>
      </c>
      <c r="T52" s="480">
        <v>9</v>
      </c>
      <c r="U52" s="480">
        <v>10</v>
      </c>
      <c r="V52" s="480">
        <v>0</v>
      </c>
      <c r="W52" s="613">
        <f t="shared" si="4"/>
        <v>19</v>
      </c>
      <c r="X52" s="480">
        <v>0</v>
      </c>
      <c r="Y52" s="480">
        <v>0</v>
      </c>
      <c r="Z52" s="480">
        <v>0</v>
      </c>
      <c r="AA52" s="613">
        <f t="shared" si="5"/>
        <v>0</v>
      </c>
      <c r="AB52" s="480">
        <v>1</v>
      </c>
      <c r="AC52" s="480">
        <v>4</v>
      </c>
      <c r="AD52" s="480">
        <v>0</v>
      </c>
      <c r="AE52" s="613">
        <f t="shared" si="6"/>
        <v>5</v>
      </c>
      <c r="AF52" s="480">
        <v>1</v>
      </c>
      <c r="AG52" s="480">
        <v>0</v>
      </c>
      <c r="AH52" s="480">
        <v>0</v>
      </c>
      <c r="AI52" s="613">
        <f t="shared" si="7"/>
        <v>1</v>
      </c>
      <c r="AJ52" s="480">
        <v>2</v>
      </c>
      <c r="AK52" s="480">
        <v>3</v>
      </c>
      <c r="AL52" s="480">
        <v>0</v>
      </c>
      <c r="AM52" s="613">
        <f t="shared" si="8"/>
        <v>5</v>
      </c>
      <c r="AN52" s="480">
        <v>55</v>
      </c>
      <c r="AO52" s="480">
        <v>65</v>
      </c>
      <c r="AP52" s="480">
        <v>0</v>
      </c>
      <c r="AQ52" s="614">
        <v>120</v>
      </c>
      <c r="AR52" s="615"/>
      <c r="AS52" s="615"/>
      <c r="AT52" s="615"/>
      <c r="AU52" s="615"/>
    </row>
    <row r="53" spans="1:47" ht="20.100000000000001" customHeight="1" x14ac:dyDescent="0.2">
      <c r="A53" s="496" t="s">
        <v>267</v>
      </c>
      <c r="B53" s="473" t="s">
        <v>454</v>
      </c>
      <c r="C53" s="473" t="s">
        <v>132</v>
      </c>
      <c r="D53" s="480">
        <v>18</v>
      </c>
      <c r="E53" s="480">
        <v>16</v>
      </c>
      <c r="F53" s="480">
        <v>0</v>
      </c>
      <c r="G53" s="613">
        <f t="shared" si="0"/>
        <v>34</v>
      </c>
      <c r="H53" s="480">
        <v>0</v>
      </c>
      <c r="I53" s="480">
        <v>3</v>
      </c>
      <c r="J53" s="480">
        <v>0</v>
      </c>
      <c r="K53" s="613">
        <f t="shared" si="1"/>
        <v>3</v>
      </c>
      <c r="L53" s="480">
        <v>1</v>
      </c>
      <c r="M53" s="480">
        <v>3</v>
      </c>
      <c r="N53" s="480">
        <v>0</v>
      </c>
      <c r="O53" s="613">
        <f t="shared" si="2"/>
        <v>4</v>
      </c>
      <c r="P53" s="480">
        <v>0</v>
      </c>
      <c r="Q53" s="480">
        <v>0</v>
      </c>
      <c r="R53" s="480">
        <v>0</v>
      </c>
      <c r="S53" s="613">
        <f t="shared" si="3"/>
        <v>0</v>
      </c>
      <c r="T53" s="480">
        <v>4</v>
      </c>
      <c r="U53" s="480">
        <v>12</v>
      </c>
      <c r="V53" s="480">
        <v>0</v>
      </c>
      <c r="W53" s="613">
        <f t="shared" si="4"/>
        <v>16</v>
      </c>
      <c r="X53" s="480">
        <v>0</v>
      </c>
      <c r="Y53" s="480">
        <v>0</v>
      </c>
      <c r="Z53" s="480">
        <v>0</v>
      </c>
      <c r="AA53" s="613">
        <f t="shared" si="5"/>
        <v>0</v>
      </c>
      <c r="AB53" s="480">
        <v>2</v>
      </c>
      <c r="AC53" s="480">
        <v>1</v>
      </c>
      <c r="AD53" s="480">
        <v>0</v>
      </c>
      <c r="AE53" s="613">
        <f t="shared" si="6"/>
        <v>3</v>
      </c>
      <c r="AF53" s="480">
        <v>7</v>
      </c>
      <c r="AG53" s="480">
        <v>7</v>
      </c>
      <c r="AH53" s="480">
        <v>0</v>
      </c>
      <c r="AI53" s="613">
        <f t="shared" si="7"/>
        <v>14</v>
      </c>
      <c r="AJ53" s="480">
        <v>0</v>
      </c>
      <c r="AK53" s="480">
        <v>0</v>
      </c>
      <c r="AL53" s="480">
        <v>0</v>
      </c>
      <c r="AM53" s="613">
        <f t="shared" si="8"/>
        <v>0</v>
      </c>
      <c r="AN53" s="480">
        <v>32</v>
      </c>
      <c r="AO53" s="480">
        <v>42</v>
      </c>
      <c r="AP53" s="480">
        <v>0</v>
      </c>
      <c r="AQ53" s="614">
        <v>74</v>
      </c>
      <c r="AR53" s="615"/>
      <c r="AS53" s="615"/>
      <c r="AT53" s="615"/>
      <c r="AU53" s="615"/>
    </row>
    <row r="54" spans="1:47" ht="20.100000000000001" customHeight="1" x14ac:dyDescent="0.2">
      <c r="A54" s="496" t="s">
        <v>272</v>
      </c>
      <c r="B54" s="473" t="s">
        <v>455</v>
      </c>
      <c r="C54" s="473" t="s">
        <v>127</v>
      </c>
      <c r="D54" s="480">
        <v>19</v>
      </c>
      <c r="E54" s="480">
        <v>16</v>
      </c>
      <c r="F54" s="480">
        <v>0</v>
      </c>
      <c r="G54" s="613">
        <f t="shared" si="0"/>
        <v>35</v>
      </c>
      <c r="H54" s="480">
        <v>1</v>
      </c>
      <c r="I54" s="480">
        <v>1</v>
      </c>
      <c r="J54" s="480">
        <v>0</v>
      </c>
      <c r="K54" s="613">
        <f t="shared" si="1"/>
        <v>2</v>
      </c>
      <c r="L54" s="480">
        <v>3</v>
      </c>
      <c r="M54" s="480">
        <v>2</v>
      </c>
      <c r="N54" s="480">
        <v>0</v>
      </c>
      <c r="O54" s="613">
        <f t="shared" si="2"/>
        <v>5</v>
      </c>
      <c r="P54" s="480">
        <v>1</v>
      </c>
      <c r="Q54" s="480">
        <v>1</v>
      </c>
      <c r="R54" s="480">
        <v>0</v>
      </c>
      <c r="S54" s="613">
        <f t="shared" si="3"/>
        <v>2</v>
      </c>
      <c r="T54" s="480">
        <v>4</v>
      </c>
      <c r="U54" s="480">
        <v>6</v>
      </c>
      <c r="V54" s="480">
        <v>0</v>
      </c>
      <c r="W54" s="613">
        <f t="shared" si="4"/>
        <v>10</v>
      </c>
      <c r="X54" s="480">
        <v>0</v>
      </c>
      <c r="Y54" s="480">
        <v>0</v>
      </c>
      <c r="Z54" s="480">
        <v>0</v>
      </c>
      <c r="AA54" s="613">
        <f t="shared" si="5"/>
        <v>0</v>
      </c>
      <c r="AB54" s="480">
        <v>0</v>
      </c>
      <c r="AC54" s="480">
        <v>0</v>
      </c>
      <c r="AD54" s="480">
        <v>0</v>
      </c>
      <c r="AE54" s="613">
        <f t="shared" si="6"/>
        <v>0</v>
      </c>
      <c r="AF54" s="480">
        <v>0</v>
      </c>
      <c r="AG54" s="480">
        <v>0</v>
      </c>
      <c r="AH54" s="480">
        <v>0</v>
      </c>
      <c r="AI54" s="613">
        <f t="shared" si="7"/>
        <v>0</v>
      </c>
      <c r="AJ54" s="480">
        <v>0</v>
      </c>
      <c r="AK54" s="480">
        <v>0</v>
      </c>
      <c r="AL54" s="480">
        <v>0</v>
      </c>
      <c r="AM54" s="613">
        <f t="shared" si="8"/>
        <v>0</v>
      </c>
      <c r="AN54" s="480">
        <v>28</v>
      </c>
      <c r="AO54" s="480">
        <v>26</v>
      </c>
      <c r="AP54" s="480">
        <v>0</v>
      </c>
      <c r="AQ54" s="614">
        <v>54</v>
      </c>
      <c r="AR54" s="615"/>
      <c r="AS54" s="615"/>
      <c r="AT54" s="615"/>
      <c r="AU54" s="615"/>
    </row>
    <row r="55" spans="1:47" ht="20.100000000000001" customHeight="1" x14ac:dyDescent="0.2">
      <c r="A55" s="496" t="s">
        <v>276</v>
      </c>
      <c r="B55" s="473" t="s">
        <v>456</v>
      </c>
      <c r="C55" s="473" t="s">
        <v>127</v>
      </c>
      <c r="D55" s="480">
        <v>19</v>
      </c>
      <c r="E55" s="480">
        <v>17</v>
      </c>
      <c r="F55" s="480">
        <v>0</v>
      </c>
      <c r="G55" s="613">
        <f t="shared" si="0"/>
        <v>36</v>
      </c>
      <c r="H55" s="480">
        <v>0</v>
      </c>
      <c r="I55" s="480">
        <v>0</v>
      </c>
      <c r="J55" s="480">
        <v>0</v>
      </c>
      <c r="K55" s="613">
        <f t="shared" si="1"/>
        <v>0</v>
      </c>
      <c r="L55" s="480">
        <v>4</v>
      </c>
      <c r="M55" s="480">
        <v>2</v>
      </c>
      <c r="N55" s="480">
        <v>0</v>
      </c>
      <c r="O55" s="613">
        <f t="shared" si="2"/>
        <v>6</v>
      </c>
      <c r="P55" s="480">
        <v>0</v>
      </c>
      <c r="Q55" s="480">
        <v>0</v>
      </c>
      <c r="R55" s="480">
        <v>0</v>
      </c>
      <c r="S55" s="613">
        <f t="shared" si="3"/>
        <v>0</v>
      </c>
      <c r="T55" s="480">
        <v>11</v>
      </c>
      <c r="U55" s="480">
        <v>12</v>
      </c>
      <c r="V55" s="480">
        <v>0</v>
      </c>
      <c r="W55" s="613">
        <f t="shared" si="4"/>
        <v>23</v>
      </c>
      <c r="X55" s="480">
        <v>0</v>
      </c>
      <c r="Y55" s="480">
        <v>0</v>
      </c>
      <c r="Z55" s="480">
        <v>0</v>
      </c>
      <c r="AA55" s="613">
        <f t="shared" si="5"/>
        <v>0</v>
      </c>
      <c r="AB55" s="480">
        <v>4</v>
      </c>
      <c r="AC55" s="480">
        <v>5</v>
      </c>
      <c r="AD55" s="480">
        <v>0</v>
      </c>
      <c r="AE55" s="613">
        <f t="shared" si="6"/>
        <v>9</v>
      </c>
      <c r="AF55" s="480">
        <v>0</v>
      </c>
      <c r="AG55" s="480">
        <v>1</v>
      </c>
      <c r="AH55" s="480">
        <v>0</v>
      </c>
      <c r="AI55" s="613">
        <f t="shared" si="7"/>
        <v>1</v>
      </c>
      <c r="AJ55" s="480">
        <v>0</v>
      </c>
      <c r="AK55" s="480">
        <v>0</v>
      </c>
      <c r="AL55" s="480">
        <v>0</v>
      </c>
      <c r="AM55" s="613">
        <f t="shared" si="8"/>
        <v>0</v>
      </c>
      <c r="AN55" s="480">
        <v>38</v>
      </c>
      <c r="AO55" s="480">
        <v>37</v>
      </c>
      <c r="AP55" s="480">
        <v>0</v>
      </c>
      <c r="AQ55" s="614">
        <v>75</v>
      </c>
      <c r="AR55" s="615"/>
      <c r="AS55" s="615"/>
      <c r="AT55" s="615"/>
      <c r="AU55" s="615"/>
    </row>
    <row r="56" spans="1:47" ht="20.100000000000001" customHeight="1" x14ac:dyDescent="0.2">
      <c r="A56" s="496" t="s">
        <v>279</v>
      </c>
      <c r="B56" s="473" t="s">
        <v>457</v>
      </c>
      <c r="C56" s="473" t="s">
        <v>283</v>
      </c>
      <c r="D56" s="480">
        <v>27</v>
      </c>
      <c r="E56" s="480">
        <v>33</v>
      </c>
      <c r="F56" s="480">
        <v>0</v>
      </c>
      <c r="G56" s="613">
        <f t="shared" si="0"/>
        <v>60</v>
      </c>
      <c r="H56" s="480">
        <v>3</v>
      </c>
      <c r="I56" s="480">
        <v>3</v>
      </c>
      <c r="J56" s="480">
        <v>0</v>
      </c>
      <c r="K56" s="613">
        <f t="shared" si="1"/>
        <v>6</v>
      </c>
      <c r="L56" s="480">
        <v>5</v>
      </c>
      <c r="M56" s="480">
        <v>2</v>
      </c>
      <c r="N56" s="480">
        <v>0</v>
      </c>
      <c r="O56" s="613">
        <f t="shared" si="2"/>
        <v>7</v>
      </c>
      <c r="P56" s="480">
        <v>0</v>
      </c>
      <c r="Q56" s="480">
        <v>0</v>
      </c>
      <c r="R56" s="480">
        <v>0</v>
      </c>
      <c r="S56" s="613">
        <f t="shared" si="3"/>
        <v>0</v>
      </c>
      <c r="T56" s="480">
        <v>23</v>
      </c>
      <c r="U56" s="480">
        <v>21</v>
      </c>
      <c r="V56" s="480">
        <v>0</v>
      </c>
      <c r="W56" s="613">
        <f t="shared" si="4"/>
        <v>44</v>
      </c>
      <c r="X56" s="480">
        <v>0</v>
      </c>
      <c r="Y56" s="480">
        <v>0</v>
      </c>
      <c r="Z56" s="480">
        <v>0</v>
      </c>
      <c r="AA56" s="613">
        <f t="shared" si="5"/>
        <v>0</v>
      </c>
      <c r="AB56" s="480">
        <v>2</v>
      </c>
      <c r="AC56" s="480">
        <v>3</v>
      </c>
      <c r="AD56" s="480">
        <v>0</v>
      </c>
      <c r="AE56" s="613">
        <f t="shared" si="6"/>
        <v>5</v>
      </c>
      <c r="AF56" s="480">
        <v>11</v>
      </c>
      <c r="AG56" s="480">
        <v>6</v>
      </c>
      <c r="AH56" s="480">
        <v>0</v>
      </c>
      <c r="AI56" s="613">
        <f t="shared" si="7"/>
        <v>17</v>
      </c>
      <c r="AJ56" s="480">
        <v>2</v>
      </c>
      <c r="AK56" s="480">
        <v>1</v>
      </c>
      <c r="AL56" s="480">
        <v>0</v>
      </c>
      <c r="AM56" s="613">
        <f t="shared" si="8"/>
        <v>3</v>
      </c>
      <c r="AN56" s="480">
        <v>73</v>
      </c>
      <c r="AO56" s="480">
        <v>69</v>
      </c>
      <c r="AP56" s="480">
        <v>0</v>
      </c>
      <c r="AQ56" s="614">
        <v>142</v>
      </c>
      <c r="AR56" s="615"/>
      <c r="AS56" s="615"/>
      <c r="AT56" s="615"/>
      <c r="AU56" s="615"/>
    </row>
    <row r="57" spans="1:47" ht="20.100000000000001" customHeight="1" x14ac:dyDescent="0.2">
      <c r="A57" s="496" t="s">
        <v>279</v>
      </c>
      <c r="B57" s="473" t="s">
        <v>458</v>
      </c>
      <c r="C57" s="473" t="s">
        <v>132</v>
      </c>
      <c r="D57" s="480">
        <v>23</v>
      </c>
      <c r="E57" s="480">
        <v>35</v>
      </c>
      <c r="F57" s="480">
        <v>0</v>
      </c>
      <c r="G57" s="613">
        <f t="shared" si="0"/>
        <v>58</v>
      </c>
      <c r="H57" s="480">
        <v>4</v>
      </c>
      <c r="I57" s="480">
        <v>3</v>
      </c>
      <c r="J57" s="480">
        <v>0</v>
      </c>
      <c r="K57" s="613">
        <f t="shared" si="1"/>
        <v>7</v>
      </c>
      <c r="L57" s="480">
        <v>3</v>
      </c>
      <c r="M57" s="480">
        <v>14</v>
      </c>
      <c r="N57" s="480">
        <v>0</v>
      </c>
      <c r="O57" s="613">
        <f t="shared" si="2"/>
        <v>17</v>
      </c>
      <c r="P57" s="480">
        <v>0</v>
      </c>
      <c r="Q57" s="480">
        <v>0</v>
      </c>
      <c r="R57" s="480">
        <v>0</v>
      </c>
      <c r="S57" s="613">
        <f t="shared" si="3"/>
        <v>0</v>
      </c>
      <c r="T57" s="480">
        <v>18</v>
      </c>
      <c r="U57" s="480">
        <v>32</v>
      </c>
      <c r="V57" s="480">
        <v>0</v>
      </c>
      <c r="W57" s="613">
        <f t="shared" si="4"/>
        <v>50</v>
      </c>
      <c r="X57" s="480">
        <v>0</v>
      </c>
      <c r="Y57" s="480">
        <v>0</v>
      </c>
      <c r="Z57" s="480">
        <v>0</v>
      </c>
      <c r="AA57" s="613">
        <f t="shared" si="5"/>
        <v>0</v>
      </c>
      <c r="AB57" s="480">
        <v>1</v>
      </c>
      <c r="AC57" s="480">
        <v>3</v>
      </c>
      <c r="AD57" s="480">
        <v>0</v>
      </c>
      <c r="AE57" s="613">
        <f t="shared" si="6"/>
        <v>4</v>
      </c>
      <c r="AF57" s="480">
        <v>4</v>
      </c>
      <c r="AG57" s="480">
        <v>8</v>
      </c>
      <c r="AH57" s="480">
        <v>0</v>
      </c>
      <c r="AI57" s="613">
        <f t="shared" si="7"/>
        <v>12</v>
      </c>
      <c r="AJ57" s="480">
        <v>0</v>
      </c>
      <c r="AK57" s="480">
        <v>2</v>
      </c>
      <c r="AL57" s="480">
        <v>0</v>
      </c>
      <c r="AM57" s="613">
        <f t="shared" si="8"/>
        <v>2</v>
      </c>
      <c r="AN57" s="480">
        <v>53</v>
      </c>
      <c r="AO57" s="480">
        <v>97</v>
      </c>
      <c r="AP57" s="480">
        <v>0</v>
      </c>
      <c r="AQ57" s="614">
        <v>150</v>
      </c>
      <c r="AR57" s="615"/>
      <c r="AS57" s="615"/>
      <c r="AT57" s="615"/>
      <c r="AU57" s="615"/>
    </row>
    <row r="58" spans="1:47" ht="20.100000000000001" customHeight="1" x14ac:dyDescent="0.2">
      <c r="A58" s="496" t="s">
        <v>279</v>
      </c>
      <c r="B58" s="473" t="s">
        <v>459</v>
      </c>
      <c r="C58" s="473" t="s">
        <v>283</v>
      </c>
      <c r="D58" s="480">
        <v>18</v>
      </c>
      <c r="E58" s="480">
        <v>24</v>
      </c>
      <c r="F58" s="480">
        <v>0</v>
      </c>
      <c r="G58" s="613">
        <f t="shared" si="0"/>
        <v>42</v>
      </c>
      <c r="H58" s="480">
        <v>9</v>
      </c>
      <c r="I58" s="480">
        <v>4</v>
      </c>
      <c r="J58" s="480">
        <v>0</v>
      </c>
      <c r="K58" s="613">
        <f t="shared" si="1"/>
        <v>13</v>
      </c>
      <c r="L58" s="480">
        <v>1</v>
      </c>
      <c r="M58" s="480">
        <v>5</v>
      </c>
      <c r="N58" s="480">
        <v>0</v>
      </c>
      <c r="O58" s="613">
        <f t="shared" si="2"/>
        <v>6</v>
      </c>
      <c r="P58" s="480">
        <v>1</v>
      </c>
      <c r="Q58" s="480">
        <v>0</v>
      </c>
      <c r="R58" s="480">
        <v>0</v>
      </c>
      <c r="S58" s="613">
        <f t="shared" si="3"/>
        <v>1</v>
      </c>
      <c r="T58" s="480">
        <v>6</v>
      </c>
      <c r="U58" s="480">
        <v>11</v>
      </c>
      <c r="V58" s="480">
        <v>0</v>
      </c>
      <c r="W58" s="613">
        <f t="shared" si="4"/>
        <v>17</v>
      </c>
      <c r="X58" s="480">
        <v>0</v>
      </c>
      <c r="Y58" s="480">
        <v>1</v>
      </c>
      <c r="Z58" s="480">
        <v>0</v>
      </c>
      <c r="AA58" s="613">
        <f t="shared" si="5"/>
        <v>1</v>
      </c>
      <c r="AB58" s="480">
        <v>0</v>
      </c>
      <c r="AC58" s="480">
        <v>0</v>
      </c>
      <c r="AD58" s="480">
        <v>0</v>
      </c>
      <c r="AE58" s="613">
        <f t="shared" si="6"/>
        <v>0</v>
      </c>
      <c r="AF58" s="480">
        <v>0</v>
      </c>
      <c r="AG58" s="480">
        <v>0</v>
      </c>
      <c r="AH58" s="480">
        <v>0</v>
      </c>
      <c r="AI58" s="613">
        <f t="shared" si="7"/>
        <v>0</v>
      </c>
      <c r="AJ58" s="480">
        <v>0</v>
      </c>
      <c r="AK58" s="480">
        <v>0</v>
      </c>
      <c r="AL58" s="480">
        <v>0</v>
      </c>
      <c r="AM58" s="613">
        <f t="shared" si="8"/>
        <v>0</v>
      </c>
      <c r="AN58" s="480">
        <v>35</v>
      </c>
      <c r="AO58" s="480">
        <v>45</v>
      </c>
      <c r="AP58" s="480">
        <v>0</v>
      </c>
      <c r="AQ58" s="614">
        <v>80</v>
      </c>
      <c r="AR58" s="615"/>
      <c r="AS58" s="615"/>
      <c r="AT58" s="615"/>
      <c r="AU58" s="615"/>
    </row>
    <row r="59" spans="1:47" ht="20.100000000000001" customHeight="1" x14ac:dyDescent="0.2">
      <c r="A59" s="496" t="s">
        <v>288</v>
      </c>
      <c r="B59" s="473" t="s">
        <v>460</v>
      </c>
      <c r="C59" s="473" t="s">
        <v>127</v>
      </c>
      <c r="D59" s="480">
        <v>35</v>
      </c>
      <c r="E59" s="480">
        <v>21</v>
      </c>
      <c r="F59" s="480">
        <v>0</v>
      </c>
      <c r="G59" s="613">
        <f t="shared" si="0"/>
        <v>56</v>
      </c>
      <c r="H59" s="480">
        <v>2</v>
      </c>
      <c r="I59" s="480">
        <v>3</v>
      </c>
      <c r="J59" s="480">
        <v>0</v>
      </c>
      <c r="K59" s="613">
        <f t="shared" si="1"/>
        <v>5</v>
      </c>
      <c r="L59" s="480">
        <v>0</v>
      </c>
      <c r="M59" s="480">
        <v>2</v>
      </c>
      <c r="N59" s="480">
        <v>0</v>
      </c>
      <c r="O59" s="613">
        <f t="shared" si="2"/>
        <v>2</v>
      </c>
      <c r="P59" s="480">
        <v>0</v>
      </c>
      <c r="Q59" s="480">
        <v>0</v>
      </c>
      <c r="R59" s="480">
        <v>0</v>
      </c>
      <c r="S59" s="613">
        <f t="shared" si="3"/>
        <v>0</v>
      </c>
      <c r="T59" s="480">
        <v>2</v>
      </c>
      <c r="U59" s="480">
        <v>6</v>
      </c>
      <c r="V59" s="480">
        <v>0</v>
      </c>
      <c r="W59" s="613">
        <f t="shared" si="4"/>
        <v>8</v>
      </c>
      <c r="X59" s="480">
        <v>0</v>
      </c>
      <c r="Y59" s="480">
        <v>1</v>
      </c>
      <c r="Z59" s="480">
        <v>0</v>
      </c>
      <c r="AA59" s="613">
        <f t="shared" si="5"/>
        <v>1</v>
      </c>
      <c r="AB59" s="480">
        <v>2</v>
      </c>
      <c r="AC59" s="480">
        <v>2</v>
      </c>
      <c r="AD59" s="480">
        <v>0</v>
      </c>
      <c r="AE59" s="613">
        <f t="shared" si="6"/>
        <v>4</v>
      </c>
      <c r="AF59" s="480">
        <v>0</v>
      </c>
      <c r="AG59" s="480">
        <v>0</v>
      </c>
      <c r="AH59" s="480">
        <v>0</v>
      </c>
      <c r="AI59" s="613">
        <f t="shared" si="7"/>
        <v>0</v>
      </c>
      <c r="AJ59" s="480">
        <v>0</v>
      </c>
      <c r="AK59" s="480">
        <v>2</v>
      </c>
      <c r="AL59" s="480">
        <v>0</v>
      </c>
      <c r="AM59" s="613">
        <f t="shared" si="8"/>
        <v>2</v>
      </c>
      <c r="AN59" s="480">
        <v>41</v>
      </c>
      <c r="AO59" s="480">
        <v>37</v>
      </c>
      <c r="AP59" s="480">
        <v>0</v>
      </c>
      <c r="AQ59" s="614">
        <v>78</v>
      </c>
      <c r="AR59" s="615"/>
      <c r="AS59" s="615"/>
      <c r="AT59" s="615"/>
      <c r="AU59" s="615"/>
    </row>
    <row r="60" spans="1:47" ht="20.100000000000001" customHeight="1" x14ac:dyDescent="0.2">
      <c r="A60" s="496" t="s">
        <v>291</v>
      </c>
      <c r="B60" s="473" t="s">
        <v>517</v>
      </c>
      <c r="C60" s="473" t="s">
        <v>132</v>
      </c>
      <c r="D60" s="480">
        <v>28</v>
      </c>
      <c r="E60" s="480">
        <v>28</v>
      </c>
      <c r="F60" s="480">
        <v>0</v>
      </c>
      <c r="G60" s="613">
        <f t="shared" si="0"/>
        <v>56</v>
      </c>
      <c r="H60" s="480">
        <v>2</v>
      </c>
      <c r="I60" s="480">
        <v>3</v>
      </c>
      <c r="J60" s="480">
        <v>0</v>
      </c>
      <c r="K60" s="613">
        <f t="shared" si="1"/>
        <v>5</v>
      </c>
      <c r="L60" s="480">
        <v>1</v>
      </c>
      <c r="M60" s="480">
        <v>0</v>
      </c>
      <c r="N60" s="480">
        <v>0</v>
      </c>
      <c r="O60" s="613">
        <f t="shared" si="2"/>
        <v>1</v>
      </c>
      <c r="P60" s="480">
        <v>0</v>
      </c>
      <c r="Q60" s="480">
        <v>1</v>
      </c>
      <c r="R60" s="480">
        <v>0</v>
      </c>
      <c r="S60" s="613">
        <f t="shared" si="3"/>
        <v>1</v>
      </c>
      <c r="T60" s="480">
        <v>6</v>
      </c>
      <c r="U60" s="480">
        <v>11</v>
      </c>
      <c r="V60" s="480">
        <v>0</v>
      </c>
      <c r="W60" s="613">
        <f t="shared" si="4"/>
        <v>17</v>
      </c>
      <c r="X60" s="480">
        <v>0</v>
      </c>
      <c r="Y60" s="480">
        <v>0</v>
      </c>
      <c r="Z60" s="480">
        <v>0</v>
      </c>
      <c r="AA60" s="613">
        <f t="shared" si="5"/>
        <v>0</v>
      </c>
      <c r="AB60" s="480">
        <v>0</v>
      </c>
      <c r="AC60" s="480">
        <v>0</v>
      </c>
      <c r="AD60" s="480">
        <v>0</v>
      </c>
      <c r="AE60" s="613">
        <f t="shared" si="6"/>
        <v>0</v>
      </c>
      <c r="AF60" s="480">
        <v>0</v>
      </c>
      <c r="AG60" s="480">
        <v>0</v>
      </c>
      <c r="AH60" s="480">
        <v>0</v>
      </c>
      <c r="AI60" s="613">
        <f t="shared" si="7"/>
        <v>0</v>
      </c>
      <c r="AJ60" s="480">
        <v>0</v>
      </c>
      <c r="AK60" s="480">
        <v>0</v>
      </c>
      <c r="AL60" s="480">
        <v>0</v>
      </c>
      <c r="AM60" s="613">
        <f t="shared" si="8"/>
        <v>0</v>
      </c>
      <c r="AN60" s="480">
        <v>37</v>
      </c>
      <c r="AO60" s="480">
        <v>43</v>
      </c>
      <c r="AP60" s="480">
        <v>0</v>
      </c>
      <c r="AQ60" s="614">
        <v>80</v>
      </c>
      <c r="AR60" s="615"/>
      <c r="AS60" s="615"/>
      <c r="AT60" s="615"/>
      <c r="AU60" s="615"/>
    </row>
    <row r="61" spans="1:47" ht="20.100000000000001" customHeight="1" x14ac:dyDescent="0.2">
      <c r="A61" s="496" t="s">
        <v>291</v>
      </c>
      <c r="B61" s="473" t="s">
        <v>462</v>
      </c>
      <c r="C61" s="473" t="s">
        <v>132</v>
      </c>
      <c r="D61" s="480">
        <v>0</v>
      </c>
      <c r="E61" s="480">
        <v>0</v>
      </c>
      <c r="F61" s="480">
        <v>0</v>
      </c>
      <c r="G61" s="613">
        <f t="shared" si="0"/>
        <v>0</v>
      </c>
      <c r="H61" s="480">
        <v>25</v>
      </c>
      <c r="I61" s="480">
        <v>49</v>
      </c>
      <c r="J61" s="480">
        <v>0</v>
      </c>
      <c r="K61" s="613">
        <f t="shared" si="1"/>
        <v>74</v>
      </c>
      <c r="L61" s="480">
        <v>0</v>
      </c>
      <c r="M61" s="480">
        <v>0</v>
      </c>
      <c r="N61" s="480">
        <v>0</v>
      </c>
      <c r="O61" s="613">
        <f t="shared" si="2"/>
        <v>0</v>
      </c>
      <c r="P61" s="480">
        <v>0</v>
      </c>
      <c r="Q61" s="480">
        <v>0</v>
      </c>
      <c r="R61" s="480">
        <v>0</v>
      </c>
      <c r="S61" s="613">
        <f t="shared" si="3"/>
        <v>0</v>
      </c>
      <c r="T61" s="480">
        <v>1</v>
      </c>
      <c r="U61" s="480">
        <v>0</v>
      </c>
      <c r="V61" s="480">
        <v>0</v>
      </c>
      <c r="W61" s="613">
        <f t="shared" si="4"/>
        <v>1</v>
      </c>
      <c r="X61" s="480">
        <v>0</v>
      </c>
      <c r="Y61" s="480">
        <v>0</v>
      </c>
      <c r="Z61" s="480">
        <v>0</v>
      </c>
      <c r="AA61" s="613">
        <f t="shared" si="5"/>
        <v>0</v>
      </c>
      <c r="AB61" s="480">
        <v>0</v>
      </c>
      <c r="AC61" s="480">
        <v>0</v>
      </c>
      <c r="AD61" s="480">
        <v>0</v>
      </c>
      <c r="AE61" s="613">
        <f t="shared" si="6"/>
        <v>0</v>
      </c>
      <c r="AF61" s="480">
        <v>0</v>
      </c>
      <c r="AG61" s="480">
        <v>0</v>
      </c>
      <c r="AH61" s="480">
        <v>0</v>
      </c>
      <c r="AI61" s="613">
        <f t="shared" si="7"/>
        <v>0</v>
      </c>
      <c r="AJ61" s="480">
        <v>0</v>
      </c>
      <c r="AK61" s="480">
        <v>0</v>
      </c>
      <c r="AL61" s="480">
        <v>0</v>
      </c>
      <c r="AM61" s="613">
        <f t="shared" si="8"/>
        <v>0</v>
      </c>
      <c r="AN61" s="480">
        <v>26</v>
      </c>
      <c r="AO61" s="480">
        <v>49</v>
      </c>
      <c r="AP61" s="480">
        <v>0</v>
      </c>
      <c r="AQ61" s="614">
        <v>75</v>
      </c>
      <c r="AR61" s="615"/>
      <c r="AS61" s="615"/>
      <c r="AT61" s="615"/>
      <c r="AU61" s="615"/>
    </row>
    <row r="62" spans="1:47" ht="20.100000000000001" customHeight="1" x14ac:dyDescent="0.2">
      <c r="A62" s="496" t="s">
        <v>291</v>
      </c>
      <c r="B62" s="473" t="s">
        <v>518</v>
      </c>
      <c r="C62" s="473" t="s">
        <v>127</v>
      </c>
      <c r="D62" s="480">
        <v>43</v>
      </c>
      <c r="E62" s="480">
        <v>35</v>
      </c>
      <c r="F62" s="480">
        <v>0</v>
      </c>
      <c r="G62" s="613">
        <f t="shared" si="0"/>
        <v>78</v>
      </c>
      <c r="H62" s="480">
        <v>3</v>
      </c>
      <c r="I62" s="480">
        <v>8</v>
      </c>
      <c r="J62" s="480">
        <v>0</v>
      </c>
      <c r="K62" s="613">
        <f t="shared" si="1"/>
        <v>11</v>
      </c>
      <c r="L62" s="480">
        <v>2</v>
      </c>
      <c r="M62" s="480">
        <v>1</v>
      </c>
      <c r="N62" s="480">
        <v>0</v>
      </c>
      <c r="O62" s="613">
        <f t="shared" si="2"/>
        <v>3</v>
      </c>
      <c r="P62" s="480">
        <v>0</v>
      </c>
      <c r="Q62" s="480">
        <v>2</v>
      </c>
      <c r="R62" s="480">
        <v>0</v>
      </c>
      <c r="S62" s="613">
        <f t="shared" si="3"/>
        <v>2</v>
      </c>
      <c r="T62" s="480">
        <v>8</v>
      </c>
      <c r="U62" s="480">
        <v>8</v>
      </c>
      <c r="V62" s="480">
        <v>0</v>
      </c>
      <c r="W62" s="613">
        <f t="shared" si="4"/>
        <v>16</v>
      </c>
      <c r="X62" s="480">
        <v>0</v>
      </c>
      <c r="Y62" s="480">
        <v>0</v>
      </c>
      <c r="Z62" s="480">
        <v>0</v>
      </c>
      <c r="AA62" s="613">
        <f t="shared" si="5"/>
        <v>0</v>
      </c>
      <c r="AB62" s="480">
        <v>0</v>
      </c>
      <c r="AC62" s="480">
        <v>0</v>
      </c>
      <c r="AD62" s="480">
        <v>0</v>
      </c>
      <c r="AE62" s="613">
        <f t="shared" si="6"/>
        <v>0</v>
      </c>
      <c r="AF62" s="480">
        <v>0</v>
      </c>
      <c r="AG62" s="480">
        <v>0</v>
      </c>
      <c r="AH62" s="480">
        <v>0</v>
      </c>
      <c r="AI62" s="613">
        <f t="shared" si="7"/>
        <v>0</v>
      </c>
      <c r="AJ62" s="480">
        <v>0</v>
      </c>
      <c r="AK62" s="480">
        <v>0</v>
      </c>
      <c r="AL62" s="480">
        <v>0</v>
      </c>
      <c r="AM62" s="613">
        <f t="shared" si="8"/>
        <v>0</v>
      </c>
      <c r="AN62" s="480">
        <v>56</v>
      </c>
      <c r="AO62" s="480">
        <v>54</v>
      </c>
      <c r="AP62" s="480">
        <v>0</v>
      </c>
      <c r="AQ62" s="614">
        <v>110</v>
      </c>
      <c r="AR62" s="615"/>
      <c r="AS62" s="615"/>
      <c r="AT62" s="615"/>
      <c r="AU62" s="615"/>
    </row>
    <row r="63" spans="1:47" ht="20.100000000000001" customHeight="1" x14ac:dyDescent="0.2">
      <c r="A63" s="496" t="s">
        <v>300</v>
      </c>
      <c r="B63" s="473" t="s">
        <v>465</v>
      </c>
      <c r="C63" s="473" t="s">
        <v>127</v>
      </c>
      <c r="D63" s="480">
        <v>20</v>
      </c>
      <c r="E63" s="480">
        <v>12</v>
      </c>
      <c r="F63" s="480">
        <v>0</v>
      </c>
      <c r="G63" s="613">
        <f t="shared" si="0"/>
        <v>32</v>
      </c>
      <c r="H63" s="480">
        <v>6</v>
      </c>
      <c r="I63" s="480">
        <v>11</v>
      </c>
      <c r="J63" s="480">
        <v>0</v>
      </c>
      <c r="K63" s="613">
        <f t="shared" si="1"/>
        <v>17</v>
      </c>
      <c r="L63" s="480">
        <v>8</v>
      </c>
      <c r="M63" s="480">
        <v>12</v>
      </c>
      <c r="N63" s="480">
        <v>0</v>
      </c>
      <c r="O63" s="613">
        <f t="shared" si="2"/>
        <v>20</v>
      </c>
      <c r="P63" s="480">
        <v>0</v>
      </c>
      <c r="Q63" s="480">
        <v>0</v>
      </c>
      <c r="R63" s="480">
        <v>0</v>
      </c>
      <c r="S63" s="613">
        <f t="shared" si="3"/>
        <v>0</v>
      </c>
      <c r="T63" s="480">
        <v>11</v>
      </c>
      <c r="U63" s="480">
        <v>23</v>
      </c>
      <c r="V63" s="480">
        <v>0</v>
      </c>
      <c r="W63" s="613">
        <f t="shared" si="4"/>
        <v>34</v>
      </c>
      <c r="X63" s="480">
        <v>0</v>
      </c>
      <c r="Y63" s="480">
        <v>0</v>
      </c>
      <c r="Z63" s="480">
        <v>0</v>
      </c>
      <c r="AA63" s="613">
        <f t="shared" si="5"/>
        <v>0</v>
      </c>
      <c r="AB63" s="480">
        <v>1</v>
      </c>
      <c r="AC63" s="480">
        <v>0</v>
      </c>
      <c r="AD63" s="480">
        <v>0</v>
      </c>
      <c r="AE63" s="613">
        <f t="shared" si="6"/>
        <v>1</v>
      </c>
      <c r="AF63" s="480">
        <v>1</v>
      </c>
      <c r="AG63" s="480">
        <v>1</v>
      </c>
      <c r="AH63" s="480">
        <v>0</v>
      </c>
      <c r="AI63" s="613">
        <f t="shared" si="7"/>
        <v>2</v>
      </c>
      <c r="AJ63" s="480">
        <v>0</v>
      </c>
      <c r="AK63" s="480">
        <v>0</v>
      </c>
      <c r="AL63" s="480">
        <v>0</v>
      </c>
      <c r="AM63" s="613">
        <f t="shared" si="8"/>
        <v>0</v>
      </c>
      <c r="AN63" s="480">
        <v>47</v>
      </c>
      <c r="AO63" s="480">
        <v>59</v>
      </c>
      <c r="AP63" s="480">
        <v>0</v>
      </c>
      <c r="AQ63" s="614">
        <v>106</v>
      </c>
      <c r="AR63" s="615"/>
      <c r="AS63" s="615"/>
      <c r="AT63" s="615"/>
      <c r="AU63" s="615"/>
    </row>
    <row r="64" spans="1:47" ht="20.100000000000001" customHeight="1" x14ac:dyDescent="0.2">
      <c r="A64" s="496" t="s">
        <v>300</v>
      </c>
      <c r="B64" s="473" t="s">
        <v>519</v>
      </c>
      <c r="C64" s="473" t="s">
        <v>127</v>
      </c>
      <c r="D64" s="480">
        <v>11</v>
      </c>
      <c r="E64" s="480">
        <v>15</v>
      </c>
      <c r="F64" s="480">
        <v>0</v>
      </c>
      <c r="G64" s="613">
        <f t="shared" si="0"/>
        <v>26</v>
      </c>
      <c r="H64" s="480">
        <v>1</v>
      </c>
      <c r="I64" s="480">
        <v>2</v>
      </c>
      <c r="J64" s="480">
        <v>0</v>
      </c>
      <c r="K64" s="613">
        <f t="shared" si="1"/>
        <v>3</v>
      </c>
      <c r="L64" s="480">
        <v>4</v>
      </c>
      <c r="M64" s="480">
        <v>10</v>
      </c>
      <c r="N64" s="480">
        <v>0</v>
      </c>
      <c r="O64" s="613">
        <f t="shared" si="2"/>
        <v>14</v>
      </c>
      <c r="P64" s="480">
        <v>0</v>
      </c>
      <c r="Q64" s="480">
        <v>0</v>
      </c>
      <c r="R64" s="480">
        <v>0</v>
      </c>
      <c r="S64" s="613">
        <f t="shared" si="3"/>
        <v>0</v>
      </c>
      <c r="T64" s="480">
        <v>7</v>
      </c>
      <c r="U64" s="480">
        <v>7</v>
      </c>
      <c r="V64" s="480">
        <v>0</v>
      </c>
      <c r="W64" s="613">
        <f t="shared" si="4"/>
        <v>14</v>
      </c>
      <c r="X64" s="480">
        <v>0</v>
      </c>
      <c r="Y64" s="480">
        <v>0</v>
      </c>
      <c r="Z64" s="480">
        <v>0</v>
      </c>
      <c r="AA64" s="613">
        <f t="shared" si="5"/>
        <v>0</v>
      </c>
      <c r="AB64" s="480">
        <v>0</v>
      </c>
      <c r="AC64" s="480">
        <v>3</v>
      </c>
      <c r="AD64" s="480">
        <v>0</v>
      </c>
      <c r="AE64" s="613">
        <f t="shared" si="6"/>
        <v>3</v>
      </c>
      <c r="AF64" s="480">
        <v>0</v>
      </c>
      <c r="AG64" s="480">
        <v>0</v>
      </c>
      <c r="AH64" s="480">
        <v>0</v>
      </c>
      <c r="AI64" s="613">
        <f t="shared" si="7"/>
        <v>0</v>
      </c>
      <c r="AJ64" s="480">
        <v>0</v>
      </c>
      <c r="AK64" s="480">
        <v>1</v>
      </c>
      <c r="AL64" s="480">
        <v>0</v>
      </c>
      <c r="AM64" s="613">
        <f t="shared" si="8"/>
        <v>1</v>
      </c>
      <c r="AN64" s="480">
        <v>23</v>
      </c>
      <c r="AO64" s="480">
        <v>38</v>
      </c>
      <c r="AP64" s="480">
        <v>0</v>
      </c>
      <c r="AQ64" s="614">
        <v>61</v>
      </c>
      <c r="AR64" s="615"/>
      <c r="AS64" s="615"/>
      <c r="AT64" s="615"/>
      <c r="AU64" s="615"/>
    </row>
    <row r="65" spans="1:47" ht="20.100000000000001" customHeight="1" x14ac:dyDescent="0.2">
      <c r="A65" s="496" t="s">
        <v>300</v>
      </c>
      <c r="B65" s="473" t="s">
        <v>467</v>
      </c>
      <c r="C65" s="473" t="s">
        <v>127</v>
      </c>
      <c r="D65" s="480">
        <v>13</v>
      </c>
      <c r="E65" s="480">
        <v>25</v>
      </c>
      <c r="F65" s="480">
        <v>0</v>
      </c>
      <c r="G65" s="613">
        <f t="shared" si="0"/>
        <v>38</v>
      </c>
      <c r="H65" s="480">
        <v>2</v>
      </c>
      <c r="I65" s="480">
        <v>2</v>
      </c>
      <c r="J65" s="480">
        <v>0</v>
      </c>
      <c r="K65" s="613">
        <f t="shared" si="1"/>
        <v>4</v>
      </c>
      <c r="L65" s="480">
        <v>9</v>
      </c>
      <c r="M65" s="480">
        <v>12</v>
      </c>
      <c r="N65" s="480">
        <v>0</v>
      </c>
      <c r="O65" s="613">
        <f t="shared" si="2"/>
        <v>21</v>
      </c>
      <c r="P65" s="480">
        <v>1</v>
      </c>
      <c r="Q65" s="480">
        <v>0</v>
      </c>
      <c r="R65" s="480">
        <v>0</v>
      </c>
      <c r="S65" s="613">
        <f t="shared" si="3"/>
        <v>1</v>
      </c>
      <c r="T65" s="480">
        <v>10</v>
      </c>
      <c r="U65" s="480">
        <v>26</v>
      </c>
      <c r="V65" s="480">
        <v>0</v>
      </c>
      <c r="W65" s="613">
        <f t="shared" si="4"/>
        <v>36</v>
      </c>
      <c r="X65" s="480">
        <v>0</v>
      </c>
      <c r="Y65" s="480">
        <v>0</v>
      </c>
      <c r="Z65" s="480">
        <v>0</v>
      </c>
      <c r="AA65" s="613">
        <f t="shared" si="5"/>
        <v>0</v>
      </c>
      <c r="AB65" s="480">
        <v>2</v>
      </c>
      <c r="AC65" s="480">
        <v>1</v>
      </c>
      <c r="AD65" s="480">
        <v>0</v>
      </c>
      <c r="AE65" s="613">
        <f t="shared" si="6"/>
        <v>3</v>
      </c>
      <c r="AF65" s="480">
        <v>0</v>
      </c>
      <c r="AG65" s="480">
        <v>0</v>
      </c>
      <c r="AH65" s="480">
        <v>0</v>
      </c>
      <c r="AI65" s="613">
        <f t="shared" si="7"/>
        <v>0</v>
      </c>
      <c r="AJ65" s="480">
        <v>1</v>
      </c>
      <c r="AK65" s="480">
        <v>2</v>
      </c>
      <c r="AL65" s="480">
        <v>0</v>
      </c>
      <c r="AM65" s="613">
        <f t="shared" si="8"/>
        <v>3</v>
      </c>
      <c r="AN65" s="480">
        <v>38</v>
      </c>
      <c r="AO65" s="480">
        <v>68</v>
      </c>
      <c r="AP65" s="480">
        <v>0</v>
      </c>
      <c r="AQ65" s="614">
        <v>106</v>
      </c>
      <c r="AR65" s="615"/>
      <c r="AS65" s="615"/>
      <c r="AT65" s="615"/>
      <c r="AU65" s="615"/>
    </row>
    <row r="66" spans="1:47" ht="20.100000000000001" customHeight="1" x14ac:dyDescent="0.2">
      <c r="A66" s="496" t="s">
        <v>300</v>
      </c>
      <c r="B66" s="473" t="s">
        <v>468</v>
      </c>
      <c r="C66" s="473" t="s">
        <v>127</v>
      </c>
      <c r="D66" s="480">
        <v>11</v>
      </c>
      <c r="E66" s="480">
        <v>22</v>
      </c>
      <c r="F66" s="480">
        <v>0</v>
      </c>
      <c r="G66" s="613">
        <f t="shared" si="0"/>
        <v>33</v>
      </c>
      <c r="H66" s="480">
        <v>1</v>
      </c>
      <c r="I66" s="480">
        <v>2</v>
      </c>
      <c r="J66" s="480">
        <v>0</v>
      </c>
      <c r="K66" s="613">
        <f t="shared" si="1"/>
        <v>3</v>
      </c>
      <c r="L66" s="480">
        <v>12</v>
      </c>
      <c r="M66" s="480">
        <v>21</v>
      </c>
      <c r="N66" s="480">
        <v>0</v>
      </c>
      <c r="O66" s="613">
        <f t="shared" si="2"/>
        <v>33</v>
      </c>
      <c r="P66" s="480">
        <v>0</v>
      </c>
      <c r="Q66" s="480">
        <v>0</v>
      </c>
      <c r="R66" s="480">
        <v>0</v>
      </c>
      <c r="S66" s="613">
        <f t="shared" si="3"/>
        <v>0</v>
      </c>
      <c r="T66" s="480">
        <v>15</v>
      </c>
      <c r="U66" s="480">
        <v>19</v>
      </c>
      <c r="V66" s="480">
        <v>0</v>
      </c>
      <c r="W66" s="613">
        <f t="shared" si="4"/>
        <v>34</v>
      </c>
      <c r="X66" s="480">
        <v>0</v>
      </c>
      <c r="Y66" s="480">
        <v>0</v>
      </c>
      <c r="Z66" s="480">
        <v>0</v>
      </c>
      <c r="AA66" s="613">
        <f t="shared" si="5"/>
        <v>0</v>
      </c>
      <c r="AB66" s="480">
        <v>1</v>
      </c>
      <c r="AC66" s="480">
        <v>3</v>
      </c>
      <c r="AD66" s="480">
        <v>0</v>
      </c>
      <c r="AE66" s="613">
        <f t="shared" si="6"/>
        <v>4</v>
      </c>
      <c r="AF66" s="480">
        <v>0</v>
      </c>
      <c r="AG66" s="480">
        <v>0</v>
      </c>
      <c r="AH66" s="480">
        <v>0</v>
      </c>
      <c r="AI66" s="613">
        <f t="shared" si="7"/>
        <v>0</v>
      </c>
      <c r="AJ66" s="480">
        <v>0</v>
      </c>
      <c r="AK66" s="480">
        <v>0</v>
      </c>
      <c r="AL66" s="480">
        <v>0</v>
      </c>
      <c r="AM66" s="613">
        <f t="shared" si="8"/>
        <v>0</v>
      </c>
      <c r="AN66" s="480">
        <v>40</v>
      </c>
      <c r="AO66" s="480">
        <v>67</v>
      </c>
      <c r="AP66" s="480">
        <v>0</v>
      </c>
      <c r="AQ66" s="614">
        <v>107</v>
      </c>
      <c r="AR66" s="615"/>
      <c r="AS66" s="615"/>
      <c r="AT66" s="615"/>
      <c r="AU66" s="615"/>
    </row>
    <row r="67" spans="1:47" ht="20.100000000000001" customHeight="1" x14ac:dyDescent="0.2">
      <c r="A67" s="496" t="s">
        <v>309</v>
      </c>
      <c r="B67" s="473" t="s">
        <v>469</v>
      </c>
      <c r="C67" s="473" t="s">
        <v>132</v>
      </c>
      <c r="D67" s="480">
        <v>32</v>
      </c>
      <c r="E67" s="480">
        <v>25</v>
      </c>
      <c r="F67" s="480">
        <v>0</v>
      </c>
      <c r="G67" s="613">
        <f t="shared" si="0"/>
        <v>57</v>
      </c>
      <c r="H67" s="480">
        <v>1</v>
      </c>
      <c r="I67" s="480">
        <v>0</v>
      </c>
      <c r="J67" s="480">
        <v>0</v>
      </c>
      <c r="K67" s="613">
        <f t="shared" si="1"/>
        <v>1</v>
      </c>
      <c r="L67" s="480">
        <v>8</v>
      </c>
      <c r="M67" s="480">
        <v>1</v>
      </c>
      <c r="N67" s="480">
        <v>0</v>
      </c>
      <c r="O67" s="613">
        <f t="shared" si="2"/>
        <v>9</v>
      </c>
      <c r="P67" s="480">
        <v>0</v>
      </c>
      <c r="Q67" s="480">
        <v>0</v>
      </c>
      <c r="R67" s="480">
        <v>0</v>
      </c>
      <c r="S67" s="613">
        <f t="shared" si="3"/>
        <v>0</v>
      </c>
      <c r="T67" s="480">
        <v>8</v>
      </c>
      <c r="U67" s="480">
        <v>16</v>
      </c>
      <c r="V67" s="480">
        <v>0</v>
      </c>
      <c r="W67" s="613">
        <f t="shared" si="4"/>
        <v>24</v>
      </c>
      <c r="X67" s="480">
        <v>0</v>
      </c>
      <c r="Y67" s="480">
        <v>0</v>
      </c>
      <c r="Z67" s="480">
        <v>0</v>
      </c>
      <c r="AA67" s="613">
        <f t="shared" si="5"/>
        <v>0</v>
      </c>
      <c r="AB67" s="480">
        <v>4</v>
      </c>
      <c r="AC67" s="480">
        <v>4</v>
      </c>
      <c r="AD67" s="480">
        <v>0</v>
      </c>
      <c r="AE67" s="613">
        <f t="shared" si="6"/>
        <v>8</v>
      </c>
      <c r="AF67" s="480">
        <v>0</v>
      </c>
      <c r="AG67" s="480">
        <v>1</v>
      </c>
      <c r="AH67" s="480">
        <v>0</v>
      </c>
      <c r="AI67" s="613">
        <f t="shared" si="7"/>
        <v>1</v>
      </c>
      <c r="AJ67" s="480">
        <v>1</v>
      </c>
      <c r="AK67" s="480">
        <v>0</v>
      </c>
      <c r="AL67" s="480">
        <v>0</v>
      </c>
      <c r="AM67" s="613">
        <f t="shared" si="8"/>
        <v>1</v>
      </c>
      <c r="AN67" s="480">
        <v>54</v>
      </c>
      <c r="AO67" s="480">
        <v>47</v>
      </c>
      <c r="AP67" s="480">
        <v>0</v>
      </c>
      <c r="AQ67" s="614">
        <v>101</v>
      </c>
      <c r="AR67" s="615"/>
      <c r="AS67" s="615"/>
      <c r="AT67" s="615"/>
      <c r="AU67" s="615"/>
    </row>
    <row r="68" spans="1:47" ht="20.100000000000001" customHeight="1" x14ac:dyDescent="0.2">
      <c r="A68" s="496" t="s">
        <v>309</v>
      </c>
      <c r="B68" s="473" t="s">
        <v>520</v>
      </c>
      <c r="C68" s="473" t="s">
        <v>127</v>
      </c>
      <c r="D68" s="480">
        <v>19</v>
      </c>
      <c r="E68" s="480">
        <v>16</v>
      </c>
      <c r="F68" s="480">
        <v>0</v>
      </c>
      <c r="G68" s="613">
        <f t="shared" si="0"/>
        <v>35</v>
      </c>
      <c r="H68" s="480">
        <v>0</v>
      </c>
      <c r="I68" s="480">
        <v>0</v>
      </c>
      <c r="J68" s="480">
        <v>0</v>
      </c>
      <c r="K68" s="613">
        <f t="shared" si="1"/>
        <v>0</v>
      </c>
      <c r="L68" s="480">
        <v>1</v>
      </c>
      <c r="M68" s="480">
        <v>5</v>
      </c>
      <c r="N68" s="480">
        <v>0</v>
      </c>
      <c r="O68" s="613">
        <f t="shared" si="2"/>
        <v>6</v>
      </c>
      <c r="P68" s="480">
        <v>0</v>
      </c>
      <c r="Q68" s="480">
        <v>0</v>
      </c>
      <c r="R68" s="480">
        <v>0</v>
      </c>
      <c r="S68" s="613">
        <f t="shared" si="3"/>
        <v>0</v>
      </c>
      <c r="T68" s="480">
        <v>5</v>
      </c>
      <c r="U68" s="480">
        <v>3</v>
      </c>
      <c r="V68" s="480">
        <v>0</v>
      </c>
      <c r="W68" s="613">
        <f t="shared" si="4"/>
        <v>8</v>
      </c>
      <c r="X68" s="480">
        <v>0</v>
      </c>
      <c r="Y68" s="480">
        <v>0</v>
      </c>
      <c r="Z68" s="480">
        <v>0</v>
      </c>
      <c r="AA68" s="613">
        <f t="shared" si="5"/>
        <v>0</v>
      </c>
      <c r="AB68" s="480">
        <v>0</v>
      </c>
      <c r="AC68" s="480">
        <v>0</v>
      </c>
      <c r="AD68" s="480">
        <v>0</v>
      </c>
      <c r="AE68" s="613">
        <f t="shared" si="6"/>
        <v>0</v>
      </c>
      <c r="AF68" s="480">
        <v>0</v>
      </c>
      <c r="AG68" s="480">
        <v>0</v>
      </c>
      <c r="AH68" s="480">
        <v>0</v>
      </c>
      <c r="AI68" s="613">
        <f t="shared" si="7"/>
        <v>0</v>
      </c>
      <c r="AJ68" s="480">
        <v>0</v>
      </c>
      <c r="AK68" s="480">
        <v>1</v>
      </c>
      <c r="AL68" s="480">
        <v>0</v>
      </c>
      <c r="AM68" s="613">
        <f t="shared" si="8"/>
        <v>1</v>
      </c>
      <c r="AN68" s="480">
        <v>25</v>
      </c>
      <c r="AO68" s="480">
        <v>25</v>
      </c>
      <c r="AP68" s="480">
        <v>0</v>
      </c>
      <c r="AQ68" s="614">
        <v>50</v>
      </c>
      <c r="AR68" s="615"/>
      <c r="AS68" s="615"/>
      <c r="AT68" s="615"/>
      <c r="AU68" s="615"/>
    </row>
    <row r="69" spans="1:47" ht="20.100000000000001" customHeight="1" x14ac:dyDescent="0.2">
      <c r="A69" s="496" t="s">
        <v>314</v>
      </c>
      <c r="B69" s="473" t="s">
        <v>493</v>
      </c>
      <c r="C69" s="473" t="s">
        <v>127</v>
      </c>
      <c r="D69" s="480">
        <v>27</v>
      </c>
      <c r="E69" s="480">
        <v>23</v>
      </c>
      <c r="F69" s="480">
        <v>0</v>
      </c>
      <c r="G69" s="613">
        <f t="shared" si="0"/>
        <v>50</v>
      </c>
      <c r="H69" s="480">
        <v>2</v>
      </c>
      <c r="I69" s="480">
        <v>2</v>
      </c>
      <c r="J69" s="480">
        <v>0</v>
      </c>
      <c r="K69" s="613">
        <f t="shared" si="1"/>
        <v>4</v>
      </c>
      <c r="L69" s="480">
        <v>1</v>
      </c>
      <c r="M69" s="480">
        <v>6</v>
      </c>
      <c r="N69" s="480">
        <v>0</v>
      </c>
      <c r="O69" s="613">
        <f t="shared" si="2"/>
        <v>7</v>
      </c>
      <c r="P69" s="480">
        <v>0</v>
      </c>
      <c r="Q69" s="480">
        <v>0</v>
      </c>
      <c r="R69" s="480">
        <v>0</v>
      </c>
      <c r="S69" s="613">
        <f t="shared" si="3"/>
        <v>0</v>
      </c>
      <c r="T69" s="480">
        <v>3</v>
      </c>
      <c r="U69" s="480">
        <v>18</v>
      </c>
      <c r="V69" s="480">
        <v>0</v>
      </c>
      <c r="W69" s="613">
        <f t="shared" si="4"/>
        <v>21</v>
      </c>
      <c r="X69" s="480">
        <v>0</v>
      </c>
      <c r="Y69" s="480">
        <v>1</v>
      </c>
      <c r="Z69" s="480">
        <v>0</v>
      </c>
      <c r="AA69" s="613">
        <f t="shared" si="5"/>
        <v>1</v>
      </c>
      <c r="AB69" s="480">
        <v>3</v>
      </c>
      <c r="AC69" s="480">
        <v>2</v>
      </c>
      <c r="AD69" s="480">
        <v>0</v>
      </c>
      <c r="AE69" s="613">
        <f t="shared" si="6"/>
        <v>5</v>
      </c>
      <c r="AF69" s="480">
        <v>1</v>
      </c>
      <c r="AG69" s="480">
        <v>4</v>
      </c>
      <c r="AH69" s="480">
        <v>0</v>
      </c>
      <c r="AI69" s="613">
        <f t="shared" si="7"/>
        <v>5</v>
      </c>
      <c r="AJ69" s="480">
        <v>1</v>
      </c>
      <c r="AK69" s="480">
        <v>3</v>
      </c>
      <c r="AL69" s="480">
        <v>0</v>
      </c>
      <c r="AM69" s="613">
        <f t="shared" si="8"/>
        <v>4</v>
      </c>
      <c r="AN69" s="480">
        <v>38</v>
      </c>
      <c r="AO69" s="480">
        <v>59</v>
      </c>
      <c r="AP69" s="480">
        <v>0</v>
      </c>
      <c r="AQ69" s="614">
        <v>97</v>
      </c>
      <c r="AR69" s="615"/>
      <c r="AS69" s="615"/>
      <c r="AT69" s="615"/>
      <c r="AU69" s="615"/>
    </row>
    <row r="70" spans="1:47" ht="20.100000000000001" customHeight="1" x14ac:dyDescent="0.2">
      <c r="A70" s="496" t="s">
        <v>317</v>
      </c>
      <c r="B70" s="473" t="s">
        <v>472</v>
      </c>
      <c r="C70" s="473" t="s">
        <v>127</v>
      </c>
      <c r="D70" s="480">
        <v>14</v>
      </c>
      <c r="E70" s="480">
        <v>18</v>
      </c>
      <c r="F70" s="480">
        <v>0</v>
      </c>
      <c r="G70" s="613">
        <f t="shared" ref="G70:G74" si="9">SUM(D70:F70)</f>
        <v>32</v>
      </c>
      <c r="H70" s="480">
        <v>0</v>
      </c>
      <c r="I70" s="480">
        <v>5</v>
      </c>
      <c r="J70" s="480">
        <v>0</v>
      </c>
      <c r="K70" s="613">
        <f t="shared" ref="K70:K74" si="10">SUM(H70:J70)</f>
        <v>5</v>
      </c>
      <c r="L70" s="480">
        <v>1</v>
      </c>
      <c r="M70" s="480">
        <v>3</v>
      </c>
      <c r="N70" s="480">
        <v>0</v>
      </c>
      <c r="O70" s="613">
        <f t="shared" ref="O70:O74" si="11">SUM(L70:N70)</f>
        <v>4</v>
      </c>
      <c r="P70" s="480">
        <v>0</v>
      </c>
      <c r="Q70" s="480">
        <v>0</v>
      </c>
      <c r="R70" s="480">
        <v>0</v>
      </c>
      <c r="S70" s="613">
        <f t="shared" ref="S70:S74" si="12">SUM(P70:R70)</f>
        <v>0</v>
      </c>
      <c r="T70" s="480">
        <v>6</v>
      </c>
      <c r="U70" s="480">
        <v>12</v>
      </c>
      <c r="V70" s="480">
        <v>0</v>
      </c>
      <c r="W70" s="613">
        <f t="shared" ref="W70:W74" si="13">SUM(T70:V70)</f>
        <v>18</v>
      </c>
      <c r="X70" s="480">
        <v>0</v>
      </c>
      <c r="Y70" s="480">
        <v>0</v>
      </c>
      <c r="Z70" s="480">
        <v>0</v>
      </c>
      <c r="AA70" s="613">
        <f t="shared" ref="AA70:AA74" si="14">SUM(X70:Z70)</f>
        <v>0</v>
      </c>
      <c r="AB70" s="480">
        <v>0</v>
      </c>
      <c r="AC70" s="480">
        <v>2</v>
      </c>
      <c r="AD70" s="480">
        <v>0</v>
      </c>
      <c r="AE70" s="613">
        <f t="shared" ref="AE70:AE74" si="15">SUM(AB70:AD70)</f>
        <v>2</v>
      </c>
      <c r="AF70" s="480">
        <v>1</v>
      </c>
      <c r="AG70" s="480">
        <v>1</v>
      </c>
      <c r="AH70" s="480">
        <v>0</v>
      </c>
      <c r="AI70" s="613">
        <f t="shared" ref="AI70:AI74" si="16">SUM(AF70:AH70)</f>
        <v>2</v>
      </c>
      <c r="AJ70" s="480">
        <v>0</v>
      </c>
      <c r="AK70" s="480">
        <v>0</v>
      </c>
      <c r="AL70" s="480">
        <v>0</v>
      </c>
      <c r="AM70" s="613">
        <f t="shared" ref="AM70:AM74" si="17">SUM(AJ70:AL70)</f>
        <v>0</v>
      </c>
      <c r="AN70" s="480">
        <v>22</v>
      </c>
      <c r="AO70" s="480">
        <v>41</v>
      </c>
      <c r="AP70" s="480">
        <v>0</v>
      </c>
      <c r="AQ70" s="614">
        <v>63</v>
      </c>
      <c r="AR70" s="615"/>
      <c r="AS70" s="615"/>
      <c r="AT70" s="615"/>
      <c r="AU70" s="615"/>
    </row>
    <row r="71" spans="1:47" ht="20.100000000000001" customHeight="1" x14ac:dyDescent="0.2">
      <c r="A71" s="496" t="s">
        <v>320</v>
      </c>
      <c r="B71" s="473" t="s">
        <v>473</v>
      </c>
      <c r="C71" s="473" t="s">
        <v>127</v>
      </c>
      <c r="D71" s="480">
        <v>25</v>
      </c>
      <c r="E71" s="480">
        <v>17</v>
      </c>
      <c r="F71" s="480">
        <v>0</v>
      </c>
      <c r="G71" s="613">
        <f t="shared" si="9"/>
        <v>42</v>
      </c>
      <c r="H71" s="480">
        <v>1</v>
      </c>
      <c r="I71" s="480">
        <v>1</v>
      </c>
      <c r="J71" s="480">
        <v>0</v>
      </c>
      <c r="K71" s="613">
        <f t="shared" si="10"/>
        <v>2</v>
      </c>
      <c r="L71" s="480">
        <v>0</v>
      </c>
      <c r="M71" s="480">
        <v>0</v>
      </c>
      <c r="N71" s="480">
        <v>0</v>
      </c>
      <c r="O71" s="613">
        <f t="shared" si="11"/>
        <v>0</v>
      </c>
      <c r="P71" s="480">
        <v>0</v>
      </c>
      <c r="Q71" s="480">
        <v>0</v>
      </c>
      <c r="R71" s="480">
        <v>0</v>
      </c>
      <c r="S71" s="613">
        <f t="shared" si="12"/>
        <v>0</v>
      </c>
      <c r="T71" s="480">
        <v>1</v>
      </c>
      <c r="U71" s="480">
        <v>2</v>
      </c>
      <c r="V71" s="480">
        <v>0</v>
      </c>
      <c r="W71" s="613">
        <f t="shared" si="13"/>
        <v>3</v>
      </c>
      <c r="X71" s="480">
        <v>0</v>
      </c>
      <c r="Y71" s="480">
        <v>0</v>
      </c>
      <c r="Z71" s="480">
        <v>0</v>
      </c>
      <c r="AA71" s="613">
        <f t="shared" si="14"/>
        <v>0</v>
      </c>
      <c r="AB71" s="480">
        <v>0</v>
      </c>
      <c r="AC71" s="480">
        <v>1</v>
      </c>
      <c r="AD71" s="480">
        <v>0</v>
      </c>
      <c r="AE71" s="613">
        <f t="shared" si="15"/>
        <v>1</v>
      </c>
      <c r="AF71" s="480">
        <v>0</v>
      </c>
      <c r="AG71" s="480">
        <v>0</v>
      </c>
      <c r="AH71" s="480">
        <v>0</v>
      </c>
      <c r="AI71" s="613">
        <f t="shared" si="16"/>
        <v>0</v>
      </c>
      <c r="AJ71" s="480">
        <v>0</v>
      </c>
      <c r="AK71" s="480">
        <v>0</v>
      </c>
      <c r="AL71" s="480">
        <v>0</v>
      </c>
      <c r="AM71" s="613">
        <f t="shared" si="17"/>
        <v>0</v>
      </c>
      <c r="AN71" s="480">
        <v>27</v>
      </c>
      <c r="AO71" s="480">
        <v>21</v>
      </c>
      <c r="AP71" s="480">
        <v>0</v>
      </c>
      <c r="AQ71" s="614">
        <v>48</v>
      </c>
      <c r="AR71" s="615"/>
      <c r="AS71" s="615"/>
      <c r="AT71" s="615"/>
      <c r="AU71" s="615"/>
    </row>
    <row r="72" spans="1:47" ht="20.100000000000001" customHeight="1" x14ac:dyDescent="0.2">
      <c r="A72" s="496" t="s">
        <v>323</v>
      </c>
      <c r="B72" s="473" t="s">
        <v>474</v>
      </c>
      <c r="C72" s="473" t="s">
        <v>283</v>
      </c>
      <c r="D72" s="480">
        <v>26</v>
      </c>
      <c r="E72" s="480">
        <v>37</v>
      </c>
      <c r="F72" s="480">
        <v>0</v>
      </c>
      <c r="G72" s="613">
        <f t="shared" si="9"/>
        <v>63</v>
      </c>
      <c r="H72" s="480">
        <v>1</v>
      </c>
      <c r="I72" s="480">
        <v>0</v>
      </c>
      <c r="J72" s="480">
        <v>0</v>
      </c>
      <c r="K72" s="613">
        <f t="shared" si="10"/>
        <v>1</v>
      </c>
      <c r="L72" s="480">
        <v>2</v>
      </c>
      <c r="M72" s="480">
        <v>11</v>
      </c>
      <c r="N72" s="480">
        <v>0</v>
      </c>
      <c r="O72" s="613">
        <f t="shared" si="11"/>
        <v>13</v>
      </c>
      <c r="P72" s="480">
        <v>0</v>
      </c>
      <c r="Q72" s="480">
        <v>0</v>
      </c>
      <c r="R72" s="480">
        <v>0</v>
      </c>
      <c r="S72" s="613">
        <f t="shared" si="12"/>
        <v>0</v>
      </c>
      <c r="T72" s="480">
        <v>7</v>
      </c>
      <c r="U72" s="480">
        <v>7</v>
      </c>
      <c r="V72" s="480">
        <v>0</v>
      </c>
      <c r="W72" s="613">
        <f t="shared" si="13"/>
        <v>14</v>
      </c>
      <c r="X72" s="480">
        <v>0</v>
      </c>
      <c r="Y72" s="480">
        <v>0</v>
      </c>
      <c r="Z72" s="480">
        <v>0</v>
      </c>
      <c r="AA72" s="613">
        <f t="shared" si="14"/>
        <v>0</v>
      </c>
      <c r="AB72" s="480">
        <v>3</v>
      </c>
      <c r="AC72" s="480">
        <v>4</v>
      </c>
      <c r="AD72" s="480">
        <v>0</v>
      </c>
      <c r="AE72" s="613">
        <f t="shared" si="15"/>
        <v>7</v>
      </c>
      <c r="AF72" s="480">
        <v>0</v>
      </c>
      <c r="AG72" s="480">
        <v>0</v>
      </c>
      <c r="AH72" s="480">
        <v>0</v>
      </c>
      <c r="AI72" s="613">
        <f t="shared" si="16"/>
        <v>0</v>
      </c>
      <c r="AJ72" s="480">
        <v>1</v>
      </c>
      <c r="AK72" s="480">
        <v>1</v>
      </c>
      <c r="AL72" s="480">
        <v>0</v>
      </c>
      <c r="AM72" s="613">
        <f t="shared" si="17"/>
        <v>2</v>
      </c>
      <c r="AN72" s="480">
        <v>40</v>
      </c>
      <c r="AO72" s="480">
        <v>60</v>
      </c>
      <c r="AP72" s="480">
        <v>0</v>
      </c>
      <c r="AQ72" s="614">
        <v>100</v>
      </c>
      <c r="AR72" s="615"/>
      <c r="AS72" s="615"/>
      <c r="AT72" s="615"/>
      <c r="AU72" s="615"/>
    </row>
    <row r="73" spans="1:47" ht="20.100000000000001" customHeight="1" x14ac:dyDescent="0.2">
      <c r="A73" s="496" t="s">
        <v>325</v>
      </c>
      <c r="B73" s="473" t="s">
        <v>475</v>
      </c>
      <c r="C73" s="473" t="s">
        <v>127</v>
      </c>
      <c r="D73" s="480">
        <v>0</v>
      </c>
      <c r="E73" s="480">
        <v>1</v>
      </c>
      <c r="F73" s="480">
        <v>0</v>
      </c>
      <c r="G73" s="613">
        <f t="shared" si="9"/>
        <v>1</v>
      </c>
      <c r="H73" s="480">
        <v>0</v>
      </c>
      <c r="I73" s="480">
        <v>0</v>
      </c>
      <c r="J73" s="480">
        <v>0</v>
      </c>
      <c r="K73" s="613">
        <f t="shared" si="10"/>
        <v>0</v>
      </c>
      <c r="L73" s="480">
        <v>10</v>
      </c>
      <c r="M73" s="480">
        <v>28</v>
      </c>
      <c r="N73" s="480">
        <v>1</v>
      </c>
      <c r="O73" s="613">
        <f t="shared" si="11"/>
        <v>39</v>
      </c>
      <c r="P73" s="480">
        <v>0</v>
      </c>
      <c r="Q73" s="480">
        <v>0</v>
      </c>
      <c r="R73" s="480">
        <v>0</v>
      </c>
      <c r="S73" s="613">
        <f t="shared" si="12"/>
        <v>0</v>
      </c>
      <c r="T73" s="480">
        <v>0</v>
      </c>
      <c r="U73" s="480">
        <v>0</v>
      </c>
      <c r="V73" s="480">
        <v>0</v>
      </c>
      <c r="W73" s="613">
        <f t="shared" si="13"/>
        <v>0</v>
      </c>
      <c r="X73" s="480">
        <v>0</v>
      </c>
      <c r="Y73" s="480">
        <v>0</v>
      </c>
      <c r="Z73" s="480">
        <v>0</v>
      </c>
      <c r="AA73" s="613">
        <f t="shared" si="14"/>
        <v>0</v>
      </c>
      <c r="AB73" s="480">
        <v>0</v>
      </c>
      <c r="AC73" s="480">
        <v>0</v>
      </c>
      <c r="AD73" s="480">
        <v>0</v>
      </c>
      <c r="AE73" s="613">
        <f t="shared" si="15"/>
        <v>0</v>
      </c>
      <c r="AF73" s="480">
        <v>0</v>
      </c>
      <c r="AG73" s="480">
        <v>0</v>
      </c>
      <c r="AH73" s="480">
        <v>0</v>
      </c>
      <c r="AI73" s="613">
        <f t="shared" si="16"/>
        <v>0</v>
      </c>
      <c r="AJ73" s="480">
        <v>0</v>
      </c>
      <c r="AK73" s="480">
        <v>0</v>
      </c>
      <c r="AL73" s="480">
        <v>0</v>
      </c>
      <c r="AM73" s="613">
        <f t="shared" si="17"/>
        <v>0</v>
      </c>
      <c r="AN73" s="480">
        <v>10</v>
      </c>
      <c r="AO73" s="480">
        <v>29</v>
      </c>
      <c r="AP73" s="480">
        <v>1</v>
      </c>
      <c r="AQ73" s="614">
        <v>40</v>
      </c>
      <c r="AR73" s="615"/>
      <c r="AS73" s="615"/>
      <c r="AT73" s="615"/>
      <c r="AU73" s="615"/>
    </row>
    <row r="74" spans="1:47" s="618" customFormat="1" ht="20.100000000000001" customHeight="1" x14ac:dyDescent="0.25">
      <c r="A74" s="142"/>
      <c r="B74" s="144" t="s">
        <v>521</v>
      </c>
      <c r="C74" s="144"/>
      <c r="D74" s="138">
        <v>1499</v>
      </c>
      <c r="E74" s="138">
        <v>1610</v>
      </c>
      <c r="F74" s="138">
        <v>4</v>
      </c>
      <c r="G74" s="616">
        <f t="shared" si="9"/>
        <v>3113</v>
      </c>
      <c r="H74" s="138">
        <v>177</v>
      </c>
      <c r="I74" s="138">
        <v>282</v>
      </c>
      <c r="J74" s="138">
        <v>1</v>
      </c>
      <c r="K74" s="616">
        <f t="shared" si="10"/>
        <v>460</v>
      </c>
      <c r="L74" s="138">
        <v>236</v>
      </c>
      <c r="M74" s="138">
        <v>399</v>
      </c>
      <c r="N74" s="138">
        <v>4</v>
      </c>
      <c r="O74" s="616">
        <f t="shared" si="11"/>
        <v>639</v>
      </c>
      <c r="P74" s="138">
        <v>11</v>
      </c>
      <c r="Q74" s="138">
        <v>11</v>
      </c>
      <c r="R74" s="138">
        <v>0</v>
      </c>
      <c r="S74" s="616">
        <f t="shared" si="12"/>
        <v>22</v>
      </c>
      <c r="T74" s="138">
        <v>645</v>
      </c>
      <c r="U74" s="138">
        <v>993</v>
      </c>
      <c r="V74" s="138">
        <v>1</v>
      </c>
      <c r="W74" s="616">
        <f t="shared" si="13"/>
        <v>1639</v>
      </c>
      <c r="X74" s="138">
        <v>4</v>
      </c>
      <c r="Y74" s="138">
        <v>10</v>
      </c>
      <c r="Z74" s="138">
        <v>0</v>
      </c>
      <c r="AA74" s="616">
        <f t="shared" si="14"/>
        <v>14</v>
      </c>
      <c r="AB74" s="138">
        <v>107</v>
      </c>
      <c r="AC74" s="138">
        <v>138</v>
      </c>
      <c r="AD74" s="138">
        <v>0</v>
      </c>
      <c r="AE74" s="616">
        <f t="shared" si="15"/>
        <v>245</v>
      </c>
      <c r="AF74" s="138">
        <v>92</v>
      </c>
      <c r="AG74" s="138">
        <v>159</v>
      </c>
      <c r="AH74" s="138">
        <v>1</v>
      </c>
      <c r="AI74" s="616">
        <f t="shared" si="16"/>
        <v>252</v>
      </c>
      <c r="AJ74" s="138">
        <v>58</v>
      </c>
      <c r="AK74" s="138">
        <v>70</v>
      </c>
      <c r="AL74" s="138">
        <v>1</v>
      </c>
      <c r="AM74" s="616">
        <f t="shared" si="17"/>
        <v>129</v>
      </c>
      <c r="AN74" s="138">
        <v>2829</v>
      </c>
      <c r="AO74" s="138">
        <v>3672</v>
      </c>
      <c r="AP74" s="138">
        <v>12</v>
      </c>
      <c r="AQ74" s="617">
        <v>6513</v>
      </c>
      <c r="AR74" s="615"/>
      <c r="AS74" s="615"/>
      <c r="AT74" s="615"/>
      <c r="AU74" s="615"/>
    </row>
    <row r="75" spans="1:47" s="618" customFormat="1" ht="20.100000000000001" customHeight="1" thickBot="1" x14ac:dyDescent="0.3">
      <c r="A75" s="143"/>
      <c r="B75" s="145" t="s">
        <v>522</v>
      </c>
      <c r="C75" s="145"/>
      <c r="D75" s="139"/>
      <c r="E75" s="140"/>
      <c r="F75" s="140"/>
      <c r="G75" s="140">
        <v>47.8</v>
      </c>
      <c r="H75" s="139"/>
      <c r="I75" s="140"/>
      <c r="J75" s="140"/>
      <c r="K75" s="140">
        <v>7.1</v>
      </c>
      <c r="L75" s="139"/>
      <c r="M75" s="140"/>
      <c r="N75" s="140"/>
      <c r="O75" s="140">
        <v>9.8000000000000007</v>
      </c>
      <c r="P75" s="139"/>
      <c r="Q75" s="140"/>
      <c r="R75" s="140"/>
      <c r="S75" s="140">
        <v>0.3</v>
      </c>
      <c r="T75" s="139"/>
      <c r="U75" s="140"/>
      <c r="V75" s="140"/>
      <c r="W75" s="140">
        <v>25.2</v>
      </c>
      <c r="X75" s="139"/>
      <c r="Y75" s="140"/>
      <c r="Z75" s="140"/>
      <c r="AA75" s="140">
        <v>0.2</v>
      </c>
      <c r="AB75" s="139"/>
      <c r="AC75" s="140"/>
      <c r="AD75" s="140"/>
      <c r="AE75" s="140">
        <v>3.8</v>
      </c>
      <c r="AF75" s="139"/>
      <c r="AG75" s="140"/>
      <c r="AH75" s="140"/>
      <c r="AI75" s="140">
        <v>3.9</v>
      </c>
      <c r="AJ75" s="139"/>
      <c r="AK75" s="140"/>
      <c r="AL75" s="140"/>
      <c r="AM75" s="140">
        <v>2</v>
      </c>
      <c r="AN75" s="140">
        <f>AN74/AQ74*100</f>
        <v>43.436204514048825</v>
      </c>
      <c r="AO75" s="140">
        <f>AO74/AQ74*100</f>
        <v>56.379548595117456</v>
      </c>
      <c r="AP75" s="140">
        <f>AP74/AQ74*100</f>
        <v>0.18424689083371718</v>
      </c>
      <c r="AQ75" s="141"/>
    </row>
    <row r="76" spans="1:47" ht="39.75" customHeight="1" x14ac:dyDescent="0.2">
      <c r="A76" s="759" t="s">
        <v>646</v>
      </c>
      <c r="B76" s="759"/>
      <c r="C76" s="759"/>
      <c r="D76" s="653"/>
      <c r="E76" s="653"/>
      <c r="H76" s="653"/>
      <c r="I76" s="653"/>
      <c r="L76" s="653"/>
      <c r="M76" s="653"/>
      <c r="T76" s="653"/>
      <c r="U76" s="653"/>
    </row>
    <row r="77" spans="1:47" ht="23.25" customHeight="1" x14ac:dyDescent="0.2">
      <c r="A77" s="282" t="s">
        <v>647</v>
      </c>
      <c r="B77" s="637"/>
      <c r="C77" s="637"/>
    </row>
    <row r="78" spans="1:47" ht="27.6" customHeight="1" x14ac:dyDescent="0.2">
      <c r="A78" s="725" t="s">
        <v>648</v>
      </c>
      <c r="B78" s="725"/>
      <c r="C78" s="725"/>
    </row>
    <row r="79" spans="1:47" ht="14.25" customHeight="1" x14ac:dyDescent="0.2">
      <c r="A79" s="740" t="s">
        <v>524</v>
      </c>
      <c r="B79" s="740"/>
      <c r="C79" s="740"/>
    </row>
    <row r="80" spans="1:47" ht="22.35" customHeight="1" x14ac:dyDescent="0.2">
      <c r="A80" s="740"/>
      <c r="B80" s="740"/>
      <c r="C80" s="740"/>
    </row>
    <row r="81" spans="1:3" ht="18" customHeight="1" x14ac:dyDescent="0.2">
      <c r="A81" s="37" t="s">
        <v>110</v>
      </c>
      <c r="B81" s="36"/>
      <c r="C81" s="36"/>
    </row>
    <row r="82" spans="1:3" x14ac:dyDescent="0.2">
      <c r="A82" s="1"/>
      <c r="B82" s="1"/>
      <c r="C82" s="1"/>
    </row>
    <row r="83" spans="1:3" x14ac:dyDescent="0.2">
      <c r="A83" s="1"/>
      <c r="B83" s="1"/>
      <c r="C83" s="1"/>
    </row>
    <row r="84" spans="1:3" x14ac:dyDescent="0.2">
      <c r="A84" s="1"/>
      <c r="B84" s="1"/>
      <c r="C84" s="1"/>
    </row>
  </sheetData>
  <autoFilter ref="A4:AQ4" xr:uid="{E89F452C-7C38-423F-93ED-CA876EFB1FEC}"/>
  <mergeCells count="16">
    <mergeCell ref="A1:C1"/>
    <mergeCell ref="A2:B2"/>
    <mergeCell ref="A3:B3"/>
    <mergeCell ref="D3:G3"/>
    <mergeCell ref="H3:K3"/>
    <mergeCell ref="AN3:AQ3"/>
    <mergeCell ref="A78:C78"/>
    <mergeCell ref="A79:C80"/>
    <mergeCell ref="A76:C76"/>
    <mergeCell ref="P3:S3"/>
    <mergeCell ref="T3:W3"/>
    <mergeCell ref="X3:AA3"/>
    <mergeCell ref="AB3:AE3"/>
    <mergeCell ref="AF3:AI3"/>
    <mergeCell ref="AJ3:AM3"/>
    <mergeCell ref="L3:O3"/>
  </mergeCells>
  <conditionalFormatting sqref="H5:I73 A5:F73 K5:M73 O5:Q73 S5:U73 W5:Y73 AA5:AC73 AE5:AG73 AI5:AK73 AM5:AQ73">
    <cfRule type="expression" dxfId="85" priority="10">
      <formula>MOD(ROW(),2)=0</formula>
    </cfRule>
  </conditionalFormatting>
  <conditionalFormatting sqref="G5:G73">
    <cfRule type="expression" dxfId="84" priority="9">
      <formula>MOD(ROW(),2)=0</formula>
    </cfRule>
  </conditionalFormatting>
  <conditionalFormatting sqref="J5:J73">
    <cfRule type="expression" dxfId="83" priority="8">
      <formula>MOD(ROW(),2)=0</formula>
    </cfRule>
  </conditionalFormatting>
  <conditionalFormatting sqref="N5:N73">
    <cfRule type="expression" dxfId="82" priority="7">
      <formula>MOD(ROW(),2)=0</formula>
    </cfRule>
  </conditionalFormatting>
  <conditionalFormatting sqref="R5:R73">
    <cfRule type="expression" dxfId="81" priority="6">
      <formula>MOD(ROW(),2)=0</formula>
    </cfRule>
  </conditionalFormatting>
  <conditionalFormatting sqref="V5:V73">
    <cfRule type="expression" dxfId="80" priority="5">
      <formula>MOD(ROW(),2)=0</formula>
    </cfRule>
  </conditionalFormatting>
  <conditionalFormatting sqref="Z5:Z73">
    <cfRule type="expression" dxfId="79" priority="4">
      <formula>MOD(ROW(),2)=0</formula>
    </cfRule>
  </conditionalFormatting>
  <conditionalFormatting sqref="AD5:AD73">
    <cfRule type="expression" dxfId="78" priority="3">
      <formula>MOD(ROW(),2)=0</formula>
    </cfRule>
  </conditionalFormatting>
  <conditionalFormatting sqref="AH5:AH73">
    <cfRule type="expression" dxfId="77" priority="2">
      <formula>MOD(ROW(),2)=0</formula>
    </cfRule>
  </conditionalFormatting>
  <conditionalFormatting sqref="AL5:AL73">
    <cfRule type="expression" dxfId="76" priority="1">
      <formula>MOD(ROW(),2)=0</formula>
    </cfRule>
  </conditionalFormatting>
  <hyperlinks>
    <hyperlink ref="A2:B2" location="TOC!A1" display="Return to Table of Contents" xr:uid="{2FC28A98-3FA5-489C-8ADF-45CF934E5D7C}"/>
  </hyperlinks>
  <pageMargins left="0.25" right="0.25" top="0.75" bottom="0.75" header="0.3" footer="0.3"/>
  <pageSetup scale="42" fitToWidth="0" orientation="portrait" horizontalDpi="1200" verticalDpi="1200" r:id="rId1"/>
  <headerFooter>
    <oddHeader>&amp;L&amp;"Arial,Italic"2022-23 Survey of Dental Education
&amp;"Arial,Regular"Report 1 - Academic Programs, Enrollment, and Graduates</oddHeader>
  </headerFooter>
  <colBreaks count="3" manualBreakCount="3">
    <brk id="19" max="80" man="1"/>
    <brk id="35" max="80" man="1"/>
    <brk id="4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pageSetUpPr fitToPage="1"/>
  </sheetPr>
  <dimension ref="A1:A14"/>
  <sheetViews>
    <sheetView workbookViewId="0">
      <pane ySplit="2" topLeftCell="A3" activePane="bottomLeft" state="frozen"/>
      <selection activeCell="A2" sqref="A2:C2"/>
      <selection pane="bottomLeft"/>
    </sheetView>
  </sheetViews>
  <sheetFormatPr defaultColWidth="9.140625" defaultRowHeight="12.75" x14ac:dyDescent="0.2"/>
  <cols>
    <col min="1" max="1" width="88.7109375" style="8" customWidth="1"/>
    <col min="2" max="16384" width="9.140625" style="8"/>
  </cols>
  <sheetData>
    <row r="1" spans="1:1" ht="15.75" x14ac:dyDescent="0.2">
      <c r="A1" s="13" t="s">
        <v>3</v>
      </c>
    </row>
    <row r="2" spans="1:1" ht="14.25" x14ac:dyDescent="0.2">
      <c r="A2" s="554" t="s">
        <v>55</v>
      </c>
    </row>
    <row r="3" spans="1:1" ht="14.25" x14ac:dyDescent="0.2">
      <c r="A3" s="12"/>
    </row>
    <row r="4" spans="1:1" ht="71.25" x14ac:dyDescent="0.2">
      <c r="A4" s="14" t="s">
        <v>56</v>
      </c>
    </row>
    <row r="5" spans="1:1" ht="14.25" x14ac:dyDescent="0.2">
      <c r="A5" s="12"/>
    </row>
    <row r="6" spans="1:1" ht="71.25" x14ac:dyDescent="0.2">
      <c r="A6" s="15" t="s">
        <v>57</v>
      </c>
    </row>
    <row r="7" spans="1:1" ht="11.25" customHeight="1" x14ac:dyDescent="0.2">
      <c r="A7" s="15"/>
    </row>
    <row r="8" spans="1:1" ht="88.5" customHeight="1" x14ac:dyDescent="0.2">
      <c r="A8" s="15" t="s">
        <v>58</v>
      </c>
    </row>
    <row r="9" spans="1:1" ht="15" x14ac:dyDescent="0.2">
      <c r="A9" s="570"/>
    </row>
    <row r="10" spans="1:1" ht="76.900000000000006" customHeight="1" x14ac:dyDescent="0.2">
      <c r="A10" s="16" t="s">
        <v>59</v>
      </c>
    </row>
    <row r="11" spans="1:1" ht="14.25" x14ac:dyDescent="0.2">
      <c r="A11" s="17"/>
    </row>
    <row r="12" spans="1:1" ht="57" x14ac:dyDescent="0.2">
      <c r="A12" s="16" t="s">
        <v>60</v>
      </c>
    </row>
    <row r="14" spans="1:1" ht="51" x14ac:dyDescent="0.2">
      <c r="A14" s="712" t="s">
        <v>997</v>
      </c>
    </row>
  </sheetData>
  <hyperlinks>
    <hyperlink ref="A2" location="TOC!A1" display="Return to Table of Contents" xr:uid="{00000000-0004-0000-0100-000000000000}"/>
  </hyperlinks>
  <pageMargins left="0.25" right="0.25" top="0.75" bottom="0.75" header="0.3" footer="0.3"/>
  <pageSetup fitToHeight="0" orientation="portrait" horizontalDpi="1200" verticalDpi="1200" r:id="rId1"/>
  <headerFooter>
    <oddHeader>&amp;L&amp;9 2022-23 &amp;"Arial,Italic"Survey of Dental Education&amp;"Arial,Regular"
Report 1 - Academic Programs, Enrollment, and Graduates</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126B-8BB2-4F29-96BD-56A9E97FA11F}">
  <sheetPr>
    <tabColor theme="5"/>
  </sheetPr>
  <dimension ref="A1:AC56"/>
  <sheetViews>
    <sheetView zoomScaleNormal="100" workbookViewId="0"/>
  </sheetViews>
  <sheetFormatPr defaultColWidth="8.85546875" defaultRowHeight="12.75" x14ac:dyDescent="0.2"/>
  <cols>
    <col min="1" max="17" width="8.85546875" style="8"/>
    <col min="18" max="19" width="4.7109375" style="8" customWidth="1"/>
    <col min="20" max="28" width="8.85546875" style="8"/>
    <col min="29" max="29" width="10.140625" style="8" customWidth="1"/>
    <col min="30" max="16384" width="8.85546875" style="8"/>
  </cols>
  <sheetData>
    <row r="1" spans="1:29" ht="21.75" customHeight="1" x14ac:dyDescent="0.25">
      <c r="A1" s="235" t="s">
        <v>649</v>
      </c>
      <c r="B1" s="17"/>
      <c r="C1" s="17"/>
    </row>
    <row r="2" spans="1:29" ht="19.5" customHeight="1" x14ac:dyDescent="0.2">
      <c r="A2" s="741" t="s">
        <v>55</v>
      </c>
      <c r="B2" s="741"/>
      <c r="C2" s="741"/>
    </row>
    <row r="7" spans="1:29" x14ac:dyDescent="0.2">
      <c r="T7" s="761"/>
      <c r="U7" s="761"/>
      <c r="V7" s="761"/>
      <c r="W7" s="761"/>
      <c r="X7" s="761"/>
      <c r="Y7" s="761"/>
      <c r="Z7" s="761"/>
      <c r="AA7" s="761"/>
      <c r="AB7" s="761"/>
      <c r="AC7" s="761"/>
    </row>
    <row r="8" spans="1:29" x14ac:dyDescent="0.2">
      <c r="T8" s="761"/>
      <c r="U8" s="761"/>
      <c r="V8" s="761"/>
      <c r="W8" s="761"/>
      <c r="X8" s="761"/>
      <c r="Y8" s="761"/>
      <c r="Z8" s="761"/>
      <c r="AA8" s="761"/>
      <c r="AB8" s="761"/>
      <c r="AC8" s="761"/>
    </row>
    <row r="42" spans="1:6" ht="22.5" customHeight="1" x14ac:dyDescent="0.2">
      <c r="A42" s="427" t="s">
        <v>630</v>
      </c>
    </row>
    <row r="43" spans="1:6" ht="13.5" x14ac:dyDescent="0.2">
      <c r="A43" s="279" t="s">
        <v>650</v>
      </c>
      <c r="B43" s="278"/>
      <c r="C43" s="278"/>
      <c r="D43" s="278"/>
      <c r="E43" s="278"/>
      <c r="F43" s="278"/>
    </row>
    <row r="44" spans="1:6" x14ac:dyDescent="0.2">
      <c r="A44" s="278" t="s">
        <v>651</v>
      </c>
      <c r="B44" s="278"/>
      <c r="C44" s="278"/>
      <c r="D44" s="278"/>
      <c r="E44" s="278"/>
      <c r="F44" s="278"/>
    </row>
    <row r="45" spans="1:6" x14ac:dyDescent="0.2">
      <c r="A45" s="278" t="s">
        <v>652</v>
      </c>
      <c r="B45" s="278"/>
      <c r="C45" s="278"/>
      <c r="D45" s="278"/>
      <c r="E45" s="278"/>
      <c r="F45" s="278"/>
    </row>
    <row r="46" spans="1:6" x14ac:dyDescent="0.2">
      <c r="A46" s="278" t="s">
        <v>653</v>
      </c>
      <c r="B46" s="278"/>
      <c r="C46" s="278"/>
      <c r="D46" s="278"/>
      <c r="E46" s="278"/>
      <c r="F46" s="278"/>
    </row>
    <row r="47" spans="1:6" x14ac:dyDescent="0.2">
      <c r="A47" s="278" t="s">
        <v>654</v>
      </c>
      <c r="B47" s="278"/>
      <c r="C47" s="278"/>
      <c r="D47" s="278"/>
      <c r="E47" s="278"/>
      <c r="F47" s="278"/>
    </row>
    <row r="48" spans="1:6" x14ac:dyDescent="0.2">
      <c r="A48" s="278" t="s">
        <v>655</v>
      </c>
      <c r="B48" s="278"/>
      <c r="C48" s="278"/>
      <c r="D48" s="278"/>
      <c r="E48" s="278"/>
      <c r="F48" s="278"/>
    </row>
    <row r="49" spans="1:6" x14ac:dyDescent="0.2">
      <c r="A49" s="278" t="s">
        <v>656</v>
      </c>
      <c r="B49" s="278"/>
      <c r="C49" s="278"/>
      <c r="D49" s="278"/>
      <c r="E49" s="278"/>
      <c r="F49" s="278"/>
    </row>
    <row r="50" spans="1:6" x14ac:dyDescent="0.2">
      <c r="A50" s="278" t="s">
        <v>657</v>
      </c>
      <c r="B50" s="278"/>
      <c r="C50" s="278"/>
      <c r="D50" s="278"/>
      <c r="E50" s="278"/>
      <c r="F50" s="278"/>
    </row>
    <row r="51" spans="1:6" x14ac:dyDescent="0.2">
      <c r="A51" s="278" t="s">
        <v>658</v>
      </c>
      <c r="B51" s="278"/>
      <c r="C51" s="278"/>
      <c r="D51" s="278"/>
      <c r="E51" s="278"/>
      <c r="F51" s="278"/>
    </row>
    <row r="52" spans="1:6" x14ac:dyDescent="0.2">
      <c r="A52" s="278" t="s">
        <v>659</v>
      </c>
      <c r="B52" s="278"/>
      <c r="C52" s="278"/>
      <c r="D52" s="278"/>
      <c r="E52" s="278"/>
      <c r="F52" s="278"/>
    </row>
    <row r="53" spans="1:6" ht="51" customHeight="1" x14ac:dyDescent="0.2">
      <c r="A53" s="760" t="s">
        <v>660</v>
      </c>
      <c r="B53" s="760"/>
      <c r="C53" s="760"/>
      <c r="D53" s="760"/>
      <c r="E53" s="760"/>
      <c r="F53" s="760"/>
    </row>
    <row r="54" spans="1:6" x14ac:dyDescent="0.2">
      <c r="A54" s="278"/>
      <c r="B54" s="278"/>
      <c r="C54" s="278"/>
      <c r="D54" s="278"/>
      <c r="E54" s="278"/>
      <c r="F54" s="278"/>
    </row>
    <row r="55" spans="1:6" x14ac:dyDescent="0.2">
      <c r="A55" s="283" t="s">
        <v>661</v>
      </c>
      <c r="B55" s="278"/>
      <c r="C55" s="278"/>
      <c r="D55" s="278"/>
      <c r="E55" s="278"/>
      <c r="F55" s="278"/>
    </row>
    <row r="56" spans="1:6" x14ac:dyDescent="0.2">
      <c r="A56" s="278" t="s">
        <v>556</v>
      </c>
      <c r="B56" s="278"/>
      <c r="C56" s="278"/>
      <c r="D56" s="278"/>
      <c r="E56" s="278"/>
      <c r="F56" s="278"/>
    </row>
  </sheetData>
  <mergeCells count="3">
    <mergeCell ref="A2:C2"/>
    <mergeCell ref="A53:F53"/>
    <mergeCell ref="T7:AC8"/>
  </mergeCells>
  <hyperlinks>
    <hyperlink ref="A2:C2" location="TOC!A1" display="Return to Table of Contents" xr:uid="{D5900435-E2EB-47C2-92FB-409933B873FE}"/>
  </hyperlinks>
  <pageMargins left="0.7" right="0.7" top="0.75" bottom="0.75" header="0.3" footer="0.3"/>
  <pageSetup scale="61" fitToWidth="0" fitToHeight="0" orientation="portrait" r:id="rId1"/>
  <headerFooter>
    <oddHeader>&amp;L2022-23 &amp;"Arial,Italic"Survey of Dental Education&amp;"Arial,Regular"
Report 1 - Academic Programs, Enrollment, and Graduates</oddHeader>
  </headerFooter>
  <colBreaks count="1" manualBreakCount="1">
    <brk id="17" max="1048575"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70C0"/>
  </sheetPr>
  <dimension ref="A1:BQ82"/>
  <sheetViews>
    <sheetView zoomScaleNormal="100" workbookViewId="0">
      <pane xSplit="3" ySplit="3" topLeftCell="D4"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9.140625" style="1" customWidth="1"/>
    <col min="2" max="2" width="44.42578125" style="1" customWidth="1"/>
    <col min="3" max="3" width="20.42578125" style="1" customWidth="1"/>
    <col min="4" max="5" width="4.5703125" style="1" customWidth="1"/>
    <col min="6" max="6" width="5.5703125" style="1" customWidth="1"/>
    <col min="7" max="7" width="4.5703125" style="1" customWidth="1"/>
    <col min="8" max="8" width="5.5703125" style="1" customWidth="1"/>
    <col min="9" max="12" width="4.5703125" style="1" customWidth="1"/>
    <col min="13" max="13" width="6.5703125" style="1" customWidth="1"/>
    <col min="14" max="14" width="6.7109375" style="1" customWidth="1"/>
    <col min="15" max="16" width="4.5703125" style="1" customWidth="1"/>
    <col min="17" max="18" width="6.5703125" style="1" customWidth="1"/>
    <col min="19" max="23" width="4.5703125" style="1" customWidth="1"/>
    <col min="24" max="25" width="7.5703125" style="1" bestFit="1" customWidth="1"/>
    <col min="26" max="26" width="5.5703125" style="1" customWidth="1"/>
    <col min="27" max="27" width="6.5703125" style="1" bestFit="1" customWidth="1"/>
    <col min="28" max="28" width="4.5703125" style="1" customWidth="1"/>
    <col min="29" max="29" width="5.5703125" style="1" customWidth="1"/>
    <col min="30" max="33" width="4.5703125" style="1" customWidth="1"/>
    <col min="34" max="34" width="7.5703125" style="1" bestFit="1" customWidth="1"/>
    <col min="35" max="35" width="4.5703125" style="1" customWidth="1"/>
    <col min="36" max="36" width="7.140625" style="1" customWidth="1"/>
    <col min="37" max="37" width="7.5703125" style="1" bestFit="1" customWidth="1"/>
    <col min="38" max="38" width="4.5703125" style="1" customWidth="1"/>
    <col min="39" max="39" width="7.5703125" style="1" customWidth="1"/>
    <col min="40" max="41" width="4.5703125" style="1" customWidth="1"/>
    <col min="42" max="42" width="7.5703125" style="1" bestFit="1" customWidth="1"/>
    <col min="43" max="45" width="4.5703125" style="1" customWidth="1"/>
    <col min="46" max="46" width="5.85546875" style="1" customWidth="1"/>
    <col min="47" max="48" width="7.5703125" style="1" bestFit="1" customWidth="1"/>
    <col min="49" max="49" width="4.5703125" style="1" customWidth="1"/>
    <col min="50" max="51" width="7.5703125" style="1" bestFit="1" customWidth="1"/>
    <col min="52" max="52" width="4.5703125" style="1" customWidth="1"/>
    <col min="53" max="53" width="5.42578125" style="1" customWidth="1"/>
    <col min="54" max="55" width="4.5703125" style="1" customWidth="1"/>
    <col min="56" max="56" width="5.85546875" style="1" customWidth="1"/>
    <col min="57" max="63" width="4.5703125" style="1" customWidth="1"/>
    <col min="64" max="64" width="7.7109375" style="1" customWidth="1"/>
    <col min="65" max="65" width="7.42578125" style="1" customWidth="1"/>
    <col min="66" max="66" width="7.140625" style="1" customWidth="1"/>
    <col min="67" max="67" width="9.140625" style="1" customWidth="1"/>
    <col min="68" max="16384" width="9.140625" style="1"/>
  </cols>
  <sheetData>
    <row r="1" spans="1:67" ht="30.75" customHeight="1" x14ac:dyDescent="0.25">
      <c r="A1" s="724" t="s">
        <v>25</v>
      </c>
      <c r="B1" s="724"/>
      <c r="C1" s="724"/>
    </row>
    <row r="2" spans="1:67" ht="21" customHeight="1" x14ac:dyDescent="0.2">
      <c r="A2" s="723" t="s">
        <v>55</v>
      </c>
      <c r="B2" s="723"/>
      <c r="C2" s="556"/>
    </row>
    <row r="3" spans="1:67" ht="63.75" x14ac:dyDescent="0.25">
      <c r="A3" s="62" t="s">
        <v>483</v>
      </c>
      <c r="B3" s="62" t="s">
        <v>511</v>
      </c>
      <c r="C3" s="590" t="s">
        <v>119</v>
      </c>
      <c r="D3" s="147" t="s">
        <v>120</v>
      </c>
      <c r="E3" s="147" t="s">
        <v>662</v>
      </c>
      <c r="F3" s="147" t="s">
        <v>128</v>
      </c>
      <c r="G3" s="147" t="s">
        <v>663</v>
      </c>
      <c r="H3" s="147" t="s">
        <v>136</v>
      </c>
      <c r="I3" s="147" t="s">
        <v>158</v>
      </c>
      <c r="J3" s="147" t="s">
        <v>162</v>
      </c>
      <c r="K3" s="147" t="s">
        <v>664</v>
      </c>
      <c r="L3" s="147" t="s">
        <v>166</v>
      </c>
      <c r="M3" s="147" t="s">
        <v>171</v>
      </c>
      <c r="N3" s="147" t="s">
        <v>177</v>
      </c>
      <c r="O3" s="147" t="s">
        <v>665</v>
      </c>
      <c r="P3" s="147" t="s">
        <v>666</v>
      </c>
      <c r="Q3" s="147" t="s">
        <v>181</v>
      </c>
      <c r="R3" s="147" t="s">
        <v>188</v>
      </c>
      <c r="S3" s="147" t="s">
        <v>192</v>
      </c>
      <c r="T3" s="147" t="s">
        <v>667</v>
      </c>
      <c r="U3" s="147" t="s">
        <v>195</v>
      </c>
      <c r="V3" s="147" t="s">
        <v>200</v>
      </c>
      <c r="W3" s="147" t="s">
        <v>202</v>
      </c>
      <c r="X3" s="147" t="s">
        <v>205</v>
      </c>
      <c r="Y3" s="147" t="s">
        <v>209</v>
      </c>
      <c r="Z3" s="147" t="s">
        <v>217</v>
      </c>
      <c r="AA3" s="147" t="s">
        <v>223</v>
      </c>
      <c r="AB3" s="147" t="s">
        <v>227</v>
      </c>
      <c r="AC3" s="147" t="s">
        <v>230</v>
      </c>
      <c r="AD3" s="147" t="s">
        <v>668</v>
      </c>
      <c r="AE3" s="147" t="s">
        <v>237</v>
      </c>
      <c r="AF3" s="147" t="s">
        <v>242</v>
      </c>
      <c r="AG3" s="147" t="s">
        <v>669</v>
      </c>
      <c r="AH3" s="147" t="s">
        <v>245</v>
      </c>
      <c r="AI3" s="147" t="s">
        <v>670</v>
      </c>
      <c r="AJ3" s="147" t="s">
        <v>249</v>
      </c>
      <c r="AK3" s="147" t="s">
        <v>263</v>
      </c>
      <c r="AL3" s="147" t="s">
        <v>671</v>
      </c>
      <c r="AM3" s="147" t="s">
        <v>267</v>
      </c>
      <c r="AN3" s="147" t="s">
        <v>272</v>
      </c>
      <c r="AO3" s="147" t="s">
        <v>276</v>
      </c>
      <c r="AP3" s="147" t="s">
        <v>279</v>
      </c>
      <c r="AQ3" s="147" t="s">
        <v>672</v>
      </c>
      <c r="AR3" s="147" t="s">
        <v>288</v>
      </c>
      <c r="AS3" s="147" t="s">
        <v>673</v>
      </c>
      <c r="AT3" s="147" t="s">
        <v>291</v>
      </c>
      <c r="AU3" s="147" t="s">
        <v>300</v>
      </c>
      <c r="AV3" s="147" t="s">
        <v>309</v>
      </c>
      <c r="AW3" s="147" t="s">
        <v>674</v>
      </c>
      <c r="AX3" s="147" t="s">
        <v>314</v>
      </c>
      <c r="AY3" s="147" t="s">
        <v>317</v>
      </c>
      <c r="AZ3" s="147" t="s">
        <v>320</v>
      </c>
      <c r="BA3" s="147" t="s">
        <v>323</v>
      </c>
      <c r="BB3" s="147" t="s">
        <v>675</v>
      </c>
      <c r="BC3" s="147" t="s">
        <v>325</v>
      </c>
      <c r="BD3" s="147" t="s">
        <v>676</v>
      </c>
      <c r="BE3" s="147" t="s">
        <v>332</v>
      </c>
      <c r="BF3" s="147" t="s">
        <v>336</v>
      </c>
      <c r="BG3" s="147" t="s">
        <v>340</v>
      </c>
      <c r="BH3" s="147" t="s">
        <v>344</v>
      </c>
      <c r="BI3" s="147" t="s">
        <v>347</v>
      </c>
      <c r="BJ3" s="147" t="s">
        <v>677</v>
      </c>
      <c r="BK3" s="147" t="s">
        <v>360</v>
      </c>
      <c r="BL3" s="147" t="s">
        <v>678</v>
      </c>
      <c r="BM3" s="147" t="s">
        <v>679</v>
      </c>
      <c r="BN3" s="148" t="s">
        <v>680</v>
      </c>
    </row>
    <row r="4" spans="1:67" s="26" customFormat="1" ht="20.100000000000001" customHeight="1" x14ac:dyDescent="0.2">
      <c r="A4" s="469" t="s">
        <v>120</v>
      </c>
      <c r="B4" s="470" t="s">
        <v>407</v>
      </c>
      <c r="C4" s="563" t="s">
        <v>127</v>
      </c>
      <c r="D4" s="510">
        <v>60</v>
      </c>
      <c r="E4" s="510">
        <v>0</v>
      </c>
      <c r="F4" s="510">
        <v>1</v>
      </c>
      <c r="G4" s="510">
        <v>0</v>
      </c>
      <c r="H4" s="510">
        <v>0</v>
      </c>
      <c r="I4" s="510">
        <v>0</v>
      </c>
      <c r="J4" s="510">
        <v>0</v>
      </c>
      <c r="K4" s="510">
        <v>0</v>
      </c>
      <c r="L4" s="510">
        <v>0</v>
      </c>
      <c r="M4" s="510">
        <v>8</v>
      </c>
      <c r="N4" s="510">
        <v>4</v>
      </c>
      <c r="O4" s="510">
        <v>0</v>
      </c>
      <c r="P4" s="510">
        <v>0</v>
      </c>
      <c r="Q4" s="510">
        <v>2</v>
      </c>
      <c r="R4" s="510">
        <v>0</v>
      </c>
      <c r="S4" s="510">
        <v>0</v>
      </c>
      <c r="T4" s="510">
        <v>0</v>
      </c>
      <c r="U4" s="510">
        <v>0</v>
      </c>
      <c r="V4" s="510">
        <v>1</v>
      </c>
      <c r="W4" s="510">
        <v>0</v>
      </c>
      <c r="X4" s="510">
        <v>0</v>
      </c>
      <c r="Y4" s="510">
        <v>0</v>
      </c>
      <c r="Z4" s="510">
        <v>0</v>
      </c>
      <c r="AA4" s="510">
        <v>0</v>
      </c>
      <c r="AB4" s="510">
        <v>2</v>
      </c>
      <c r="AC4" s="510">
        <v>0</v>
      </c>
      <c r="AD4" s="510">
        <v>0</v>
      </c>
      <c r="AE4" s="510">
        <v>0</v>
      </c>
      <c r="AF4" s="510">
        <v>0</v>
      </c>
      <c r="AG4" s="510">
        <v>0</v>
      </c>
      <c r="AH4" s="510">
        <v>0</v>
      </c>
      <c r="AI4" s="510">
        <v>0</v>
      </c>
      <c r="AJ4" s="510">
        <v>0</v>
      </c>
      <c r="AK4" s="510">
        <v>0</v>
      </c>
      <c r="AL4" s="510">
        <v>0</v>
      </c>
      <c r="AM4" s="510">
        <v>0</v>
      </c>
      <c r="AN4" s="510">
        <v>0</v>
      </c>
      <c r="AO4" s="510">
        <v>0</v>
      </c>
      <c r="AP4" s="510">
        <v>1</v>
      </c>
      <c r="AQ4" s="510">
        <v>0</v>
      </c>
      <c r="AR4" s="510">
        <v>1</v>
      </c>
      <c r="AS4" s="510">
        <v>0</v>
      </c>
      <c r="AT4" s="510">
        <v>1</v>
      </c>
      <c r="AU4" s="510">
        <v>0</v>
      </c>
      <c r="AV4" s="510">
        <v>0</v>
      </c>
      <c r="AW4" s="510">
        <v>0</v>
      </c>
      <c r="AX4" s="510">
        <v>1</v>
      </c>
      <c r="AY4" s="510">
        <v>1</v>
      </c>
      <c r="AZ4" s="510">
        <v>0</v>
      </c>
      <c r="BA4" s="510">
        <v>0</v>
      </c>
      <c r="BB4" s="510">
        <v>0</v>
      </c>
      <c r="BC4" s="510">
        <v>0</v>
      </c>
      <c r="BD4" s="510">
        <v>0</v>
      </c>
      <c r="BE4" s="510">
        <v>0</v>
      </c>
      <c r="BF4" s="510">
        <v>0</v>
      </c>
      <c r="BG4" s="510">
        <v>0</v>
      </c>
      <c r="BH4" s="510">
        <v>0</v>
      </c>
      <c r="BI4" s="510">
        <v>0</v>
      </c>
      <c r="BJ4" s="510">
        <v>0</v>
      </c>
      <c r="BK4" s="510">
        <v>0</v>
      </c>
      <c r="BL4" s="510">
        <v>0</v>
      </c>
      <c r="BM4" s="510">
        <v>0</v>
      </c>
      <c r="BN4" s="511">
        <v>83</v>
      </c>
      <c r="BO4" s="426"/>
    </row>
    <row r="5" spans="1:67" s="26" customFormat="1" ht="20.100000000000001" customHeight="1" x14ac:dyDescent="0.2">
      <c r="A5" s="469" t="s">
        <v>128</v>
      </c>
      <c r="B5" s="470" t="s">
        <v>408</v>
      </c>
      <c r="C5" s="563" t="s">
        <v>132</v>
      </c>
      <c r="D5" s="510">
        <v>1</v>
      </c>
      <c r="E5" s="510">
        <v>0</v>
      </c>
      <c r="F5" s="510">
        <v>10</v>
      </c>
      <c r="G5" s="510">
        <v>0</v>
      </c>
      <c r="H5" s="510">
        <v>28</v>
      </c>
      <c r="I5" s="510">
        <v>1</v>
      </c>
      <c r="J5" s="510">
        <v>0</v>
      </c>
      <c r="K5" s="510">
        <v>0</v>
      </c>
      <c r="L5" s="510">
        <v>0</v>
      </c>
      <c r="M5" s="510">
        <v>1</v>
      </c>
      <c r="N5" s="510">
        <v>2</v>
      </c>
      <c r="O5" s="510">
        <v>1</v>
      </c>
      <c r="P5" s="510">
        <v>1</v>
      </c>
      <c r="Q5" s="510">
        <v>1</v>
      </c>
      <c r="R5" s="510">
        <v>0</v>
      </c>
      <c r="S5" s="510">
        <v>1</v>
      </c>
      <c r="T5" s="510">
        <v>0</v>
      </c>
      <c r="U5" s="510">
        <v>0</v>
      </c>
      <c r="V5" s="510">
        <v>1</v>
      </c>
      <c r="W5" s="510">
        <v>0</v>
      </c>
      <c r="X5" s="510">
        <v>0</v>
      </c>
      <c r="Y5" s="510">
        <v>0</v>
      </c>
      <c r="Z5" s="510">
        <v>6</v>
      </c>
      <c r="AA5" s="510">
        <v>2</v>
      </c>
      <c r="AB5" s="510">
        <v>0</v>
      </c>
      <c r="AC5" s="510">
        <v>0</v>
      </c>
      <c r="AD5" s="510">
        <v>0</v>
      </c>
      <c r="AE5" s="510">
        <v>0</v>
      </c>
      <c r="AF5" s="510">
        <v>0</v>
      </c>
      <c r="AG5" s="510">
        <v>0</v>
      </c>
      <c r="AH5" s="510">
        <v>1</v>
      </c>
      <c r="AI5" s="510">
        <v>0</v>
      </c>
      <c r="AJ5" s="510">
        <v>2</v>
      </c>
      <c r="AK5" s="510">
        <v>1</v>
      </c>
      <c r="AL5" s="510">
        <v>0</v>
      </c>
      <c r="AM5" s="510">
        <v>3</v>
      </c>
      <c r="AN5" s="510">
        <v>0</v>
      </c>
      <c r="AO5" s="510">
        <v>0</v>
      </c>
      <c r="AP5" s="510">
        <v>0</v>
      </c>
      <c r="AQ5" s="510">
        <v>0</v>
      </c>
      <c r="AR5" s="510">
        <v>0</v>
      </c>
      <c r="AS5" s="510">
        <v>0</v>
      </c>
      <c r="AT5" s="510">
        <v>1</v>
      </c>
      <c r="AU5" s="510">
        <v>7</v>
      </c>
      <c r="AV5" s="510">
        <v>3</v>
      </c>
      <c r="AW5" s="510">
        <v>0</v>
      </c>
      <c r="AX5" s="510">
        <v>1</v>
      </c>
      <c r="AY5" s="510">
        <v>3</v>
      </c>
      <c r="AZ5" s="510">
        <v>0</v>
      </c>
      <c r="BA5" s="510">
        <v>1</v>
      </c>
      <c r="BB5" s="510">
        <v>0</v>
      </c>
      <c r="BC5" s="510">
        <v>0</v>
      </c>
      <c r="BD5" s="510">
        <v>0</v>
      </c>
      <c r="BE5" s="510">
        <v>0</v>
      </c>
      <c r="BF5" s="510">
        <v>0</v>
      </c>
      <c r="BG5" s="510">
        <v>0</v>
      </c>
      <c r="BH5" s="510">
        <v>0</v>
      </c>
      <c r="BI5" s="510">
        <v>0</v>
      </c>
      <c r="BJ5" s="510">
        <v>0</v>
      </c>
      <c r="BK5" s="510">
        <v>0</v>
      </c>
      <c r="BL5" s="510">
        <v>0</v>
      </c>
      <c r="BM5" s="510">
        <v>0</v>
      </c>
      <c r="BN5" s="511">
        <v>79</v>
      </c>
      <c r="BO5" s="426"/>
    </row>
    <row r="6" spans="1:67" s="26" customFormat="1" ht="20.100000000000001" customHeight="1" x14ac:dyDescent="0.2">
      <c r="A6" s="469" t="s">
        <v>128</v>
      </c>
      <c r="B6" s="470" t="s">
        <v>409</v>
      </c>
      <c r="C6" s="563" t="s">
        <v>132</v>
      </c>
      <c r="D6" s="510">
        <v>0</v>
      </c>
      <c r="E6" s="510">
        <v>0</v>
      </c>
      <c r="F6" s="510">
        <v>29</v>
      </c>
      <c r="G6" s="510">
        <v>0</v>
      </c>
      <c r="H6" s="510">
        <v>27</v>
      </c>
      <c r="I6" s="510">
        <v>3</v>
      </c>
      <c r="J6" s="510">
        <v>1</v>
      </c>
      <c r="K6" s="510">
        <v>0</v>
      </c>
      <c r="L6" s="510">
        <v>0</v>
      </c>
      <c r="M6" s="510">
        <v>10</v>
      </c>
      <c r="N6" s="510">
        <v>1</v>
      </c>
      <c r="O6" s="510">
        <v>2</v>
      </c>
      <c r="P6" s="510">
        <v>6</v>
      </c>
      <c r="Q6" s="510">
        <v>6</v>
      </c>
      <c r="R6" s="510">
        <v>1</v>
      </c>
      <c r="S6" s="510">
        <v>0</v>
      </c>
      <c r="T6" s="510">
        <v>0</v>
      </c>
      <c r="U6" s="510">
        <v>0</v>
      </c>
      <c r="V6" s="510">
        <v>2</v>
      </c>
      <c r="W6" s="510">
        <v>0</v>
      </c>
      <c r="X6" s="510">
        <v>3</v>
      </c>
      <c r="Y6" s="510">
        <v>0</v>
      </c>
      <c r="Z6" s="510">
        <v>7</v>
      </c>
      <c r="AA6" s="510">
        <v>0</v>
      </c>
      <c r="AB6" s="510">
        <v>0</v>
      </c>
      <c r="AC6" s="510">
        <v>0</v>
      </c>
      <c r="AD6" s="510">
        <v>0</v>
      </c>
      <c r="AE6" s="510">
        <v>0</v>
      </c>
      <c r="AF6" s="510">
        <v>0</v>
      </c>
      <c r="AG6" s="510">
        <v>0</v>
      </c>
      <c r="AH6" s="510">
        <v>1</v>
      </c>
      <c r="AI6" s="510">
        <v>3</v>
      </c>
      <c r="AJ6" s="510">
        <v>2</v>
      </c>
      <c r="AK6" s="510">
        <v>0</v>
      </c>
      <c r="AL6" s="510">
        <v>0</v>
      </c>
      <c r="AM6" s="510">
        <v>0</v>
      </c>
      <c r="AN6" s="510">
        <v>1</v>
      </c>
      <c r="AO6" s="510">
        <v>2</v>
      </c>
      <c r="AP6" s="510">
        <v>0</v>
      </c>
      <c r="AQ6" s="510">
        <v>0</v>
      </c>
      <c r="AR6" s="510">
        <v>1</v>
      </c>
      <c r="AS6" s="510">
        <v>1</v>
      </c>
      <c r="AT6" s="510">
        <v>0</v>
      </c>
      <c r="AU6" s="510">
        <v>15</v>
      </c>
      <c r="AV6" s="510">
        <v>6</v>
      </c>
      <c r="AW6" s="510">
        <v>0</v>
      </c>
      <c r="AX6" s="510">
        <v>1</v>
      </c>
      <c r="AY6" s="510">
        <v>6</v>
      </c>
      <c r="AZ6" s="510">
        <v>0</v>
      </c>
      <c r="BA6" s="510">
        <v>3</v>
      </c>
      <c r="BB6" s="510">
        <v>1</v>
      </c>
      <c r="BC6" s="510">
        <v>0</v>
      </c>
      <c r="BD6" s="510">
        <v>0</v>
      </c>
      <c r="BE6" s="510">
        <v>0</v>
      </c>
      <c r="BF6" s="510">
        <v>0</v>
      </c>
      <c r="BG6" s="510">
        <v>1</v>
      </c>
      <c r="BH6" s="510">
        <v>0</v>
      </c>
      <c r="BI6" s="510">
        <v>1</v>
      </c>
      <c r="BJ6" s="510">
        <v>0</v>
      </c>
      <c r="BK6" s="510">
        <v>1</v>
      </c>
      <c r="BL6" s="510">
        <v>0</v>
      </c>
      <c r="BM6" s="510">
        <v>0</v>
      </c>
      <c r="BN6" s="511">
        <v>144</v>
      </c>
      <c r="BO6" s="426"/>
    </row>
    <row r="7" spans="1:67" s="26" customFormat="1" ht="20.100000000000001" customHeight="1" x14ac:dyDescent="0.2">
      <c r="A7" s="469" t="s">
        <v>136</v>
      </c>
      <c r="B7" s="470" t="s">
        <v>513</v>
      </c>
      <c r="C7" s="563" t="s">
        <v>141</v>
      </c>
      <c r="D7" s="510">
        <v>0</v>
      </c>
      <c r="E7" s="510">
        <v>0</v>
      </c>
      <c r="F7" s="510">
        <v>0</v>
      </c>
      <c r="G7" s="510">
        <v>0</v>
      </c>
      <c r="H7" s="510">
        <v>22</v>
      </c>
      <c r="I7" s="510">
        <v>1</v>
      </c>
      <c r="J7" s="510">
        <v>0</v>
      </c>
      <c r="K7" s="510">
        <v>0</v>
      </c>
      <c r="L7" s="510">
        <v>0</v>
      </c>
      <c r="M7" s="510">
        <v>2</v>
      </c>
      <c r="N7" s="510">
        <v>1</v>
      </c>
      <c r="O7" s="510">
        <v>0</v>
      </c>
      <c r="P7" s="510">
        <v>0</v>
      </c>
      <c r="Q7" s="510">
        <v>1</v>
      </c>
      <c r="R7" s="510">
        <v>0</v>
      </c>
      <c r="S7" s="510">
        <v>0</v>
      </c>
      <c r="T7" s="510">
        <v>0</v>
      </c>
      <c r="U7" s="510">
        <v>0</v>
      </c>
      <c r="V7" s="510">
        <v>0</v>
      </c>
      <c r="W7" s="510">
        <v>0</v>
      </c>
      <c r="X7" s="510">
        <v>0</v>
      </c>
      <c r="Y7" s="510">
        <v>0</v>
      </c>
      <c r="Z7" s="510">
        <v>1</v>
      </c>
      <c r="AA7" s="510">
        <v>0</v>
      </c>
      <c r="AB7" s="510">
        <v>0</v>
      </c>
      <c r="AC7" s="510">
        <v>0</v>
      </c>
      <c r="AD7" s="510">
        <v>0</v>
      </c>
      <c r="AE7" s="510">
        <v>0</v>
      </c>
      <c r="AF7" s="510">
        <v>0</v>
      </c>
      <c r="AG7" s="510">
        <v>0</v>
      </c>
      <c r="AH7" s="510">
        <v>0</v>
      </c>
      <c r="AI7" s="510">
        <v>0</v>
      </c>
      <c r="AJ7" s="510">
        <v>1</v>
      </c>
      <c r="AK7" s="510">
        <v>1</v>
      </c>
      <c r="AL7" s="510">
        <v>0</v>
      </c>
      <c r="AM7" s="510">
        <v>1</v>
      </c>
      <c r="AN7" s="510">
        <v>0</v>
      </c>
      <c r="AO7" s="510">
        <v>3</v>
      </c>
      <c r="AP7" s="510">
        <v>0</v>
      </c>
      <c r="AQ7" s="510">
        <v>0</v>
      </c>
      <c r="AR7" s="510">
        <v>0</v>
      </c>
      <c r="AS7" s="510">
        <v>0</v>
      </c>
      <c r="AT7" s="510">
        <v>0</v>
      </c>
      <c r="AU7" s="510">
        <v>5</v>
      </c>
      <c r="AV7" s="510">
        <v>0</v>
      </c>
      <c r="AW7" s="510">
        <v>0</v>
      </c>
      <c r="AX7" s="510">
        <v>1</v>
      </c>
      <c r="AY7" s="510">
        <v>0</v>
      </c>
      <c r="AZ7" s="510">
        <v>0</v>
      </c>
      <c r="BA7" s="510">
        <v>0</v>
      </c>
      <c r="BB7" s="510">
        <v>0</v>
      </c>
      <c r="BC7" s="510">
        <v>0</v>
      </c>
      <c r="BD7" s="510">
        <v>0</v>
      </c>
      <c r="BE7" s="510">
        <v>0</v>
      </c>
      <c r="BF7" s="510">
        <v>0</v>
      </c>
      <c r="BG7" s="510">
        <v>0</v>
      </c>
      <c r="BH7" s="510">
        <v>0</v>
      </c>
      <c r="BI7" s="510">
        <v>0</v>
      </c>
      <c r="BJ7" s="510">
        <v>0</v>
      </c>
      <c r="BK7" s="510">
        <v>0</v>
      </c>
      <c r="BL7" s="510">
        <v>0</v>
      </c>
      <c r="BM7" s="510">
        <v>0</v>
      </c>
      <c r="BN7" s="511">
        <v>40</v>
      </c>
      <c r="BO7" s="426"/>
    </row>
    <row r="8" spans="1:67" s="26" customFormat="1" ht="20.100000000000001" customHeight="1" x14ac:dyDescent="0.2">
      <c r="A8" s="469" t="s">
        <v>136</v>
      </c>
      <c r="B8" s="470" t="s">
        <v>411</v>
      </c>
      <c r="C8" s="563" t="s">
        <v>132</v>
      </c>
      <c r="D8" s="510">
        <v>0</v>
      </c>
      <c r="E8" s="510">
        <v>0</v>
      </c>
      <c r="F8" s="510">
        <v>6</v>
      </c>
      <c r="G8" s="510">
        <v>0</v>
      </c>
      <c r="H8" s="510">
        <v>107</v>
      </c>
      <c r="I8" s="510">
        <v>1</v>
      </c>
      <c r="J8" s="510">
        <v>0</v>
      </c>
      <c r="K8" s="510">
        <v>0</v>
      </c>
      <c r="L8" s="510">
        <v>0</v>
      </c>
      <c r="M8" s="510">
        <v>1</v>
      </c>
      <c r="N8" s="510">
        <v>1</v>
      </c>
      <c r="O8" s="510">
        <v>4</v>
      </c>
      <c r="P8" s="510">
        <v>0</v>
      </c>
      <c r="Q8" s="510">
        <v>3</v>
      </c>
      <c r="R8" s="510">
        <v>0</v>
      </c>
      <c r="S8" s="510">
        <v>0</v>
      </c>
      <c r="T8" s="510">
        <v>0</v>
      </c>
      <c r="U8" s="510">
        <v>0</v>
      </c>
      <c r="V8" s="510">
        <v>0</v>
      </c>
      <c r="W8" s="510">
        <v>0</v>
      </c>
      <c r="X8" s="510">
        <v>1</v>
      </c>
      <c r="Y8" s="510">
        <v>0</v>
      </c>
      <c r="Z8" s="510">
        <v>1</v>
      </c>
      <c r="AA8" s="510">
        <v>0</v>
      </c>
      <c r="AB8" s="510">
        <v>0</v>
      </c>
      <c r="AC8" s="510">
        <v>0</v>
      </c>
      <c r="AD8" s="510">
        <v>0</v>
      </c>
      <c r="AE8" s="510">
        <v>0</v>
      </c>
      <c r="AF8" s="510">
        <v>3</v>
      </c>
      <c r="AG8" s="510">
        <v>0</v>
      </c>
      <c r="AH8" s="510">
        <v>1</v>
      </c>
      <c r="AI8" s="510">
        <v>0</v>
      </c>
      <c r="AJ8" s="510">
        <v>1</v>
      </c>
      <c r="AK8" s="510">
        <v>0</v>
      </c>
      <c r="AL8" s="510">
        <v>0</v>
      </c>
      <c r="AM8" s="510">
        <v>0</v>
      </c>
      <c r="AN8" s="510">
        <v>0</v>
      </c>
      <c r="AO8" s="510">
        <v>0</v>
      </c>
      <c r="AP8" s="510">
        <v>0</v>
      </c>
      <c r="AQ8" s="510">
        <v>1</v>
      </c>
      <c r="AR8" s="510">
        <v>1</v>
      </c>
      <c r="AS8" s="510">
        <v>0</v>
      </c>
      <c r="AT8" s="510">
        <v>0</v>
      </c>
      <c r="AU8" s="510">
        <v>3</v>
      </c>
      <c r="AV8" s="510">
        <v>3</v>
      </c>
      <c r="AW8" s="510">
        <v>0</v>
      </c>
      <c r="AX8" s="510">
        <v>0</v>
      </c>
      <c r="AY8" s="510">
        <v>6</v>
      </c>
      <c r="AZ8" s="510">
        <v>0</v>
      </c>
      <c r="BA8" s="510">
        <v>0</v>
      </c>
      <c r="BB8" s="510">
        <v>0</v>
      </c>
      <c r="BC8" s="510">
        <v>0</v>
      </c>
      <c r="BD8" s="510">
        <v>0</v>
      </c>
      <c r="BE8" s="510">
        <v>0</v>
      </c>
      <c r="BF8" s="510">
        <v>0</v>
      </c>
      <c r="BG8" s="510">
        <v>0</v>
      </c>
      <c r="BH8" s="510">
        <v>0</v>
      </c>
      <c r="BI8" s="510">
        <v>0</v>
      </c>
      <c r="BJ8" s="510">
        <v>0</v>
      </c>
      <c r="BK8" s="510">
        <v>0</v>
      </c>
      <c r="BL8" s="510">
        <v>3</v>
      </c>
      <c r="BM8" s="510">
        <v>0</v>
      </c>
      <c r="BN8" s="511">
        <v>147</v>
      </c>
      <c r="BO8" s="426"/>
    </row>
    <row r="9" spans="1:67" s="26" customFormat="1" ht="20.100000000000001" customHeight="1" x14ac:dyDescent="0.2">
      <c r="A9" s="469" t="s">
        <v>136</v>
      </c>
      <c r="B9" s="470" t="s">
        <v>412</v>
      </c>
      <c r="C9" s="563" t="s">
        <v>127</v>
      </c>
      <c r="D9" s="510">
        <v>0</v>
      </c>
      <c r="E9" s="510">
        <v>0</v>
      </c>
      <c r="F9" s="510">
        <v>0</v>
      </c>
      <c r="G9" s="510">
        <v>0</v>
      </c>
      <c r="H9" s="510">
        <v>47</v>
      </c>
      <c r="I9" s="510">
        <v>1</v>
      </c>
      <c r="J9" s="510">
        <v>0</v>
      </c>
      <c r="K9" s="510">
        <v>0</v>
      </c>
      <c r="L9" s="510">
        <v>0</v>
      </c>
      <c r="M9" s="510">
        <v>1</v>
      </c>
      <c r="N9" s="510">
        <v>2</v>
      </c>
      <c r="O9" s="510">
        <v>0</v>
      </c>
      <c r="P9" s="510">
        <v>0</v>
      </c>
      <c r="Q9" s="510">
        <v>1</v>
      </c>
      <c r="R9" s="510">
        <v>0</v>
      </c>
      <c r="S9" s="510">
        <v>0</v>
      </c>
      <c r="T9" s="510">
        <v>0</v>
      </c>
      <c r="U9" s="510">
        <v>0</v>
      </c>
      <c r="V9" s="510">
        <v>0</v>
      </c>
      <c r="W9" s="510">
        <v>0</v>
      </c>
      <c r="X9" s="510">
        <v>0</v>
      </c>
      <c r="Y9" s="510">
        <v>0</v>
      </c>
      <c r="Z9" s="510">
        <v>0</v>
      </c>
      <c r="AA9" s="510">
        <v>1</v>
      </c>
      <c r="AB9" s="510">
        <v>0</v>
      </c>
      <c r="AC9" s="510">
        <v>0</v>
      </c>
      <c r="AD9" s="510">
        <v>0</v>
      </c>
      <c r="AE9" s="510">
        <v>0</v>
      </c>
      <c r="AF9" s="510">
        <v>0</v>
      </c>
      <c r="AG9" s="510">
        <v>0</v>
      </c>
      <c r="AH9" s="510">
        <v>1</v>
      </c>
      <c r="AI9" s="510">
        <v>0</v>
      </c>
      <c r="AJ9" s="510">
        <v>0</v>
      </c>
      <c r="AK9" s="510">
        <v>0</v>
      </c>
      <c r="AL9" s="510">
        <v>0</v>
      </c>
      <c r="AM9" s="510">
        <v>0</v>
      </c>
      <c r="AN9" s="510">
        <v>0</v>
      </c>
      <c r="AO9" s="510">
        <v>2</v>
      </c>
      <c r="AP9" s="510">
        <v>1</v>
      </c>
      <c r="AQ9" s="510">
        <v>0</v>
      </c>
      <c r="AR9" s="510">
        <v>0</v>
      </c>
      <c r="AS9" s="510">
        <v>0</v>
      </c>
      <c r="AT9" s="510">
        <v>0</v>
      </c>
      <c r="AU9" s="510">
        <v>0</v>
      </c>
      <c r="AV9" s="510">
        <v>0</v>
      </c>
      <c r="AW9" s="510">
        <v>0</v>
      </c>
      <c r="AX9" s="510">
        <v>1</v>
      </c>
      <c r="AY9" s="510">
        <v>0</v>
      </c>
      <c r="AZ9" s="510">
        <v>0</v>
      </c>
      <c r="BA9" s="510">
        <v>0</v>
      </c>
      <c r="BB9" s="510">
        <v>0</v>
      </c>
      <c r="BC9" s="510">
        <v>0</v>
      </c>
      <c r="BD9" s="510">
        <v>0</v>
      </c>
      <c r="BE9" s="510">
        <v>0</v>
      </c>
      <c r="BF9" s="510">
        <v>0</v>
      </c>
      <c r="BG9" s="510">
        <v>0</v>
      </c>
      <c r="BH9" s="510">
        <v>0</v>
      </c>
      <c r="BI9" s="510">
        <v>0</v>
      </c>
      <c r="BJ9" s="510">
        <v>0</v>
      </c>
      <c r="BK9" s="510">
        <v>0</v>
      </c>
      <c r="BL9" s="510">
        <v>2</v>
      </c>
      <c r="BM9" s="510">
        <v>0</v>
      </c>
      <c r="BN9" s="511">
        <v>60</v>
      </c>
      <c r="BO9" s="426"/>
    </row>
    <row r="10" spans="1:67" s="26" customFormat="1" ht="20.100000000000001" customHeight="1" x14ac:dyDescent="0.2">
      <c r="A10" s="469" t="s">
        <v>136</v>
      </c>
      <c r="B10" s="470" t="s">
        <v>413</v>
      </c>
      <c r="C10" s="563" t="s">
        <v>127</v>
      </c>
      <c r="D10" s="510">
        <v>0</v>
      </c>
      <c r="E10" s="510">
        <v>0</v>
      </c>
      <c r="F10" s="510">
        <v>1</v>
      </c>
      <c r="G10" s="510">
        <v>0</v>
      </c>
      <c r="H10" s="510">
        <v>80</v>
      </c>
      <c r="I10" s="510">
        <v>0</v>
      </c>
      <c r="J10" s="510">
        <v>0</v>
      </c>
      <c r="K10" s="510">
        <v>1</v>
      </c>
      <c r="L10" s="510">
        <v>0</v>
      </c>
      <c r="M10" s="510">
        <v>0</v>
      </c>
      <c r="N10" s="510">
        <v>1</v>
      </c>
      <c r="O10" s="510">
        <v>0</v>
      </c>
      <c r="P10" s="510">
        <v>0</v>
      </c>
      <c r="Q10" s="510">
        <v>0</v>
      </c>
      <c r="R10" s="510">
        <v>0</v>
      </c>
      <c r="S10" s="510">
        <v>0</v>
      </c>
      <c r="T10" s="510">
        <v>0</v>
      </c>
      <c r="U10" s="510">
        <v>0</v>
      </c>
      <c r="V10" s="510">
        <v>0</v>
      </c>
      <c r="W10" s="510">
        <v>0</v>
      </c>
      <c r="X10" s="510">
        <v>0</v>
      </c>
      <c r="Y10" s="510">
        <v>1</v>
      </c>
      <c r="Z10" s="510">
        <v>0</v>
      </c>
      <c r="AA10" s="510">
        <v>0</v>
      </c>
      <c r="AB10" s="510">
        <v>0</v>
      </c>
      <c r="AC10" s="510">
        <v>0</v>
      </c>
      <c r="AD10" s="510">
        <v>0</v>
      </c>
      <c r="AE10" s="510">
        <v>0</v>
      </c>
      <c r="AF10" s="510">
        <v>0</v>
      </c>
      <c r="AG10" s="510">
        <v>0</v>
      </c>
      <c r="AH10" s="510">
        <v>0</v>
      </c>
      <c r="AI10" s="510">
        <v>0</v>
      </c>
      <c r="AJ10" s="510">
        <v>1</v>
      </c>
      <c r="AK10" s="510">
        <v>0</v>
      </c>
      <c r="AL10" s="510">
        <v>0</v>
      </c>
      <c r="AM10" s="510">
        <v>0</v>
      </c>
      <c r="AN10" s="510">
        <v>0</v>
      </c>
      <c r="AO10" s="510">
        <v>0</v>
      </c>
      <c r="AP10" s="510">
        <v>0</v>
      </c>
      <c r="AQ10" s="510">
        <v>0</v>
      </c>
      <c r="AR10" s="510">
        <v>0</v>
      </c>
      <c r="AS10" s="510">
        <v>0</v>
      </c>
      <c r="AT10" s="510">
        <v>0</v>
      </c>
      <c r="AU10" s="510">
        <v>1</v>
      </c>
      <c r="AV10" s="510">
        <v>0</v>
      </c>
      <c r="AW10" s="510">
        <v>0</v>
      </c>
      <c r="AX10" s="510">
        <v>0</v>
      </c>
      <c r="AY10" s="510">
        <v>1</v>
      </c>
      <c r="AZ10" s="510">
        <v>0</v>
      </c>
      <c r="BA10" s="510">
        <v>0</v>
      </c>
      <c r="BB10" s="510">
        <v>0</v>
      </c>
      <c r="BC10" s="510">
        <v>0</v>
      </c>
      <c r="BD10" s="510">
        <v>0</v>
      </c>
      <c r="BE10" s="510">
        <v>0</v>
      </c>
      <c r="BF10" s="510">
        <v>0</v>
      </c>
      <c r="BG10" s="510">
        <v>0</v>
      </c>
      <c r="BH10" s="510">
        <v>0</v>
      </c>
      <c r="BI10" s="510">
        <v>0</v>
      </c>
      <c r="BJ10" s="510">
        <v>0</v>
      </c>
      <c r="BK10" s="510">
        <v>0</v>
      </c>
      <c r="BL10" s="510">
        <v>1</v>
      </c>
      <c r="BM10" s="510">
        <v>0</v>
      </c>
      <c r="BN10" s="511">
        <v>88</v>
      </c>
      <c r="BO10" s="426"/>
    </row>
    <row r="11" spans="1:67" s="26" customFormat="1" ht="20.100000000000001" customHeight="1" x14ac:dyDescent="0.2">
      <c r="A11" s="469" t="s">
        <v>136</v>
      </c>
      <c r="B11" s="470" t="s">
        <v>414</v>
      </c>
      <c r="C11" s="563" t="s">
        <v>132</v>
      </c>
      <c r="D11" s="510">
        <v>2</v>
      </c>
      <c r="E11" s="510">
        <v>0</v>
      </c>
      <c r="F11" s="510">
        <v>1</v>
      </c>
      <c r="G11" s="510">
        <v>0</v>
      </c>
      <c r="H11" s="510">
        <v>94</v>
      </c>
      <c r="I11" s="510">
        <v>0</v>
      </c>
      <c r="J11" s="510">
        <v>0</v>
      </c>
      <c r="K11" s="510">
        <v>0</v>
      </c>
      <c r="L11" s="510">
        <v>2</v>
      </c>
      <c r="M11" s="510">
        <v>5</v>
      </c>
      <c r="N11" s="510">
        <v>4</v>
      </c>
      <c r="O11" s="510">
        <v>1</v>
      </c>
      <c r="P11" s="510">
        <v>0</v>
      </c>
      <c r="Q11" s="510">
        <v>1</v>
      </c>
      <c r="R11" s="510">
        <v>0</v>
      </c>
      <c r="S11" s="510">
        <v>0</v>
      </c>
      <c r="T11" s="510">
        <v>1</v>
      </c>
      <c r="U11" s="510">
        <v>0</v>
      </c>
      <c r="V11" s="510">
        <v>0</v>
      </c>
      <c r="W11" s="510">
        <v>0</v>
      </c>
      <c r="X11" s="510">
        <v>0</v>
      </c>
      <c r="Y11" s="510">
        <v>0</v>
      </c>
      <c r="Z11" s="510">
        <v>1</v>
      </c>
      <c r="AA11" s="510">
        <v>1</v>
      </c>
      <c r="AB11" s="510">
        <v>0</v>
      </c>
      <c r="AC11" s="510">
        <v>0</v>
      </c>
      <c r="AD11" s="510">
        <v>0</v>
      </c>
      <c r="AE11" s="510">
        <v>0</v>
      </c>
      <c r="AF11" s="510">
        <v>0</v>
      </c>
      <c r="AG11" s="510">
        <v>0</v>
      </c>
      <c r="AH11" s="510">
        <v>2</v>
      </c>
      <c r="AI11" s="510">
        <v>0</v>
      </c>
      <c r="AJ11" s="510">
        <v>5</v>
      </c>
      <c r="AK11" s="510">
        <v>1</v>
      </c>
      <c r="AL11" s="510">
        <v>0</v>
      </c>
      <c r="AM11" s="510">
        <v>1</v>
      </c>
      <c r="AN11" s="510">
        <v>0</v>
      </c>
      <c r="AO11" s="510">
        <v>0</v>
      </c>
      <c r="AP11" s="510">
        <v>0</v>
      </c>
      <c r="AQ11" s="510">
        <v>0</v>
      </c>
      <c r="AR11" s="510">
        <v>0</v>
      </c>
      <c r="AS11" s="510">
        <v>0</v>
      </c>
      <c r="AT11" s="510">
        <v>0</v>
      </c>
      <c r="AU11" s="510">
        <v>4</v>
      </c>
      <c r="AV11" s="510">
        <v>2</v>
      </c>
      <c r="AW11" s="510">
        <v>0</v>
      </c>
      <c r="AX11" s="510">
        <v>1</v>
      </c>
      <c r="AY11" s="510">
        <v>4</v>
      </c>
      <c r="AZ11" s="510">
        <v>1</v>
      </c>
      <c r="BA11" s="510">
        <v>0</v>
      </c>
      <c r="BB11" s="510">
        <v>0</v>
      </c>
      <c r="BC11" s="510">
        <v>0</v>
      </c>
      <c r="BD11" s="510">
        <v>0</v>
      </c>
      <c r="BE11" s="510">
        <v>2</v>
      </c>
      <c r="BF11" s="510">
        <v>0</v>
      </c>
      <c r="BG11" s="510">
        <v>0</v>
      </c>
      <c r="BH11" s="510">
        <v>0</v>
      </c>
      <c r="BI11" s="510">
        <v>2</v>
      </c>
      <c r="BJ11" s="510">
        <v>1</v>
      </c>
      <c r="BK11" s="510">
        <v>0</v>
      </c>
      <c r="BL11" s="510">
        <v>5</v>
      </c>
      <c r="BM11" s="510">
        <v>0</v>
      </c>
      <c r="BN11" s="511">
        <v>144</v>
      </c>
      <c r="BO11" s="426"/>
    </row>
    <row r="12" spans="1:67" s="26" customFormat="1" ht="20.100000000000001" customHeight="1" x14ac:dyDescent="0.2">
      <c r="A12" s="469" t="s">
        <v>136</v>
      </c>
      <c r="B12" s="470" t="s">
        <v>415</v>
      </c>
      <c r="C12" s="563" t="s">
        <v>132</v>
      </c>
      <c r="D12" s="510">
        <v>0</v>
      </c>
      <c r="E12" s="510">
        <v>0</v>
      </c>
      <c r="F12" s="510">
        <v>1</v>
      </c>
      <c r="G12" s="510">
        <v>0</v>
      </c>
      <c r="H12" s="510">
        <v>64</v>
      </c>
      <c r="I12" s="510">
        <v>0</v>
      </c>
      <c r="J12" s="510">
        <v>0</v>
      </c>
      <c r="K12" s="510">
        <v>0</v>
      </c>
      <c r="L12" s="510">
        <v>0</v>
      </c>
      <c r="M12" s="510">
        <v>3</v>
      </c>
      <c r="N12" s="510">
        <v>4</v>
      </c>
      <c r="O12" s="510">
        <v>0</v>
      </c>
      <c r="P12" s="510">
        <v>1</v>
      </c>
      <c r="Q12" s="510">
        <v>1</v>
      </c>
      <c r="R12" s="510">
        <v>0</v>
      </c>
      <c r="S12" s="510">
        <v>0</v>
      </c>
      <c r="T12" s="510">
        <v>0</v>
      </c>
      <c r="U12" s="510">
        <v>0</v>
      </c>
      <c r="V12" s="510">
        <v>0</v>
      </c>
      <c r="W12" s="510">
        <v>0</v>
      </c>
      <c r="X12" s="510">
        <v>1</v>
      </c>
      <c r="Y12" s="510">
        <v>0</v>
      </c>
      <c r="Z12" s="510">
        <v>0</v>
      </c>
      <c r="AA12" s="510">
        <v>0</v>
      </c>
      <c r="AB12" s="510">
        <v>0</v>
      </c>
      <c r="AC12" s="510">
        <v>0</v>
      </c>
      <c r="AD12" s="510">
        <v>0</v>
      </c>
      <c r="AE12" s="510">
        <v>1</v>
      </c>
      <c r="AF12" s="510">
        <v>0</v>
      </c>
      <c r="AG12" s="510">
        <v>0</v>
      </c>
      <c r="AH12" s="510">
        <v>1</v>
      </c>
      <c r="AI12" s="510">
        <v>0</v>
      </c>
      <c r="AJ12" s="510">
        <v>0</v>
      </c>
      <c r="AK12" s="510">
        <v>2</v>
      </c>
      <c r="AL12" s="510">
        <v>0</v>
      </c>
      <c r="AM12" s="510">
        <v>1</v>
      </c>
      <c r="AN12" s="510">
        <v>0</v>
      </c>
      <c r="AO12" s="510">
        <v>1</v>
      </c>
      <c r="AP12" s="510">
        <v>0</v>
      </c>
      <c r="AQ12" s="510">
        <v>0</v>
      </c>
      <c r="AR12" s="510">
        <v>0</v>
      </c>
      <c r="AS12" s="510">
        <v>1</v>
      </c>
      <c r="AT12" s="510">
        <v>1</v>
      </c>
      <c r="AU12" s="510">
        <v>3</v>
      </c>
      <c r="AV12" s="510">
        <v>0</v>
      </c>
      <c r="AW12" s="510">
        <v>0</v>
      </c>
      <c r="AX12" s="510">
        <v>1</v>
      </c>
      <c r="AY12" s="510">
        <v>4</v>
      </c>
      <c r="AZ12" s="510">
        <v>0</v>
      </c>
      <c r="BA12" s="510">
        <v>0</v>
      </c>
      <c r="BB12" s="510">
        <v>0</v>
      </c>
      <c r="BC12" s="510">
        <v>0</v>
      </c>
      <c r="BD12" s="510">
        <v>1</v>
      </c>
      <c r="BE12" s="510">
        <v>0</v>
      </c>
      <c r="BF12" s="510">
        <v>0</v>
      </c>
      <c r="BG12" s="510">
        <v>0</v>
      </c>
      <c r="BH12" s="510">
        <v>0</v>
      </c>
      <c r="BI12" s="510">
        <v>0</v>
      </c>
      <c r="BJ12" s="510">
        <v>0</v>
      </c>
      <c r="BK12" s="510">
        <v>0</v>
      </c>
      <c r="BL12" s="510">
        <v>5</v>
      </c>
      <c r="BM12" s="510">
        <v>3</v>
      </c>
      <c r="BN12" s="511">
        <v>100</v>
      </c>
      <c r="BO12" s="426"/>
    </row>
    <row r="13" spans="1:67" s="26" customFormat="1" ht="20.100000000000001" customHeight="1" x14ac:dyDescent="0.2">
      <c r="A13" s="469" t="s">
        <v>136</v>
      </c>
      <c r="B13" s="470" t="s">
        <v>416</v>
      </c>
      <c r="C13" s="563" t="s">
        <v>132</v>
      </c>
      <c r="D13" s="510">
        <v>0</v>
      </c>
      <c r="E13" s="510">
        <v>0</v>
      </c>
      <c r="F13" s="510">
        <v>1</v>
      </c>
      <c r="G13" s="510">
        <v>0</v>
      </c>
      <c r="H13" s="510">
        <v>44</v>
      </c>
      <c r="I13" s="510">
        <v>0</v>
      </c>
      <c r="J13" s="510">
        <v>1</v>
      </c>
      <c r="K13" s="510">
        <v>0</v>
      </c>
      <c r="L13" s="510">
        <v>0</v>
      </c>
      <c r="M13" s="510">
        <v>0</v>
      </c>
      <c r="N13" s="510">
        <v>3</v>
      </c>
      <c r="O13" s="510">
        <v>1</v>
      </c>
      <c r="P13" s="510">
        <v>0</v>
      </c>
      <c r="Q13" s="510">
        <v>1</v>
      </c>
      <c r="R13" s="510">
        <v>0</v>
      </c>
      <c r="S13" s="510">
        <v>0</v>
      </c>
      <c r="T13" s="510">
        <v>0</v>
      </c>
      <c r="U13" s="510">
        <v>0</v>
      </c>
      <c r="V13" s="510">
        <v>0</v>
      </c>
      <c r="W13" s="510">
        <v>0</v>
      </c>
      <c r="X13" s="510">
        <v>0</v>
      </c>
      <c r="Y13" s="510">
        <v>1</v>
      </c>
      <c r="Z13" s="510">
        <v>2</v>
      </c>
      <c r="AA13" s="510">
        <v>1</v>
      </c>
      <c r="AB13" s="510">
        <v>0</v>
      </c>
      <c r="AC13" s="510">
        <v>1</v>
      </c>
      <c r="AD13" s="510">
        <v>1</v>
      </c>
      <c r="AE13" s="510">
        <v>0</v>
      </c>
      <c r="AF13" s="510">
        <v>0</v>
      </c>
      <c r="AG13" s="510">
        <v>0</v>
      </c>
      <c r="AH13" s="510">
        <v>0</v>
      </c>
      <c r="AI13" s="510">
        <v>0</v>
      </c>
      <c r="AJ13" s="510">
        <v>2</v>
      </c>
      <c r="AK13" s="510">
        <v>0</v>
      </c>
      <c r="AL13" s="510">
        <v>0</v>
      </c>
      <c r="AM13" s="510">
        <v>1</v>
      </c>
      <c r="AN13" s="510">
        <v>0</v>
      </c>
      <c r="AO13" s="510">
        <v>1</v>
      </c>
      <c r="AP13" s="510">
        <v>0</v>
      </c>
      <c r="AQ13" s="510">
        <v>0</v>
      </c>
      <c r="AR13" s="510">
        <v>0</v>
      </c>
      <c r="AS13" s="510">
        <v>0</v>
      </c>
      <c r="AT13" s="510">
        <v>0</v>
      </c>
      <c r="AU13" s="510">
        <v>5</v>
      </c>
      <c r="AV13" s="510">
        <v>0</v>
      </c>
      <c r="AW13" s="510">
        <v>0</v>
      </c>
      <c r="AX13" s="510">
        <v>1</v>
      </c>
      <c r="AY13" s="510">
        <v>3</v>
      </c>
      <c r="AZ13" s="510">
        <v>0</v>
      </c>
      <c r="BA13" s="510">
        <v>1</v>
      </c>
      <c r="BB13" s="510">
        <v>0</v>
      </c>
      <c r="BC13" s="510">
        <v>0</v>
      </c>
      <c r="BD13" s="510">
        <v>0</v>
      </c>
      <c r="BE13" s="510">
        <v>0</v>
      </c>
      <c r="BF13" s="510">
        <v>0</v>
      </c>
      <c r="BG13" s="510">
        <v>0</v>
      </c>
      <c r="BH13" s="510">
        <v>0</v>
      </c>
      <c r="BI13" s="510">
        <v>0</v>
      </c>
      <c r="BJ13" s="510">
        <v>0</v>
      </c>
      <c r="BK13" s="510">
        <v>0</v>
      </c>
      <c r="BL13" s="510">
        <v>0</v>
      </c>
      <c r="BM13" s="510">
        <v>0</v>
      </c>
      <c r="BN13" s="511">
        <v>71</v>
      </c>
      <c r="BO13" s="426"/>
    </row>
    <row r="14" spans="1:67" s="26" customFormat="1" ht="20.100000000000001" customHeight="1" x14ac:dyDescent="0.2">
      <c r="A14" s="469" t="s">
        <v>158</v>
      </c>
      <c r="B14" s="470" t="s">
        <v>417</v>
      </c>
      <c r="C14" s="563" t="s">
        <v>127</v>
      </c>
      <c r="D14" s="510">
        <v>0</v>
      </c>
      <c r="E14" s="510">
        <v>0</v>
      </c>
      <c r="F14" s="510">
        <v>5</v>
      </c>
      <c r="G14" s="510">
        <v>0</v>
      </c>
      <c r="H14" s="510">
        <v>2</v>
      </c>
      <c r="I14" s="510">
        <v>44</v>
      </c>
      <c r="J14" s="510">
        <v>0</v>
      </c>
      <c r="K14" s="510">
        <v>0</v>
      </c>
      <c r="L14" s="510">
        <v>0</v>
      </c>
      <c r="M14" s="510">
        <v>4</v>
      </c>
      <c r="N14" s="510">
        <v>0</v>
      </c>
      <c r="O14" s="510">
        <v>0</v>
      </c>
      <c r="P14" s="510">
        <v>0</v>
      </c>
      <c r="Q14" s="510">
        <v>2</v>
      </c>
      <c r="R14" s="510">
        <v>1</v>
      </c>
      <c r="S14" s="510">
        <v>0</v>
      </c>
      <c r="T14" s="510">
        <v>0</v>
      </c>
      <c r="U14" s="510">
        <v>0</v>
      </c>
      <c r="V14" s="510">
        <v>0</v>
      </c>
      <c r="W14" s="510">
        <v>0</v>
      </c>
      <c r="X14" s="510">
        <v>0</v>
      </c>
      <c r="Y14" s="510">
        <v>0</v>
      </c>
      <c r="Z14" s="510">
        <v>1</v>
      </c>
      <c r="AA14" s="510">
        <v>0</v>
      </c>
      <c r="AB14" s="510">
        <v>0</v>
      </c>
      <c r="AC14" s="510">
        <v>0</v>
      </c>
      <c r="AD14" s="510">
        <v>2</v>
      </c>
      <c r="AE14" s="510">
        <v>0</v>
      </c>
      <c r="AF14" s="510">
        <v>0</v>
      </c>
      <c r="AG14" s="510">
        <v>0</v>
      </c>
      <c r="AH14" s="510">
        <v>0</v>
      </c>
      <c r="AI14" s="510">
        <v>3</v>
      </c>
      <c r="AJ14" s="510">
        <v>0</v>
      </c>
      <c r="AK14" s="510">
        <v>2</v>
      </c>
      <c r="AL14" s="510">
        <v>3</v>
      </c>
      <c r="AM14" s="510">
        <v>1</v>
      </c>
      <c r="AN14" s="510">
        <v>0</v>
      </c>
      <c r="AO14" s="510">
        <v>2</v>
      </c>
      <c r="AP14" s="510">
        <v>2</v>
      </c>
      <c r="AQ14" s="510">
        <v>1</v>
      </c>
      <c r="AR14" s="510">
        <v>3</v>
      </c>
      <c r="AS14" s="510">
        <v>0</v>
      </c>
      <c r="AT14" s="510">
        <v>0</v>
      </c>
      <c r="AU14" s="510">
        <v>0</v>
      </c>
      <c r="AV14" s="510">
        <v>0</v>
      </c>
      <c r="AW14" s="510">
        <v>0</v>
      </c>
      <c r="AX14" s="510">
        <v>1</v>
      </c>
      <c r="AY14" s="510">
        <v>0</v>
      </c>
      <c r="AZ14" s="510">
        <v>0</v>
      </c>
      <c r="BA14" s="510">
        <v>0</v>
      </c>
      <c r="BB14" s="510">
        <v>0</v>
      </c>
      <c r="BC14" s="510">
        <v>0</v>
      </c>
      <c r="BD14" s="510">
        <v>0</v>
      </c>
      <c r="BE14" s="510">
        <v>0</v>
      </c>
      <c r="BF14" s="510">
        <v>0</v>
      </c>
      <c r="BG14" s="510">
        <v>0</v>
      </c>
      <c r="BH14" s="510">
        <v>0</v>
      </c>
      <c r="BI14" s="510">
        <v>0</v>
      </c>
      <c r="BJ14" s="510">
        <v>0</v>
      </c>
      <c r="BK14" s="510">
        <v>0</v>
      </c>
      <c r="BL14" s="510">
        <v>2</v>
      </c>
      <c r="BM14" s="510">
        <v>0</v>
      </c>
      <c r="BN14" s="511">
        <v>81</v>
      </c>
      <c r="BO14" s="426"/>
    </row>
    <row r="15" spans="1:67" s="26" customFormat="1" ht="20.100000000000001" customHeight="1" x14ac:dyDescent="0.2">
      <c r="A15" s="469" t="s">
        <v>162</v>
      </c>
      <c r="B15" s="470" t="s">
        <v>418</v>
      </c>
      <c r="C15" s="563" t="s">
        <v>127</v>
      </c>
      <c r="D15" s="510">
        <v>0</v>
      </c>
      <c r="E15" s="510">
        <v>0</v>
      </c>
      <c r="F15" s="510">
        <v>0</v>
      </c>
      <c r="G15" s="510">
        <v>0</v>
      </c>
      <c r="H15" s="510">
        <v>0</v>
      </c>
      <c r="I15" s="510">
        <v>0</v>
      </c>
      <c r="J15" s="510">
        <v>29</v>
      </c>
      <c r="K15" s="510">
        <v>0</v>
      </c>
      <c r="L15" s="510">
        <v>0</v>
      </c>
      <c r="M15" s="510">
        <v>2</v>
      </c>
      <c r="N15" s="510">
        <v>0</v>
      </c>
      <c r="O15" s="510">
        <v>0</v>
      </c>
      <c r="P15" s="510">
        <v>0</v>
      </c>
      <c r="Q15" s="510">
        <v>0</v>
      </c>
      <c r="R15" s="510">
        <v>0</v>
      </c>
      <c r="S15" s="510">
        <v>0</v>
      </c>
      <c r="T15" s="510">
        <v>0</v>
      </c>
      <c r="U15" s="510">
        <v>0</v>
      </c>
      <c r="V15" s="510">
        <v>0</v>
      </c>
      <c r="W15" s="510">
        <v>0</v>
      </c>
      <c r="X15" s="510">
        <v>0</v>
      </c>
      <c r="Y15" s="510">
        <v>9</v>
      </c>
      <c r="Z15" s="510">
        <v>0</v>
      </c>
      <c r="AA15" s="510">
        <v>0</v>
      </c>
      <c r="AB15" s="510">
        <v>0</v>
      </c>
      <c r="AC15" s="510">
        <v>0</v>
      </c>
      <c r="AD15" s="510">
        <v>0</v>
      </c>
      <c r="AE15" s="510">
        <v>0</v>
      </c>
      <c r="AF15" s="510">
        <v>0</v>
      </c>
      <c r="AG15" s="510">
        <v>2</v>
      </c>
      <c r="AH15" s="510">
        <v>2</v>
      </c>
      <c r="AI15" s="510">
        <v>0</v>
      </c>
      <c r="AJ15" s="510">
        <v>4</v>
      </c>
      <c r="AK15" s="510">
        <v>0</v>
      </c>
      <c r="AL15" s="510">
        <v>0</v>
      </c>
      <c r="AM15" s="510">
        <v>0</v>
      </c>
      <c r="AN15" s="510">
        <v>0</v>
      </c>
      <c r="AO15" s="510">
        <v>0</v>
      </c>
      <c r="AP15" s="510">
        <v>1</v>
      </c>
      <c r="AQ15" s="510">
        <v>0</v>
      </c>
      <c r="AR15" s="510">
        <v>0</v>
      </c>
      <c r="AS15" s="510">
        <v>0</v>
      </c>
      <c r="AT15" s="510">
        <v>1</v>
      </c>
      <c r="AU15" s="510">
        <v>0</v>
      </c>
      <c r="AV15" s="510">
        <v>1</v>
      </c>
      <c r="AW15" s="510">
        <v>0</v>
      </c>
      <c r="AX15" s="510">
        <v>1</v>
      </c>
      <c r="AY15" s="510">
        <v>0</v>
      </c>
      <c r="AZ15" s="510">
        <v>0</v>
      </c>
      <c r="BA15" s="510">
        <v>0</v>
      </c>
      <c r="BB15" s="510">
        <v>0</v>
      </c>
      <c r="BC15" s="510">
        <v>0</v>
      </c>
      <c r="BD15" s="510">
        <v>0</v>
      </c>
      <c r="BE15" s="510">
        <v>0</v>
      </c>
      <c r="BF15" s="510">
        <v>0</v>
      </c>
      <c r="BG15" s="510">
        <v>0</v>
      </c>
      <c r="BH15" s="510">
        <v>0</v>
      </c>
      <c r="BI15" s="510">
        <v>0</v>
      </c>
      <c r="BJ15" s="510">
        <v>0</v>
      </c>
      <c r="BK15" s="510">
        <v>0</v>
      </c>
      <c r="BL15" s="510">
        <v>0</v>
      </c>
      <c r="BM15" s="510">
        <v>0</v>
      </c>
      <c r="BN15" s="511">
        <v>52</v>
      </c>
      <c r="BO15" s="426"/>
    </row>
    <row r="16" spans="1:67" s="26" customFormat="1" ht="20.100000000000001" customHeight="1" x14ac:dyDescent="0.2">
      <c r="A16" s="469" t="s">
        <v>166</v>
      </c>
      <c r="B16" s="470" t="s">
        <v>419</v>
      </c>
      <c r="C16" s="563" t="s">
        <v>132</v>
      </c>
      <c r="D16" s="510">
        <v>2</v>
      </c>
      <c r="E16" s="510">
        <v>0</v>
      </c>
      <c r="F16" s="510">
        <v>1</v>
      </c>
      <c r="G16" s="510">
        <v>0</v>
      </c>
      <c r="H16" s="510">
        <v>1</v>
      </c>
      <c r="I16" s="510">
        <v>0</v>
      </c>
      <c r="J16" s="510">
        <v>0</v>
      </c>
      <c r="K16" s="510">
        <v>1</v>
      </c>
      <c r="L16" s="510">
        <v>0</v>
      </c>
      <c r="M16" s="510">
        <v>6</v>
      </c>
      <c r="N16" s="510">
        <v>6</v>
      </c>
      <c r="O16" s="510">
        <v>0</v>
      </c>
      <c r="P16" s="510">
        <v>0</v>
      </c>
      <c r="Q16" s="510">
        <v>0</v>
      </c>
      <c r="R16" s="510">
        <v>2</v>
      </c>
      <c r="S16" s="510">
        <v>1</v>
      </c>
      <c r="T16" s="510">
        <v>0</v>
      </c>
      <c r="U16" s="510">
        <v>1</v>
      </c>
      <c r="V16" s="510">
        <v>4</v>
      </c>
      <c r="W16" s="510">
        <v>0</v>
      </c>
      <c r="X16" s="510">
        <v>7</v>
      </c>
      <c r="Y16" s="510">
        <v>1</v>
      </c>
      <c r="Z16" s="510">
        <v>0</v>
      </c>
      <c r="AA16" s="510">
        <v>0</v>
      </c>
      <c r="AB16" s="510">
        <v>0</v>
      </c>
      <c r="AC16" s="510">
        <v>1</v>
      </c>
      <c r="AD16" s="510">
        <v>0</v>
      </c>
      <c r="AE16" s="510">
        <v>0</v>
      </c>
      <c r="AF16" s="510">
        <v>1</v>
      </c>
      <c r="AG16" s="510">
        <v>0</v>
      </c>
      <c r="AH16" s="510">
        <v>3</v>
      </c>
      <c r="AI16" s="510">
        <v>0</v>
      </c>
      <c r="AJ16" s="510">
        <v>4</v>
      </c>
      <c r="AK16" s="510">
        <v>4</v>
      </c>
      <c r="AL16" s="510">
        <v>0</v>
      </c>
      <c r="AM16" s="510">
        <v>1</v>
      </c>
      <c r="AN16" s="510">
        <v>0</v>
      </c>
      <c r="AO16" s="510">
        <v>0</v>
      </c>
      <c r="AP16" s="510">
        <v>3</v>
      </c>
      <c r="AQ16" s="510">
        <v>0</v>
      </c>
      <c r="AR16" s="510">
        <v>1</v>
      </c>
      <c r="AS16" s="510">
        <v>0</v>
      </c>
      <c r="AT16" s="510">
        <v>2</v>
      </c>
      <c r="AU16" s="510">
        <v>2</v>
      </c>
      <c r="AV16" s="510">
        <v>0</v>
      </c>
      <c r="AW16" s="510">
        <v>0</v>
      </c>
      <c r="AX16" s="510">
        <v>10</v>
      </c>
      <c r="AY16" s="510">
        <v>0</v>
      </c>
      <c r="AZ16" s="510">
        <v>0</v>
      </c>
      <c r="BA16" s="510">
        <v>0</v>
      </c>
      <c r="BB16" s="510">
        <v>0</v>
      </c>
      <c r="BC16" s="510">
        <v>0</v>
      </c>
      <c r="BD16" s="510">
        <v>0</v>
      </c>
      <c r="BE16" s="510">
        <v>0</v>
      </c>
      <c r="BF16" s="510">
        <v>0</v>
      </c>
      <c r="BG16" s="510">
        <v>0</v>
      </c>
      <c r="BH16" s="510">
        <v>0</v>
      </c>
      <c r="BI16" s="510">
        <v>0</v>
      </c>
      <c r="BJ16" s="510">
        <v>0</v>
      </c>
      <c r="BK16" s="510">
        <v>0</v>
      </c>
      <c r="BL16" s="510">
        <v>1</v>
      </c>
      <c r="BM16" s="510">
        <v>0</v>
      </c>
      <c r="BN16" s="511">
        <v>66</v>
      </c>
      <c r="BO16" s="426"/>
    </row>
    <row r="17" spans="1:67" s="26" customFormat="1" ht="20.100000000000001" customHeight="1" x14ac:dyDescent="0.2">
      <c r="A17" s="469" t="s">
        <v>171</v>
      </c>
      <c r="B17" s="470" t="s">
        <v>420</v>
      </c>
      <c r="C17" s="563" t="s">
        <v>127</v>
      </c>
      <c r="D17" s="510">
        <v>1</v>
      </c>
      <c r="E17" s="510">
        <v>0</v>
      </c>
      <c r="F17" s="510">
        <v>0</v>
      </c>
      <c r="G17" s="510">
        <v>0</v>
      </c>
      <c r="H17" s="510">
        <v>0</v>
      </c>
      <c r="I17" s="510">
        <v>0</v>
      </c>
      <c r="J17" s="510">
        <v>0</v>
      </c>
      <c r="K17" s="510">
        <v>0</v>
      </c>
      <c r="L17" s="510">
        <v>0</v>
      </c>
      <c r="M17" s="510">
        <v>91</v>
      </c>
      <c r="N17" s="510">
        <v>0</v>
      </c>
      <c r="O17" s="510">
        <v>0</v>
      </c>
      <c r="P17" s="510">
        <v>0</v>
      </c>
      <c r="Q17" s="510">
        <v>0</v>
      </c>
      <c r="R17" s="510">
        <v>0</v>
      </c>
      <c r="S17" s="510">
        <v>0</v>
      </c>
      <c r="T17" s="510">
        <v>0</v>
      </c>
      <c r="U17" s="510">
        <v>0</v>
      </c>
      <c r="V17" s="510">
        <v>0</v>
      </c>
      <c r="W17" s="510">
        <v>0</v>
      </c>
      <c r="X17" s="510">
        <v>0</v>
      </c>
      <c r="Y17" s="510">
        <v>0</v>
      </c>
      <c r="Z17" s="510">
        <v>0</v>
      </c>
      <c r="AA17" s="510">
        <v>0</v>
      </c>
      <c r="AB17" s="510">
        <v>0</v>
      </c>
      <c r="AC17" s="510">
        <v>0</v>
      </c>
      <c r="AD17" s="510">
        <v>0</v>
      </c>
      <c r="AE17" s="510">
        <v>0</v>
      </c>
      <c r="AF17" s="510">
        <v>0</v>
      </c>
      <c r="AG17" s="510">
        <v>0</v>
      </c>
      <c r="AH17" s="510">
        <v>0</v>
      </c>
      <c r="AI17" s="510">
        <v>0</v>
      </c>
      <c r="AJ17" s="510">
        <v>1</v>
      </c>
      <c r="AK17" s="510">
        <v>0</v>
      </c>
      <c r="AL17" s="510">
        <v>0</v>
      </c>
      <c r="AM17" s="510">
        <v>0</v>
      </c>
      <c r="AN17" s="510">
        <v>0</v>
      </c>
      <c r="AO17" s="510">
        <v>0</v>
      </c>
      <c r="AP17" s="510">
        <v>0</v>
      </c>
      <c r="AQ17" s="510">
        <v>0</v>
      </c>
      <c r="AR17" s="510">
        <v>0</v>
      </c>
      <c r="AS17" s="510">
        <v>0</v>
      </c>
      <c r="AT17" s="510">
        <v>0</v>
      </c>
      <c r="AU17" s="510">
        <v>0</v>
      </c>
      <c r="AV17" s="510">
        <v>0</v>
      </c>
      <c r="AW17" s="510">
        <v>0</v>
      </c>
      <c r="AX17" s="510">
        <v>0</v>
      </c>
      <c r="AY17" s="510">
        <v>0</v>
      </c>
      <c r="AZ17" s="510">
        <v>0</v>
      </c>
      <c r="BA17" s="510">
        <v>0</v>
      </c>
      <c r="BB17" s="510">
        <v>0</v>
      </c>
      <c r="BC17" s="510">
        <v>0</v>
      </c>
      <c r="BD17" s="510">
        <v>0</v>
      </c>
      <c r="BE17" s="510">
        <v>0</v>
      </c>
      <c r="BF17" s="510">
        <v>0</v>
      </c>
      <c r="BG17" s="510">
        <v>0</v>
      </c>
      <c r="BH17" s="510">
        <v>0</v>
      </c>
      <c r="BI17" s="510">
        <v>0</v>
      </c>
      <c r="BJ17" s="510">
        <v>0</v>
      </c>
      <c r="BK17" s="510">
        <v>0</v>
      </c>
      <c r="BL17" s="510">
        <v>0</v>
      </c>
      <c r="BM17" s="510">
        <v>0</v>
      </c>
      <c r="BN17" s="511">
        <v>93</v>
      </c>
      <c r="BO17" s="426"/>
    </row>
    <row r="18" spans="1:67" s="26" customFormat="1" ht="20.100000000000001" customHeight="1" x14ac:dyDescent="0.2">
      <c r="A18" s="469" t="s">
        <v>171</v>
      </c>
      <c r="B18" s="470" t="s">
        <v>421</v>
      </c>
      <c r="C18" s="563" t="s">
        <v>132</v>
      </c>
      <c r="D18" s="510">
        <v>0</v>
      </c>
      <c r="E18" s="510">
        <v>0</v>
      </c>
      <c r="F18" s="510">
        <v>2</v>
      </c>
      <c r="G18" s="510">
        <v>0</v>
      </c>
      <c r="H18" s="510">
        <v>1</v>
      </c>
      <c r="I18" s="510">
        <v>1</v>
      </c>
      <c r="J18" s="510">
        <v>0</v>
      </c>
      <c r="K18" s="510">
        <v>0</v>
      </c>
      <c r="L18" s="510">
        <v>0</v>
      </c>
      <c r="M18" s="510">
        <v>90</v>
      </c>
      <c r="N18" s="510">
        <v>2</v>
      </c>
      <c r="O18" s="510">
        <v>0</v>
      </c>
      <c r="P18" s="510">
        <v>0</v>
      </c>
      <c r="Q18" s="510">
        <v>4</v>
      </c>
      <c r="R18" s="510">
        <v>0</v>
      </c>
      <c r="S18" s="510">
        <v>0</v>
      </c>
      <c r="T18" s="510">
        <v>0</v>
      </c>
      <c r="U18" s="510">
        <v>0</v>
      </c>
      <c r="V18" s="510">
        <v>1</v>
      </c>
      <c r="W18" s="510">
        <v>0</v>
      </c>
      <c r="X18" s="510">
        <v>0</v>
      </c>
      <c r="Y18" s="510">
        <v>0</v>
      </c>
      <c r="Z18" s="510">
        <v>2</v>
      </c>
      <c r="AA18" s="510">
        <v>0</v>
      </c>
      <c r="AB18" s="510">
        <v>0</v>
      </c>
      <c r="AC18" s="510">
        <v>0</v>
      </c>
      <c r="AD18" s="510">
        <v>0</v>
      </c>
      <c r="AE18" s="510">
        <v>0</v>
      </c>
      <c r="AF18" s="510">
        <v>0</v>
      </c>
      <c r="AG18" s="510">
        <v>1</v>
      </c>
      <c r="AH18" s="510">
        <v>7</v>
      </c>
      <c r="AI18" s="510">
        <v>0</v>
      </c>
      <c r="AJ18" s="510">
        <v>3</v>
      </c>
      <c r="AK18" s="510">
        <v>1</v>
      </c>
      <c r="AL18" s="510">
        <v>0</v>
      </c>
      <c r="AM18" s="510">
        <v>1</v>
      </c>
      <c r="AN18" s="510">
        <v>0</v>
      </c>
      <c r="AO18" s="510">
        <v>1</v>
      </c>
      <c r="AP18" s="510">
        <v>1</v>
      </c>
      <c r="AQ18" s="510">
        <v>0</v>
      </c>
      <c r="AR18" s="510">
        <v>0</v>
      </c>
      <c r="AS18" s="510">
        <v>0</v>
      </c>
      <c r="AT18" s="510">
        <v>1</v>
      </c>
      <c r="AU18" s="510">
        <v>2</v>
      </c>
      <c r="AV18" s="510">
        <v>0</v>
      </c>
      <c r="AW18" s="510">
        <v>0</v>
      </c>
      <c r="AX18" s="510">
        <v>1</v>
      </c>
      <c r="AY18" s="510">
        <v>0</v>
      </c>
      <c r="AZ18" s="510">
        <v>0</v>
      </c>
      <c r="BA18" s="510">
        <v>0</v>
      </c>
      <c r="BB18" s="510">
        <v>0</v>
      </c>
      <c r="BC18" s="510">
        <v>0</v>
      </c>
      <c r="BD18" s="510">
        <v>0</v>
      </c>
      <c r="BE18" s="510">
        <v>0</v>
      </c>
      <c r="BF18" s="510">
        <v>0</v>
      </c>
      <c r="BG18" s="510">
        <v>0</v>
      </c>
      <c r="BH18" s="510">
        <v>0</v>
      </c>
      <c r="BI18" s="510">
        <v>3</v>
      </c>
      <c r="BJ18" s="510">
        <v>0</v>
      </c>
      <c r="BK18" s="510">
        <v>0</v>
      </c>
      <c r="BL18" s="510">
        <v>5</v>
      </c>
      <c r="BM18" s="510">
        <v>0</v>
      </c>
      <c r="BN18" s="511">
        <v>130</v>
      </c>
      <c r="BO18" s="426"/>
    </row>
    <row r="19" spans="1:67" s="26" customFormat="1" ht="20.100000000000001" customHeight="1" x14ac:dyDescent="0.2">
      <c r="A19" s="469" t="s">
        <v>171</v>
      </c>
      <c r="B19" s="470" t="s">
        <v>422</v>
      </c>
      <c r="C19" s="563" t="s">
        <v>132</v>
      </c>
      <c r="D19" s="510">
        <v>1</v>
      </c>
      <c r="E19" s="510">
        <v>0</v>
      </c>
      <c r="F19" s="510">
        <v>1</v>
      </c>
      <c r="G19" s="510">
        <v>0</v>
      </c>
      <c r="H19" s="510">
        <v>3</v>
      </c>
      <c r="I19" s="510">
        <v>0</v>
      </c>
      <c r="J19" s="510">
        <v>0</v>
      </c>
      <c r="K19" s="510">
        <v>0</v>
      </c>
      <c r="L19" s="510">
        <v>0</v>
      </c>
      <c r="M19" s="510">
        <v>41</v>
      </c>
      <c r="N19" s="510">
        <v>3</v>
      </c>
      <c r="O19" s="510">
        <v>0</v>
      </c>
      <c r="P19" s="510">
        <v>0</v>
      </c>
      <c r="Q19" s="510">
        <v>4</v>
      </c>
      <c r="R19" s="510">
        <v>0</v>
      </c>
      <c r="S19" s="510">
        <v>1</v>
      </c>
      <c r="T19" s="510">
        <v>0</v>
      </c>
      <c r="U19" s="510">
        <v>0</v>
      </c>
      <c r="V19" s="510">
        <v>2</v>
      </c>
      <c r="W19" s="510">
        <v>0</v>
      </c>
      <c r="X19" s="510">
        <v>0</v>
      </c>
      <c r="Y19" s="510">
        <v>0</v>
      </c>
      <c r="Z19" s="510">
        <v>3</v>
      </c>
      <c r="AA19" s="510">
        <v>2</v>
      </c>
      <c r="AB19" s="510">
        <v>0</v>
      </c>
      <c r="AC19" s="510">
        <v>0</v>
      </c>
      <c r="AD19" s="510">
        <v>1</v>
      </c>
      <c r="AE19" s="510">
        <v>0</v>
      </c>
      <c r="AF19" s="510">
        <v>0</v>
      </c>
      <c r="AG19" s="510">
        <v>0</v>
      </c>
      <c r="AH19" s="510">
        <v>4</v>
      </c>
      <c r="AI19" s="510">
        <v>0</v>
      </c>
      <c r="AJ19" s="510">
        <v>7</v>
      </c>
      <c r="AK19" s="510">
        <v>0</v>
      </c>
      <c r="AL19" s="510">
        <v>0</v>
      </c>
      <c r="AM19" s="510">
        <v>7</v>
      </c>
      <c r="AN19" s="510">
        <v>0</v>
      </c>
      <c r="AO19" s="510">
        <v>0</v>
      </c>
      <c r="AP19" s="510">
        <v>8</v>
      </c>
      <c r="AQ19" s="510">
        <v>0</v>
      </c>
      <c r="AR19" s="510">
        <v>0</v>
      </c>
      <c r="AS19" s="510">
        <v>0</v>
      </c>
      <c r="AT19" s="510">
        <v>0</v>
      </c>
      <c r="AU19" s="510">
        <v>11</v>
      </c>
      <c r="AV19" s="510">
        <v>1</v>
      </c>
      <c r="AW19" s="510">
        <v>0</v>
      </c>
      <c r="AX19" s="510">
        <v>2</v>
      </c>
      <c r="AY19" s="510">
        <v>0</v>
      </c>
      <c r="AZ19" s="510">
        <v>0</v>
      </c>
      <c r="BA19" s="510">
        <v>2</v>
      </c>
      <c r="BB19" s="510">
        <v>0</v>
      </c>
      <c r="BC19" s="510">
        <v>0</v>
      </c>
      <c r="BD19" s="510">
        <v>0</v>
      </c>
      <c r="BE19" s="510">
        <v>0</v>
      </c>
      <c r="BF19" s="510">
        <v>0</v>
      </c>
      <c r="BG19" s="510">
        <v>0</v>
      </c>
      <c r="BH19" s="510">
        <v>0</v>
      </c>
      <c r="BI19" s="510">
        <v>0</v>
      </c>
      <c r="BJ19" s="510">
        <v>0</v>
      </c>
      <c r="BK19" s="510">
        <v>0</v>
      </c>
      <c r="BL19" s="510">
        <v>1</v>
      </c>
      <c r="BM19" s="510">
        <v>0</v>
      </c>
      <c r="BN19" s="511">
        <v>105</v>
      </c>
      <c r="BO19" s="426"/>
    </row>
    <row r="20" spans="1:67" s="26" customFormat="1" ht="20.100000000000001" customHeight="1" x14ac:dyDescent="0.2">
      <c r="A20" s="469" t="s">
        <v>177</v>
      </c>
      <c r="B20" s="470" t="s">
        <v>423</v>
      </c>
      <c r="C20" s="563" t="s">
        <v>127</v>
      </c>
      <c r="D20" s="510">
        <v>0</v>
      </c>
      <c r="E20" s="510">
        <v>0</v>
      </c>
      <c r="F20" s="510">
        <v>0</v>
      </c>
      <c r="G20" s="510">
        <v>0</v>
      </c>
      <c r="H20" s="510">
        <v>1</v>
      </c>
      <c r="I20" s="510">
        <v>0</v>
      </c>
      <c r="J20" s="510">
        <v>0</v>
      </c>
      <c r="K20" s="510">
        <v>0</v>
      </c>
      <c r="L20" s="510">
        <v>0</v>
      </c>
      <c r="M20" s="510">
        <v>1</v>
      </c>
      <c r="N20" s="510">
        <v>87</v>
      </c>
      <c r="O20" s="510">
        <v>0</v>
      </c>
      <c r="P20" s="510">
        <v>0</v>
      </c>
      <c r="Q20" s="510">
        <v>0</v>
      </c>
      <c r="R20" s="510">
        <v>0</v>
      </c>
      <c r="S20" s="510">
        <v>0</v>
      </c>
      <c r="T20" s="510">
        <v>0</v>
      </c>
      <c r="U20" s="510">
        <v>0</v>
      </c>
      <c r="V20" s="510">
        <v>0</v>
      </c>
      <c r="W20" s="510">
        <v>0</v>
      </c>
      <c r="X20" s="510">
        <v>0</v>
      </c>
      <c r="Y20" s="510">
        <v>0</v>
      </c>
      <c r="Z20" s="510">
        <v>0</v>
      </c>
      <c r="AA20" s="510">
        <v>0</v>
      </c>
      <c r="AB20" s="510">
        <v>0</v>
      </c>
      <c r="AC20" s="510">
        <v>0</v>
      </c>
      <c r="AD20" s="510">
        <v>0</v>
      </c>
      <c r="AE20" s="510">
        <v>0</v>
      </c>
      <c r="AF20" s="510">
        <v>0</v>
      </c>
      <c r="AG20" s="510">
        <v>0</v>
      </c>
      <c r="AH20" s="510">
        <v>0</v>
      </c>
      <c r="AI20" s="510">
        <v>0</v>
      </c>
      <c r="AJ20" s="510">
        <v>0</v>
      </c>
      <c r="AK20" s="510">
        <v>3</v>
      </c>
      <c r="AL20" s="510">
        <v>0</v>
      </c>
      <c r="AM20" s="510">
        <v>0</v>
      </c>
      <c r="AN20" s="510">
        <v>0</v>
      </c>
      <c r="AO20" s="510">
        <v>0</v>
      </c>
      <c r="AP20" s="510">
        <v>0</v>
      </c>
      <c r="AQ20" s="510">
        <v>0</v>
      </c>
      <c r="AR20" s="510">
        <v>2</v>
      </c>
      <c r="AS20" s="510">
        <v>0</v>
      </c>
      <c r="AT20" s="510">
        <v>0</v>
      </c>
      <c r="AU20" s="510">
        <v>0</v>
      </c>
      <c r="AV20" s="510">
        <v>0</v>
      </c>
      <c r="AW20" s="510">
        <v>0</v>
      </c>
      <c r="AX20" s="510">
        <v>0</v>
      </c>
      <c r="AY20" s="510">
        <v>0</v>
      </c>
      <c r="AZ20" s="510">
        <v>0</v>
      </c>
      <c r="BA20" s="510">
        <v>0</v>
      </c>
      <c r="BB20" s="510">
        <v>0</v>
      </c>
      <c r="BC20" s="510">
        <v>0</v>
      </c>
      <c r="BD20" s="510">
        <v>0</v>
      </c>
      <c r="BE20" s="510">
        <v>0</v>
      </c>
      <c r="BF20" s="510">
        <v>0</v>
      </c>
      <c r="BG20" s="510">
        <v>0</v>
      </c>
      <c r="BH20" s="510">
        <v>0</v>
      </c>
      <c r="BI20" s="510">
        <v>0</v>
      </c>
      <c r="BJ20" s="510">
        <v>0</v>
      </c>
      <c r="BK20" s="510">
        <v>0</v>
      </c>
      <c r="BL20" s="510">
        <v>2</v>
      </c>
      <c r="BM20" s="510">
        <v>0</v>
      </c>
      <c r="BN20" s="511">
        <v>96</v>
      </c>
      <c r="BO20" s="426"/>
    </row>
    <row r="21" spans="1:67" s="26" customFormat="1" ht="20.100000000000001" customHeight="1" x14ac:dyDescent="0.2">
      <c r="A21" s="469" t="s">
        <v>181</v>
      </c>
      <c r="B21" s="470" t="s">
        <v>424</v>
      </c>
      <c r="C21" s="563" t="s">
        <v>127</v>
      </c>
      <c r="D21" s="510">
        <v>0</v>
      </c>
      <c r="E21" s="510">
        <v>0</v>
      </c>
      <c r="F21" s="510">
        <v>0</v>
      </c>
      <c r="G21" s="510">
        <v>0</v>
      </c>
      <c r="H21" s="510">
        <v>0</v>
      </c>
      <c r="I21" s="510">
        <v>0</v>
      </c>
      <c r="J21" s="510">
        <v>0</v>
      </c>
      <c r="K21" s="510">
        <v>0</v>
      </c>
      <c r="L21" s="510">
        <v>0</v>
      </c>
      <c r="M21" s="510">
        <v>0</v>
      </c>
      <c r="N21" s="510">
        <v>0</v>
      </c>
      <c r="O21" s="510">
        <v>0</v>
      </c>
      <c r="P21" s="510">
        <v>0</v>
      </c>
      <c r="Q21" s="510">
        <v>46</v>
      </c>
      <c r="R21" s="510">
        <v>0</v>
      </c>
      <c r="S21" s="510">
        <v>0</v>
      </c>
      <c r="T21" s="510">
        <v>0</v>
      </c>
      <c r="U21" s="510">
        <v>0</v>
      </c>
      <c r="V21" s="510">
        <v>0</v>
      </c>
      <c r="W21" s="510">
        <v>0</v>
      </c>
      <c r="X21" s="510">
        <v>0</v>
      </c>
      <c r="Y21" s="510">
        <v>0</v>
      </c>
      <c r="Z21" s="510">
        <v>0</v>
      </c>
      <c r="AA21" s="510">
        <v>0</v>
      </c>
      <c r="AB21" s="510">
        <v>0</v>
      </c>
      <c r="AC21" s="510">
        <v>3</v>
      </c>
      <c r="AD21" s="510">
        <v>0</v>
      </c>
      <c r="AE21" s="510">
        <v>0</v>
      </c>
      <c r="AF21" s="510">
        <v>0</v>
      </c>
      <c r="AG21" s="510">
        <v>0</v>
      </c>
      <c r="AH21" s="510">
        <v>0</v>
      </c>
      <c r="AI21" s="510">
        <v>0</v>
      </c>
      <c r="AJ21" s="510">
        <v>0</v>
      </c>
      <c r="AK21" s="510">
        <v>0</v>
      </c>
      <c r="AL21" s="510">
        <v>0</v>
      </c>
      <c r="AM21" s="510">
        <v>0</v>
      </c>
      <c r="AN21" s="510">
        <v>0</v>
      </c>
      <c r="AO21" s="510">
        <v>0</v>
      </c>
      <c r="AP21" s="510">
        <v>0</v>
      </c>
      <c r="AQ21" s="510">
        <v>0</v>
      </c>
      <c r="AR21" s="510">
        <v>0</v>
      </c>
      <c r="AS21" s="510">
        <v>0</v>
      </c>
      <c r="AT21" s="510">
        <v>0</v>
      </c>
      <c r="AU21" s="510">
        <v>0</v>
      </c>
      <c r="AV21" s="510">
        <v>0</v>
      </c>
      <c r="AW21" s="510">
        <v>0</v>
      </c>
      <c r="AX21" s="510">
        <v>0</v>
      </c>
      <c r="AY21" s="510">
        <v>0</v>
      </c>
      <c r="AZ21" s="510">
        <v>0</v>
      </c>
      <c r="BA21" s="510">
        <v>0</v>
      </c>
      <c r="BB21" s="510">
        <v>0</v>
      </c>
      <c r="BC21" s="510">
        <v>0</v>
      </c>
      <c r="BD21" s="510">
        <v>0</v>
      </c>
      <c r="BE21" s="510">
        <v>0</v>
      </c>
      <c r="BF21" s="510">
        <v>0</v>
      </c>
      <c r="BG21" s="510">
        <v>0</v>
      </c>
      <c r="BH21" s="510">
        <v>0</v>
      </c>
      <c r="BI21" s="510">
        <v>0</v>
      </c>
      <c r="BJ21" s="510">
        <v>0</v>
      </c>
      <c r="BK21" s="510">
        <v>0</v>
      </c>
      <c r="BL21" s="510">
        <v>0</v>
      </c>
      <c r="BM21" s="510">
        <v>0</v>
      </c>
      <c r="BN21" s="511">
        <v>49</v>
      </c>
      <c r="BO21" s="426"/>
    </row>
    <row r="22" spans="1:67" s="26" customFormat="1" ht="20.100000000000001" customHeight="1" x14ac:dyDescent="0.2">
      <c r="A22" s="469" t="s">
        <v>181</v>
      </c>
      <c r="B22" s="470" t="s">
        <v>425</v>
      </c>
      <c r="C22" s="563" t="s">
        <v>127</v>
      </c>
      <c r="D22" s="510">
        <v>0</v>
      </c>
      <c r="E22" s="510">
        <v>0</v>
      </c>
      <c r="F22" s="510">
        <v>0</v>
      </c>
      <c r="G22" s="510">
        <v>0</v>
      </c>
      <c r="H22" s="510">
        <v>1</v>
      </c>
      <c r="I22" s="510">
        <v>0</v>
      </c>
      <c r="J22" s="510">
        <v>0</v>
      </c>
      <c r="K22" s="510">
        <v>0</v>
      </c>
      <c r="L22" s="510">
        <v>0</v>
      </c>
      <c r="M22" s="510">
        <v>1</v>
      </c>
      <c r="N22" s="510">
        <v>0</v>
      </c>
      <c r="O22" s="510">
        <v>0</v>
      </c>
      <c r="P22" s="510">
        <v>0</v>
      </c>
      <c r="Q22" s="510">
        <v>68</v>
      </c>
      <c r="R22" s="510">
        <v>0</v>
      </c>
      <c r="S22" s="510">
        <v>0</v>
      </c>
      <c r="T22" s="510">
        <v>0</v>
      </c>
      <c r="U22" s="510">
        <v>0</v>
      </c>
      <c r="V22" s="510">
        <v>0</v>
      </c>
      <c r="W22" s="510">
        <v>0</v>
      </c>
      <c r="X22" s="510">
        <v>0</v>
      </c>
      <c r="Y22" s="510">
        <v>0</v>
      </c>
      <c r="Z22" s="510">
        <v>0</v>
      </c>
      <c r="AA22" s="510">
        <v>0</v>
      </c>
      <c r="AB22" s="510">
        <v>0</v>
      </c>
      <c r="AC22" s="510">
        <v>0</v>
      </c>
      <c r="AD22" s="510">
        <v>0</v>
      </c>
      <c r="AE22" s="510">
        <v>0</v>
      </c>
      <c r="AF22" s="510">
        <v>0</v>
      </c>
      <c r="AG22" s="510">
        <v>0</v>
      </c>
      <c r="AH22" s="510">
        <v>0</v>
      </c>
      <c r="AI22" s="510">
        <v>0</v>
      </c>
      <c r="AJ22" s="510">
        <v>0</v>
      </c>
      <c r="AK22" s="510">
        <v>0</v>
      </c>
      <c r="AL22" s="510">
        <v>0</v>
      </c>
      <c r="AM22" s="510">
        <v>0</v>
      </c>
      <c r="AN22" s="510">
        <v>0</v>
      </c>
      <c r="AO22" s="510">
        <v>0</v>
      </c>
      <c r="AP22" s="510">
        <v>0</v>
      </c>
      <c r="AQ22" s="510">
        <v>0</v>
      </c>
      <c r="AR22" s="510">
        <v>0</v>
      </c>
      <c r="AS22" s="510">
        <v>0</v>
      </c>
      <c r="AT22" s="510">
        <v>0</v>
      </c>
      <c r="AU22" s="510">
        <v>0</v>
      </c>
      <c r="AV22" s="510">
        <v>0</v>
      </c>
      <c r="AW22" s="510">
        <v>0</v>
      </c>
      <c r="AX22" s="510">
        <v>0</v>
      </c>
      <c r="AY22" s="510">
        <v>0</v>
      </c>
      <c r="AZ22" s="510">
        <v>0</v>
      </c>
      <c r="BA22" s="510">
        <v>0</v>
      </c>
      <c r="BB22" s="510">
        <v>0</v>
      </c>
      <c r="BC22" s="510">
        <v>0</v>
      </c>
      <c r="BD22" s="510">
        <v>0</v>
      </c>
      <c r="BE22" s="510">
        <v>0</v>
      </c>
      <c r="BF22" s="510">
        <v>0</v>
      </c>
      <c r="BG22" s="510">
        <v>0</v>
      </c>
      <c r="BH22" s="510">
        <v>0</v>
      </c>
      <c r="BI22" s="510">
        <v>0</v>
      </c>
      <c r="BJ22" s="510">
        <v>0</v>
      </c>
      <c r="BK22" s="510">
        <v>0</v>
      </c>
      <c r="BL22" s="510">
        <v>0</v>
      </c>
      <c r="BM22" s="510">
        <v>0</v>
      </c>
      <c r="BN22" s="511">
        <v>70</v>
      </c>
      <c r="BO22" s="426"/>
    </row>
    <row r="23" spans="1:67" s="26" customFormat="1" ht="20.100000000000001" customHeight="1" x14ac:dyDescent="0.2">
      <c r="A23" s="469" t="s">
        <v>181</v>
      </c>
      <c r="B23" s="470" t="s">
        <v>426</v>
      </c>
      <c r="C23" s="563" t="s">
        <v>132</v>
      </c>
      <c r="D23" s="510">
        <v>0</v>
      </c>
      <c r="E23" s="510">
        <v>0</v>
      </c>
      <c r="F23" s="510">
        <v>2</v>
      </c>
      <c r="G23" s="510">
        <v>0</v>
      </c>
      <c r="H23" s="510">
        <v>13</v>
      </c>
      <c r="I23" s="510">
        <v>0</v>
      </c>
      <c r="J23" s="510">
        <v>0</v>
      </c>
      <c r="K23" s="510">
        <v>0</v>
      </c>
      <c r="L23" s="510">
        <v>0</v>
      </c>
      <c r="M23" s="510">
        <v>28</v>
      </c>
      <c r="N23" s="510">
        <v>1</v>
      </c>
      <c r="O23" s="510">
        <v>1</v>
      </c>
      <c r="P23" s="510">
        <v>0</v>
      </c>
      <c r="Q23" s="510">
        <v>38</v>
      </c>
      <c r="R23" s="510">
        <v>3</v>
      </c>
      <c r="S23" s="510">
        <v>1</v>
      </c>
      <c r="T23" s="510">
        <v>0</v>
      </c>
      <c r="U23" s="510">
        <v>0</v>
      </c>
      <c r="V23" s="510">
        <v>1</v>
      </c>
      <c r="W23" s="510">
        <v>0</v>
      </c>
      <c r="X23" s="510">
        <v>1</v>
      </c>
      <c r="Y23" s="510">
        <v>0</v>
      </c>
      <c r="Z23" s="510">
        <v>14</v>
      </c>
      <c r="AA23" s="510">
        <v>2</v>
      </c>
      <c r="AB23" s="510">
        <v>0</v>
      </c>
      <c r="AC23" s="510">
        <v>0</v>
      </c>
      <c r="AD23" s="510">
        <v>0</v>
      </c>
      <c r="AE23" s="510">
        <v>0</v>
      </c>
      <c r="AF23" s="510">
        <v>0</v>
      </c>
      <c r="AG23" s="510">
        <v>0</v>
      </c>
      <c r="AH23" s="510">
        <v>2</v>
      </c>
      <c r="AI23" s="510">
        <v>0</v>
      </c>
      <c r="AJ23" s="510">
        <v>3</v>
      </c>
      <c r="AK23" s="510">
        <v>3</v>
      </c>
      <c r="AL23" s="510">
        <v>0</v>
      </c>
      <c r="AM23" s="510">
        <v>2</v>
      </c>
      <c r="AN23" s="510">
        <v>1</v>
      </c>
      <c r="AO23" s="510">
        <v>1</v>
      </c>
      <c r="AP23" s="510">
        <v>3</v>
      </c>
      <c r="AQ23" s="510">
        <v>0</v>
      </c>
      <c r="AR23" s="510">
        <v>0</v>
      </c>
      <c r="AS23" s="510">
        <v>0</v>
      </c>
      <c r="AT23" s="510">
        <v>1</v>
      </c>
      <c r="AU23" s="510">
        <v>6</v>
      </c>
      <c r="AV23" s="510">
        <v>1</v>
      </c>
      <c r="AW23" s="510">
        <v>0</v>
      </c>
      <c r="AX23" s="510">
        <v>4</v>
      </c>
      <c r="AY23" s="510">
        <v>0</v>
      </c>
      <c r="AZ23" s="510">
        <v>0</v>
      </c>
      <c r="BA23" s="510">
        <v>5</v>
      </c>
      <c r="BB23" s="510">
        <v>0</v>
      </c>
      <c r="BC23" s="510">
        <v>0</v>
      </c>
      <c r="BD23" s="510">
        <v>0</v>
      </c>
      <c r="BE23" s="510">
        <v>0</v>
      </c>
      <c r="BF23" s="510">
        <v>1</v>
      </c>
      <c r="BG23" s="510">
        <v>0</v>
      </c>
      <c r="BH23" s="510">
        <v>0</v>
      </c>
      <c r="BI23" s="510">
        <v>2</v>
      </c>
      <c r="BJ23" s="510">
        <v>0</v>
      </c>
      <c r="BK23" s="510">
        <v>0</v>
      </c>
      <c r="BL23" s="510">
        <v>0</v>
      </c>
      <c r="BM23" s="510">
        <v>0</v>
      </c>
      <c r="BN23" s="511">
        <v>140</v>
      </c>
      <c r="BO23" s="426"/>
    </row>
    <row r="24" spans="1:67" s="26" customFormat="1" ht="20.100000000000001" customHeight="1" x14ac:dyDescent="0.2">
      <c r="A24" s="469" t="s">
        <v>188</v>
      </c>
      <c r="B24" s="470" t="s">
        <v>427</v>
      </c>
      <c r="C24" s="563" t="s">
        <v>127</v>
      </c>
      <c r="D24" s="510">
        <v>0</v>
      </c>
      <c r="E24" s="510">
        <v>0</v>
      </c>
      <c r="F24" s="510">
        <v>1</v>
      </c>
      <c r="G24" s="510">
        <v>1</v>
      </c>
      <c r="H24" s="510">
        <v>0</v>
      </c>
      <c r="I24" s="510">
        <v>0</v>
      </c>
      <c r="J24" s="510">
        <v>0</v>
      </c>
      <c r="K24" s="510">
        <v>0</v>
      </c>
      <c r="L24" s="510">
        <v>0</v>
      </c>
      <c r="M24" s="510">
        <v>4</v>
      </c>
      <c r="N24" s="510">
        <v>1</v>
      </c>
      <c r="O24" s="510">
        <v>0</v>
      </c>
      <c r="P24" s="510">
        <v>0</v>
      </c>
      <c r="Q24" s="510">
        <v>4</v>
      </c>
      <c r="R24" s="510">
        <v>83</v>
      </c>
      <c r="S24" s="510">
        <v>0</v>
      </c>
      <c r="T24" s="510">
        <v>0</v>
      </c>
      <c r="U24" s="510">
        <v>1</v>
      </c>
      <c r="V24" s="510">
        <v>0</v>
      </c>
      <c r="W24" s="510">
        <v>0</v>
      </c>
      <c r="X24" s="510">
        <v>1</v>
      </c>
      <c r="Y24" s="510">
        <v>0</v>
      </c>
      <c r="Z24" s="510">
        <v>2</v>
      </c>
      <c r="AA24" s="510">
        <v>0</v>
      </c>
      <c r="AB24" s="510">
        <v>0</v>
      </c>
      <c r="AC24" s="510">
        <v>0</v>
      </c>
      <c r="AD24" s="510">
        <v>0</v>
      </c>
      <c r="AE24" s="510">
        <v>0</v>
      </c>
      <c r="AF24" s="510">
        <v>0</v>
      </c>
      <c r="AG24" s="510">
        <v>0</v>
      </c>
      <c r="AH24" s="510">
        <v>0</v>
      </c>
      <c r="AI24" s="510">
        <v>0</v>
      </c>
      <c r="AJ24" s="510">
        <v>2</v>
      </c>
      <c r="AK24" s="510">
        <v>0</v>
      </c>
      <c r="AL24" s="510">
        <v>0</v>
      </c>
      <c r="AM24" s="510">
        <v>0</v>
      </c>
      <c r="AN24" s="510">
        <v>0</v>
      </c>
      <c r="AO24" s="510">
        <v>0</v>
      </c>
      <c r="AP24" s="510">
        <v>0</v>
      </c>
      <c r="AQ24" s="510">
        <v>0</v>
      </c>
      <c r="AR24" s="510">
        <v>0</v>
      </c>
      <c r="AS24" s="510">
        <v>0</v>
      </c>
      <c r="AT24" s="510">
        <v>0</v>
      </c>
      <c r="AU24" s="510">
        <v>2</v>
      </c>
      <c r="AV24" s="510">
        <v>0</v>
      </c>
      <c r="AW24" s="510">
        <v>0</v>
      </c>
      <c r="AX24" s="510">
        <v>1</v>
      </c>
      <c r="AY24" s="510">
        <v>1</v>
      </c>
      <c r="AZ24" s="510">
        <v>0</v>
      </c>
      <c r="BA24" s="510">
        <v>0</v>
      </c>
      <c r="BB24" s="510">
        <v>0</v>
      </c>
      <c r="BC24" s="510">
        <v>0</v>
      </c>
      <c r="BD24" s="510">
        <v>0</v>
      </c>
      <c r="BE24" s="510">
        <v>0</v>
      </c>
      <c r="BF24" s="510">
        <v>0</v>
      </c>
      <c r="BG24" s="510">
        <v>0</v>
      </c>
      <c r="BH24" s="510">
        <v>0</v>
      </c>
      <c r="BI24" s="510">
        <v>1</v>
      </c>
      <c r="BJ24" s="510">
        <v>0</v>
      </c>
      <c r="BK24" s="510">
        <v>0</v>
      </c>
      <c r="BL24" s="510">
        <v>0</v>
      </c>
      <c r="BM24" s="510">
        <v>1</v>
      </c>
      <c r="BN24" s="511">
        <v>106</v>
      </c>
      <c r="BO24" s="426"/>
    </row>
    <row r="25" spans="1:67" s="26" customFormat="1" ht="20.100000000000001" customHeight="1" x14ac:dyDescent="0.2">
      <c r="A25" s="469" t="s">
        <v>192</v>
      </c>
      <c r="B25" s="470" t="s">
        <v>428</v>
      </c>
      <c r="C25" s="563" t="s">
        <v>127</v>
      </c>
      <c r="D25" s="510">
        <v>1</v>
      </c>
      <c r="E25" s="510">
        <v>0</v>
      </c>
      <c r="F25" s="510">
        <v>1</v>
      </c>
      <c r="G25" s="510">
        <v>0</v>
      </c>
      <c r="H25" s="510">
        <v>2</v>
      </c>
      <c r="I25" s="510">
        <v>0</v>
      </c>
      <c r="J25" s="510">
        <v>1</v>
      </c>
      <c r="K25" s="510">
        <v>0</v>
      </c>
      <c r="L25" s="510">
        <v>0</v>
      </c>
      <c r="M25" s="510">
        <v>0</v>
      </c>
      <c r="N25" s="510">
        <v>0</v>
      </c>
      <c r="O25" s="510">
        <v>0</v>
      </c>
      <c r="P25" s="510">
        <v>1</v>
      </c>
      <c r="Q25" s="510">
        <v>4</v>
      </c>
      <c r="R25" s="510">
        <v>1</v>
      </c>
      <c r="S25" s="510">
        <v>54</v>
      </c>
      <c r="T25" s="510">
        <v>1</v>
      </c>
      <c r="U25" s="510">
        <v>0</v>
      </c>
      <c r="V25" s="510">
        <v>0</v>
      </c>
      <c r="W25" s="510">
        <v>0</v>
      </c>
      <c r="X25" s="510">
        <v>0</v>
      </c>
      <c r="Y25" s="510">
        <v>0</v>
      </c>
      <c r="Z25" s="510">
        <v>1</v>
      </c>
      <c r="AA25" s="510">
        <v>3</v>
      </c>
      <c r="AB25" s="510">
        <v>0</v>
      </c>
      <c r="AC25" s="510">
        <v>0</v>
      </c>
      <c r="AD25" s="510">
        <v>0</v>
      </c>
      <c r="AE25" s="510">
        <v>1</v>
      </c>
      <c r="AF25" s="510">
        <v>0</v>
      </c>
      <c r="AG25" s="510">
        <v>0</v>
      </c>
      <c r="AH25" s="510">
        <v>0</v>
      </c>
      <c r="AI25" s="510">
        <v>0</v>
      </c>
      <c r="AJ25" s="510">
        <v>0</v>
      </c>
      <c r="AK25" s="510">
        <v>0</v>
      </c>
      <c r="AL25" s="510">
        <v>1</v>
      </c>
      <c r="AM25" s="510">
        <v>1</v>
      </c>
      <c r="AN25" s="510">
        <v>0</v>
      </c>
      <c r="AO25" s="510">
        <v>0</v>
      </c>
      <c r="AP25" s="510">
        <v>0</v>
      </c>
      <c r="AQ25" s="510">
        <v>0</v>
      </c>
      <c r="AR25" s="510">
        <v>0</v>
      </c>
      <c r="AS25" s="510">
        <v>1</v>
      </c>
      <c r="AT25" s="510">
        <v>0</v>
      </c>
      <c r="AU25" s="510">
        <v>4</v>
      </c>
      <c r="AV25" s="510">
        <v>1</v>
      </c>
      <c r="AW25" s="510">
        <v>0</v>
      </c>
      <c r="AX25" s="510">
        <v>0</v>
      </c>
      <c r="AY25" s="510">
        <v>0</v>
      </c>
      <c r="AZ25" s="510">
        <v>0</v>
      </c>
      <c r="BA25" s="510">
        <v>3</v>
      </c>
      <c r="BB25" s="510">
        <v>0</v>
      </c>
      <c r="BC25" s="510">
        <v>0</v>
      </c>
      <c r="BD25" s="510">
        <v>0</v>
      </c>
      <c r="BE25" s="510">
        <v>0</v>
      </c>
      <c r="BF25" s="510">
        <v>0</v>
      </c>
      <c r="BG25" s="510">
        <v>0</v>
      </c>
      <c r="BH25" s="510">
        <v>0</v>
      </c>
      <c r="BI25" s="510">
        <v>0</v>
      </c>
      <c r="BJ25" s="510">
        <v>0</v>
      </c>
      <c r="BK25" s="510">
        <v>0</v>
      </c>
      <c r="BL25" s="510">
        <v>0</v>
      </c>
      <c r="BM25" s="510">
        <v>0</v>
      </c>
      <c r="BN25" s="511">
        <v>82</v>
      </c>
      <c r="BO25" s="426"/>
    </row>
    <row r="26" spans="1:67" s="26" customFormat="1" ht="20.100000000000001" customHeight="1" x14ac:dyDescent="0.2">
      <c r="A26" s="469" t="s">
        <v>195</v>
      </c>
      <c r="B26" s="470" t="s">
        <v>429</v>
      </c>
      <c r="C26" s="563" t="s">
        <v>127</v>
      </c>
      <c r="D26" s="510">
        <v>0</v>
      </c>
      <c r="E26" s="510">
        <v>0</v>
      </c>
      <c r="F26" s="510">
        <v>2</v>
      </c>
      <c r="G26" s="510">
        <v>0</v>
      </c>
      <c r="H26" s="510">
        <v>0</v>
      </c>
      <c r="I26" s="510">
        <v>0</v>
      </c>
      <c r="J26" s="510">
        <v>0</v>
      </c>
      <c r="K26" s="510">
        <v>0</v>
      </c>
      <c r="L26" s="510">
        <v>0</v>
      </c>
      <c r="M26" s="510">
        <v>2</v>
      </c>
      <c r="N26" s="510">
        <v>3</v>
      </c>
      <c r="O26" s="510">
        <v>0</v>
      </c>
      <c r="P26" s="510">
        <v>1</v>
      </c>
      <c r="Q26" s="510">
        <v>2</v>
      </c>
      <c r="R26" s="510">
        <v>0</v>
      </c>
      <c r="S26" s="510">
        <v>0</v>
      </c>
      <c r="T26" s="510">
        <v>41</v>
      </c>
      <c r="U26" s="510">
        <v>0</v>
      </c>
      <c r="V26" s="510">
        <v>0</v>
      </c>
      <c r="W26" s="510">
        <v>0</v>
      </c>
      <c r="X26" s="510">
        <v>0</v>
      </c>
      <c r="Y26" s="510">
        <v>0</v>
      </c>
      <c r="Z26" s="510">
        <v>0</v>
      </c>
      <c r="AA26" s="510">
        <v>0</v>
      </c>
      <c r="AB26" s="510">
        <v>0</v>
      </c>
      <c r="AC26" s="510">
        <v>2</v>
      </c>
      <c r="AD26" s="510">
        <v>0</v>
      </c>
      <c r="AE26" s="510">
        <v>0</v>
      </c>
      <c r="AF26" s="510">
        <v>0</v>
      </c>
      <c r="AG26" s="510">
        <v>0</v>
      </c>
      <c r="AH26" s="510">
        <v>0</v>
      </c>
      <c r="AI26" s="510">
        <v>0</v>
      </c>
      <c r="AJ26" s="510">
        <v>0</v>
      </c>
      <c r="AK26" s="510">
        <v>0</v>
      </c>
      <c r="AL26" s="510">
        <v>0</v>
      </c>
      <c r="AM26" s="510">
        <v>3</v>
      </c>
      <c r="AN26" s="510">
        <v>0</v>
      </c>
      <c r="AO26" s="510">
        <v>0</v>
      </c>
      <c r="AP26" s="510">
        <v>0</v>
      </c>
      <c r="AQ26" s="510">
        <v>0</v>
      </c>
      <c r="AR26" s="510">
        <v>2</v>
      </c>
      <c r="AS26" s="510">
        <v>0</v>
      </c>
      <c r="AT26" s="510">
        <v>1</v>
      </c>
      <c r="AU26" s="510">
        <v>1</v>
      </c>
      <c r="AV26" s="510">
        <v>2</v>
      </c>
      <c r="AW26" s="510">
        <v>0</v>
      </c>
      <c r="AX26" s="510">
        <v>2</v>
      </c>
      <c r="AY26" s="510">
        <v>0</v>
      </c>
      <c r="AZ26" s="510">
        <v>0</v>
      </c>
      <c r="BA26" s="510">
        <v>0</v>
      </c>
      <c r="BB26" s="510">
        <v>0</v>
      </c>
      <c r="BC26" s="510">
        <v>0</v>
      </c>
      <c r="BD26" s="510">
        <v>0</v>
      </c>
      <c r="BE26" s="510">
        <v>0</v>
      </c>
      <c r="BF26" s="510">
        <v>0</v>
      </c>
      <c r="BG26" s="510">
        <v>0</v>
      </c>
      <c r="BH26" s="510">
        <v>0</v>
      </c>
      <c r="BI26" s="510">
        <v>1</v>
      </c>
      <c r="BJ26" s="510">
        <v>0</v>
      </c>
      <c r="BK26" s="510">
        <v>0</v>
      </c>
      <c r="BL26" s="510">
        <v>0</v>
      </c>
      <c r="BM26" s="510">
        <v>0</v>
      </c>
      <c r="BN26" s="511">
        <v>65</v>
      </c>
      <c r="BO26" s="426"/>
    </row>
    <row r="27" spans="1:67" s="26" customFormat="1" ht="20.100000000000001" customHeight="1" x14ac:dyDescent="0.2">
      <c r="A27" s="469" t="s">
        <v>195</v>
      </c>
      <c r="B27" s="470" t="s">
        <v>430</v>
      </c>
      <c r="C27" s="563" t="s">
        <v>127</v>
      </c>
      <c r="D27" s="510">
        <v>2</v>
      </c>
      <c r="E27" s="510">
        <v>0</v>
      </c>
      <c r="F27" s="510">
        <v>1</v>
      </c>
      <c r="G27" s="510">
        <v>0</v>
      </c>
      <c r="H27" s="510">
        <v>1</v>
      </c>
      <c r="I27" s="510">
        <v>0</v>
      </c>
      <c r="J27" s="510">
        <v>0</v>
      </c>
      <c r="K27" s="510">
        <v>0</v>
      </c>
      <c r="L27" s="510">
        <v>0</v>
      </c>
      <c r="M27" s="510">
        <v>15</v>
      </c>
      <c r="N27" s="510">
        <v>10</v>
      </c>
      <c r="O27" s="510">
        <v>0</v>
      </c>
      <c r="P27" s="510">
        <v>0</v>
      </c>
      <c r="Q27" s="510">
        <v>6</v>
      </c>
      <c r="R27" s="510">
        <v>3</v>
      </c>
      <c r="S27" s="510">
        <v>1</v>
      </c>
      <c r="T27" s="510">
        <v>1</v>
      </c>
      <c r="U27" s="510">
        <v>26</v>
      </c>
      <c r="V27" s="510">
        <v>1</v>
      </c>
      <c r="W27" s="510">
        <v>0</v>
      </c>
      <c r="X27" s="510">
        <v>1</v>
      </c>
      <c r="Y27" s="510">
        <v>0</v>
      </c>
      <c r="Z27" s="510">
        <v>12</v>
      </c>
      <c r="AA27" s="510">
        <v>0</v>
      </c>
      <c r="AB27" s="510">
        <v>1</v>
      </c>
      <c r="AC27" s="510">
        <v>1</v>
      </c>
      <c r="AD27" s="510">
        <v>0</v>
      </c>
      <c r="AE27" s="510">
        <v>0</v>
      </c>
      <c r="AF27" s="510">
        <v>0</v>
      </c>
      <c r="AG27" s="510">
        <v>0</v>
      </c>
      <c r="AH27" s="510">
        <v>2</v>
      </c>
      <c r="AI27" s="510">
        <v>0</v>
      </c>
      <c r="AJ27" s="510">
        <v>0</v>
      </c>
      <c r="AK27" s="510">
        <v>2</v>
      </c>
      <c r="AL27" s="510">
        <v>0</v>
      </c>
      <c r="AM27" s="510">
        <v>6</v>
      </c>
      <c r="AN27" s="510">
        <v>0</v>
      </c>
      <c r="AO27" s="510">
        <v>0</v>
      </c>
      <c r="AP27" s="510">
        <v>1</v>
      </c>
      <c r="AQ27" s="510">
        <v>0</v>
      </c>
      <c r="AR27" s="510">
        <v>0</v>
      </c>
      <c r="AS27" s="510">
        <v>0</v>
      </c>
      <c r="AT27" s="510">
        <v>4</v>
      </c>
      <c r="AU27" s="510">
        <v>5</v>
      </c>
      <c r="AV27" s="510">
        <v>10</v>
      </c>
      <c r="AW27" s="510">
        <v>0</v>
      </c>
      <c r="AX27" s="510">
        <v>4</v>
      </c>
      <c r="AY27" s="510">
        <v>0</v>
      </c>
      <c r="AZ27" s="510">
        <v>0</v>
      </c>
      <c r="BA27" s="510">
        <v>0</v>
      </c>
      <c r="BB27" s="510">
        <v>0</v>
      </c>
      <c r="BC27" s="510">
        <v>0</v>
      </c>
      <c r="BD27" s="510">
        <v>0</v>
      </c>
      <c r="BE27" s="510">
        <v>0</v>
      </c>
      <c r="BF27" s="510">
        <v>0</v>
      </c>
      <c r="BG27" s="510">
        <v>0</v>
      </c>
      <c r="BH27" s="510">
        <v>0</v>
      </c>
      <c r="BI27" s="510">
        <v>0</v>
      </c>
      <c r="BJ27" s="510">
        <v>0</v>
      </c>
      <c r="BK27" s="510">
        <v>0</v>
      </c>
      <c r="BL27" s="510">
        <v>2</v>
      </c>
      <c r="BM27" s="510">
        <v>0</v>
      </c>
      <c r="BN27" s="511">
        <v>118</v>
      </c>
      <c r="BO27" s="426"/>
    </row>
    <row r="28" spans="1:67" s="26" customFormat="1" ht="20.100000000000001" customHeight="1" x14ac:dyDescent="0.2">
      <c r="A28" s="469" t="s">
        <v>200</v>
      </c>
      <c r="B28" s="470" t="s">
        <v>431</v>
      </c>
      <c r="C28" s="563" t="s">
        <v>127</v>
      </c>
      <c r="D28" s="510">
        <v>0</v>
      </c>
      <c r="E28" s="510">
        <v>0</v>
      </c>
      <c r="F28" s="510">
        <v>0</v>
      </c>
      <c r="G28" s="510">
        <v>2</v>
      </c>
      <c r="H28" s="510">
        <v>0</v>
      </c>
      <c r="I28" s="510">
        <v>0</v>
      </c>
      <c r="J28" s="510">
        <v>0</v>
      </c>
      <c r="K28" s="510">
        <v>0</v>
      </c>
      <c r="L28" s="510">
        <v>0</v>
      </c>
      <c r="M28" s="510">
        <v>3</v>
      </c>
      <c r="N28" s="510">
        <v>0</v>
      </c>
      <c r="O28" s="510">
        <v>0</v>
      </c>
      <c r="P28" s="510">
        <v>0</v>
      </c>
      <c r="Q28" s="510">
        <v>0</v>
      </c>
      <c r="R28" s="510">
        <v>0</v>
      </c>
      <c r="S28" s="510">
        <v>0</v>
      </c>
      <c r="T28" s="510">
        <v>0</v>
      </c>
      <c r="U28" s="510">
        <v>0</v>
      </c>
      <c r="V28" s="510">
        <v>63</v>
      </c>
      <c r="W28" s="510">
        <v>0</v>
      </c>
      <c r="X28" s="510">
        <v>0</v>
      </c>
      <c r="Y28" s="510">
        <v>0</v>
      </c>
      <c r="Z28" s="510">
        <v>0</v>
      </c>
      <c r="AA28" s="510">
        <v>0</v>
      </c>
      <c r="AB28" s="510">
        <v>1</v>
      </c>
      <c r="AC28" s="510">
        <v>0</v>
      </c>
      <c r="AD28" s="510">
        <v>0</v>
      </c>
      <c r="AE28" s="510">
        <v>0</v>
      </c>
      <c r="AF28" s="510">
        <v>0</v>
      </c>
      <c r="AG28" s="510">
        <v>0</v>
      </c>
      <c r="AH28" s="510">
        <v>0</v>
      </c>
      <c r="AI28" s="510">
        <v>0</v>
      </c>
      <c r="AJ28" s="510">
        <v>1</v>
      </c>
      <c r="AK28" s="510">
        <v>0</v>
      </c>
      <c r="AL28" s="510">
        <v>0</v>
      </c>
      <c r="AM28" s="510">
        <v>0</v>
      </c>
      <c r="AN28" s="510">
        <v>1</v>
      </c>
      <c r="AO28" s="510">
        <v>0</v>
      </c>
      <c r="AP28" s="510">
        <v>0</v>
      </c>
      <c r="AQ28" s="510">
        <v>0</v>
      </c>
      <c r="AR28" s="510">
        <v>0</v>
      </c>
      <c r="AS28" s="510">
        <v>0</v>
      </c>
      <c r="AT28" s="510">
        <v>0</v>
      </c>
      <c r="AU28" s="510">
        <v>3</v>
      </c>
      <c r="AV28" s="510">
        <v>0</v>
      </c>
      <c r="AW28" s="510">
        <v>0</v>
      </c>
      <c r="AX28" s="510">
        <v>0</v>
      </c>
      <c r="AY28" s="510">
        <v>0</v>
      </c>
      <c r="AZ28" s="510">
        <v>0</v>
      </c>
      <c r="BA28" s="510">
        <v>0</v>
      </c>
      <c r="BB28" s="510">
        <v>0</v>
      </c>
      <c r="BC28" s="510">
        <v>0</v>
      </c>
      <c r="BD28" s="510">
        <v>0</v>
      </c>
      <c r="BE28" s="510">
        <v>0</v>
      </c>
      <c r="BF28" s="510">
        <v>0</v>
      </c>
      <c r="BG28" s="510">
        <v>0</v>
      </c>
      <c r="BH28" s="510">
        <v>0</v>
      </c>
      <c r="BI28" s="510">
        <v>0</v>
      </c>
      <c r="BJ28" s="510">
        <v>0</v>
      </c>
      <c r="BK28" s="510">
        <v>0</v>
      </c>
      <c r="BL28" s="510">
        <v>0</v>
      </c>
      <c r="BM28" s="510">
        <v>0</v>
      </c>
      <c r="BN28" s="511">
        <v>74</v>
      </c>
      <c r="BO28" s="426"/>
    </row>
    <row r="29" spans="1:67" s="26" customFormat="1" ht="20.100000000000001" customHeight="1" x14ac:dyDescent="0.2">
      <c r="A29" s="469" t="s">
        <v>202</v>
      </c>
      <c r="B29" s="470" t="s">
        <v>514</v>
      </c>
      <c r="C29" s="563" t="s">
        <v>132</v>
      </c>
      <c r="D29" s="510">
        <v>0</v>
      </c>
      <c r="E29" s="510">
        <v>0</v>
      </c>
      <c r="F29" s="510">
        <v>0</v>
      </c>
      <c r="G29" s="510">
        <v>0</v>
      </c>
      <c r="H29" s="510">
        <v>2</v>
      </c>
      <c r="I29" s="510">
        <v>0</v>
      </c>
      <c r="J29" s="510">
        <v>3</v>
      </c>
      <c r="K29" s="510">
        <v>0</v>
      </c>
      <c r="L29" s="510">
        <v>0</v>
      </c>
      <c r="M29" s="510">
        <v>3</v>
      </c>
      <c r="N29" s="510">
        <v>0</v>
      </c>
      <c r="O29" s="510">
        <v>0</v>
      </c>
      <c r="P29" s="510">
        <v>4</v>
      </c>
      <c r="Q29" s="510">
        <v>0</v>
      </c>
      <c r="R29" s="510">
        <v>1</v>
      </c>
      <c r="S29" s="510">
        <v>0</v>
      </c>
      <c r="T29" s="510">
        <v>0</v>
      </c>
      <c r="U29" s="510">
        <v>0</v>
      </c>
      <c r="V29" s="510">
        <v>1</v>
      </c>
      <c r="W29" s="510">
        <v>8</v>
      </c>
      <c r="X29" s="510">
        <v>0</v>
      </c>
      <c r="Y29" s="510">
        <v>7</v>
      </c>
      <c r="Z29" s="510">
        <v>3</v>
      </c>
      <c r="AA29" s="510">
        <v>0</v>
      </c>
      <c r="AB29" s="510">
        <v>0</v>
      </c>
      <c r="AC29" s="510">
        <v>0</v>
      </c>
      <c r="AD29" s="510">
        <v>1</v>
      </c>
      <c r="AE29" s="510">
        <v>0</v>
      </c>
      <c r="AF29" s="510">
        <v>0</v>
      </c>
      <c r="AG29" s="510">
        <v>3</v>
      </c>
      <c r="AH29" s="510">
        <v>1</v>
      </c>
      <c r="AI29" s="510">
        <v>0</v>
      </c>
      <c r="AJ29" s="510">
        <v>4</v>
      </c>
      <c r="AK29" s="510">
        <v>3</v>
      </c>
      <c r="AL29" s="510">
        <v>0</v>
      </c>
      <c r="AM29" s="510">
        <v>3</v>
      </c>
      <c r="AN29" s="510">
        <v>0</v>
      </c>
      <c r="AO29" s="510">
        <v>0</v>
      </c>
      <c r="AP29" s="510">
        <v>5</v>
      </c>
      <c r="AQ29" s="510">
        <v>2</v>
      </c>
      <c r="AR29" s="510">
        <v>1</v>
      </c>
      <c r="AS29" s="510">
        <v>0</v>
      </c>
      <c r="AT29" s="510">
        <v>1</v>
      </c>
      <c r="AU29" s="510">
        <v>1</v>
      </c>
      <c r="AV29" s="510">
        <v>2</v>
      </c>
      <c r="AW29" s="510">
        <v>0</v>
      </c>
      <c r="AX29" s="510">
        <v>1</v>
      </c>
      <c r="AY29" s="510">
        <v>1</v>
      </c>
      <c r="AZ29" s="510">
        <v>0</v>
      </c>
      <c r="BA29" s="510">
        <v>1</v>
      </c>
      <c r="BB29" s="510">
        <v>0</v>
      </c>
      <c r="BC29" s="510">
        <v>0</v>
      </c>
      <c r="BD29" s="510">
        <v>0</v>
      </c>
      <c r="BE29" s="510">
        <v>0</v>
      </c>
      <c r="BF29" s="510">
        <v>0</v>
      </c>
      <c r="BG29" s="510">
        <v>0</v>
      </c>
      <c r="BH29" s="510">
        <v>0</v>
      </c>
      <c r="BI29" s="510">
        <v>0</v>
      </c>
      <c r="BJ29" s="510">
        <v>0</v>
      </c>
      <c r="BK29" s="510">
        <v>0</v>
      </c>
      <c r="BL29" s="510">
        <v>2</v>
      </c>
      <c r="BM29" s="510">
        <v>0</v>
      </c>
      <c r="BN29" s="511">
        <v>64</v>
      </c>
      <c r="BO29" s="426"/>
    </row>
    <row r="30" spans="1:67" s="26" customFormat="1" ht="20.100000000000001" customHeight="1" x14ac:dyDescent="0.2">
      <c r="A30" s="469" t="s">
        <v>205</v>
      </c>
      <c r="B30" s="470" t="s">
        <v>433</v>
      </c>
      <c r="C30" s="563" t="s">
        <v>127</v>
      </c>
      <c r="D30" s="510">
        <v>0</v>
      </c>
      <c r="E30" s="510">
        <v>0</v>
      </c>
      <c r="F30" s="510">
        <v>1</v>
      </c>
      <c r="G30" s="510">
        <v>0</v>
      </c>
      <c r="H30" s="510">
        <v>6</v>
      </c>
      <c r="I30" s="510">
        <v>0</v>
      </c>
      <c r="J30" s="510">
        <v>0</v>
      </c>
      <c r="K30" s="510">
        <v>0</v>
      </c>
      <c r="L30" s="510">
        <v>2</v>
      </c>
      <c r="M30" s="510">
        <v>11</v>
      </c>
      <c r="N30" s="510">
        <v>4</v>
      </c>
      <c r="O30" s="510">
        <v>0</v>
      </c>
      <c r="P30" s="510">
        <v>0</v>
      </c>
      <c r="Q30" s="510">
        <v>1</v>
      </c>
      <c r="R30" s="510">
        <v>0</v>
      </c>
      <c r="S30" s="510">
        <v>0</v>
      </c>
      <c r="T30" s="510">
        <v>0</v>
      </c>
      <c r="U30" s="510">
        <v>0</v>
      </c>
      <c r="V30" s="510">
        <v>0</v>
      </c>
      <c r="W30" s="510">
        <v>0</v>
      </c>
      <c r="X30" s="510">
        <v>72</v>
      </c>
      <c r="Y30" s="510">
        <v>0</v>
      </c>
      <c r="Z30" s="510">
        <v>4</v>
      </c>
      <c r="AA30" s="510">
        <v>0</v>
      </c>
      <c r="AB30" s="510">
        <v>0</v>
      </c>
      <c r="AC30" s="510">
        <v>0</v>
      </c>
      <c r="AD30" s="510">
        <v>0</v>
      </c>
      <c r="AE30" s="510">
        <v>0</v>
      </c>
      <c r="AF30" s="510">
        <v>0</v>
      </c>
      <c r="AG30" s="510">
        <v>0</v>
      </c>
      <c r="AH30" s="510">
        <v>6</v>
      </c>
      <c r="AI30" s="510">
        <v>0</v>
      </c>
      <c r="AJ30" s="510">
        <v>8</v>
      </c>
      <c r="AK30" s="510">
        <v>1</v>
      </c>
      <c r="AL30" s="510">
        <v>0</v>
      </c>
      <c r="AM30" s="510">
        <v>0</v>
      </c>
      <c r="AN30" s="510">
        <v>0</v>
      </c>
      <c r="AO30" s="510">
        <v>0</v>
      </c>
      <c r="AP30" s="510">
        <v>4</v>
      </c>
      <c r="AQ30" s="510">
        <v>0</v>
      </c>
      <c r="AR30" s="510">
        <v>0</v>
      </c>
      <c r="AS30" s="510">
        <v>0</v>
      </c>
      <c r="AT30" s="510">
        <v>0</v>
      </c>
      <c r="AU30" s="510">
        <v>0</v>
      </c>
      <c r="AV30" s="510">
        <v>1</v>
      </c>
      <c r="AW30" s="510">
        <v>0</v>
      </c>
      <c r="AX30" s="510">
        <v>9</v>
      </c>
      <c r="AY30" s="510">
        <v>0</v>
      </c>
      <c r="AZ30" s="510">
        <v>0</v>
      </c>
      <c r="BA30" s="510">
        <v>0</v>
      </c>
      <c r="BB30" s="510">
        <v>0</v>
      </c>
      <c r="BC30" s="510">
        <v>0</v>
      </c>
      <c r="BD30" s="510">
        <v>0</v>
      </c>
      <c r="BE30" s="510">
        <v>0</v>
      </c>
      <c r="BF30" s="510">
        <v>0</v>
      </c>
      <c r="BG30" s="510">
        <v>0</v>
      </c>
      <c r="BH30" s="510">
        <v>0</v>
      </c>
      <c r="BI30" s="510">
        <v>0</v>
      </c>
      <c r="BJ30" s="510">
        <v>0</v>
      </c>
      <c r="BK30" s="510">
        <v>0</v>
      </c>
      <c r="BL30" s="510">
        <v>5</v>
      </c>
      <c r="BM30" s="510">
        <v>0</v>
      </c>
      <c r="BN30" s="511">
        <v>135</v>
      </c>
      <c r="BO30" s="426"/>
    </row>
    <row r="31" spans="1:67" s="26" customFormat="1" ht="20.100000000000001" customHeight="1" x14ac:dyDescent="0.2">
      <c r="A31" s="469" t="s">
        <v>209</v>
      </c>
      <c r="B31" s="470" t="s">
        <v>434</v>
      </c>
      <c r="C31" s="563" t="s">
        <v>132</v>
      </c>
      <c r="D31" s="510">
        <v>0</v>
      </c>
      <c r="E31" s="510">
        <v>0</v>
      </c>
      <c r="F31" s="510">
        <v>0</v>
      </c>
      <c r="G31" s="510">
        <v>0</v>
      </c>
      <c r="H31" s="510">
        <v>3</v>
      </c>
      <c r="I31" s="510">
        <v>0</v>
      </c>
      <c r="J31" s="510">
        <v>1</v>
      </c>
      <c r="K31" s="510">
        <v>0</v>
      </c>
      <c r="L31" s="510">
        <v>0</v>
      </c>
      <c r="M31" s="510">
        <v>2</v>
      </c>
      <c r="N31" s="510">
        <v>2</v>
      </c>
      <c r="O31" s="510">
        <v>0</v>
      </c>
      <c r="P31" s="510">
        <v>0</v>
      </c>
      <c r="Q31" s="510">
        <v>2</v>
      </c>
      <c r="R31" s="510">
        <v>1</v>
      </c>
      <c r="S31" s="510">
        <v>0</v>
      </c>
      <c r="T31" s="510">
        <v>0</v>
      </c>
      <c r="U31" s="510">
        <v>0</v>
      </c>
      <c r="V31" s="510">
        <v>0</v>
      </c>
      <c r="W31" s="510">
        <v>1</v>
      </c>
      <c r="X31" s="510">
        <v>2</v>
      </c>
      <c r="Y31" s="510">
        <v>4</v>
      </c>
      <c r="Z31" s="510">
        <v>1</v>
      </c>
      <c r="AA31" s="510">
        <v>1</v>
      </c>
      <c r="AB31" s="510">
        <v>0</v>
      </c>
      <c r="AC31" s="510">
        <v>0</v>
      </c>
      <c r="AD31" s="510">
        <v>0</v>
      </c>
      <c r="AE31" s="510">
        <v>0</v>
      </c>
      <c r="AF31" s="510">
        <v>1</v>
      </c>
      <c r="AG31" s="510">
        <v>0</v>
      </c>
      <c r="AH31" s="510">
        <v>4</v>
      </c>
      <c r="AI31" s="510">
        <v>0</v>
      </c>
      <c r="AJ31" s="510">
        <v>2</v>
      </c>
      <c r="AK31" s="510">
        <v>2</v>
      </c>
      <c r="AL31" s="510">
        <v>0</v>
      </c>
      <c r="AM31" s="510">
        <v>1</v>
      </c>
      <c r="AN31" s="510">
        <v>0</v>
      </c>
      <c r="AO31" s="510">
        <v>0</v>
      </c>
      <c r="AP31" s="510">
        <v>0</v>
      </c>
      <c r="AQ31" s="510">
        <v>0</v>
      </c>
      <c r="AR31" s="510">
        <v>0</v>
      </c>
      <c r="AS31" s="510">
        <v>0</v>
      </c>
      <c r="AT31" s="510">
        <v>1</v>
      </c>
      <c r="AU31" s="510">
        <v>0</v>
      </c>
      <c r="AV31" s="510">
        <v>0</v>
      </c>
      <c r="AW31" s="510">
        <v>0</v>
      </c>
      <c r="AX31" s="510">
        <v>2</v>
      </c>
      <c r="AY31" s="510">
        <v>0</v>
      </c>
      <c r="AZ31" s="510">
        <v>0</v>
      </c>
      <c r="BA31" s="510">
        <v>0</v>
      </c>
      <c r="BB31" s="510">
        <v>0</v>
      </c>
      <c r="BC31" s="510">
        <v>0</v>
      </c>
      <c r="BD31" s="510">
        <v>0</v>
      </c>
      <c r="BE31" s="510">
        <v>0</v>
      </c>
      <c r="BF31" s="510">
        <v>0</v>
      </c>
      <c r="BG31" s="510">
        <v>0</v>
      </c>
      <c r="BH31" s="510">
        <v>0</v>
      </c>
      <c r="BI31" s="510">
        <v>0</v>
      </c>
      <c r="BJ31" s="510">
        <v>0</v>
      </c>
      <c r="BK31" s="510">
        <v>0</v>
      </c>
      <c r="BL31" s="510">
        <v>2</v>
      </c>
      <c r="BM31" s="510">
        <v>0</v>
      </c>
      <c r="BN31" s="511">
        <v>35</v>
      </c>
      <c r="BO31" s="426"/>
    </row>
    <row r="32" spans="1:67" s="26" customFormat="1" ht="20.100000000000001" customHeight="1" x14ac:dyDescent="0.2">
      <c r="A32" s="469" t="s">
        <v>209</v>
      </c>
      <c r="B32" s="470" t="s">
        <v>435</v>
      </c>
      <c r="C32" s="563" t="s">
        <v>132</v>
      </c>
      <c r="D32" s="510">
        <v>0</v>
      </c>
      <c r="E32" s="510">
        <v>0</v>
      </c>
      <c r="F32" s="510">
        <v>0</v>
      </c>
      <c r="G32" s="510">
        <v>0</v>
      </c>
      <c r="H32" s="510">
        <v>6</v>
      </c>
      <c r="I32" s="510">
        <v>0</v>
      </c>
      <c r="J32" s="510">
        <v>0</v>
      </c>
      <c r="K32" s="510">
        <v>0</v>
      </c>
      <c r="L32" s="510">
        <v>0</v>
      </c>
      <c r="M32" s="510">
        <v>7</v>
      </c>
      <c r="N32" s="510">
        <v>1</v>
      </c>
      <c r="O32" s="510">
        <v>0</v>
      </c>
      <c r="P32" s="510">
        <v>0</v>
      </c>
      <c r="Q32" s="510">
        <v>5</v>
      </c>
      <c r="R32" s="510">
        <v>0</v>
      </c>
      <c r="S32" s="510">
        <v>0</v>
      </c>
      <c r="T32" s="510">
        <v>0</v>
      </c>
      <c r="U32" s="510">
        <v>1</v>
      </c>
      <c r="V32" s="510">
        <v>0</v>
      </c>
      <c r="W32" s="510">
        <v>0</v>
      </c>
      <c r="X32" s="510">
        <v>6</v>
      </c>
      <c r="Y32" s="510">
        <v>39</v>
      </c>
      <c r="Z32" s="510">
        <v>4</v>
      </c>
      <c r="AA32" s="510">
        <v>2</v>
      </c>
      <c r="AB32" s="510">
        <v>0</v>
      </c>
      <c r="AC32" s="510">
        <v>2</v>
      </c>
      <c r="AD32" s="510">
        <v>0</v>
      </c>
      <c r="AE32" s="510">
        <v>0</v>
      </c>
      <c r="AF32" s="510">
        <v>0</v>
      </c>
      <c r="AG32" s="510">
        <v>3</v>
      </c>
      <c r="AH32" s="510">
        <v>4</v>
      </c>
      <c r="AI32" s="510">
        <v>1</v>
      </c>
      <c r="AJ32" s="510">
        <v>18</v>
      </c>
      <c r="AK32" s="510">
        <v>1</v>
      </c>
      <c r="AL32" s="510">
        <v>0</v>
      </c>
      <c r="AM32" s="510">
        <v>1</v>
      </c>
      <c r="AN32" s="510">
        <v>2</v>
      </c>
      <c r="AO32" s="510">
        <v>0</v>
      </c>
      <c r="AP32" s="510">
        <v>1</v>
      </c>
      <c r="AQ32" s="510">
        <v>1</v>
      </c>
      <c r="AR32" s="510">
        <v>0</v>
      </c>
      <c r="AS32" s="510">
        <v>0</v>
      </c>
      <c r="AT32" s="510">
        <v>0</v>
      </c>
      <c r="AU32" s="510">
        <v>2</v>
      </c>
      <c r="AV32" s="510">
        <v>0</v>
      </c>
      <c r="AW32" s="510">
        <v>0</v>
      </c>
      <c r="AX32" s="510">
        <v>1</v>
      </c>
      <c r="AY32" s="510">
        <v>0</v>
      </c>
      <c r="AZ32" s="510">
        <v>0</v>
      </c>
      <c r="BA32" s="510">
        <v>0</v>
      </c>
      <c r="BB32" s="510">
        <v>0</v>
      </c>
      <c r="BC32" s="510">
        <v>0</v>
      </c>
      <c r="BD32" s="510">
        <v>1</v>
      </c>
      <c r="BE32" s="510">
        <v>0</v>
      </c>
      <c r="BF32" s="510">
        <v>0</v>
      </c>
      <c r="BG32" s="510">
        <v>0</v>
      </c>
      <c r="BH32" s="510">
        <v>0</v>
      </c>
      <c r="BI32" s="510">
        <v>2</v>
      </c>
      <c r="BJ32" s="510">
        <v>0</v>
      </c>
      <c r="BK32" s="510">
        <v>0</v>
      </c>
      <c r="BL32" s="510">
        <v>5</v>
      </c>
      <c r="BM32" s="510">
        <v>1</v>
      </c>
      <c r="BN32" s="511">
        <v>117</v>
      </c>
      <c r="BO32" s="426"/>
    </row>
    <row r="33" spans="1:67" s="26" customFormat="1" ht="20.100000000000001" customHeight="1" x14ac:dyDescent="0.2">
      <c r="A33" s="469" t="s">
        <v>209</v>
      </c>
      <c r="B33" s="470" t="s">
        <v>436</v>
      </c>
      <c r="C33" s="563" t="s">
        <v>132</v>
      </c>
      <c r="D33" s="510">
        <v>2</v>
      </c>
      <c r="E33" s="510">
        <v>1</v>
      </c>
      <c r="F33" s="510">
        <v>0</v>
      </c>
      <c r="G33" s="510">
        <v>1</v>
      </c>
      <c r="H33" s="510">
        <v>14</v>
      </c>
      <c r="I33" s="510">
        <v>0</v>
      </c>
      <c r="J33" s="510">
        <v>2</v>
      </c>
      <c r="K33" s="510">
        <v>0</v>
      </c>
      <c r="L33" s="510">
        <v>0</v>
      </c>
      <c r="M33" s="510">
        <v>19</v>
      </c>
      <c r="N33" s="510">
        <v>3</v>
      </c>
      <c r="O33" s="510">
        <v>0</v>
      </c>
      <c r="P33" s="510">
        <v>0</v>
      </c>
      <c r="Q33" s="510">
        <v>5</v>
      </c>
      <c r="R33" s="510">
        <v>2</v>
      </c>
      <c r="S33" s="510">
        <v>0</v>
      </c>
      <c r="T33" s="510">
        <v>2</v>
      </c>
      <c r="U33" s="510">
        <v>0</v>
      </c>
      <c r="V33" s="510">
        <v>4</v>
      </c>
      <c r="W33" s="510">
        <v>0</v>
      </c>
      <c r="X33" s="510">
        <v>5</v>
      </c>
      <c r="Y33" s="510">
        <v>87</v>
      </c>
      <c r="Z33" s="510">
        <v>2</v>
      </c>
      <c r="AA33" s="510">
        <v>2</v>
      </c>
      <c r="AB33" s="510">
        <v>3</v>
      </c>
      <c r="AC33" s="510">
        <v>0</v>
      </c>
      <c r="AD33" s="510">
        <v>0</v>
      </c>
      <c r="AE33" s="510">
        <v>0</v>
      </c>
      <c r="AF33" s="510">
        <v>0</v>
      </c>
      <c r="AG33" s="510">
        <v>0</v>
      </c>
      <c r="AH33" s="510">
        <v>4</v>
      </c>
      <c r="AI33" s="510">
        <v>1</v>
      </c>
      <c r="AJ33" s="510">
        <v>8</v>
      </c>
      <c r="AK33" s="510">
        <v>5</v>
      </c>
      <c r="AL33" s="510">
        <v>0</v>
      </c>
      <c r="AM33" s="510">
        <v>0</v>
      </c>
      <c r="AN33" s="510">
        <v>0</v>
      </c>
      <c r="AO33" s="510">
        <v>1</v>
      </c>
      <c r="AP33" s="510">
        <v>1</v>
      </c>
      <c r="AQ33" s="510">
        <v>1</v>
      </c>
      <c r="AR33" s="510">
        <v>2</v>
      </c>
      <c r="AS33" s="510">
        <v>1</v>
      </c>
      <c r="AT33" s="510">
        <v>10</v>
      </c>
      <c r="AU33" s="510">
        <v>0</v>
      </c>
      <c r="AV33" s="510">
        <v>0</v>
      </c>
      <c r="AW33" s="510">
        <v>1</v>
      </c>
      <c r="AX33" s="510">
        <v>8</v>
      </c>
      <c r="AY33" s="510">
        <v>2</v>
      </c>
      <c r="AZ33" s="510">
        <v>0</v>
      </c>
      <c r="BA33" s="510">
        <v>0</v>
      </c>
      <c r="BB33" s="510">
        <v>0</v>
      </c>
      <c r="BC33" s="510">
        <v>0</v>
      </c>
      <c r="BD33" s="510">
        <v>0</v>
      </c>
      <c r="BE33" s="510">
        <v>1</v>
      </c>
      <c r="BF33" s="510">
        <v>0</v>
      </c>
      <c r="BG33" s="510">
        <v>0</v>
      </c>
      <c r="BH33" s="510">
        <v>0</v>
      </c>
      <c r="BI33" s="510">
        <v>2</v>
      </c>
      <c r="BJ33" s="510">
        <v>0</v>
      </c>
      <c r="BK33" s="510">
        <v>0</v>
      </c>
      <c r="BL33" s="510">
        <v>2</v>
      </c>
      <c r="BM33" s="510">
        <v>0</v>
      </c>
      <c r="BN33" s="511">
        <v>204</v>
      </c>
      <c r="BO33" s="426"/>
    </row>
    <row r="34" spans="1:67" s="26" customFormat="1" ht="20.100000000000001" customHeight="1" x14ac:dyDescent="0.2">
      <c r="A34" s="469" t="s">
        <v>217</v>
      </c>
      <c r="B34" s="470" t="s">
        <v>437</v>
      </c>
      <c r="C34" s="563" t="s">
        <v>132</v>
      </c>
      <c r="D34" s="510">
        <v>0</v>
      </c>
      <c r="E34" s="510">
        <v>0</v>
      </c>
      <c r="F34" s="510">
        <v>0</v>
      </c>
      <c r="G34" s="510">
        <v>0</v>
      </c>
      <c r="H34" s="510">
        <v>7</v>
      </c>
      <c r="I34" s="510">
        <v>0</v>
      </c>
      <c r="J34" s="510">
        <v>0</v>
      </c>
      <c r="K34" s="510">
        <v>0</v>
      </c>
      <c r="L34" s="510">
        <v>0</v>
      </c>
      <c r="M34" s="510">
        <v>4</v>
      </c>
      <c r="N34" s="510">
        <v>1</v>
      </c>
      <c r="O34" s="510">
        <v>0</v>
      </c>
      <c r="P34" s="510">
        <v>1</v>
      </c>
      <c r="Q34" s="510">
        <v>6</v>
      </c>
      <c r="R34" s="510">
        <v>1</v>
      </c>
      <c r="S34" s="510">
        <v>0</v>
      </c>
      <c r="T34" s="510">
        <v>0</v>
      </c>
      <c r="U34" s="510">
        <v>1</v>
      </c>
      <c r="V34" s="510">
        <v>0</v>
      </c>
      <c r="W34" s="510">
        <v>0</v>
      </c>
      <c r="X34" s="510">
        <v>0</v>
      </c>
      <c r="Y34" s="510">
        <v>0</v>
      </c>
      <c r="Z34" s="510">
        <v>83</v>
      </c>
      <c r="AA34" s="510">
        <v>0</v>
      </c>
      <c r="AB34" s="510">
        <v>0</v>
      </c>
      <c r="AC34" s="510">
        <v>0</v>
      </c>
      <c r="AD34" s="510">
        <v>0</v>
      </c>
      <c r="AE34" s="510">
        <v>0</v>
      </c>
      <c r="AF34" s="510">
        <v>0</v>
      </c>
      <c r="AG34" s="510">
        <v>0</v>
      </c>
      <c r="AH34" s="510">
        <v>0</v>
      </c>
      <c r="AI34" s="510">
        <v>0</v>
      </c>
      <c r="AJ34" s="510">
        <v>1</v>
      </c>
      <c r="AK34" s="510">
        <v>0</v>
      </c>
      <c r="AL34" s="510">
        <v>0</v>
      </c>
      <c r="AM34" s="510">
        <v>5</v>
      </c>
      <c r="AN34" s="510">
        <v>0</v>
      </c>
      <c r="AO34" s="510">
        <v>0</v>
      </c>
      <c r="AP34" s="510">
        <v>0</v>
      </c>
      <c r="AQ34" s="510">
        <v>0</v>
      </c>
      <c r="AR34" s="510">
        <v>0</v>
      </c>
      <c r="AS34" s="510">
        <v>0</v>
      </c>
      <c r="AT34" s="510">
        <v>1</v>
      </c>
      <c r="AU34" s="510">
        <v>6</v>
      </c>
      <c r="AV34" s="510">
        <v>0</v>
      </c>
      <c r="AW34" s="510">
        <v>0</v>
      </c>
      <c r="AX34" s="510">
        <v>1</v>
      </c>
      <c r="AY34" s="510">
        <v>0</v>
      </c>
      <c r="AZ34" s="510">
        <v>0</v>
      </c>
      <c r="BA34" s="510">
        <v>0</v>
      </c>
      <c r="BB34" s="510">
        <v>0</v>
      </c>
      <c r="BC34" s="510">
        <v>0</v>
      </c>
      <c r="BD34" s="510">
        <v>0</v>
      </c>
      <c r="BE34" s="510">
        <v>1</v>
      </c>
      <c r="BF34" s="510">
        <v>0</v>
      </c>
      <c r="BG34" s="510">
        <v>0</v>
      </c>
      <c r="BH34" s="510">
        <v>0</v>
      </c>
      <c r="BI34" s="510">
        <v>15</v>
      </c>
      <c r="BJ34" s="510">
        <v>0</v>
      </c>
      <c r="BK34" s="510">
        <v>0</v>
      </c>
      <c r="BL34" s="510">
        <v>10</v>
      </c>
      <c r="BM34" s="510">
        <v>0</v>
      </c>
      <c r="BN34" s="511">
        <v>144</v>
      </c>
      <c r="BO34" s="426"/>
    </row>
    <row r="35" spans="1:67" s="26" customFormat="1" ht="20.100000000000001" customHeight="1" x14ac:dyDescent="0.2">
      <c r="A35" s="469" t="s">
        <v>217</v>
      </c>
      <c r="B35" s="470" t="s">
        <v>438</v>
      </c>
      <c r="C35" s="563" t="s">
        <v>127</v>
      </c>
      <c r="D35" s="510">
        <v>0</v>
      </c>
      <c r="E35" s="510">
        <v>1</v>
      </c>
      <c r="F35" s="510">
        <v>2</v>
      </c>
      <c r="G35" s="510">
        <v>0</v>
      </c>
      <c r="H35" s="510">
        <v>8</v>
      </c>
      <c r="I35" s="510">
        <v>0</v>
      </c>
      <c r="J35" s="510">
        <v>0</v>
      </c>
      <c r="K35" s="510">
        <v>0</v>
      </c>
      <c r="L35" s="510">
        <v>0</v>
      </c>
      <c r="M35" s="510">
        <v>2</v>
      </c>
      <c r="N35" s="510">
        <v>3</v>
      </c>
      <c r="O35" s="510">
        <v>0</v>
      </c>
      <c r="P35" s="510">
        <v>0</v>
      </c>
      <c r="Q35" s="510">
        <v>6</v>
      </c>
      <c r="R35" s="510">
        <v>4</v>
      </c>
      <c r="S35" s="510">
        <v>1</v>
      </c>
      <c r="T35" s="510">
        <v>0</v>
      </c>
      <c r="U35" s="510">
        <v>1</v>
      </c>
      <c r="V35" s="510">
        <v>0</v>
      </c>
      <c r="W35" s="510">
        <v>0</v>
      </c>
      <c r="X35" s="510">
        <v>0</v>
      </c>
      <c r="Y35" s="510">
        <v>0</v>
      </c>
      <c r="Z35" s="510">
        <v>60</v>
      </c>
      <c r="AA35" s="510">
        <v>1</v>
      </c>
      <c r="AB35" s="510">
        <v>0</v>
      </c>
      <c r="AC35" s="510">
        <v>0</v>
      </c>
      <c r="AD35" s="510">
        <v>0</v>
      </c>
      <c r="AE35" s="510">
        <v>2</v>
      </c>
      <c r="AF35" s="510">
        <v>1</v>
      </c>
      <c r="AG35" s="510">
        <v>0</v>
      </c>
      <c r="AH35" s="510">
        <v>2</v>
      </c>
      <c r="AI35" s="510">
        <v>0</v>
      </c>
      <c r="AJ35" s="510">
        <v>0</v>
      </c>
      <c r="AK35" s="510">
        <v>1</v>
      </c>
      <c r="AL35" s="510">
        <v>0</v>
      </c>
      <c r="AM35" s="510">
        <v>4</v>
      </c>
      <c r="AN35" s="510">
        <v>0</v>
      </c>
      <c r="AO35" s="510">
        <v>0</v>
      </c>
      <c r="AP35" s="510">
        <v>1</v>
      </c>
      <c r="AQ35" s="510">
        <v>1</v>
      </c>
      <c r="AR35" s="510">
        <v>0</v>
      </c>
      <c r="AS35" s="510">
        <v>0</v>
      </c>
      <c r="AT35" s="510">
        <v>0</v>
      </c>
      <c r="AU35" s="510">
        <v>0</v>
      </c>
      <c r="AV35" s="510">
        <v>0</v>
      </c>
      <c r="AW35" s="510">
        <v>0</v>
      </c>
      <c r="AX35" s="510">
        <v>0</v>
      </c>
      <c r="AY35" s="510">
        <v>1</v>
      </c>
      <c r="AZ35" s="510">
        <v>0</v>
      </c>
      <c r="BA35" s="510">
        <v>1</v>
      </c>
      <c r="BB35" s="510">
        <v>0</v>
      </c>
      <c r="BC35" s="510">
        <v>0</v>
      </c>
      <c r="BD35" s="510">
        <v>0</v>
      </c>
      <c r="BE35" s="510">
        <v>0</v>
      </c>
      <c r="BF35" s="510">
        <v>1</v>
      </c>
      <c r="BG35" s="510">
        <v>0</v>
      </c>
      <c r="BH35" s="510">
        <v>0</v>
      </c>
      <c r="BI35" s="510">
        <v>0</v>
      </c>
      <c r="BJ35" s="510">
        <v>0</v>
      </c>
      <c r="BK35" s="510">
        <v>0</v>
      </c>
      <c r="BL35" s="510">
        <v>5</v>
      </c>
      <c r="BM35" s="510">
        <v>0</v>
      </c>
      <c r="BN35" s="511">
        <v>109</v>
      </c>
      <c r="BO35" s="426"/>
    </row>
    <row r="36" spans="1:67" s="26" customFormat="1" ht="20.100000000000001" customHeight="1" x14ac:dyDescent="0.2">
      <c r="A36" s="469" t="s">
        <v>223</v>
      </c>
      <c r="B36" s="470" t="s">
        <v>439</v>
      </c>
      <c r="C36" s="563" t="s">
        <v>127</v>
      </c>
      <c r="D36" s="510">
        <v>0</v>
      </c>
      <c r="E36" s="510">
        <v>0</v>
      </c>
      <c r="F36" s="510">
        <v>0</v>
      </c>
      <c r="G36" s="510">
        <v>0</v>
      </c>
      <c r="H36" s="510">
        <v>1</v>
      </c>
      <c r="I36" s="510">
        <v>3</v>
      </c>
      <c r="J36" s="510">
        <v>0</v>
      </c>
      <c r="K36" s="510">
        <v>0</v>
      </c>
      <c r="L36" s="510">
        <v>0</v>
      </c>
      <c r="M36" s="510">
        <v>0</v>
      </c>
      <c r="N36" s="510">
        <v>0</v>
      </c>
      <c r="O36" s="510">
        <v>0</v>
      </c>
      <c r="P36" s="510">
        <v>0</v>
      </c>
      <c r="Q36" s="510">
        <v>1</v>
      </c>
      <c r="R36" s="510">
        <v>0</v>
      </c>
      <c r="S36" s="510">
        <v>2</v>
      </c>
      <c r="T36" s="510">
        <v>0</v>
      </c>
      <c r="U36" s="510">
        <v>0</v>
      </c>
      <c r="V36" s="510">
        <v>0</v>
      </c>
      <c r="W36" s="510">
        <v>0</v>
      </c>
      <c r="X36" s="510">
        <v>1</v>
      </c>
      <c r="Y36" s="510">
        <v>0</v>
      </c>
      <c r="Z36" s="510">
        <v>3</v>
      </c>
      <c r="AA36" s="510">
        <v>68</v>
      </c>
      <c r="AB36" s="510">
        <v>0</v>
      </c>
      <c r="AC36" s="510">
        <v>0</v>
      </c>
      <c r="AD36" s="510">
        <v>0</v>
      </c>
      <c r="AE36" s="510">
        <v>0</v>
      </c>
      <c r="AF36" s="510">
        <v>0</v>
      </c>
      <c r="AG36" s="510">
        <v>0</v>
      </c>
      <c r="AH36" s="510">
        <v>0</v>
      </c>
      <c r="AI36" s="510">
        <v>0</v>
      </c>
      <c r="AJ36" s="510">
        <v>0</v>
      </c>
      <c r="AK36" s="510">
        <v>0</v>
      </c>
      <c r="AL36" s="510">
        <v>2</v>
      </c>
      <c r="AM36" s="510">
        <v>0</v>
      </c>
      <c r="AN36" s="510">
        <v>0</v>
      </c>
      <c r="AO36" s="510">
        <v>0</v>
      </c>
      <c r="AP36" s="510">
        <v>0</v>
      </c>
      <c r="AQ36" s="510">
        <v>0</v>
      </c>
      <c r="AR36" s="510">
        <v>0</v>
      </c>
      <c r="AS36" s="510">
        <v>2</v>
      </c>
      <c r="AT36" s="510">
        <v>0</v>
      </c>
      <c r="AU36" s="510">
        <v>1</v>
      </c>
      <c r="AV36" s="510">
        <v>0</v>
      </c>
      <c r="AW36" s="510">
        <v>0</v>
      </c>
      <c r="AX36" s="510">
        <v>1</v>
      </c>
      <c r="AY36" s="510">
        <v>0</v>
      </c>
      <c r="AZ36" s="510">
        <v>0</v>
      </c>
      <c r="BA36" s="510">
        <v>11</v>
      </c>
      <c r="BB36" s="510">
        <v>0</v>
      </c>
      <c r="BC36" s="510">
        <v>0</v>
      </c>
      <c r="BD36" s="510">
        <v>0</v>
      </c>
      <c r="BE36" s="510">
        <v>0</v>
      </c>
      <c r="BF36" s="510">
        <v>1</v>
      </c>
      <c r="BG36" s="510">
        <v>0</v>
      </c>
      <c r="BH36" s="510">
        <v>0</v>
      </c>
      <c r="BI36" s="510">
        <v>4</v>
      </c>
      <c r="BJ36" s="510">
        <v>0</v>
      </c>
      <c r="BK36" s="510">
        <v>0</v>
      </c>
      <c r="BL36" s="510">
        <v>4</v>
      </c>
      <c r="BM36" s="510">
        <v>0</v>
      </c>
      <c r="BN36" s="511">
        <v>105</v>
      </c>
      <c r="BO36" s="426"/>
    </row>
    <row r="37" spans="1:67" s="26" customFormat="1" ht="20.100000000000001" customHeight="1" x14ac:dyDescent="0.2">
      <c r="A37" s="469" t="s">
        <v>227</v>
      </c>
      <c r="B37" s="470" t="s">
        <v>440</v>
      </c>
      <c r="C37" s="563" t="s">
        <v>127</v>
      </c>
      <c r="D37" s="510">
        <v>0</v>
      </c>
      <c r="E37" s="510">
        <v>0</v>
      </c>
      <c r="F37" s="510">
        <v>0</v>
      </c>
      <c r="G37" s="510">
        <v>0</v>
      </c>
      <c r="H37" s="510">
        <v>0</v>
      </c>
      <c r="I37" s="510">
        <v>0</v>
      </c>
      <c r="J37" s="510">
        <v>0</v>
      </c>
      <c r="K37" s="510">
        <v>0</v>
      </c>
      <c r="L37" s="510">
        <v>0</v>
      </c>
      <c r="M37" s="510">
        <v>0</v>
      </c>
      <c r="N37" s="510">
        <v>0</v>
      </c>
      <c r="O37" s="510">
        <v>0</v>
      </c>
      <c r="P37" s="510">
        <v>0</v>
      </c>
      <c r="Q37" s="510">
        <v>0</v>
      </c>
      <c r="R37" s="510">
        <v>0</v>
      </c>
      <c r="S37" s="510">
        <v>0</v>
      </c>
      <c r="T37" s="510">
        <v>0</v>
      </c>
      <c r="U37" s="510">
        <v>0</v>
      </c>
      <c r="V37" s="510">
        <v>0</v>
      </c>
      <c r="W37" s="510">
        <v>0</v>
      </c>
      <c r="X37" s="510">
        <v>0</v>
      </c>
      <c r="Y37" s="510">
        <v>0</v>
      </c>
      <c r="Z37" s="510">
        <v>0</v>
      </c>
      <c r="AA37" s="510">
        <v>0</v>
      </c>
      <c r="AB37" s="510">
        <v>40</v>
      </c>
      <c r="AC37" s="510">
        <v>0</v>
      </c>
      <c r="AD37" s="510">
        <v>0</v>
      </c>
      <c r="AE37" s="510">
        <v>0</v>
      </c>
      <c r="AF37" s="510">
        <v>0</v>
      </c>
      <c r="AG37" s="510">
        <v>0</v>
      </c>
      <c r="AH37" s="510">
        <v>0</v>
      </c>
      <c r="AI37" s="510">
        <v>0</v>
      </c>
      <c r="AJ37" s="510">
        <v>0</v>
      </c>
      <c r="AK37" s="510">
        <v>0</v>
      </c>
      <c r="AL37" s="510">
        <v>0</v>
      </c>
      <c r="AM37" s="510">
        <v>0</v>
      </c>
      <c r="AN37" s="510">
        <v>0</v>
      </c>
      <c r="AO37" s="510">
        <v>0</v>
      </c>
      <c r="AP37" s="510">
        <v>0</v>
      </c>
      <c r="AQ37" s="510">
        <v>0</v>
      </c>
      <c r="AR37" s="510">
        <v>0</v>
      </c>
      <c r="AS37" s="510">
        <v>0</v>
      </c>
      <c r="AT37" s="510">
        <v>0</v>
      </c>
      <c r="AU37" s="510">
        <v>0</v>
      </c>
      <c r="AV37" s="510">
        <v>0</v>
      </c>
      <c r="AW37" s="510">
        <v>0</v>
      </c>
      <c r="AX37" s="510">
        <v>0</v>
      </c>
      <c r="AY37" s="510">
        <v>0</v>
      </c>
      <c r="AZ37" s="510">
        <v>0</v>
      </c>
      <c r="BA37" s="510">
        <v>0</v>
      </c>
      <c r="BB37" s="510">
        <v>0</v>
      </c>
      <c r="BC37" s="510">
        <v>0</v>
      </c>
      <c r="BD37" s="510">
        <v>0</v>
      </c>
      <c r="BE37" s="510">
        <v>0</v>
      </c>
      <c r="BF37" s="510">
        <v>0</v>
      </c>
      <c r="BG37" s="510">
        <v>0</v>
      </c>
      <c r="BH37" s="510">
        <v>0</v>
      </c>
      <c r="BI37" s="510">
        <v>0</v>
      </c>
      <c r="BJ37" s="510">
        <v>0</v>
      </c>
      <c r="BK37" s="510">
        <v>0</v>
      </c>
      <c r="BL37" s="510">
        <v>0</v>
      </c>
      <c r="BM37" s="510">
        <v>0</v>
      </c>
      <c r="BN37" s="511">
        <v>40</v>
      </c>
      <c r="BO37" s="426"/>
    </row>
    <row r="38" spans="1:67" s="26" customFormat="1" ht="20.100000000000001" customHeight="1" x14ac:dyDescent="0.2">
      <c r="A38" s="469" t="s">
        <v>230</v>
      </c>
      <c r="B38" s="470" t="s">
        <v>441</v>
      </c>
      <c r="C38" s="563" t="s">
        <v>127</v>
      </c>
      <c r="D38" s="510">
        <v>0</v>
      </c>
      <c r="E38" s="510">
        <v>0</v>
      </c>
      <c r="F38" s="510">
        <v>1</v>
      </c>
      <c r="G38" s="510">
        <v>3</v>
      </c>
      <c r="H38" s="510">
        <v>0</v>
      </c>
      <c r="I38" s="510">
        <v>0</v>
      </c>
      <c r="J38" s="510">
        <v>0</v>
      </c>
      <c r="K38" s="510">
        <v>0</v>
      </c>
      <c r="L38" s="510">
        <v>0</v>
      </c>
      <c r="M38" s="510">
        <v>0</v>
      </c>
      <c r="N38" s="510">
        <v>0</v>
      </c>
      <c r="O38" s="510">
        <v>4</v>
      </c>
      <c r="P38" s="510">
        <v>0</v>
      </c>
      <c r="Q38" s="510">
        <v>2</v>
      </c>
      <c r="R38" s="510">
        <v>0</v>
      </c>
      <c r="S38" s="510">
        <v>0</v>
      </c>
      <c r="T38" s="510">
        <v>32</v>
      </c>
      <c r="U38" s="510">
        <v>0</v>
      </c>
      <c r="V38" s="510">
        <v>1</v>
      </c>
      <c r="W38" s="510">
        <v>0</v>
      </c>
      <c r="X38" s="510">
        <v>0</v>
      </c>
      <c r="Y38" s="510">
        <v>0</v>
      </c>
      <c r="Z38" s="510">
        <v>0</v>
      </c>
      <c r="AA38" s="510">
        <v>1</v>
      </c>
      <c r="AB38" s="510">
        <v>0</v>
      </c>
      <c r="AC38" s="510">
        <v>61</v>
      </c>
      <c r="AD38" s="510">
        <v>0</v>
      </c>
      <c r="AE38" s="510">
        <v>0</v>
      </c>
      <c r="AF38" s="510">
        <v>0</v>
      </c>
      <c r="AG38" s="510">
        <v>0</v>
      </c>
      <c r="AH38" s="510">
        <v>0</v>
      </c>
      <c r="AI38" s="510">
        <v>2</v>
      </c>
      <c r="AJ38" s="510">
        <v>0</v>
      </c>
      <c r="AK38" s="510">
        <v>0</v>
      </c>
      <c r="AL38" s="510">
        <v>0</v>
      </c>
      <c r="AM38" s="510">
        <v>0</v>
      </c>
      <c r="AN38" s="510">
        <v>1</v>
      </c>
      <c r="AO38" s="510">
        <v>0</v>
      </c>
      <c r="AP38" s="510">
        <v>0</v>
      </c>
      <c r="AQ38" s="510">
        <v>0</v>
      </c>
      <c r="AR38" s="510">
        <v>0</v>
      </c>
      <c r="AS38" s="510">
        <v>0</v>
      </c>
      <c r="AT38" s="510">
        <v>0</v>
      </c>
      <c r="AU38" s="510">
        <v>0</v>
      </c>
      <c r="AV38" s="510">
        <v>0</v>
      </c>
      <c r="AW38" s="510">
        <v>0</v>
      </c>
      <c r="AX38" s="510">
        <v>0</v>
      </c>
      <c r="AY38" s="510">
        <v>0</v>
      </c>
      <c r="AZ38" s="510">
        <v>0</v>
      </c>
      <c r="BA38" s="510">
        <v>0</v>
      </c>
      <c r="BB38" s="510">
        <v>0</v>
      </c>
      <c r="BC38" s="510">
        <v>0</v>
      </c>
      <c r="BD38" s="510">
        <v>0</v>
      </c>
      <c r="BE38" s="510">
        <v>0</v>
      </c>
      <c r="BF38" s="510">
        <v>0</v>
      </c>
      <c r="BG38" s="510">
        <v>0</v>
      </c>
      <c r="BH38" s="510">
        <v>0</v>
      </c>
      <c r="BI38" s="510">
        <v>0</v>
      </c>
      <c r="BJ38" s="510">
        <v>0</v>
      </c>
      <c r="BK38" s="510">
        <v>0</v>
      </c>
      <c r="BL38" s="510">
        <v>0</v>
      </c>
      <c r="BM38" s="510">
        <v>1</v>
      </c>
      <c r="BN38" s="511">
        <v>109</v>
      </c>
      <c r="BO38" s="426"/>
    </row>
    <row r="39" spans="1:67" s="26" customFormat="1" ht="20.100000000000001" customHeight="1" x14ac:dyDescent="0.2">
      <c r="A39" s="469" t="s">
        <v>230</v>
      </c>
      <c r="B39" s="470" t="s">
        <v>515</v>
      </c>
      <c r="C39" s="563" t="s">
        <v>132</v>
      </c>
      <c r="D39" s="510">
        <v>1</v>
      </c>
      <c r="E39" s="510">
        <v>0</v>
      </c>
      <c r="F39" s="510">
        <v>1</v>
      </c>
      <c r="G39" s="510">
        <v>4</v>
      </c>
      <c r="H39" s="510">
        <v>5</v>
      </c>
      <c r="I39" s="510">
        <v>0</v>
      </c>
      <c r="J39" s="510">
        <v>0</v>
      </c>
      <c r="K39" s="510">
        <v>0</v>
      </c>
      <c r="L39" s="510">
        <v>0</v>
      </c>
      <c r="M39" s="510">
        <v>3</v>
      </c>
      <c r="N39" s="510">
        <v>1</v>
      </c>
      <c r="O39" s="510">
        <v>0</v>
      </c>
      <c r="P39" s="510">
        <v>1</v>
      </c>
      <c r="Q39" s="510">
        <v>5</v>
      </c>
      <c r="R39" s="510">
        <v>1</v>
      </c>
      <c r="S39" s="510">
        <v>0</v>
      </c>
      <c r="T39" s="510">
        <v>5</v>
      </c>
      <c r="U39" s="510">
        <v>0</v>
      </c>
      <c r="V39" s="510">
        <v>0</v>
      </c>
      <c r="W39" s="510">
        <v>0</v>
      </c>
      <c r="X39" s="510">
        <v>1</v>
      </c>
      <c r="Y39" s="510">
        <v>0</v>
      </c>
      <c r="Z39" s="510">
        <v>4</v>
      </c>
      <c r="AA39" s="510">
        <v>0</v>
      </c>
      <c r="AB39" s="510">
        <v>0</v>
      </c>
      <c r="AC39" s="510">
        <v>5</v>
      </c>
      <c r="AD39" s="510">
        <v>0</v>
      </c>
      <c r="AE39" s="510">
        <v>1</v>
      </c>
      <c r="AF39" s="510">
        <v>0</v>
      </c>
      <c r="AG39" s="510">
        <v>0</v>
      </c>
      <c r="AH39" s="510">
        <v>0</v>
      </c>
      <c r="AI39" s="510">
        <v>0</v>
      </c>
      <c r="AJ39" s="510">
        <v>0</v>
      </c>
      <c r="AK39" s="510">
        <v>3</v>
      </c>
      <c r="AL39" s="510">
        <v>0</v>
      </c>
      <c r="AM39" s="510">
        <v>1</v>
      </c>
      <c r="AN39" s="510">
        <v>4</v>
      </c>
      <c r="AO39" s="510">
        <v>0</v>
      </c>
      <c r="AP39" s="510">
        <v>0</v>
      </c>
      <c r="AQ39" s="510">
        <v>0</v>
      </c>
      <c r="AR39" s="510">
        <v>0</v>
      </c>
      <c r="AS39" s="510">
        <v>0</v>
      </c>
      <c r="AT39" s="510">
        <v>1</v>
      </c>
      <c r="AU39" s="510">
        <v>11</v>
      </c>
      <c r="AV39" s="510">
        <v>3</v>
      </c>
      <c r="AW39" s="510">
        <v>0</v>
      </c>
      <c r="AX39" s="510">
        <v>1</v>
      </c>
      <c r="AY39" s="510">
        <v>0</v>
      </c>
      <c r="AZ39" s="510">
        <v>0</v>
      </c>
      <c r="BA39" s="510">
        <v>1</v>
      </c>
      <c r="BB39" s="510">
        <v>0</v>
      </c>
      <c r="BC39" s="510">
        <v>0</v>
      </c>
      <c r="BD39" s="510">
        <v>0</v>
      </c>
      <c r="BE39" s="510">
        <v>0</v>
      </c>
      <c r="BF39" s="510">
        <v>0</v>
      </c>
      <c r="BG39" s="510">
        <v>0</v>
      </c>
      <c r="BH39" s="510">
        <v>0</v>
      </c>
      <c r="BI39" s="510">
        <v>0</v>
      </c>
      <c r="BJ39" s="510">
        <v>0</v>
      </c>
      <c r="BK39" s="510">
        <v>0</v>
      </c>
      <c r="BL39" s="510">
        <v>0</v>
      </c>
      <c r="BM39" s="510">
        <v>0</v>
      </c>
      <c r="BN39" s="511">
        <v>63</v>
      </c>
      <c r="BO39" s="426"/>
    </row>
    <row r="40" spans="1:67" s="26" customFormat="1" ht="20.100000000000001" customHeight="1" x14ac:dyDescent="0.2">
      <c r="A40" s="469" t="s">
        <v>237</v>
      </c>
      <c r="B40" s="470" t="s">
        <v>443</v>
      </c>
      <c r="C40" s="563" t="s">
        <v>132</v>
      </c>
      <c r="D40" s="510">
        <v>0</v>
      </c>
      <c r="E40" s="510">
        <v>1</v>
      </c>
      <c r="F40" s="510">
        <v>2</v>
      </c>
      <c r="G40" s="510">
        <v>0</v>
      </c>
      <c r="H40" s="510">
        <v>3</v>
      </c>
      <c r="I40" s="510">
        <v>5</v>
      </c>
      <c r="J40" s="510">
        <v>0</v>
      </c>
      <c r="K40" s="510">
        <v>0</v>
      </c>
      <c r="L40" s="510">
        <v>1</v>
      </c>
      <c r="M40" s="510">
        <v>1</v>
      </c>
      <c r="N40" s="510">
        <v>2</v>
      </c>
      <c r="O40" s="510">
        <v>3</v>
      </c>
      <c r="P40" s="510">
        <v>8</v>
      </c>
      <c r="Q40" s="510">
        <v>4</v>
      </c>
      <c r="R40" s="510">
        <v>0</v>
      </c>
      <c r="S40" s="510">
        <v>4</v>
      </c>
      <c r="T40" s="510">
        <v>4</v>
      </c>
      <c r="U40" s="510">
        <v>0</v>
      </c>
      <c r="V40" s="510">
        <v>1</v>
      </c>
      <c r="W40" s="510">
        <v>0</v>
      </c>
      <c r="X40" s="510">
        <v>0</v>
      </c>
      <c r="Y40" s="510">
        <v>1</v>
      </c>
      <c r="Z40" s="510">
        <v>1</v>
      </c>
      <c r="AA40" s="510">
        <v>10</v>
      </c>
      <c r="AB40" s="510">
        <v>1</v>
      </c>
      <c r="AC40" s="510">
        <v>4</v>
      </c>
      <c r="AD40" s="510">
        <v>3</v>
      </c>
      <c r="AE40" s="510">
        <v>14</v>
      </c>
      <c r="AF40" s="510">
        <v>1</v>
      </c>
      <c r="AG40" s="510">
        <v>0</v>
      </c>
      <c r="AH40" s="510">
        <v>1</v>
      </c>
      <c r="AI40" s="510">
        <v>2</v>
      </c>
      <c r="AJ40" s="510">
        <v>1</v>
      </c>
      <c r="AK40" s="510">
        <v>0</v>
      </c>
      <c r="AL40" s="510">
        <v>12</v>
      </c>
      <c r="AM40" s="510">
        <v>1</v>
      </c>
      <c r="AN40" s="510">
        <v>1</v>
      </c>
      <c r="AO40" s="510">
        <v>1</v>
      </c>
      <c r="AP40" s="510">
        <v>1</v>
      </c>
      <c r="AQ40" s="510">
        <v>0</v>
      </c>
      <c r="AR40" s="510">
        <v>0</v>
      </c>
      <c r="AS40" s="510">
        <v>5</v>
      </c>
      <c r="AT40" s="510">
        <v>1</v>
      </c>
      <c r="AU40" s="510">
        <v>2</v>
      </c>
      <c r="AV40" s="510">
        <v>3</v>
      </c>
      <c r="AW40" s="510">
        <v>0</v>
      </c>
      <c r="AX40" s="510">
        <v>1</v>
      </c>
      <c r="AY40" s="510">
        <v>1</v>
      </c>
      <c r="AZ40" s="510">
        <v>1</v>
      </c>
      <c r="BA40" s="510">
        <v>3</v>
      </c>
      <c r="BB40" s="510">
        <v>5</v>
      </c>
      <c r="BC40" s="510">
        <v>0</v>
      </c>
      <c r="BD40" s="510">
        <v>0</v>
      </c>
      <c r="BE40" s="510">
        <v>0</v>
      </c>
      <c r="BF40" s="510">
        <v>0</v>
      </c>
      <c r="BG40" s="510">
        <v>0</v>
      </c>
      <c r="BH40" s="510">
        <v>0</v>
      </c>
      <c r="BI40" s="510">
        <v>0</v>
      </c>
      <c r="BJ40" s="510">
        <v>0</v>
      </c>
      <c r="BK40" s="510">
        <v>0</v>
      </c>
      <c r="BL40" s="510">
        <v>2</v>
      </c>
      <c r="BM40" s="510">
        <v>0</v>
      </c>
      <c r="BN40" s="511">
        <v>118</v>
      </c>
      <c r="BO40" s="426"/>
    </row>
    <row r="41" spans="1:67" s="26" customFormat="1" ht="20.100000000000001" customHeight="1" x14ac:dyDescent="0.2">
      <c r="A41" s="469" t="s">
        <v>237</v>
      </c>
      <c r="B41" s="470" t="s">
        <v>444</v>
      </c>
      <c r="C41" s="563" t="s">
        <v>127</v>
      </c>
      <c r="D41" s="510">
        <v>0</v>
      </c>
      <c r="E41" s="510">
        <v>0</v>
      </c>
      <c r="F41" s="510">
        <v>1</v>
      </c>
      <c r="G41" s="510">
        <v>0</v>
      </c>
      <c r="H41" s="510">
        <v>0</v>
      </c>
      <c r="I41" s="510">
        <v>0</v>
      </c>
      <c r="J41" s="510">
        <v>0</v>
      </c>
      <c r="K41" s="510">
        <v>0</v>
      </c>
      <c r="L41" s="510">
        <v>0</v>
      </c>
      <c r="M41" s="510">
        <v>0</v>
      </c>
      <c r="N41" s="510">
        <v>0</v>
      </c>
      <c r="O41" s="510">
        <v>0</v>
      </c>
      <c r="P41" s="510">
        <v>0</v>
      </c>
      <c r="Q41" s="510">
        <v>1</v>
      </c>
      <c r="R41" s="510">
        <v>0</v>
      </c>
      <c r="S41" s="510">
        <v>1</v>
      </c>
      <c r="T41" s="510">
        <v>3</v>
      </c>
      <c r="U41" s="510">
        <v>0</v>
      </c>
      <c r="V41" s="510">
        <v>0</v>
      </c>
      <c r="W41" s="510">
        <v>0</v>
      </c>
      <c r="X41" s="510">
        <v>1</v>
      </c>
      <c r="Y41" s="510">
        <v>0</v>
      </c>
      <c r="Z41" s="510">
        <v>0</v>
      </c>
      <c r="AA41" s="510">
        <v>1</v>
      </c>
      <c r="AB41" s="510">
        <v>0</v>
      </c>
      <c r="AC41" s="510">
        <v>0</v>
      </c>
      <c r="AD41" s="510">
        <v>0</v>
      </c>
      <c r="AE41" s="510">
        <v>38</v>
      </c>
      <c r="AF41" s="510">
        <v>0</v>
      </c>
      <c r="AG41" s="510">
        <v>0</v>
      </c>
      <c r="AH41" s="510">
        <v>0</v>
      </c>
      <c r="AI41" s="510">
        <v>0</v>
      </c>
      <c r="AJ41" s="510">
        <v>0</v>
      </c>
      <c r="AK41" s="510">
        <v>0</v>
      </c>
      <c r="AL41" s="510">
        <v>0</v>
      </c>
      <c r="AM41" s="510">
        <v>0</v>
      </c>
      <c r="AN41" s="510">
        <v>0</v>
      </c>
      <c r="AO41" s="510">
        <v>0</v>
      </c>
      <c r="AP41" s="510">
        <v>0</v>
      </c>
      <c r="AQ41" s="510">
        <v>0</v>
      </c>
      <c r="AR41" s="510">
        <v>0</v>
      </c>
      <c r="AS41" s="510">
        <v>4</v>
      </c>
      <c r="AT41" s="510">
        <v>0</v>
      </c>
      <c r="AU41" s="510">
        <v>0</v>
      </c>
      <c r="AV41" s="510">
        <v>1</v>
      </c>
      <c r="AW41" s="510">
        <v>0</v>
      </c>
      <c r="AX41" s="510">
        <v>0</v>
      </c>
      <c r="AY41" s="510">
        <v>0</v>
      </c>
      <c r="AZ41" s="510">
        <v>0</v>
      </c>
      <c r="BA41" s="510">
        <v>0</v>
      </c>
      <c r="BB41" s="510">
        <v>1</v>
      </c>
      <c r="BC41" s="510">
        <v>0</v>
      </c>
      <c r="BD41" s="510">
        <v>0</v>
      </c>
      <c r="BE41" s="510">
        <v>0</v>
      </c>
      <c r="BF41" s="510">
        <v>0</v>
      </c>
      <c r="BG41" s="510">
        <v>0</v>
      </c>
      <c r="BH41" s="510">
        <v>0</v>
      </c>
      <c r="BI41" s="510">
        <v>0</v>
      </c>
      <c r="BJ41" s="510">
        <v>0</v>
      </c>
      <c r="BK41" s="510">
        <v>0</v>
      </c>
      <c r="BL41" s="510">
        <v>0</v>
      </c>
      <c r="BM41" s="510">
        <v>0</v>
      </c>
      <c r="BN41" s="511">
        <v>52</v>
      </c>
      <c r="BO41" s="426"/>
    </row>
    <row r="42" spans="1:67" s="26" customFormat="1" ht="20.100000000000001" customHeight="1" x14ac:dyDescent="0.2">
      <c r="A42" s="469" t="s">
        <v>242</v>
      </c>
      <c r="B42" s="470" t="s">
        <v>445</v>
      </c>
      <c r="C42" s="563" t="s">
        <v>127</v>
      </c>
      <c r="D42" s="510">
        <v>0</v>
      </c>
      <c r="E42" s="510">
        <v>0</v>
      </c>
      <c r="F42" s="510">
        <v>2</v>
      </c>
      <c r="G42" s="510">
        <v>0</v>
      </c>
      <c r="H42" s="510">
        <v>16</v>
      </c>
      <c r="I42" s="510">
        <v>1</v>
      </c>
      <c r="J42" s="510">
        <v>0</v>
      </c>
      <c r="K42" s="510">
        <v>0</v>
      </c>
      <c r="L42" s="510">
        <v>0</v>
      </c>
      <c r="M42" s="510">
        <v>1</v>
      </c>
      <c r="N42" s="510">
        <v>0</v>
      </c>
      <c r="O42" s="510">
        <v>1</v>
      </c>
      <c r="P42" s="510">
        <v>1</v>
      </c>
      <c r="Q42" s="510">
        <v>0</v>
      </c>
      <c r="R42" s="510">
        <v>0</v>
      </c>
      <c r="S42" s="510">
        <v>0</v>
      </c>
      <c r="T42" s="510">
        <v>1</v>
      </c>
      <c r="U42" s="510">
        <v>0</v>
      </c>
      <c r="V42" s="510">
        <v>0</v>
      </c>
      <c r="W42" s="510">
        <v>0</v>
      </c>
      <c r="X42" s="510">
        <v>0</v>
      </c>
      <c r="Y42" s="510">
        <v>0</v>
      </c>
      <c r="Z42" s="510">
        <v>0</v>
      </c>
      <c r="AA42" s="510">
        <v>0</v>
      </c>
      <c r="AB42" s="510">
        <v>0</v>
      </c>
      <c r="AC42" s="510">
        <v>0</v>
      </c>
      <c r="AD42" s="510">
        <v>0</v>
      </c>
      <c r="AE42" s="510">
        <v>0</v>
      </c>
      <c r="AF42" s="510">
        <v>45</v>
      </c>
      <c r="AG42" s="510">
        <v>0</v>
      </c>
      <c r="AH42" s="510">
        <v>0</v>
      </c>
      <c r="AI42" s="510">
        <v>0</v>
      </c>
      <c r="AJ42" s="510">
        <v>0</v>
      </c>
      <c r="AK42" s="510">
        <v>0</v>
      </c>
      <c r="AL42" s="510">
        <v>0</v>
      </c>
      <c r="AM42" s="510">
        <v>1</v>
      </c>
      <c r="AN42" s="510">
        <v>0</v>
      </c>
      <c r="AO42" s="510">
        <v>0</v>
      </c>
      <c r="AP42" s="510">
        <v>0</v>
      </c>
      <c r="AQ42" s="510">
        <v>0</v>
      </c>
      <c r="AR42" s="510">
        <v>0</v>
      </c>
      <c r="AS42" s="510">
        <v>0</v>
      </c>
      <c r="AT42" s="510">
        <v>0</v>
      </c>
      <c r="AU42" s="510">
        <v>0</v>
      </c>
      <c r="AV42" s="510">
        <v>11</v>
      </c>
      <c r="AW42" s="510">
        <v>0</v>
      </c>
      <c r="AX42" s="510">
        <v>0</v>
      </c>
      <c r="AY42" s="510">
        <v>0</v>
      </c>
      <c r="AZ42" s="510">
        <v>0</v>
      </c>
      <c r="BA42" s="510">
        <v>0</v>
      </c>
      <c r="BB42" s="510">
        <v>0</v>
      </c>
      <c r="BC42" s="510">
        <v>0</v>
      </c>
      <c r="BD42" s="510">
        <v>0</v>
      </c>
      <c r="BE42" s="510">
        <v>0</v>
      </c>
      <c r="BF42" s="510">
        <v>0</v>
      </c>
      <c r="BG42" s="510">
        <v>0</v>
      </c>
      <c r="BH42" s="510">
        <v>0</v>
      </c>
      <c r="BI42" s="510">
        <v>0</v>
      </c>
      <c r="BJ42" s="510">
        <v>0</v>
      </c>
      <c r="BK42" s="510">
        <v>0</v>
      </c>
      <c r="BL42" s="510">
        <v>0</v>
      </c>
      <c r="BM42" s="510">
        <v>0</v>
      </c>
      <c r="BN42" s="511">
        <v>80</v>
      </c>
      <c r="BO42" s="426"/>
    </row>
    <row r="43" spans="1:67" s="26" customFormat="1" ht="20.100000000000001" customHeight="1" x14ac:dyDescent="0.2">
      <c r="A43" s="469" t="s">
        <v>245</v>
      </c>
      <c r="B43" s="470" t="s">
        <v>246</v>
      </c>
      <c r="C43" s="563" t="s">
        <v>127</v>
      </c>
      <c r="D43" s="510">
        <v>0</v>
      </c>
      <c r="E43" s="510">
        <v>0</v>
      </c>
      <c r="F43" s="510">
        <v>0</v>
      </c>
      <c r="G43" s="510">
        <v>0</v>
      </c>
      <c r="H43" s="510">
        <v>0</v>
      </c>
      <c r="I43" s="510">
        <v>0</v>
      </c>
      <c r="J43" s="510">
        <v>0</v>
      </c>
      <c r="K43" s="510">
        <v>0</v>
      </c>
      <c r="L43" s="510">
        <v>0</v>
      </c>
      <c r="M43" s="510">
        <v>0</v>
      </c>
      <c r="N43" s="510">
        <v>0</v>
      </c>
      <c r="O43" s="510">
        <v>0</v>
      </c>
      <c r="P43" s="510">
        <v>0</v>
      </c>
      <c r="Q43" s="510">
        <v>0</v>
      </c>
      <c r="R43" s="510">
        <v>0</v>
      </c>
      <c r="S43" s="510">
        <v>0</v>
      </c>
      <c r="T43" s="510">
        <v>0</v>
      </c>
      <c r="U43" s="510">
        <v>0</v>
      </c>
      <c r="V43" s="510">
        <v>0</v>
      </c>
      <c r="W43" s="510">
        <v>0</v>
      </c>
      <c r="X43" s="510">
        <v>0</v>
      </c>
      <c r="Y43" s="510">
        <v>1</v>
      </c>
      <c r="Z43" s="510">
        <v>0</v>
      </c>
      <c r="AA43" s="510">
        <v>0</v>
      </c>
      <c r="AB43" s="510">
        <v>0</v>
      </c>
      <c r="AC43" s="510">
        <v>0</v>
      </c>
      <c r="AD43" s="510">
        <v>0</v>
      </c>
      <c r="AE43" s="510">
        <v>0</v>
      </c>
      <c r="AF43" s="510">
        <v>0</v>
      </c>
      <c r="AG43" s="510">
        <v>0</v>
      </c>
      <c r="AH43" s="510">
        <v>82</v>
      </c>
      <c r="AI43" s="510">
        <v>0</v>
      </c>
      <c r="AJ43" s="510">
        <v>5</v>
      </c>
      <c r="AK43" s="510">
        <v>0</v>
      </c>
      <c r="AL43" s="510">
        <v>0</v>
      </c>
      <c r="AM43" s="510">
        <v>0</v>
      </c>
      <c r="AN43" s="510">
        <v>0</v>
      </c>
      <c r="AO43" s="510">
        <v>0</v>
      </c>
      <c r="AP43" s="510">
        <v>1</v>
      </c>
      <c r="AQ43" s="510">
        <v>0</v>
      </c>
      <c r="AR43" s="510">
        <v>0</v>
      </c>
      <c r="AS43" s="510">
        <v>0</v>
      </c>
      <c r="AT43" s="510">
        <v>0</v>
      </c>
      <c r="AU43" s="510">
        <v>0</v>
      </c>
      <c r="AV43" s="510">
        <v>0</v>
      </c>
      <c r="AW43" s="510">
        <v>0</v>
      </c>
      <c r="AX43" s="510">
        <v>1</v>
      </c>
      <c r="AY43" s="510">
        <v>0</v>
      </c>
      <c r="AZ43" s="510">
        <v>0</v>
      </c>
      <c r="BA43" s="510">
        <v>0</v>
      </c>
      <c r="BB43" s="510">
        <v>0</v>
      </c>
      <c r="BC43" s="510">
        <v>0</v>
      </c>
      <c r="BD43" s="510">
        <v>0</v>
      </c>
      <c r="BE43" s="510">
        <v>0</v>
      </c>
      <c r="BF43" s="510">
        <v>0</v>
      </c>
      <c r="BG43" s="510">
        <v>0</v>
      </c>
      <c r="BH43" s="510">
        <v>0</v>
      </c>
      <c r="BI43" s="510">
        <v>0</v>
      </c>
      <c r="BJ43" s="510">
        <v>0</v>
      </c>
      <c r="BK43" s="510">
        <v>0</v>
      </c>
      <c r="BL43" s="510">
        <v>0</v>
      </c>
      <c r="BM43" s="510">
        <v>0</v>
      </c>
      <c r="BN43" s="511">
        <v>90</v>
      </c>
      <c r="BO43" s="426"/>
    </row>
    <row r="44" spans="1:67" s="26" customFormat="1" ht="20.100000000000001" customHeight="1" x14ac:dyDescent="0.2">
      <c r="A44" s="469" t="s">
        <v>249</v>
      </c>
      <c r="B44" s="470" t="s">
        <v>446</v>
      </c>
      <c r="C44" s="563" t="s">
        <v>132</v>
      </c>
      <c r="D44" s="510">
        <v>0</v>
      </c>
      <c r="E44" s="510">
        <v>0</v>
      </c>
      <c r="F44" s="510">
        <v>0</v>
      </c>
      <c r="G44" s="510">
        <v>0</v>
      </c>
      <c r="H44" s="510">
        <v>7</v>
      </c>
      <c r="I44" s="510">
        <v>1</v>
      </c>
      <c r="J44" s="510">
        <v>0</v>
      </c>
      <c r="K44" s="510">
        <v>0</v>
      </c>
      <c r="L44" s="510">
        <v>0</v>
      </c>
      <c r="M44" s="510">
        <v>10</v>
      </c>
      <c r="N44" s="510">
        <v>2</v>
      </c>
      <c r="O44" s="510">
        <v>0</v>
      </c>
      <c r="P44" s="510">
        <v>0</v>
      </c>
      <c r="Q44" s="510">
        <v>3</v>
      </c>
      <c r="R44" s="510">
        <v>0</v>
      </c>
      <c r="S44" s="510">
        <v>0</v>
      </c>
      <c r="T44" s="510">
        <v>0</v>
      </c>
      <c r="U44" s="510">
        <v>2</v>
      </c>
      <c r="V44" s="510">
        <v>0</v>
      </c>
      <c r="W44" s="510">
        <v>1</v>
      </c>
      <c r="X44" s="510">
        <v>4</v>
      </c>
      <c r="Y44" s="510">
        <v>2</v>
      </c>
      <c r="Z44" s="510">
        <v>2</v>
      </c>
      <c r="AA44" s="510">
        <v>0</v>
      </c>
      <c r="AB44" s="510">
        <v>0</v>
      </c>
      <c r="AC44" s="510">
        <v>0</v>
      </c>
      <c r="AD44" s="510">
        <v>0</v>
      </c>
      <c r="AE44" s="510">
        <v>1</v>
      </c>
      <c r="AF44" s="510">
        <v>1</v>
      </c>
      <c r="AG44" s="510">
        <v>0</v>
      </c>
      <c r="AH44" s="510">
        <v>11</v>
      </c>
      <c r="AI44" s="510">
        <v>0</v>
      </c>
      <c r="AJ44" s="510">
        <v>22</v>
      </c>
      <c r="AK44" s="510">
        <v>1</v>
      </c>
      <c r="AL44" s="510">
        <v>0</v>
      </c>
      <c r="AM44" s="510">
        <v>0</v>
      </c>
      <c r="AN44" s="510">
        <v>0</v>
      </c>
      <c r="AO44" s="510">
        <v>0</v>
      </c>
      <c r="AP44" s="510">
        <v>4</v>
      </c>
      <c r="AQ44" s="510">
        <v>0</v>
      </c>
      <c r="AR44" s="510">
        <v>0</v>
      </c>
      <c r="AS44" s="510">
        <v>0</v>
      </c>
      <c r="AT44" s="510">
        <v>1</v>
      </c>
      <c r="AU44" s="510">
        <v>3</v>
      </c>
      <c r="AV44" s="510">
        <v>0</v>
      </c>
      <c r="AW44" s="510">
        <v>0</v>
      </c>
      <c r="AX44" s="510">
        <v>1</v>
      </c>
      <c r="AY44" s="510">
        <v>0</v>
      </c>
      <c r="AZ44" s="510">
        <v>0</v>
      </c>
      <c r="BA44" s="510">
        <v>1</v>
      </c>
      <c r="BB44" s="510">
        <v>0</v>
      </c>
      <c r="BC44" s="510">
        <v>0</v>
      </c>
      <c r="BD44" s="510">
        <v>0</v>
      </c>
      <c r="BE44" s="510">
        <v>0</v>
      </c>
      <c r="BF44" s="510">
        <v>0</v>
      </c>
      <c r="BG44" s="510">
        <v>0</v>
      </c>
      <c r="BH44" s="510">
        <v>0</v>
      </c>
      <c r="BI44" s="510">
        <v>0</v>
      </c>
      <c r="BJ44" s="510">
        <v>0</v>
      </c>
      <c r="BK44" s="510">
        <v>0</v>
      </c>
      <c r="BL44" s="510">
        <v>4</v>
      </c>
      <c r="BM44" s="510">
        <v>0</v>
      </c>
      <c r="BN44" s="511">
        <v>84</v>
      </c>
      <c r="BO44" s="426"/>
    </row>
    <row r="45" spans="1:67" s="26" customFormat="1" ht="20.100000000000001" customHeight="1" x14ac:dyDescent="0.2">
      <c r="A45" s="469" t="s">
        <v>249</v>
      </c>
      <c r="B45" s="470" t="s">
        <v>447</v>
      </c>
      <c r="C45" s="563" t="s">
        <v>132</v>
      </c>
      <c r="D45" s="510">
        <v>0</v>
      </c>
      <c r="E45" s="510">
        <v>0</v>
      </c>
      <c r="F45" s="510">
        <v>0</v>
      </c>
      <c r="G45" s="510">
        <v>1</v>
      </c>
      <c r="H45" s="510">
        <v>42</v>
      </c>
      <c r="I45" s="510">
        <v>0</v>
      </c>
      <c r="J45" s="510">
        <v>3</v>
      </c>
      <c r="K45" s="510">
        <v>0</v>
      </c>
      <c r="L45" s="510">
        <v>0</v>
      </c>
      <c r="M45" s="510">
        <v>13</v>
      </c>
      <c r="N45" s="510">
        <v>2</v>
      </c>
      <c r="O45" s="510">
        <v>0</v>
      </c>
      <c r="P45" s="510">
        <v>0</v>
      </c>
      <c r="Q45" s="510">
        <v>5</v>
      </c>
      <c r="R45" s="510">
        <v>4</v>
      </c>
      <c r="S45" s="510">
        <v>0</v>
      </c>
      <c r="T45" s="510">
        <v>0</v>
      </c>
      <c r="U45" s="510">
        <v>0</v>
      </c>
      <c r="V45" s="510">
        <v>0</v>
      </c>
      <c r="W45" s="510">
        <v>0</v>
      </c>
      <c r="X45" s="510">
        <v>9</v>
      </c>
      <c r="Y45" s="510">
        <v>2</v>
      </c>
      <c r="Z45" s="510">
        <v>4</v>
      </c>
      <c r="AA45" s="510">
        <v>0</v>
      </c>
      <c r="AB45" s="510">
        <v>0</v>
      </c>
      <c r="AC45" s="510">
        <v>0</v>
      </c>
      <c r="AD45" s="510">
        <v>0</v>
      </c>
      <c r="AE45" s="510">
        <v>0</v>
      </c>
      <c r="AF45" s="510">
        <v>1</v>
      </c>
      <c r="AG45" s="510">
        <v>1</v>
      </c>
      <c r="AH45" s="510">
        <v>38</v>
      </c>
      <c r="AI45" s="510">
        <v>0</v>
      </c>
      <c r="AJ45" s="510">
        <v>158</v>
      </c>
      <c r="AK45" s="510">
        <v>1</v>
      </c>
      <c r="AL45" s="510">
        <v>0</v>
      </c>
      <c r="AM45" s="510">
        <v>1</v>
      </c>
      <c r="AN45" s="510">
        <v>1</v>
      </c>
      <c r="AO45" s="510">
        <v>0</v>
      </c>
      <c r="AP45" s="510">
        <v>5</v>
      </c>
      <c r="AQ45" s="510">
        <v>1</v>
      </c>
      <c r="AR45" s="510">
        <v>1</v>
      </c>
      <c r="AS45" s="510">
        <v>0</v>
      </c>
      <c r="AT45" s="510">
        <v>1</v>
      </c>
      <c r="AU45" s="510">
        <v>17</v>
      </c>
      <c r="AV45" s="510">
        <v>1</v>
      </c>
      <c r="AW45" s="510">
        <v>0</v>
      </c>
      <c r="AX45" s="510">
        <v>7</v>
      </c>
      <c r="AY45" s="510">
        <v>6</v>
      </c>
      <c r="AZ45" s="510">
        <v>0</v>
      </c>
      <c r="BA45" s="510">
        <v>1</v>
      </c>
      <c r="BB45" s="510">
        <v>0</v>
      </c>
      <c r="BC45" s="510">
        <v>0</v>
      </c>
      <c r="BD45" s="510">
        <v>0</v>
      </c>
      <c r="BE45" s="510">
        <v>5</v>
      </c>
      <c r="BF45" s="510">
        <v>2</v>
      </c>
      <c r="BG45" s="510">
        <v>1</v>
      </c>
      <c r="BH45" s="510">
        <v>1</v>
      </c>
      <c r="BI45" s="510">
        <v>18</v>
      </c>
      <c r="BJ45" s="510">
        <v>0</v>
      </c>
      <c r="BK45" s="510">
        <v>0</v>
      </c>
      <c r="BL45" s="510">
        <v>25</v>
      </c>
      <c r="BM45" s="510">
        <v>0</v>
      </c>
      <c r="BN45" s="511">
        <v>378</v>
      </c>
      <c r="BO45" s="426"/>
    </row>
    <row r="46" spans="1:67" s="26" customFormat="1" ht="20.100000000000001" customHeight="1" x14ac:dyDescent="0.2">
      <c r="A46" s="469" t="s">
        <v>249</v>
      </c>
      <c r="B46" s="470" t="s">
        <v>448</v>
      </c>
      <c r="C46" s="563" t="s">
        <v>127</v>
      </c>
      <c r="D46" s="510">
        <v>0</v>
      </c>
      <c r="E46" s="510">
        <v>0</v>
      </c>
      <c r="F46" s="510">
        <v>0</v>
      </c>
      <c r="G46" s="510">
        <v>0</v>
      </c>
      <c r="H46" s="510">
        <v>0</v>
      </c>
      <c r="I46" s="510">
        <v>0</v>
      </c>
      <c r="J46" s="510">
        <v>1</v>
      </c>
      <c r="K46" s="510">
        <v>0</v>
      </c>
      <c r="L46" s="510">
        <v>0</v>
      </c>
      <c r="M46" s="510">
        <v>0</v>
      </c>
      <c r="N46" s="510">
        <v>1</v>
      </c>
      <c r="O46" s="510">
        <v>0</v>
      </c>
      <c r="P46" s="510">
        <v>0</v>
      </c>
      <c r="Q46" s="510">
        <v>0</v>
      </c>
      <c r="R46" s="510">
        <v>0</v>
      </c>
      <c r="S46" s="510">
        <v>0</v>
      </c>
      <c r="T46" s="510">
        <v>0</v>
      </c>
      <c r="U46" s="510">
        <v>0</v>
      </c>
      <c r="V46" s="510">
        <v>0</v>
      </c>
      <c r="W46" s="510">
        <v>0</v>
      </c>
      <c r="X46" s="510">
        <v>0</v>
      </c>
      <c r="Y46" s="510">
        <v>0</v>
      </c>
      <c r="Z46" s="510">
        <v>0</v>
      </c>
      <c r="AA46" s="510">
        <v>0</v>
      </c>
      <c r="AB46" s="510">
        <v>0</v>
      </c>
      <c r="AC46" s="510">
        <v>0</v>
      </c>
      <c r="AD46" s="510">
        <v>0</v>
      </c>
      <c r="AE46" s="510">
        <v>0</v>
      </c>
      <c r="AF46" s="510">
        <v>0</v>
      </c>
      <c r="AG46" s="510">
        <v>0</v>
      </c>
      <c r="AH46" s="510">
        <v>1</v>
      </c>
      <c r="AI46" s="510">
        <v>0</v>
      </c>
      <c r="AJ46" s="510">
        <v>38</v>
      </c>
      <c r="AK46" s="510">
        <v>0</v>
      </c>
      <c r="AL46" s="510">
        <v>0</v>
      </c>
      <c r="AM46" s="510">
        <v>0</v>
      </c>
      <c r="AN46" s="510">
        <v>0</v>
      </c>
      <c r="AO46" s="510">
        <v>0</v>
      </c>
      <c r="AP46" s="510">
        <v>0</v>
      </c>
      <c r="AQ46" s="510">
        <v>0</v>
      </c>
      <c r="AR46" s="510">
        <v>1</v>
      </c>
      <c r="AS46" s="510">
        <v>0</v>
      </c>
      <c r="AT46" s="510">
        <v>0</v>
      </c>
      <c r="AU46" s="510">
        <v>1</v>
      </c>
      <c r="AV46" s="510">
        <v>0</v>
      </c>
      <c r="AW46" s="510">
        <v>0</v>
      </c>
      <c r="AX46" s="510">
        <v>1</v>
      </c>
      <c r="AY46" s="510">
        <v>0</v>
      </c>
      <c r="AZ46" s="510">
        <v>0</v>
      </c>
      <c r="BA46" s="510">
        <v>1</v>
      </c>
      <c r="BB46" s="510">
        <v>0</v>
      </c>
      <c r="BC46" s="510">
        <v>0</v>
      </c>
      <c r="BD46" s="510">
        <v>0</v>
      </c>
      <c r="BE46" s="510">
        <v>0</v>
      </c>
      <c r="BF46" s="510">
        <v>0</v>
      </c>
      <c r="BG46" s="510">
        <v>0</v>
      </c>
      <c r="BH46" s="510">
        <v>0</v>
      </c>
      <c r="BI46" s="510">
        <v>0</v>
      </c>
      <c r="BJ46" s="510">
        <v>0</v>
      </c>
      <c r="BK46" s="510">
        <v>0</v>
      </c>
      <c r="BL46" s="510">
        <v>1</v>
      </c>
      <c r="BM46" s="510">
        <v>0</v>
      </c>
      <c r="BN46" s="511">
        <v>46</v>
      </c>
      <c r="BO46" s="426"/>
    </row>
    <row r="47" spans="1:67" s="26" customFormat="1" ht="20.100000000000001" customHeight="1" x14ac:dyDescent="0.2">
      <c r="A47" s="469" t="s">
        <v>249</v>
      </c>
      <c r="B47" s="470" t="s">
        <v>516</v>
      </c>
      <c r="C47" s="563" t="s">
        <v>132</v>
      </c>
      <c r="D47" s="510">
        <v>0</v>
      </c>
      <c r="E47" s="510">
        <v>0</v>
      </c>
      <c r="F47" s="510">
        <v>0</v>
      </c>
      <c r="G47" s="510">
        <v>0</v>
      </c>
      <c r="H47" s="510">
        <v>18</v>
      </c>
      <c r="I47" s="510">
        <v>0</v>
      </c>
      <c r="J47" s="510">
        <v>1</v>
      </c>
      <c r="K47" s="510">
        <v>0</v>
      </c>
      <c r="L47" s="510">
        <v>0</v>
      </c>
      <c r="M47" s="510">
        <v>3</v>
      </c>
      <c r="N47" s="510">
        <v>1</v>
      </c>
      <c r="O47" s="510">
        <v>0</v>
      </c>
      <c r="P47" s="510">
        <v>0</v>
      </c>
      <c r="Q47" s="510">
        <v>0</v>
      </c>
      <c r="R47" s="510">
        <v>0</v>
      </c>
      <c r="S47" s="510">
        <v>0</v>
      </c>
      <c r="T47" s="510">
        <v>0</v>
      </c>
      <c r="U47" s="510">
        <v>0</v>
      </c>
      <c r="V47" s="510">
        <v>0</v>
      </c>
      <c r="W47" s="510">
        <v>0</v>
      </c>
      <c r="X47" s="510">
        <v>0</v>
      </c>
      <c r="Y47" s="510">
        <v>3</v>
      </c>
      <c r="Z47" s="510">
        <v>1</v>
      </c>
      <c r="AA47" s="510">
        <v>0</v>
      </c>
      <c r="AB47" s="510">
        <v>0</v>
      </c>
      <c r="AC47" s="510">
        <v>0</v>
      </c>
      <c r="AD47" s="510">
        <v>0</v>
      </c>
      <c r="AE47" s="510">
        <v>0</v>
      </c>
      <c r="AF47" s="510">
        <v>0</v>
      </c>
      <c r="AG47" s="510">
        <v>0</v>
      </c>
      <c r="AH47" s="510">
        <v>17</v>
      </c>
      <c r="AI47" s="510">
        <v>0</v>
      </c>
      <c r="AJ47" s="510">
        <v>51</v>
      </c>
      <c r="AK47" s="510">
        <v>1</v>
      </c>
      <c r="AL47" s="510">
        <v>0</v>
      </c>
      <c r="AM47" s="510">
        <v>0</v>
      </c>
      <c r="AN47" s="510">
        <v>0</v>
      </c>
      <c r="AO47" s="510">
        <v>0</v>
      </c>
      <c r="AP47" s="510">
        <v>0</v>
      </c>
      <c r="AQ47" s="510">
        <v>0</v>
      </c>
      <c r="AR47" s="510">
        <v>0</v>
      </c>
      <c r="AS47" s="510">
        <v>0</v>
      </c>
      <c r="AT47" s="510">
        <v>0</v>
      </c>
      <c r="AU47" s="510">
        <v>0</v>
      </c>
      <c r="AV47" s="510">
        <v>3</v>
      </c>
      <c r="AW47" s="510">
        <v>0</v>
      </c>
      <c r="AX47" s="510">
        <v>4</v>
      </c>
      <c r="AY47" s="510">
        <v>1</v>
      </c>
      <c r="AZ47" s="510">
        <v>0</v>
      </c>
      <c r="BA47" s="510">
        <v>0</v>
      </c>
      <c r="BB47" s="510">
        <v>0</v>
      </c>
      <c r="BC47" s="510">
        <v>0</v>
      </c>
      <c r="BD47" s="510">
        <v>0</v>
      </c>
      <c r="BE47" s="510">
        <v>0</v>
      </c>
      <c r="BF47" s="510">
        <v>0</v>
      </c>
      <c r="BG47" s="510">
        <v>0</v>
      </c>
      <c r="BH47" s="510">
        <v>0</v>
      </c>
      <c r="BI47" s="510">
        <v>1</v>
      </c>
      <c r="BJ47" s="510">
        <v>0</v>
      </c>
      <c r="BK47" s="510">
        <v>0</v>
      </c>
      <c r="BL47" s="510">
        <v>8</v>
      </c>
      <c r="BM47" s="510">
        <v>0</v>
      </c>
      <c r="BN47" s="511">
        <v>113</v>
      </c>
      <c r="BO47" s="426"/>
    </row>
    <row r="48" spans="1:67" s="26" customFormat="1" ht="20.100000000000001" customHeight="1" x14ac:dyDescent="0.2">
      <c r="A48" s="469" t="s">
        <v>249</v>
      </c>
      <c r="B48" s="470" t="s">
        <v>450</v>
      </c>
      <c r="C48" s="563" t="s">
        <v>127</v>
      </c>
      <c r="D48" s="510">
        <v>0</v>
      </c>
      <c r="E48" s="510">
        <v>0</v>
      </c>
      <c r="F48" s="510">
        <v>1</v>
      </c>
      <c r="G48" s="510">
        <v>0</v>
      </c>
      <c r="H48" s="510">
        <v>2</v>
      </c>
      <c r="I48" s="510">
        <v>0</v>
      </c>
      <c r="J48" s="510">
        <v>0</v>
      </c>
      <c r="K48" s="510">
        <v>0</v>
      </c>
      <c r="L48" s="510">
        <v>0</v>
      </c>
      <c r="M48" s="510">
        <v>3</v>
      </c>
      <c r="N48" s="510">
        <v>1</v>
      </c>
      <c r="O48" s="510">
        <v>0</v>
      </c>
      <c r="P48" s="510">
        <v>0</v>
      </c>
      <c r="Q48" s="510">
        <v>1</v>
      </c>
      <c r="R48" s="510">
        <v>0</v>
      </c>
      <c r="S48" s="510">
        <v>0</v>
      </c>
      <c r="T48" s="510">
        <v>0</v>
      </c>
      <c r="U48" s="510">
        <v>0</v>
      </c>
      <c r="V48" s="510">
        <v>1</v>
      </c>
      <c r="W48" s="510">
        <v>0</v>
      </c>
      <c r="X48" s="510">
        <v>0</v>
      </c>
      <c r="Y48" s="510">
        <v>0</v>
      </c>
      <c r="Z48" s="510">
        <v>3</v>
      </c>
      <c r="AA48" s="510">
        <v>0</v>
      </c>
      <c r="AB48" s="510">
        <v>0</v>
      </c>
      <c r="AC48" s="510">
        <v>0</v>
      </c>
      <c r="AD48" s="510">
        <v>0</v>
      </c>
      <c r="AE48" s="510">
        <v>0</v>
      </c>
      <c r="AF48" s="510">
        <v>0</v>
      </c>
      <c r="AG48" s="510">
        <v>0</v>
      </c>
      <c r="AH48" s="510">
        <v>3</v>
      </c>
      <c r="AI48" s="510">
        <v>0</v>
      </c>
      <c r="AJ48" s="510">
        <v>67</v>
      </c>
      <c r="AK48" s="510">
        <v>1</v>
      </c>
      <c r="AL48" s="510">
        <v>0</v>
      </c>
      <c r="AM48" s="510">
        <v>1</v>
      </c>
      <c r="AN48" s="510">
        <v>0</v>
      </c>
      <c r="AO48" s="510">
        <v>0</v>
      </c>
      <c r="AP48" s="510">
        <v>2</v>
      </c>
      <c r="AQ48" s="510">
        <v>0</v>
      </c>
      <c r="AR48" s="510">
        <v>0</v>
      </c>
      <c r="AS48" s="510">
        <v>0</v>
      </c>
      <c r="AT48" s="510">
        <v>0</v>
      </c>
      <c r="AU48" s="510">
        <v>0</v>
      </c>
      <c r="AV48" s="510">
        <v>0</v>
      </c>
      <c r="AW48" s="510">
        <v>1</v>
      </c>
      <c r="AX48" s="510">
        <v>1</v>
      </c>
      <c r="AY48" s="510">
        <v>0</v>
      </c>
      <c r="AZ48" s="510">
        <v>0</v>
      </c>
      <c r="BA48" s="510">
        <v>0</v>
      </c>
      <c r="BB48" s="510">
        <v>0</v>
      </c>
      <c r="BC48" s="510">
        <v>0</v>
      </c>
      <c r="BD48" s="510">
        <v>0</v>
      </c>
      <c r="BE48" s="510">
        <v>1</v>
      </c>
      <c r="BF48" s="510">
        <v>0</v>
      </c>
      <c r="BG48" s="510">
        <v>0</v>
      </c>
      <c r="BH48" s="510">
        <v>0</v>
      </c>
      <c r="BI48" s="510">
        <v>2</v>
      </c>
      <c r="BJ48" s="510">
        <v>0</v>
      </c>
      <c r="BK48" s="510">
        <v>0</v>
      </c>
      <c r="BL48" s="510">
        <v>2</v>
      </c>
      <c r="BM48" s="510">
        <v>0</v>
      </c>
      <c r="BN48" s="511">
        <v>93</v>
      </c>
      <c r="BO48" s="426"/>
    </row>
    <row r="49" spans="1:67" s="26" customFormat="1" ht="20.100000000000001" customHeight="1" x14ac:dyDescent="0.2">
      <c r="A49" s="469" t="s">
        <v>263</v>
      </c>
      <c r="B49" s="470" t="s">
        <v>451</v>
      </c>
      <c r="C49" s="563" t="s">
        <v>127</v>
      </c>
      <c r="D49" s="510">
        <v>0</v>
      </c>
      <c r="E49" s="510">
        <v>0</v>
      </c>
      <c r="F49" s="510">
        <v>0</v>
      </c>
      <c r="G49" s="510">
        <v>0</v>
      </c>
      <c r="H49" s="510">
        <v>1</v>
      </c>
      <c r="I49" s="510">
        <v>0</v>
      </c>
      <c r="J49" s="510">
        <v>1</v>
      </c>
      <c r="K49" s="510">
        <v>0</v>
      </c>
      <c r="L49" s="510">
        <v>0</v>
      </c>
      <c r="M49" s="510">
        <v>4</v>
      </c>
      <c r="N49" s="510">
        <v>3</v>
      </c>
      <c r="O49" s="510">
        <v>0</v>
      </c>
      <c r="P49" s="510">
        <v>0</v>
      </c>
      <c r="Q49" s="510">
        <v>3</v>
      </c>
      <c r="R49" s="510">
        <v>0</v>
      </c>
      <c r="S49" s="510">
        <v>1</v>
      </c>
      <c r="T49" s="510">
        <v>0</v>
      </c>
      <c r="U49" s="510">
        <v>0</v>
      </c>
      <c r="V49" s="510">
        <v>0</v>
      </c>
      <c r="W49" s="510">
        <v>0</v>
      </c>
      <c r="X49" s="510">
        <v>1</v>
      </c>
      <c r="Y49" s="510">
        <v>0</v>
      </c>
      <c r="Z49" s="510">
        <v>0</v>
      </c>
      <c r="AA49" s="510">
        <v>0</v>
      </c>
      <c r="AB49" s="510">
        <v>0</v>
      </c>
      <c r="AC49" s="510">
        <v>0</v>
      </c>
      <c r="AD49" s="510">
        <v>0</v>
      </c>
      <c r="AE49" s="510">
        <v>0</v>
      </c>
      <c r="AF49" s="510">
        <v>0</v>
      </c>
      <c r="AG49" s="510">
        <v>0</v>
      </c>
      <c r="AH49" s="510">
        <v>1</v>
      </c>
      <c r="AI49" s="510">
        <v>0</v>
      </c>
      <c r="AJ49" s="510">
        <v>0</v>
      </c>
      <c r="AK49" s="510">
        <v>62</v>
      </c>
      <c r="AL49" s="510">
        <v>0</v>
      </c>
      <c r="AM49" s="510">
        <v>0</v>
      </c>
      <c r="AN49" s="510">
        <v>0</v>
      </c>
      <c r="AO49" s="510">
        <v>0</v>
      </c>
      <c r="AP49" s="510">
        <v>0</v>
      </c>
      <c r="AQ49" s="510">
        <v>0</v>
      </c>
      <c r="AR49" s="510">
        <v>0</v>
      </c>
      <c r="AS49" s="510">
        <v>0</v>
      </c>
      <c r="AT49" s="510">
        <v>0</v>
      </c>
      <c r="AU49" s="510">
        <v>1</v>
      </c>
      <c r="AV49" s="510">
        <v>1</v>
      </c>
      <c r="AW49" s="510">
        <v>0</v>
      </c>
      <c r="AX49" s="510">
        <v>2</v>
      </c>
      <c r="AY49" s="510">
        <v>0</v>
      </c>
      <c r="AZ49" s="510">
        <v>0</v>
      </c>
      <c r="BA49" s="510">
        <v>0</v>
      </c>
      <c r="BB49" s="510">
        <v>0</v>
      </c>
      <c r="BC49" s="510">
        <v>0</v>
      </c>
      <c r="BD49" s="510">
        <v>0</v>
      </c>
      <c r="BE49" s="510">
        <v>0</v>
      </c>
      <c r="BF49" s="510">
        <v>0</v>
      </c>
      <c r="BG49" s="510">
        <v>0</v>
      </c>
      <c r="BH49" s="510">
        <v>0</v>
      </c>
      <c r="BI49" s="510">
        <v>0</v>
      </c>
      <c r="BJ49" s="510">
        <v>0</v>
      </c>
      <c r="BK49" s="510">
        <v>0</v>
      </c>
      <c r="BL49" s="510">
        <v>1</v>
      </c>
      <c r="BM49" s="510">
        <v>0</v>
      </c>
      <c r="BN49" s="511">
        <v>82</v>
      </c>
      <c r="BO49" s="426"/>
    </row>
    <row r="50" spans="1:67" s="26" customFormat="1" ht="20.100000000000001" customHeight="1" x14ac:dyDescent="0.2">
      <c r="A50" s="469" t="s">
        <v>263</v>
      </c>
      <c r="B50" s="470" t="s">
        <v>452</v>
      </c>
      <c r="C50" s="563" t="s">
        <v>127</v>
      </c>
      <c r="D50" s="510">
        <v>0</v>
      </c>
      <c r="E50" s="510">
        <v>0</v>
      </c>
      <c r="F50" s="510">
        <v>0</v>
      </c>
      <c r="G50" s="510">
        <v>0</v>
      </c>
      <c r="H50" s="510">
        <v>0</v>
      </c>
      <c r="I50" s="510">
        <v>0</v>
      </c>
      <c r="J50" s="510">
        <v>0</v>
      </c>
      <c r="K50" s="510">
        <v>0</v>
      </c>
      <c r="L50" s="510">
        <v>0</v>
      </c>
      <c r="M50" s="510">
        <v>0</v>
      </c>
      <c r="N50" s="510">
        <v>0</v>
      </c>
      <c r="O50" s="510">
        <v>0</v>
      </c>
      <c r="P50" s="510">
        <v>0</v>
      </c>
      <c r="Q50" s="510">
        <v>0</v>
      </c>
      <c r="R50" s="510">
        <v>0</v>
      </c>
      <c r="S50" s="510">
        <v>0</v>
      </c>
      <c r="T50" s="510">
        <v>0</v>
      </c>
      <c r="U50" s="510">
        <v>0</v>
      </c>
      <c r="V50" s="510">
        <v>0</v>
      </c>
      <c r="W50" s="510">
        <v>0</v>
      </c>
      <c r="X50" s="510">
        <v>0</v>
      </c>
      <c r="Y50" s="510">
        <v>0</v>
      </c>
      <c r="Z50" s="510">
        <v>0</v>
      </c>
      <c r="AA50" s="510">
        <v>0</v>
      </c>
      <c r="AB50" s="510">
        <v>0</v>
      </c>
      <c r="AC50" s="510">
        <v>0</v>
      </c>
      <c r="AD50" s="510">
        <v>0</v>
      </c>
      <c r="AE50" s="510">
        <v>0</v>
      </c>
      <c r="AF50" s="510">
        <v>0</v>
      </c>
      <c r="AG50" s="510">
        <v>0</v>
      </c>
      <c r="AH50" s="510">
        <v>0</v>
      </c>
      <c r="AI50" s="510">
        <v>0</v>
      </c>
      <c r="AJ50" s="510">
        <v>0</v>
      </c>
      <c r="AK50" s="510">
        <v>52</v>
      </c>
      <c r="AL50" s="510">
        <v>0</v>
      </c>
      <c r="AM50" s="510">
        <v>0</v>
      </c>
      <c r="AN50" s="510">
        <v>0</v>
      </c>
      <c r="AO50" s="510">
        <v>0</v>
      </c>
      <c r="AP50" s="510">
        <v>0</v>
      </c>
      <c r="AQ50" s="510">
        <v>0</v>
      </c>
      <c r="AR50" s="510">
        <v>0</v>
      </c>
      <c r="AS50" s="510">
        <v>0</v>
      </c>
      <c r="AT50" s="510">
        <v>0</v>
      </c>
      <c r="AU50" s="510">
        <v>0</v>
      </c>
      <c r="AV50" s="510">
        <v>0</v>
      </c>
      <c r="AW50" s="510">
        <v>0</v>
      </c>
      <c r="AX50" s="510">
        <v>0</v>
      </c>
      <c r="AY50" s="510">
        <v>0</v>
      </c>
      <c r="AZ50" s="510">
        <v>0</v>
      </c>
      <c r="BA50" s="510">
        <v>0</v>
      </c>
      <c r="BB50" s="510">
        <v>0</v>
      </c>
      <c r="BC50" s="510">
        <v>0</v>
      </c>
      <c r="BD50" s="510">
        <v>0</v>
      </c>
      <c r="BE50" s="510">
        <v>0</v>
      </c>
      <c r="BF50" s="510">
        <v>0</v>
      </c>
      <c r="BG50" s="510">
        <v>0</v>
      </c>
      <c r="BH50" s="510">
        <v>0</v>
      </c>
      <c r="BI50" s="510">
        <v>0</v>
      </c>
      <c r="BJ50" s="510">
        <v>0</v>
      </c>
      <c r="BK50" s="510">
        <v>0</v>
      </c>
      <c r="BL50" s="510">
        <v>0</v>
      </c>
      <c r="BM50" s="510">
        <v>0</v>
      </c>
      <c r="BN50" s="511">
        <v>52</v>
      </c>
      <c r="BO50" s="426"/>
    </row>
    <row r="51" spans="1:67" s="26" customFormat="1" ht="20.100000000000001" customHeight="1" x14ac:dyDescent="0.2">
      <c r="A51" s="469" t="s">
        <v>267</v>
      </c>
      <c r="B51" s="470" t="s">
        <v>453</v>
      </c>
      <c r="C51" s="563" t="s">
        <v>127</v>
      </c>
      <c r="D51" s="510">
        <v>0</v>
      </c>
      <c r="E51" s="510">
        <v>0</v>
      </c>
      <c r="F51" s="510">
        <v>0</v>
      </c>
      <c r="G51" s="510">
        <v>0</v>
      </c>
      <c r="H51" s="510">
        <v>2</v>
      </c>
      <c r="I51" s="510">
        <v>0</v>
      </c>
      <c r="J51" s="510">
        <v>0</v>
      </c>
      <c r="K51" s="510">
        <v>0</v>
      </c>
      <c r="L51" s="510">
        <v>0</v>
      </c>
      <c r="M51" s="510">
        <v>2</v>
      </c>
      <c r="N51" s="510">
        <v>0</v>
      </c>
      <c r="O51" s="510">
        <v>0</v>
      </c>
      <c r="P51" s="510">
        <v>0</v>
      </c>
      <c r="Q51" s="510">
        <v>1</v>
      </c>
      <c r="R51" s="510">
        <v>1</v>
      </c>
      <c r="S51" s="510">
        <v>0</v>
      </c>
      <c r="T51" s="510">
        <v>0</v>
      </c>
      <c r="U51" s="510">
        <v>0</v>
      </c>
      <c r="V51" s="510">
        <v>1</v>
      </c>
      <c r="W51" s="510">
        <v>0</v>
      </c>
      <c r="X51" s="510">
        <v>0</v>
      </c>
      <c r="Y51" s="510">
        <v>0</v>
      </c>
      <c r="Z51" s="510">
        <v>6</v>
      </c>
      <c r="AA51" s="510">
        <v>1</v>
      </c>
      <c r="AB51" s="510">
        <v>0</v>
      </c>
      <c r="AC51" s="510">
        <v>0</v>
      </c>
      <c r="AD51" s="510">
        <v>0</v>
      </c>
      <c r="AE51" s="510">
        <v>0</v>
      </c>
      <c r="AF51" s="510">
        <v>0</v>
      </c>
      <c r="AG51" s="510">
        <v>0</v>
      </c>
      <c r="AH51" s="510">
        <v>0</v>
      </c>
      <c r="AI51" s="510">
        <v>0</v>
      </c>
      <c r="AJ51" s="510">
        <v>0</v>
      </c>
      <c r="AK51" s="510">
        <v>0</v>
      </c>
      <c r="AL51" s="510">
        <v>0</v>
      </c>
      <c r="AM51" s="510">
        <v>101</v>
      </c>
      <c r="AN51" s="510">
        <v>0</v>
      </c>
      <c r="AO51" s="510">
        <v>0</v>
      </c>
      <c r="AP51" s="510">
        <v>0</v>
      </c>
      <c r="AQ51" s="510">
        <v>0</v>
      </c>
      <c r="AR51" s="510">
        <v>0</v>
      </c>
      <c r="AS51" s="510">
        <v>0</v>
      </c>
      <c r="AT51" s="510">
        <v>1</v>
      </c>
      <c r="AU51" s="510">
        <v>0</v>
      </c>
      <c r="AV51" s="510">
        <v>1</v>
      </c>
      <c r="AW51" s="510">
        <v>0</v>
      </c>
      <c r="AX51" s="510">
        <v>1</v>
      </c>
      <c r="AY51" s="510">
        <v>0</v>
      </c>
      <c r="AZ51" s="510">
        <v>0</v>
      </c>
      <c r="BA51" s="510">
        <v>1</v>
      </c>
      <c r="BB51" s="510">
        <v>0</v>
      </c>
      <c r="BC51" s="510">
        <v>0</v>
      </c>
      <c r="BD51" s="510">
        <v>0</v>
      </c>
      <c r="BE51" s="510">
        <v>0</v>
      </c>
      <c r="BF51" s="510">
        <v>0</v>
      </c>
      <c r="BG51" s="510">
        <v>0</v>
      </c>
      <c r="BH51" s="510">
        <v>0</v>
      </c>
      <c r="BI51" s="510">
        <v>0</v>
      </c>
      <c r="BJ51" s="510">
        <v>0</v>
      </c>
      <c r="BK51" s="510">
        <v>0</v>
      </c>
      <c r="BL51" s="510">
        <v>1</v>
      </c>
      <c r="BM51" s="510">
        <v>0</v>
      </c>
      <c r="BN51" s="511">
        <v>120</v>
      </c>
      <c r="BO51" s="426"/>
    </row>
    <row r="52" spans="1:67" s="26" customFormat="1" ht="20.100000000000001" customHeight="1" x14ac:dyDescent="0.2">
      <c r="A52" s="469" t="s">
        <v>267</v>
      </c>
      <c r="B52" s="470" t="s">
        <v>454</v>
      </c>
      <c r="C52" s="563" t="s">
        <v>132</v>
      </c>
      <c r="D52" s="510">
        <v>0</v>
      </c>
      <c r="E52" s="510">
        <v>0</v>
      </c>
      <c r="F52" s="510">
        <v>0</v>
      </c>
      <c r="G52" s="510">
        <v>0</v>
      </c>
      <c r="H52" s="510">
        <v>4</v>
      </c>
      <c r="I52" s="510">
        <v>0</v>
      </c>
      <c r="J52" s="510">
        <v>1</v>
      </c>
      <c r="K52" s="510">
        <v>0</v>
      </c>
      <c r="L52" s="510">
        <v>0</v>
      </c>
      <c r="M52" s="510">
        <v>4</v>
      </c>
      <c r="N52" s="510">
        <v>0</v>
      </c>
      <c r="O52" s="510">
        <v>0</v>
      </c>
      <c r="P52" s="510">
        <v>0</v>
      </c>
      <c r="Q52" s="510">
        <v>1</v>
      </c>
      <c r="R52" s="510">
        <v>1</v>
      </c>
      <c r="S52" s="510">
        <v>0</v>
      </c>
      <c r="T52" s="510">
        <v>0</v>
      </c>
      <c r="U52" s="510">
        <v>0</v>
      </c>
      <c r="V52" s="510">
        <v>0</v>
      </c>
      <c r="W52" s="510">
        <v>0</v>
      </c>
      <c r="X52" s="510">
        <v>2</v>
      </c>
      <c r="Y52" s="510">
        <v>0</v>
      </c>
      <c r="Z52" s="510">
        <v>12</v>
      </c>
      <c r="AA52" s="510">
        <v>0</v>
      </c>
      <c r="AB52" s="510">
        <v>0</v>
      </c>
      <c r="AC52" s="510">
        <v>0</v>
      </c>
      <c r="AD52" s="510">
        <v>0</v>
      </c>
      <c r="AE52" s="510">
        <v>0</v>
      </c>
      <c r="AF52" s="510">
        <v>0</v>
      </c>
      <c r="AG52" s="510">
        <v>1</v>
      </c>
      <c r="AH52" s="510">
        <v>0</v>
      </c>
      <c r="AI52" s="510">
        <v>0</v>
      </c>
      <c r="AJ52" s="510">
        <v>4</v>
      </c>
      <c r="AK52" s="510">
        <v>2</v>
      </c>
      <c r="AL52" s="510">
        <v>0</v>
      </c>
      <c r="AM52" s="510">
        <v>20</v>
      </c>
      <c r="AN52" s="510">
        <v>0</v>
      </c>
      <c r="AO52" s="510">
        <v>0</v>
      </c>
      <c r="AP52" s="510">
        <v>2</v>
      </c>
      <c r="AQ52" s="510">
        <v>0</v>
      </c>
      <c r="AR52" s="510">
        <v>0</v>
      </c>
      <c r="AS52" s="510">
        <v>0</v>
      </c>
      <c r="AT52" s="510">
        <v>0</v>
      </c>
      <c r="AU52" s="510">
        <v>3</v>
      </c>
      <c r="AV52" s="510">
        <v>1</v>
      </c>
      <c r="AW52" s="510">
        <v>0</v>
      </c>
      <c r="AX52" s="510">
        <v>0</v>
      </c>
      <c r="AY52" s="510">
        <v>1</v>
      </c>
      <c r="AZ52" s="510">
        <v>0</v>
      </c>
      <c r="BA52" s="510">
        <v>1</v>
      </c>
      <c r="BB52" s="510">
        <v>0</v>
      </c>
      <c r="BC52" s="510">
        <v>0</v>
      </c>
      <c r="BD52" s="510">
        <v>0</v>
      </c>
      <c r="BE52" s="510">
        <v>0</v>
      </c>
      <c r="BF52" s="510">
        <v>2</v>
      </c>
      <c r="BG52" s="510">
        <v>0</v>
      </c>
      <c r="BH52" s="510">
        <v>0</v>
      </c>
      <c r="BI52" s="510">
        <v>9</v>
      </c>
      <c r="BJ52" s="510">
        <v>0</v>
      </c>
      <c r="BK52" s="510">
        <v>0</v>
      </c>
      <c r="BL52" s="510">
        <v>3</v>
      </c>
      <c r="BM52" s="510">
        <v>0</v>
      </c>
      <c r="BN52" s="511">
        <v>74</v>
      </c>
      <c r="BO52" s="426"/>
    </row>
    <row r="53" spans="1:67" s="26" customFormat="1" ht="20.100000000000001" customHeight="1" x14ac:dyDescent="0.2">
      <c r="A53" s="469" t="s">
        <v>272</v>
      </c>
      <c r="B53" s="470" t="s">
        <v>455</v>
      </c>
      <c r="C53" s="563" t="s">
        <v>127</v>
      </c>
      <c r="D53" s="510">
        <v>0</v>
      </c>
      <c r="E53" s="510">
        <v>0</v>
      </c>
      <c r="F53" s="510">
        <v>0</v>
      </c>
      <c r="G53" s="510">
        <v>0</v>
      </c>
      <c r="H53" s="510">
        <v>0</v>
      </c>
      <c r="I53" s="510">
        <v>0</v>
      </c>
      <c r="J53" s="510">
        <v>0</v>
      </c>
      <c r="K53" s="510">
        <v>0</v>
      </c>
      <c r="L53" s="510">
        <v>0</v>
      </c>
      <c r="M53" s="510">
        <v>0</v>
      </c>
      <c r="N53" s="510">
        <v>0</v>
      </c>
      <c r="O53" s="510">
        <v>0</v>
      </c>
      <c r="P53" s="510">
        <v>0</v>
      </c>
      <c r="Q53" s="510">
        <v>0</v>
      </c>
      <c r="R53" s="510">
        <v>0</v>
      </c>
      <c r="S53" s="510">
        <v>0</v>
      </c>
      <c r="T53" s="510">
        <v>0</v>
      </c>
      <c r="U53" s="510">
        <v>0</v>
      </c>
      <c r="V53" s="510">
        <v>0</v>
      </c>
      <c r="W53" s="510">
        <v>0</v>
      </c>
      <c r="X53" s="510">
        <v>0</v>
      </c>
      <c r="Y53" s="510">
        <v>0</v>
      </c>
      <c r="Z53" s="510">
        <v>0</v>
      </c>
      <c r="AA53" s="510">
        <v>0</v>
      </c>
      <c r="AB53" s="510">
        <v>0</v>
      </c>
      <c r="AC53" s="510">
        <v>0</v>
      </c>
      <c r="AD53" s="510">
        <v>0</v>
      </c>
      <c r="AE53" s="510">
        <v>0</v>
      </c>
      <c r="AF53" s="510">
        <v>0</v>
      </c>
      <c r="AG53" s="510">
        <v>0</v>
      </c>
      <c r="AH53" s="510">
        <v>0</v>
      </c>
      <c r="AI53" s="510">
        <v>0</v>
      </c>
      <c r="AJ53" s="510">
        <v>0</v>
      </c>
      <c r="AK53" s="510">
        <v>0</v>
      </c>
      <c r="AL53" s="510">
        <v>0</v>
      </c>
      <c r="AM53" s="510">
        <v>0</v>
      </c>
      <c r="AN53" s="510">
        <v>51</v>
      </c>
      <c r="AO53" s="510">
        <v>0</v>
      </c>
      <c r="AP53" s="510">
        <v>0</v>
      </c>
      <c r="AQ53" s="510">
        <v>0</v>
      </c>
      <c r="AR53" s="510">
        <v>0</v>
      </c>
      <c r="AS53" s="510">
        <v>0</v>
      </c>
      <c r="AT53" s="510">
        <v>0</v>
      </c>
      <c r="AU53" s="510">
        <v>1</v>
      </c>
      <c r="AV53" s="510">
        <v>1</v>
      </c>
      <c r="AW53" s="510">
        <v>0</v>
      </c>
      <c r="AX53" s="510">
        <v>0</v>
      </c>
      <c r="AY53" s="510">
        <v>0</v>
      </c>
      <c r="AZ53" s="510">
        <v>0</v>
      </c>
      <c r="BA53" s="510">
        <v>0</v>
      </c>
      <c r="BB53" s="510">
        <v>0</v>
      </c>
      <c r="BC53" s="510">
        <v>0</v>
      </c>
      <c r="BD53" s="510">
        <v>0</v>
      </c>
      <c r="BE53" s="510">
        <v>0</v>
      </c>
      <c r="BF53" s="510">
        <v>0</v>
      </c>
      <c r="BG53" s="510">
        <v>0</v>
      </c>
      <c r="BH53" s="510">
        <v>0</v>
      </c>
      <c r="BI53" s="510">
        <v>0</v>
      </c>
      <c r="BJ53" s="510">
        <v>0</v>
      </c>
      <c r="BK53" s="510">
        <v>0</v>
      </c>
      <c r="BL53" s="510">
        <v>1</v>
      </c>
      <c r="BM53" s="510">
        <v>0</v>
      </c>
      <c r="BN53" s="511">
        <v>54</v>
      </c>
      <c r="BO53" s="426"/>
    </row>
    <row r="54" spans="1:67" s="26" customFormat="1" ht="20.100000000000001" customHeight="1" x14ac:dyDescent="0.2">
      <c r="A54" s="469" t="s">
        <v>276</v>
      </c>
      <c r="B54" s="470" t="s">
        <v>456</v>
      </c>
      <c r="C54" s="563" t="s">
        <v>127</v>
      </c>
      <c r="D54" s="510">
        <v>0</v>
      </c>
      <c r="E54" s="510">
        <v>2</v>
      </c>
      <c r="F54" s="510">
        <v>2</v>
      </c>
      <c r="G54" s="510">
        <v>0</v>
      </c>
      <c r="H54" s="510">
        <v>8</v>
      </c>
      <c r="I54" s="510">
        <v>0</v>
      </c>
      <c r="J54" s="510">
        <v>0</v>
      </c>
      <c r="K54" s="510">
        <v>0</v>
      </c>
      <c r="L54" s="510">
        <v>0</v>
      </c>
      <c r="M54" s="510">
        <v>0</v>
      </c>
      <c r="N54" s="510">
        <v>0</v>
      </c>
      <c r="O54" s="510">
        <v>0</v>
      </c>
      <c r="P54" s="510">
        <v>2</v>
      </c>
      <c r="Q54" s="510">
        <v>0</v>
      </c>
      <c r="R54" s="510">
        <v>0</v>
      </c>
      <c r="S54" s="510">
        <v>0</v>
      </c>
      <c r="T54" s="510">
        <v>0</v>
      </c>
      <c r="U54" s="510">
        <v>0</v>
      </c>
      <c r="V54" s="510">
        <v>0</v>
      </c>
      <c r="W54" s="510">
        <v>0</v>
      </c>
      <c r="X54" s="510">
        <v>0</v>
      </c>
      <c r="Y54" s="510">
        <v>0</v>
      </c>
      <c r="Z54" s="510">
        <v>0</v>
      </c>
      <c r="AA54" s="510">
        <v>1</v>
      </c>
      <c r="AB54" s="510">
        <v>0</v>
      </c>
      <c r="AC54" s="510">
        <v>0</v>
      </c>
      <c r="AD54" s="510">
        <v>1</v>
      </c>
      <c r="AE54" s="510">
        <v>0</v>
      </c>
      <c r="AF54" s="510">
        <v>0</v>
      </c>
      <c r="AG54" s="510">
        <v>0</v>
      </c>
      <c r="AH54" s="510">
        <v>0</v>
      </c>
      <c r="AI54" s="510">
        <v>0</v>
      </c>
      <c r="AJ54" s="510">
        <v>0</v>
      </c>
      <c r="AK54" s="510">
        <v>0</v>
      </c>
      <c r="AL54" s="510">
        <v>0</v>
      </c>
      <c r="AM54" s="510">
        <v>0</v>
      </c>
      <c r="AN54" s="510">
        <v>0</v>
      </c>
      <c r="AO54" s="510">
        <v>43</v>
      </c>
      <c r="AP54" s="510">
        <v>1</v>
      </c>
      <c r="AQ54" s="510">
        <v>0</v>
      </c>
      <c r="AR54" s="510">
        <v>0</v>
      </c>
      <c r="AS54" s="510">
        <v>0</v>
      </c>
      <c r="AT54" s="510">
        <v>0</v>
      </c>
      <c r="AU54" s="510">
        <v>1</v>
      </c>
      <c r="AV54" s="510">
        <v>1</v>
      </c>
      <c r="AW54" s="510">
        <v>0</v>
      </c>
      <c r="AX54" s="510">
        <v>0</v>
      </c>
      <c r="AY54" s="510">
        <v>10</v>
      </c>
      <c r="AZ54" s="510">
        <v>0</v>
      </c>
      <c r="BA54" s="510">
        <v>2</v>
      </c>
      <c r="BB54" s="510">
        <v>0</v>
      </c>
      <c r="BC54" s="510">
        <v>0</v>
      </c>
      <c r="BD54" s="510">
        <v>0</v>
      </c>
      <c r="BE54" s="510">
        <v>0</v>
      </c>
      <c r="BF54" s="510">
        <v>0</v>
      </c>
      <c r="BG54" s="510">
        <v>0</v>
      </c>
      <c r="BH54" s="510">
        <v>0</v>
      </c>
      <c r="BI54" s="510">
        <v>0</v>
      </c>
      <c r="BJ54" s="510">
        <v>0</v>
      </c>
      <c r="BK54" s="510">
        <v>0</v>
      </c>
      <c r="BL54" s="510">
        <v>1</v>
      </c>
      <c r="BM54" s="510">
        <v>0</v>
      </c>
      <c r="BN54" s="511">
        <v>75</v>
      </c>
      <c r="BO54" s="426"/>
    </row>
    <row r="55" spans="1:67" s="26" customFormat="1" ht="20.100000000000001" customHeight="1" x14ac:dyDescent="0.2">
      <c r="A55" s="469" t="s">
        <v>279</v>
      </c>
      <c r="B55" s="470" t="s">
        <v>457</v>
      </c>
      <c r="C55" s="563" t="s">
        <v>283</v>
      </c>
      <c r="D55" s="510">
        <v>0</v>
      </c>
      <c r="E55" s="510">
        <v>0</v>
      </c>
      <c r="F55" s="510">
        <v>2</v>
      </c>
      <c r="G55" s="510">
        <v>0</v>
      </c>
      <c r="H55" s="510">
        <v>1</v>
      </c>
      <c r="I55" s="510">
        <v>0</v>
      </c>
      <c r="J55" s="510">
        <v>0</v>
      </c>
      <c r="K55" s="510">
        <v>4</v>
      </c>
      <c r="L55" s="510">
        <v>0</v>
      </c>
      <c r="M55" s="510">
        <v>6</v>
      </c>
      <c r="N55" s="510">
        <v>4</v>
      </c>
      <c r="O55" s="510">
        <v>0</v>
      </c>
      <c r="P55" s="510">
        <v>0</v>
      </c>
      <c r="Q55" s="510">
        <v>5</v>
      </c>
      <c r="R55" s="510">
        <v>0</v>
      </c>
      <c r="S55" s="510">
        <v>0</v>
      </c>
      <c r="T55" s="510">
        <v>0</v>
      </c>
      <c r="U55" s="510">
        <v>0</v>
      </c>
      <c r="V55" s="510">
        <v>0</v>
      </c>
      <c r="W55" s="510">
        <v>0</v>
      </c>
      <c r="X55" s="510">
        <v>4</v>
      </c>
      <c r="Y55" s="510">
        <v>1</v>
      </c>
      <c r="Z55" s="510">
        <v>4</v>
      </c>
      <c r="AA55" s="510">
        <v>1</v>
      </c>
      <c r="AB55" s="510">
        <v>0</v>
      </c>
      <c r="AC55" s="510">
        <v>0</v>
      </c>
      <c r="AD55" s="510">
        <v>0</v>
      </c>
      <c r="AE55" s="510">
        <v>0</v>
      </c>
      <c r="AF55" s="510">
        <v>0</v>
      </c>
      <c r="AG55" s="510">
        <v>0</v>
      </c>
      <c r="AH55" s="510">
        <v>20</v>
      </c>
      <c r="AI55" s="510">
        <v>0</v>
      </c>
      <c r="AJ55" s="510">
        <v>9</v>
      </c>
      <c r="AK55" s="510">
        <v>1</v>
      </c>
      <c r="AL55" s="510">
        <v>0</v>
      </c>
      <c r="AM55" s="510">
        <v>1</v>
      </c>
      <c r="AN55" s="510">
        <v>0</v>
      </c>
      <c r="AO55" s="510">
        <v>0</v>
      </c>
      <c r="AP55" s="510">
        <v>54</v>
      </c>
      <c r="AQ55" s="510">
        <v>0</v>
      </c>
      <c r="AR55" s="510">
        <v>0</v>
      </c>
      <c r="AS55" s="510">
        <v>0</v>
      </c>
      <c r="AT55" s="510">
        <v>0</v>
      </c>
      <c r="AU55" s="510">
        <v>1</v>
      </c>
      <c r="AV55" s="510">
        <v>0</v>
      </c>
      <c r="AW55" s="510">
        <v>0</v>
      </c>
      <c r="AX55" s="510">
        <v>6</v>
      </c>
      <c r="AY55" s="510">
        <v>0</v>
      </c>
      <c r="AZ55" s="510">
        <v>0</v>
      </c>
      <c r="BA55" s="510">
        <v>0</v>
      </c>
      <c r="BB55" s="510">
        <v>1</v>
      </c>
      <c r="BC55" s="510">
        <v>0</v>
      </c>
      <c r="BD55" s="510">
        <v>0</v>
      </c>
      <c r="BE55" s="510">
        <v>1</v>
      </c>
      <c r="BF55" s="510">
        <v>1</v>
      </c>
      <c r="BG55" s="510">
        <v>0</v>
      </c>
      <c r="BH55" s="510">
        <v>0</v>
      </c>
      <c r="BI55" s="510">
        <v>7</v>
      </c>
      <c r="BJ55" s="510">
        <v>0</v>
      </c>
      <c r="BK55" s="510">
        <v>0</v>
      </c>
      <c r="BL55" s="510">
        <v>8</v>
      </c>
      <c r="BM55" s="510">
        <v>0</v>
      </c>
      <c r="BN55" s="511">
        <v>142</v>
      </c>
      <c r="BO55" s="426"/>
    </row>
    <row r="56" spans="1:67" s="26" customFormat="1" ht="20.100000000000001" customHeight="1" x14ac:dyDescent="0.2">
      <c r="A56" s="469" t="s">
        <v>279</v>
      </c>
      <c r="B56" s="470" t="s">
        <v>458</v>
      </c>
      <c r="C56" s="563" t="s">
        <v>132</v>
      </c>
      <c r="D56" s="510">
        <v>1</v>
      </c>
      <c r="E56" s="510">
        <v>0</v>
      </c>
      <c r="F56" s="510">
        <v>0</v>
      </c>
      <c r="G56" s="510">
        <v>0</v>
      </c>
      <c r="H56" s="510">
        <v>12</v>
      </c>
      <c r="I56" s="510">
        <v>0</v>
      </c>
      <c r="J56" s="510">
        <v>1</v>
      </c>
      <c r="K56" s="510">
        <v>2</v>
      </c>
      <c r="L56" s="510">
        <v>0</v>
      </c>
      <c r="M56" s="510">
        <v>17</v>
      </c>
      <c r="N56" s="510">
        <v>2</v>
      </c>
      <c r="O56" s="510">
        <v>0</v>
      </c>
      <c r="P56" s="510">
        <v>0</v>
      </c>
      <c r="Q56" s="510">
        <v>11</v>
      </c>
      <c r="R56" s="510">
        <v>0</v>
      </c>
      <c r="S56" s="510">
        <v>0</v>
      </c>
      <c r="T56" s="510">
        <v>0</v>
      </c>
      <c r="U56" s="510">
        <v>1</v>
      </c>
      <c r="V56" s="510">
        <v>0</v>
      </c>
      <c r="W56" s="510">
        <v>0</v>
      </c>
      <c r="X56" s="510">
        <v>7</v>
      </c>
      <c r="Y56" s="510">
        <v>10</v>
      </c>
      <c r="Z56" s="510">
        <v>2</v>
      </c>
      <c r="AA56" s="510">
        <v>3</v>
      </c>
      <c r="AB56" s="510">
        <v>0</v>
      </c>
      <c r="AC56" s="510">
        <v>1</v>
      </c>
      <c r="AD56" s="510">
        <v>0</v>
      </c>
      <c r="AE56" s="510">
        <v>0</v>
      </c>
      <c r="AF56" s="510">
        <v>0</v>
      </c>
      <c r="AG56" s="510">
        <v>0</v>
      </c>
      <c r="AH56" s="510">
        <v>14</v>
      </c>
      <c r="AI56" s="510">
        <v>1</v>
      </c>
      <c r="AJ56" s="510">
        <v>21</v>
      </c>
      <c r="AK56" s="510">
        <v>3</v>
      </c>
      <c r="AL56" s="510">
        <v>0</v>
      </c>
      <c r="AM56" s="510">
        <v>2</v>
      </c>
      <c r="AN56" s="510">
        <v>0</v>
      </c>
      <c r="AO56" s="510">
        <v>0</v>
      </c>
      <c r="AP56" s="510">
        <v>14</v>
      </c>
      <c r="AQ56" s="510">
        <v>0</v>
      </c>
      <c r="AR56" s="510">
        <v>1</v>
      </c>
      <c r="AS56" s="510">
        <v>0</v>
      </c>
      <c r="AT56" s="510">
        <v>0</v>
      </c>
      <c r="AU56" s="510">
        <v>1</v>
      </c>
      <c r="AV56" s="510">
        <v>0</v>
      </c>
      <c r="AW56" s="510">
        <v>0</v>
      </c>
      <c r="AX56" s="510">
        <v>12</v>
      </c>
      <c r="AY56" s="510">
        <v>0</v>
      </c>
      <c r="AZ56" s="510">
        <v>0</v>
      </c>
      <c r="BA56" s="510">
        <v>1</v>
      </c>
      <c r="BB56" s="510">
        <v>0</v>
      </c>
      <c r="BC56" s="510">
        <v>0</v>
      </c>
      <c r="BD56" s="510">
        <v>0</v>
      </c>
      <c r="BE56" s="510">
        <v>0</v>
      </c>
      <c r="BF56" s="510">
        <v>2</v>
      </c>
      <c r="BG56" s="510">
        <v>0</v>
      </c>
      <c r="BH56" s="510">
        <v>0</v>
      </c>
      <c r="BI56" s="510">
        <v>3</v>
      </c>
      <c r="BJ56" s="510">
        <v>0</v>
      </c>
      <c r="BK56" s="510">
        <v>0</v>
      </c>
      <c r="BL56" s="510">
        <v>3</v>
      </c>
      <c r="BM56" s="510">
        <v>2</v>
      </c>
      <c r="BN56" s="511">
        <v>150</v>
      </c>
      <c r="BO56" s="426"/>
    </row>
    <row r="57" spans="1:67" s="26" customFormat="1" ht="20.100000000000001" customHeight="1" x14ac:dyDescent="0.2">
      <c r="A57" s="469" t="s">
        <v>279</v>
      </c>
      <c r="B57" s="470" t="s">
        <v>459</v>
      </c>
      <c r="C57" s="563" t="s">
        <v>283</v>
      </c>
      <c r="D57" s="510">
        <v>0</v>
      </c>
      <c r="E57" s="510">
        <v>0</v>
      </c>
      <c r="F57" s="510">
        <v>0</v>
      </c>
      <c r="G57" s="510">
        <v>0</v>
      </c>
      <c r="H57" s="510">
        <v>1</v>
      </c>
      <c r="I57" s="510">
        <v>0</v>
      </c>
      <c r="J57" s="510">
        <v>0</v>
      </c>
      <c r="K57" s="510">
        <v>0</v>
      </c>
      <c r="L57" s="510">
        <v>1</v>
      </c>
      <c r="M57" s="510">
        <v>5</v>
      </c>
      <c r="N57" s="510">
        <v>1</v>
      </c>
      <c r="O57" s="510">
        <v>0</v>
      </c>
      <c r="P57" s="510">
        <v>0</v>
      </c>
      <c r="Q57" s="510">
        <v>1</v>
      </c>
      <c r="R57" s="510">
        <v>0</v>
      </c>
      <c r="S57" s="510">
        <v>0</v>
      </c>
      <c r="T57" s="510">
        <v>0</v>
      </c>
      <c r="U57" s="510">
        <v>0</v>
      </c>
      <c r="V57" s="510">
        <v>0</v>
      </c>
      <c r="W57" s="510">
        <v>0</v>
      </c>
      <c r="X57" s="510">
        <v>4</v>
      </c>
      <c r="Y57" s="510">
        <v>1</v>
      </c>
      <c r="Z57" s="510">
        <v>0</v>
      </c>
      <c r="AA57" s="510">
        <v>0</v>
      </c>
      <c r="AB57" s="510">
        <v>0</v>
      </c>
      <c r="AC57" s="510">
        <v>1</v>
      </c>
      <c r="AD57" s="510">
        <v>0</v>
      </c>
      <c r="AE57" s="510">
        <v>0</v>
      </c>
      <c r="AF57" s="510">
        <v>0</v>
      </c>
      <c r="AG57" s="510">
        <v>0</v>
      </c>
      <c r="AH57" s="510">
        <v>2</v>
      </c>
      <c r="AI57" s="510">
        <v>0</v>
      </c>
      <c r="AJ57" s="510">
        <v>5</v>
      </c>
      <c r="AK57" s="510">
        <v>1</v>
      </c>
      <c r="AL57" s="510">
        <v>0</v>
      </c>
      <c r="AM57" s="510">
        <v>3</v>
      </c>
      <c r="AN57" s="510">
        <v>0</v>
      </c>
      <c r="AO57" s="510">
        <v>0</v>
      </c>
      <c r="AP57" s="510">
        <v>48</v>
      </c>
      <c r="AQ57" s="510">
        <v>0</v>
      </c>
      <c r="AR57" s="510">
        <v>0</v>
      </c>
      <c r="AS57" s="510">
        <v>0</v>
      </c>
      <c r="AT57" s="510">
        <v>0</v>
      </c>
      <c r="AU57" s="510">
        <v>1</v>
      </c>
      <c r="AV57" s="510">
        <v>0</v>
      </c>
      <c r="AW57" s="510">
        <v>0</v>
      </c>
      <c r="AX57" s="510">
        <v>1</v>
      </c>
      <c r="AY57" s="510">
        <v>0</v>
      </c>
      <c r="AZ57" s="510">
        <v>0</v>
      </c>
      <c r="BA57" s="510">
        <v>0</v>
      </c>
      <c r="BB57" s="510">
        <v>0</v>
      </c>
      <c r="BC57" s="510">
        <v>0</v>
      </c>
      <c r="BD57" s="510">
        <v>0</v>
      </c>
      <c r="BE57" s="510">
        <v>0</v>
      </c>
      <c r="BF57" s="510">
        <v>0</v>
      </c>
      <c r="BG57" s="510">
        <v>0</v>
      </c>
      <c r="BH57" s="510">
        <v>0</v>
      </c>
      <c r="BI57" s="510">
        <v>3</v>
      </c>
      <c r="BJ57" s="510">
        <v>0</v>
      </c>
      <c r="BK57" s="510">
        <v>0</v>
      </c>
      <c r="BL57" s="510">
        <v>1</v>
      </c>
      <c r="BM57" s="510">
        <v>0</v>
      </c>
      <c r="BN57" s="511">
        <v>80</v>
      </c>
      <c r="BO57" s="426"/>
    </row>
    <row r="58" spans="1:67" s="26" customFormat="1" ht="20.100000000000001" customHeight="1" x14ac:dyDescent="0.2">
      <c r="A58" s="469" t="s">
        <v>288</v>
      </c>
      <c r="B58" s="470" t="s">
        <v>460</v>
      </c>
      <c r="C58" s="563" t="s">
        <v>127</v>
      </c>
      <c r="D58" s="510">
        <v>0</v>
      </c>
      <c r="E58" s="510">
        <v>0</v>
      </c>
      <c r="F58" s="510">
        <v>1</v>
      </c>
      <c r="G58" s="510">
        <v>1</v>
      </c>
      <c r="H58" s="510">
        <v>1</v>
      </c>
      <c r="I58" s="510">
        <v>0</v>
      </c>
      <c r="J58" s="510">
        <v>0</v>
      </c>
      <c r="K58" s="510">
        <v>0</v>
      </c>
      <c r="L58" s="510">
        <v>0</v>
      </c>
      <c r="M58" s="510">
        <v>1</v>
      </c>
      <c r="N58" s="510">
        <v>0</v>
      </c>
      <c r="O58" s="510">
        <v>0</v>
      </c>
      <c r="P58" s="510">
        <v>1</v>
      </c>
      <c r="Q58" s="510">
        <v>0</v>
      </c>
      <c r="R58" s="510">
        <v>0</v>
      </c>
      <c r="S58" s="510">
        <v>0</v>
      </c>
      <c r="T58" s="510">
        <v>0</v>
      </c>
      <c r="U58" s="510">
        <v>0</v>
      </c>
      <c r="V58" s="510">
        <v>0</v>
      </c>
      <c r="W58" s="510">
        <v>0</v>
      </c>
      <c r="X58" s="510">
        <v>2</v>
      </c>
      <c r="Y58" s="510">
        <v>0</v>
      </c>
      <c r="Z58" s="510">
        <v>1</v>
      </c>
      <c r="AA58" s="510">
        <v>0</v>
      </c>
      <c r="AB58" s="510">
        <v>0</v>
      </c>
      <c r="AC58" s="510">
        <v>0</v>
      </c>
      <c r="AD58" s="510">
        <v>0</v>
      </c>
      <c r="AE58" s="510">
        <v>0</v>
      </c>
      <c r="AF58" s="510">
        <v>0</v>
      </c>
      <c r="AG58" s="510">
        <v>0</v>
      </c>
      <c r="AH58" s="510">
        <v>1</v>
      </c>
      <c r="AI58" s="510">
        <v>1</v>
      </c>
      <c r="AJ58" s="510">
        <v>1</v>
      </c>
      <c r="AK58" s="510">
        <v>1</v>
      </c>
      <c r="AL58" s="510">
        <v>0</v>
      </c>
      <c r="AM58" s="510">
        <v>4</v>
      </c>
      <c r="AN58" s="510">
        <v>0</v>
      </c>
      <c r="AO58" s="510">
        <v>0</v>
      </c>
      <c r="AP58" s="510">
        <v>2</v>
      </c>
      <c r="AQ58" s="510">
        <v>0</v>
      </c>
      <c r="AR58" s="510">
        <v>57</v>
      </c>
      <c r="AS58" s="510">
        <v>0</v>
      </c>
      <c r="AT58" s="510">
        <v>0</v>
      </c>
      <c r="AU58" s="510">
        <v>0</v>
      </c>
      <c r="AV58" s="510">
        <v>1</v>
      </c>
      <c r="AW58" s="510">
        <v>0</v>
      </c>
      <c r="AX58" s="510">
        <v>2</v>
      </c>
      <c r="AY58" s="510">
        <v>0</v>
      </c>
      <c r="AZ58" s="510">
        <v>0</v>
      </c>
      <c r="BA58" s="510">
        <v>0</v>
      </c>
      <c r="BB58" s="510">
        <v>0</v>
      </c>
      <c r="BC58" s="510">
        <v>0</v>
      </c>
      <c r="BD58" s="510">
        <v>0</v>
      </c>
      <c r="BE58" s="510">
        <v>0</v>
      </c>
      <c r="BF58" s="510">
        <v>0</v>
      </c>
      <c r="BG58" s="510">
        <v>0</v>
      </c>
      <c r="BH58" s="510">
        <v>0</v>
      </c>
      <c r="BI58" s="510">
        <v>0</v>
      </c>
      <c r="BJ58" s="510">
        <v>0</v>
      </c>
      <c r="BK58" s="510">
        <v>0</v>
      </c>
      <c r="BL58" s="510">
        <v>0</v>
      </c>
      <c r="BM58" s="510">
        <v>0</v>
      </c>
      <c r="BN58" s="511">
        <v>78</v>
      </c>
      <c r="BO58" s="426"/>
    </row>
    <row r="59" spans="1:67" s="26" customFormat="1" ht="20.100000000000001" customHeight="1" x14ac:dyDescent="0.2">
      <c r="A59" s="469" t="s">
        <v>291</v>
      </c>
      <c r="B59" s="470" t="s">
        <v>517</v>
      </c>
      <c r="C59" s="563" t="s">
        <v>132</v>
      </c>
      <c r="D59" s="510">
        <v>2</v>
      </c>
      <c r="E59" s="510">
        <v>0</v>
      </c>
      <c r="F59" s="510">
        <v>0</v>
      </c>
      <c r="G59" s="510">
        <v>0</v>
      </c>
      <c r="H59" s="510">
        <v>0</v>
      </c>
      <c r="I59" s="510">
        <v>0</v>
      </c>
      <c r="J59" s="510">
        <v>1</v>
      </c>
      <c r="K59" s="510">
        <v>0</v>
      </c>
      <c r="L59" s="510">
        <v>0</v>
      </c>
      <c r="M59" s="510">
        <v>10</v>
      </c>
      <c r="N59" s="510">
        <v>2</v>
      </c>
      <c r="O59" s="510">
        <v>0</v>
      </c>
      <c r="P59" s="510">
        <v>0</v>
      </c>
      <c r="Q59" s="510">
        <v>2</v>
      </c>
      <c r="R59" s="510">
        <v>1</v>
      </c>
      <c r="S59" s="510">
        <v>0</v>
      </c>
      <c r="T59" s="510">
        <v>2</v>
      </c>
      <c r="U59" s="510">
        <v>6</v>
      </c>
      <c r="V59" s="510">
        <v>1</v>
      </c>
      <c r="W59" s="510">
        <v>0</v>
      </c>
      <c r="X59" s="510">
        <v>1</v>
      </c>
      <c r="Y59" s="510">
        <v>0</v>
      </c>
      <c r="Z59" s="510">
        <v>2</v>
      </c>
      <c r="AA59" s="510">
        <v>0</v>
      </c>
      <c r="AB59" s="510">
        <v>0</v>
      </c>
      <c r="AC59" s="510">
        <v>1</v>
      </c>
      <c r="AD59" s="510">
        <v>1</v>
      </c>
      <c r="AE59" s="510">
        <v>0</v>
      </c>
      <c r="AF59" s="510">
        <v>0</v>
      </c>
      <c r="AG59" s="510">
        <v>0</v>
      </c>
      <c r="AH59" s="510">
        <v>0</v>
      </c>
      <c r="AI59" s="510">
        <v>0</v>
      </c>
      <c r="AJ59" s="510">
        <v>0</v>
      </c>
      <c r="AK59" s="510">
        <v>3</v>
      </c>
      <c r="AL59" s="510">
        <v>0</v>
      </c>
      <c r="AM59" s="510">
        <v>0</v>
      </c>
      <c r="AN59" s="510">
        <v>2</v>
      </c>
      <c r="AO59" s="510">
        <v>0</v>
      </c>
      <c r="AP59" s="510">
        <v>3</v>
      </c>
      <c r="AQ59" s="510">
        <v>0</v>
      </c>
      <c r="AR59" s="510">
        <v>3</v>
      </c>
      <c r="AS59" s="510">
        <v>0</v>
      </c>
      <c r="AT59" s="510">
        <v>26</v>
      </c>
      <c r="AU59" s="510">
        <v>2</v>
      </c>
      <c r="AV59" s="510">
        <v>0</v>
      </c>
      <c r="AW59" s="510">
        <v>0</v>
      </c>
      <c r="AX59" s="510">
        <v>8</v>
      </c>
      <c r="AY59" s="510">
        <v>0</v>
      </c>
      <c r="AZ59" s="510">
        <v>1</v>
      </c>
      <c r="BA59" s="510">
        <v>0</v>
      </c>
      <c r="BB59" s="510">
        <v>0</v>
      </c>
      <c r="BC59" s="510">
        <v>0</v>
      </c>
      <c r="BD59" s="510">
        <v>0</v>
      </c>
      <c r="BE59" s="510">
        <v>0</v>
      </c>
      <c r="BF59" s="510">
        <v>0</v>
      </c>
      <c r="BG59" s="510">
        <v>0</v>
      </c>
      <c r="BH59" s="510">
        <v>0</v>
      </c>
      <c r="BI59" s="510">
        <v>0</v>
      </c>
      <c r="BJ59" s="510">
        <v>0</v>
      </c>
      <c r="BK59" s="510">
        <v>0</v>
      </c>
      <c r="BL59" s="510">
        <v>0</v>
      </c>
      <c r="BM59" s="510">
        <v>0</v>
      </c>
      <c r="BN59" s="511">
        <v>80</v>
      </c>
      <c r="BO59" s="426"/>
    </row>
    <row r="60" spans="1:67" s="26" customFormat="1" ht="20.100000000000001" customHeight="1" x14ac:dyDescent="0.2">
      <c r="A60" s="469" t="s">
        <v>291</v>
      </c>
      <c r="B60" s="470" t="s">
        <v>462</v>
      </c>
      <c r="C60" s="563" t="s">
        <v>132</v>
      </c>
      <c r="D60" s="510">
        <v>3</v>
      </c>
      <c r="E60" s="510">
        <v>0</v>
      </c>
      <c r="F60" s="510">
        <v>0</v>
      </c>
      <c r="G60" s="510">
        <v>1</v>
      </c>
      <c r="H60" s="510">
        <v>0</v>
      </c>
      <c r="I60" s="510">
        <v>0</v>
      </c>
      <c r="J60" s="510">
        <v>0</v>
      </c>
      <c r="K60" s="510">
        <v>0</v>
      </c>
      <c r="L60" s="510">
        <v>0</v>
      </c>
      <c r="M60" s="510">
        <v>13</v>
      </c>
      <c r="N60" s="510">
        <v>9</v>
      </c>
      <c r="O60" s="510">
        <v>0</v>
      </c>
      <c r="P60" s="510">
        <v>0</v>
      </c>
      <c r="Q60" s="510">
        <v>1</v>
      </c>
      <c r="R60" s="510">
        <v>3</v>
      </c>
      <c r="S60" s="510">
        <v>0</v>
      </c>
      <c r="T60" s="510">
        <v>0</v>
      </c>
      <c r="U60" s="510">
        <v>0</v>
      </c>
      <c r="V60" s="510">
        <v>7</v>
      </c>
      <c r="W60" s="510">
        <v>0</v>
      </c>
      <c r="X60" s="510">
        <v>3</v>
      </c>
      <c r="Y60" s="510">
        <v>0</v>
      </c>
      <c r="Z60" s="510">
        <v>3</v>
      </c>
      <c r="AA60" s="510">
        <v>0</v>
      </c>
      <c r="AB60" s="510">
        <v>3</v>
      </c>
      <c r="AC60" s="510">
        <v>0</v>
      </c>
      <c r="AD60" s="510">
        <v>0</v>
      </c>
      <c r="AE60" s="510">
        <v>0</v>
      </c>
      <c r="AF60" s="510">
        <v>0</v>
      </c>
      <c r="AG60" s="510">
        <v>0</v>
      </c>
      <c r="AH60" s="510">
        <v>3</v>
      </c>
      <c r="AI60" s="510">
        <v>0</v>
      </c>
      <c r="AJ60" s="510">
        <v>2</v>
      </c>
      <c r="AK60" s="510">
        <v>4</v>
      </c>
      <c r="AL60" s="510">
        <v>0</v>
      </c>
      <c r="AM60" s="510">
        <v>0</v>
      </c>
      <c r="AN60" s="510">
        <v>0</v>
      </c>
      <c r="AO60" s="510">
        <v>0</v>
      </c>
      <c r="AP60" s="510">
        <v>2</v>
      </c>
      <c r="AQ60" s="510">
        <v>0</v>
      </c>
      <c r="AR60" s="510">
        <v>2</v>
      </c>
      <c r="AS60" s="510">
        <v>0</v>
      </c>
      <c r="AT60" s="510">
        <v>11</v>
      </c>
      <c r="AU60" s="510">
        <v>4</v>
      </c>
      <c r="AV60" s="510">
        <v>0</v>
      </c>
      <c r="AW60" s="510">
        <v>0</v>
      </c>
      <c r="AX60" s="510">
        <v>0</v>
      </c>
      <c r="AY60" s="510">
        <v>1</v>
      </c>
      <c r="AZ60" s="510">
        <v>0</v>
      </c>
      <c r="BA60" s="510">
        <v>0</v>
      </c>
      <c r="BB60" s="510">
        <v>0</v>
      </c>
      <c r="BC60" s="510">
        <v>0</v>
      </c>
      <c r="BD60" s="510">
        <v>0</v>
      </c>
      <c r="BE60" s="510">
        <v>0</v>
      </c>
      <c r="BF60" s="510">
        <v>0</v>
      </c>
      <c r="BG60" s="510">
        <v>0</v>
      </c>
      <c r="BH60" s="510">
        <v>0</v>
      </c>
      <c r="BI60" s="510">
        <v>0</v>
      </c>
      <c r="BJ60" s="510">
        <v>0</v>
      </c>
      <c r="BK60" s="510">
        <v>0</v>
      </c>
      <c r="BL60" s="510">
        <v>0</v>
      </c>
      <c r="BM60" s="510">
        <v>0</v>
      </c>
      <c r="BN60" s="511">
        <v>75</v>
      </c>
      <c r="BO60" s="426"/>
    </row>
    <row r="61" spans="1:67" s="26" customFormat="1" ht="20.100000000000001" customHeight="1" x14ac:dyDescent="0.2">
      <c r="A61" s="469" t="s">
        <v>291</v>
      </c>
      <c r="B61" s="470" t="s">
        <v>464</v>
      </c>
      <c r="C61" s="563" t="s">
        <v>127</v>
      </c>
      <c r="D61" s="510">
        <v>1</v>
      </c>
      <c r="E61" s="510">
        <v>0</v>
      </c>
      <c r="F61" s="510">
        <v>0</v>
      </c>
      <c r="G61" s="510">
        <v>23</v>
      </c>
      <c r="H61" s="510">
        <v>0</v>
      </c>
      <c r="I61" s="510">
        <v>0</v>
      </c>
      <c r="J61" s="510">
        <v>0</v>
      </c>
      <c r="K61" s="510">
        <v>0</v>
      </c>
      <c r="L61" s="510">
        <v>0</v>
      </c>
      <c r="M61" s="510">
        <v>0</v>
      </c>
      <c r="N61" s="510">
        <v>0</v>
      </c>
      <c r="O61" s="510">
        <v>0</v>
      </c>
      <c r="P61" s="510">
        <v>0</v>
      </c>
      <c r="Q61" s="510">
        <v>0</v>
      </c>
      <c r="R61" s="510">
        <v>1</v>
      </c>
      <c r="S61" s="510">
        <v>0</v>
      </c>
      <c r="T61" s="510">
        <v>0</v>
      </c>
      <c r="U61" s="510">
        <v>0</v>
      </c>
      <c r="V61" s="510">
        <v>1</v>
      </c>
      <c r="W61" s="510">
        <v>0</v>
      </c>
      <c r="X61" s="510">
        <v>0</v>
      </c>
      <c r="Y61" s="510">
        <v>0</v>
      </c>
      <c r="Z61" s="510">
        <v>0</v>
      </c>
      <c r="AA61" s="510">
        <v>0</v>
      </c>
      <c r="AB61" s="510">
        <v>9</v>
      </c>
      <c r="AC61" s="510">
        <v>1</v>
      </c>
      <c r="AD61" s="510">
        <v>0</v>
      </c>
      <c r="AE61" s="510">
        <v>0</v>
      </c>
      <c r="AF61" s="510">
        <v>0</v>
      </c>
      <c r="AG61" s="510">
        <v>0</v>
      </c>
      <c r="AH61" s="510">
        <v>0</v>
      </c>
      <c r="AI61" s="510">
        <v>0</v>
      </c>
      <c r="AJ61" s="510">
        <v>0</v>
      </c>
      <c r="AK61" s="510">
        <v>0</v>
      </c>
      <c r="AL61" s="510">
        <v>0</v>
      </c>
      <c r="AM61" s="510">
        <v>0</v>
      </c>
      <c r="AN61" s="510">
        <v>0</v>
      </c>
      <c r="AO61" s="510">
        <v>0</v>
      </c>
      <c r="AP61" s="510">
        <v>0</v>
      </c>
      <c r="AQ61" s="510">
        <v>0</v>
      </c>
      <c r="AR61" s="510">
        <v>0</v>
      </c>
      <c r="AS61" s="510">
        <v>0</v>
      </c>
      <c r="AT61" s="510">
        <v>72</v>
      </c>
      <c r="AU61" s="510">
        <v>0</v>
      </c>
      <c r="AV61" s="510">
        <v>0</v>
      </c>
      <c r="AW61" s="510">
        <v>1</v>
      </c>
      <c r="AX61" s="510">
        <v>0</v>
      </c>
      <c r="AY61" s="510">
        <v>0</v>
      </c>
      <c r="AZ61" s="510">
        <v>0</v>
      </c>
      <c r="BA61" s="510">
        <v>1</v>
      </c>
      <c r="BB61" s="510">
        <v>0</v>
      </c>
      <c r="BC61" s="510">
        <v>0</v>
      </c>
      <c r="BD61" s="510">
        <v>0</v>
      </c>
      <c r="BE61" s="510">
        <v>0</v>
      </c>
      <c r="BF61" s="510">
        <v>0</v>
      </c>
      <c r="BG61" s="510">
        <v>0</v>
      </c>
      <c r="BH61" s="510">
        <v>0</v>
      </c>
      <c r="BI61" s="510">
        <v>0</v>
      </c>
      <c r="BJ61" s="510">
        <v>0</v>
      </c>
      <c r="BK61" s="510">
        <v>0</v>
      </c>
      <c r="BL61" s="510">
        <v>0</v>
      </c>
      <c r="BM61" s="510">
        <v>0</v>
      </c>
      <c r="BN61" s="511">
        <v>110</v>
      </c>
      <c r="BO61" s="426"/>
    </row>
    <row r="62" spans="1:67" s="26" customFormat="1" ht="20.100000000000001" customHeight="1" x14ac:dyDescent="0.2">
      <c r="A62" s="469" t="s">
        <v>300</v>
      </c>
      <c r="B62" s="470" t="s">
        <v>465</v>
      </c>
      <c r="C62" s="563" t="s">
        <v>127</v>
      </c>
      <c r="D62" s="510">
        <v>0</v>
      </c>
      <c r="E62" s="510">
        <v>0</v>
      </c>
      <c r="F62" s="510">
        <v>0</v>
      </c>
      <c r="G62" s="510">
        <v>4</v>
      </c>
      <c r="H62" s="510">
        <v>1</v>
      </c>
      <c r="I62" s="510">
        <v>0</v>
      </c>
      <c r="J62" s="510">
        <v>0</v>
      </c>
      <c r="K62" s="510">
        <v>0</v>
      </c>
      <c r="L62" s="510">
        <v>0</v>
      </c>
      <c r="M62" s="510">
        <v>0</v>
      </c>
      <c r="N62" s="510">
        <v>0</v>
      </c>
      <c r="O62" s="510">
        <v>0</v>
      </c>
      <c r="P62" s="510">
        <v>0</v>
      </c>
      <c r="Q62" s="510">
        <v>0</v>
      </c>
      <c r="R62" s="510">
        <v>0</v>
      </c>
      <c r="S62" s="510">
        <v>1</v>
      </c>
      <c r="T62" s="510">
        <v>0</v>
      </c>
      <c r="U62" s="510">
        <v>0</v>
      </c>
      <c r="V62" s="510">
        <v>1</v>
      </c>
      <c r="W62" s="510">
        <v>0</v>
      </c>
      <c r="X62" s="510">
        <v>0</v>
      </c>
      <c r="Y62" s="510">
        <v>0</v>
      </c>
      <c r="Z62" s="510">
        <v>1</v>
      </c>
      <c r="AA62" s="510">
        <v>0</v>
      </c>
      <c r="AB62" s="510">
        <v>0</v>
      </c>
      <c r="AC62" s="510">
        <v>0</v>
      </c>
      <c r="AD62" s="510">
        <v>0</v>
      </c>
      <c r="AE62" s="510">
        <v>0</v>
      </c>
      <c r="AF62" s="510">
        <v>1</v>
      </c>
      <c r="AG62" s="510">
        <v>0</v>
      </c>
      <c r="AH62" s="510">
        <v>0</v>
      </c>
      <c r="AI62" s="510">
        <v>0</v>
      </c>
      <c r="AJ62" s="510">
        <v>0</v>
      </c>
      <c r="AK62" s="510">
        <v>1</v>
      </c>
      <c r="AL62" s="510">
        <v>0</v>
      </c>
      <c r="AM62" s="510">
        <v>0</v>
      </c>
      <c r="AN62" s="510">
        <v>0</v>
      </c>
      <c r="AO62" s="510">
        <v>0</v>
      </c>
      <c r="AP62" s="510">
        <v>1</v>
      </c>
      <c r="AQ62" s="510">
        <v>0</v>
      </c>
      <c r="AR62" s="510">
        <v>0</v>
      </c>
      <c r="AS62" s="510">
        <v>0</v>
      </c>
      <c r="AT62" s="510">
        <v>0</v>
      </c>
      <c r="AU62" s="510">
        <v>95</v>
      </c>
      <c r="AV62" s="510">
        <v>0</v>
      </c>
      <c r="AW62" s="510">
        <v>0</v>
      </c>
      <c r="AX62" s="510">
        <v>0</v>
      </c>
      <c r="AY62" s="510">
        <v>0</v>
      </c>
      <c r="AZ62" s="510">
        <v>0</v>
      </c>
      <c r="BA62" s="510">
        <v>0</v>
      </c>
      <c r="BB62" s="510">
        <v>0</v>
      </c>
      <c r="BC62" s="510">
        <v>0</v>
      </c>
      <c r="BD62" s="510">
        <v>0</v>
      </c>
      <c r="BE62" s="510">
        <v>0</v>
      </c>
      <c r="BF62" s="510">
        <v>0</v>
      </c>
      <c r="BG62" s="510">
        <v>0</v>
      </c>
      <c r="BH62" s="510">
        <v>0</v>
      </c>
      <c r="BI62" s="510">
        <v>0</v>
      </c>
      <c r="BJ62" s="510">
        <v>0</v>
      </c>
      <c r="BK62" s="510">
        <v>0</v>
      </c>
      <c r="BL62" s="510">
        <v>0</v>
      </c>
      <c r="BM62" s="510">
        <v>0</v>
      </c>
      <c r="BN62" s="511">
        <v>106</v>
      </c>
      <c r="BO62" s="426"/>
    </row>
    <row r="63" spans="1:67" s="26" customFormat="1" ht="20.100000000000001" customHeight="1" x14ac:dyDescent="0.2">
      <c r="A63" s="469" t="s">
        <v>300</v>
      </c>
      <c r="B63" s="470" t="s">
        <v>519</v>
      </c>
      <c r="C63" s="563" t="s">
        <v>127</v>
      </c>
      <c r="D63" s="510">
        <v>0</v>
      </c>
      <c r="E63" s="510">
        <v>0</v>
      </c>
      <c r="F63" s="510">
        <v>0</v>
      </c>
      <c r="G63" s="510">
        <v>0</v>
      </c>
      <c r="H63" s="510">
        <v>0</v>
      </c>
      <c r="I63" s="510">
        <v>0</v>
      </c>
      <c r="J63" s="510">
        <v>0</v>
      </c>
      <c r="K63" s="510">
        <v>0</v>
      </c>
      <c r="L63" s="510">
        <v>0</v>
      </c>
      <c r="M63" s="510">
        <v>0</v>
      </c>
      <c r="N63" s="510">
        <v>0</v>
      </c>
      <c r="O63" s="510">
        <v>0</v>
      </c>
      <c r="P63" s="510">
        <v>0</v>
      </c>
      <c r="Q63" s="510">
        <v>0</v>
      </c>
      <c r="R63" s="510">
        <v>0</v>
      </c>
      <c r="S63" s="510">
        <v>0</v>
      </c>
      <c r="T63" s="510">
        <v>0</v>
      </c>
      <c r="U63" s="510">
        <v>0</v>
      </c>
      <c r="V63" s="510">
        <v>0</v>
      </c>
      <c r="W63" s="510">
        <v>0</v>
      </c>
      <c r="X63" s="510">
        <v>0</v>
      </c>
      <c r="Y63" s="510">
        <v>0</v>
      </c>
      <c r="Z63" s="510">
        <v>0</v>
      </c>
      <c r="AA63" s="510">
        <v>0</v>
      </c>
      <c r="AB63" s="510">
        <v>0</v>
      </c>
      <c r="AC63" s="510">
        <v>0</v>
      </c>
      <c r="AD63" s="510">
        <v>0</v>
      </c>
      <c r="AE63" s="510">
        <v>0</v>
      </c>
      <c r="AF63" s="510">
        <v>0</v>
      </c>
      <c r="AG63" s="510">
        <v>0</v>
      </c>
      <c r="AH63" s="510">
        <v>0</v>
      </c>
      <c r="AI63" s="510">
        <v>3</v>
      </c>
      <c r="AJ63" s="510">
        <v>0</v>
      </c>
      <c r="AK63" s="510">
        <v>0</v>
      </c>
      <c r="AL63" s="510">
        <v>0</v>
      </c>
      <c r="AM63" s="510">
        <v>0</v>
      </c>
      <c r="AN63" s="510">
        <v>0</v>
      </c>
      <c r="AO63" s="510">
        <v>0</v>
      </c>
      <c r="AP63" s="510">
        <v>0</v>
      </c>
      <c r="AQ63" s="510">
        <v>0</v>
      </c>
      <c r="AR63" s="510">
        <v>0</v>
      </c>
      <c r="AS63" s="510">
        <v>0</v>
      </c>
      <c r="AT63" s="510">
        <v>0</v>
      </c>
      <c r="AU63" s="510">
        <v>57</v>
      </c>
      <c r="AV63" s="510">
        <v>1</v>
      </c>
      <c r="AW63" s="510">
        <v>0</v>
      </c>
      <c r="AX63" s="510">
        <v>0</v>
      </c>
      <c r="AY63" s="510">
        <v>0</v>
      </c>
      <c r="AZ63" s="510">
        <v>0</v>
      </c>
      <c r="BA63" s="510">
        <v>0</v>
      </c>
      <c r="BB63" s="510">
        <v>0</v>
      </c>
      <c r="BC63" s="510">
        <v>0</v>
      </c>
      <c r="BD63" s="510">
        <v>0</v>
      </c>
      <c r="BE63" s="510">
        <v>0</v>
      </c>
      <c r="BF63" s="510">
        <v>0</v>
      </c>
      <c r="BG63" s="510">
        <v>0</v>
      </c>
      <c r="BH63" s="510">
        <v>0</v>
      </c>
      <c r="BI63" s="510">
        <v>0</v>
      </c>
      <c r="BJ63" s="510">
        <v>0</v>
      </c>
      <c r="BK63" s="510">
        <v>0</v>
      </c>
      <c r="BL63" s="510">
        <v>0</v>
      </c>
      <c r="BM63" s="510">
        <v>0</v>
      </c>
      <c r="BN63" s="511">
        <v>61</v>
      </c>
      <c r="BO63" s="426"/>
    </row>
    <row r="64" spans="1:67" s="26" customFormat="1" ht="20.100000000000001" customHeight="1" x14ac:dyDescent="0.2">
      <c r="A64" s="469" t="s">
        <v>300</v>
      </c>
      <c r="B64" s="470" t="s">
        <v>467</v>
      </c>
      <c r="C64" s="563" t="s">
        <v>127</v>
      </c>
      <c r="D64" s="510">
        <v>0</v>
      </c>
      <c r="E64" s="510">
        <v>0</v>
      </c>
      <c r="F64" s="510">
        <v>0</v>
      </c>
      <c r="G64" s="510">
        <v>0</v>
      </c>
      <c r="H64" s="510">
        <v>0</v>
      </c>
      <c r="I64" s="510">
        <v>0</v>
      </c>
      <c r="J64" s="510">
        <v>0</v>
      </c>
      <c r="K64" s="510">
        <v>0</v>
      </c>
      <c r="L64" s="510">
        <v>0</v>
      </c>
      <c r="M64" s="510">
        <v>1</v>
      </c>
      <c r="N64" s="510">
        <v>0</v>
      </c>
      <c r="O64" s="510">
        <v>0</v>
      </c>
      <c r="P64" s="510">
        <v>0</v>
      </c>
      <c r="Q64" s="510">
        <v>0</v>
      </c>
      <c r="R64" s="510">
        <v>0</v>
      </c>
      <c r="S64" s="510">
        <v>0</v>
      </c>
      <c r="T64" s="510">
        <v>0</v>
      </c>
      <c r="U64" s="510">
        <v>0</v>
      </c>
      <c r="V64" s="510">
        <v>0</v>
      </c>
      <c r="W64" s="510">
        <v>0</v>
      </c>
      <c r="X64" s="510">
        <v>0</v>
      </c>
      <c r="Y64" s="510">
        <v>0</v>
      </c>
      <c r="Z64" s="510">
        <v>0</v>
      </c>
      <c r="AA64" s="510">
        <v>0</v>
      </c>
      <c r="AB64" s="510">
        <v>0</v>
      </c>
      <c r="AC64" s="510">
        <v>0</v>
      </c>
      <c r="AD64" s="510">
        <v>0</v>
      </c>
      <c r="AE64" s="510">
        <v>0</v>
      </c>
      <c r="AF64" s="510">
        <v>0</v>
      </c>
      <c r="AG64" s="510">
        <v>0</v>
      </c>
      <c r="AH64" s="510">
        <v>0</v>
      </c>
      <c r="AI64" s="510">
        <v>0</v>
      </c>
      <c r="AJ64" s="510">
        <v>0</v>
      </c>
      <c r="AK64" s="510">
        <v>0</v>
      </c>
      <c r="AL64" s="510">
        <v>0</v>
      </c>
      <c r="AM64" s="510">
        <v>0</v>
      </c>
      <c r="AN64" s="510">
        <v>1</v>
      </c>
      <c r="AO64" s="510">
        <v>1</v>
      </c>
      <c r="AP64" s="510">
        <v>0</v>
      </c>
      <c r="AQ64" s="510">
        <v>0</v>
      </c>
      <c r="AR64" s="510">
        <v>0</v>
      </c>
      <c r="AS64" s="510">
        <v>0</v>
      </c>
      <c r="AT64" s="510">
        <v>0</v>
      </c>
      <c r="AU64" s="510">
        <v>99</v>
      </c>
      <c r="AV64" s="510">
        <v>3</v>
      </c>
      <c r="AW64" s="510">
        <v>0</v>
      </c>
      <c r="AX64" s="510">
        <v>0</v>
      </c>
      <c r="AY64" s="510">
        <v>1</v>
      </c>
      <c r="AZ64" s="510">
        <v>0</v>
      </c>
      <c r="BA64" s="510">
        <v>0</v>
      </c>
      <c r="BB64" s="510">
        <v>0</v>
      </c>
      <c r="BC64" s="510">
        <v>0</v>
      </c>
      <c r="BD64" s="510">
        <v>0</v>
      </c>
      <c r="BE64" s="510">
        <v>0</v>
      </c>
      <c r="BF64" s="510">
        <v>0</v>
      </c>
      <c r="BG64" s="510">
        <v>0</v>
      </c>
      <c r="BH64" s="510">
        <v>0</v>
      </c>
      <c r="BI64" s="510">
        <v>0</v>
      </c>
      <c r="BJ64" s="510">
        <v>0</v>
      </c>
      <c r="BK64" s="510">
        <v>0</v>
      </c>
      <c r="BL64" s="510">
        <v>0</v>
      </c>
      <c r="BM64" s="510">
        <v>0</v>
      </c>
      <c r="BN64" s="511">
        <v>106</v>
      </c>
      <c r="BO64" s="426"/>
    </row>
    <row r="65" spans="1:69" s="26" customFormat="1" ht="20.100000000000001" customHeight="1" x14ac:dyDescent="0.2">
      <c r="A65" s="469" t="s">
        <v>300</v>
      </c>
      <c r="B65" s="470" t="s">
        <v>468</v>
      </c>
      <c r="C65" s="563" t="s">
        <v>127</v>
      </c>
      <c r="D65" s="510">
        <v>1</v>
      </c>
      <c r="E65" s="510">
        <v>0</v>
      </c>
      <c r="F65" s="510">
        <v>0</v>
      </c>
      <c r="G65" s="510">
        <v>0</v>
      </c>
      <c r="H65" s="510">
        <v>0</v>
      </c>
      <c r="I65" s="510">
        <v>0</v>
      </c>
      <c r="J65" s="510">
        <v>0</v>
      </c>
      <c r="K65" s="510">
        <v>0</v>
      </c>
      <c r="L65" s="510">
        <v>0</v>
      </c>
      <c r="M65" s="510">
        <v>0</v>
      </c>
      <c r="N65" s="510">
        <v>0</v>
      </c>
      <c r="O65" s="510">
        <v>0</v>
      </c>
      <c r="P65" s="510">
        <v>1</v>
      </c>
      <c r="Q65" s="510">
        <v>0</v>
      </c>
      <c r="R65" s="510">
        <v>0</v>
      </c>
      <c r="S65" s="510">
        <v>0</v>
      </c>
      <c r="T65" s="510">
        <v>0</v>
      </c>
      <c r="U65" s="510">
        <v>0</v>
      </c>
      <c r="V65" s="510">
        <v>0</v>
      </c>
      <c r="W65" s="510">
        <v>0</v>
      </c>
      <c r="X65" s="510">
        <v>0</v>
      </c>
      <c r="Y65" s="510">
        <v>0</v>
      </c>
      <c r="Z65" s="510">
        <v>0</v>
      </c>
      <c r="AA65" s="510">
        <v>0</v>
      </c>
      <c r="AB65" s="510">
        <v>1</v>
      </c>
      <c r="AC65" s="510">
        <v>0</v>
      </c>
      <c r="AD65" s="510">
        <v>0</v>
      </c>
      <c r="AE65" s="510">
        <v>0</v>
      </c>
      <c r="AF65" s="510">
        <v>0</v>
      </c>
      <c r="AG65" s="510">
        <v>0</v>
      </c>
      <c r="AH65" s="510">
        <v>0</v>
      </c>
      <c r="AI65" s="510">
        <v>1</v>
      </c>
      <c r="AJ65" s="510">
        <v>0</v>
      </c>
      <c r="AK65" s="510">
        <v>0</v>
      </c>
      <c r="AL65" s="510">
        <v>0</v>
      </c>
      <c r="AM65" s="510">
        <v>0</v>
      </c>
      <c r="AN65" s="510">
        <v>0</v>
      </c>
      <c r="AO65" s="510">
        <v>1</v>
      </c>
      <c r="AP65" s="510">
        <v>0</v>
      </c>
      <c r="AQ65" s="510">
        <v>0</v>
      </c>
      <c r="AR65" s="510">
        <v>0</v>
      </c>
      <c r="AS65" s="510">
        <v>0</v>
      </c>
      <c r="AT65" s="510">
        <v>0</v>
      </c>
      <c r="AU65" s="510">
        <v>101</v>
      </c>
      <c r="AV65" s="510">
        <v>1</v>
      </c>
      <c r="AW65" s="510">
        <v>0</v>
      </c>
      <c r="AX65" s="510">
        <v>0</v>
      </c>
      <c r="AY65" s="510">
        <v>0</v>
      </c>
      <c r="AZ65" s="510">
        <v>0</v>
      </c>
      <c r="BA65" s="510">
        <v>0</v>
      </c>
      <c r="BB65" s="510">
        <v>0</v>
      </c>
      <c r="BC65" s="510">
        <v>0</v>
      </c>
      <c r="BD65" s="510">
        <v>0</v>
      </c>
      <c r="BE65" s="510">
        <v>0</v>
      </c>
      <c r="BF65" s="510">
        <v>0</v>
      </c>
      <c r="BG65" s="510">
        <v>0</v>
      </c>
      <c r="BH65" s="510">
        <v>0</v>
      </c>
      <c r="BI65" s="510">
        <v>0</v>
      </c>
      <c r="BJ65" s="510">
        <v>0</v>
      </c>
      <c r="BK65" s="510">
        <v>0</v>
      </c>
      <c r="BL65" s="510">
        <v>0</v>
      </c>
      <c r="BM65" s="510">
        <v>0</v>
      </c>
      <c r="BN65" s="511">
        <v>107</v>
      </c>
      <c r="BO65" s="426"/>
    </row>
    <row r="66" spans="1:69" s="26" customFormat="1" ht="20.100000000000001" customHeight="1" x14ac:dyDescent="0.2">
      <c r="A66" s="469" t="s">
        <v>309</v>
      </c>
      <c r="B66" s="470" t="s">
        <v>469</v>
      </c>
      <c r="C66" s="563" t="s">
        <v>132</v>
      </c>
      <c r="D66" s="510">
        <v>2</v>
      </c>
      <c r="E66" s="510">
        <v>0</v>
      </c>
      <c r="F66" s="510">
        <v>2</v>
      </c>
      <c r="G66" s="510">
        <v>0</v>
      </c>
      <c r="H66" s="510">
        <v>25</v>
      </c>
      <c r="I66" s="510">
        <v>2</v>
      </c>
      <c r="J66" s="510">
        <v>0</v>
      </c>
      <c r="K66" s="510">
        <v>0</v>
      </c>
      <c r="L66" s="510">
        <v>1</v>
      </c>
      <c r="M66" s="510">
        <v>5</v>
      </c>
      <c r="N66" s="510">
        <v>4</v>
      </c>
      <c r="O66" s="510">
        <v>0</v>
      </c>
      <c r="P66" s="510">
        <v>1</v>
      </c>
      <c r="Q66" s="510">
        <v>3</v>
      </c>
      <c r="R66" s="510">
        <v>1</v>
      </c>
      <c r="S66" s="510">
        <v>1</v>
      </c>
      <c r="T66" s="510">
        <v>0</v>
      </c>
      <c r="U66" s="510">
        <v>0</v>
      </c>
      <c r="V66" s="510">
        <v>1</v>
      </c>
      <c r="W66" s="510">
        <v>0</v>
      </c>
      <c r="X66" s="510">
        <v>2</v>
      </c>
      <c r="Y66" s="510">
        <v>1</v>
      </c>
      <c r="Z66" s="510">
        <v>5</v>
      </c>
      <c r="AA66" s="510">
        <v>2</v>
      </c>
      <c r="AB66" s="510">
        <v>0</v>
      </c>
      <c r="AC66" s="510">
        <v>0</v>
      </c>
      <c r="AD66" s="510">
        <v>0</v>
      </c>
      <c r="AE66" s="510">
        <v>0</v>
      </c>
      <c r="AF66" s="510">
        <v>0</v>
      </c>
      <c r="AG66" s="510">
        <v>0</v>
      </c>
      <c r="AH66" s="510">
        <v>1</v>
      </c>
      <c r="AI66" s="510">
        <v>0</v>
      </c>
      <c r="AJ66" s="510">
        <v>2</v>
      </c>
      <c r="AK66" s="510">
        <v>0</v>
      </c>
      <c r="AL66" s="510">
        <v>0</v>
      </c>
      <c r="AM66" s="510">
        <v>0</v>
      </c>
      <c r="AN66" s="510">
        <v>1</v>
      </c>
      <c r="AO66" s="510">
        <v>2</v>
      </c>
      <c r="AP66" s="510">
        <v>4</v>
      </c>
      <c r="AQ66" s="510">
        <v>0</v>
      </c>
      <c r="AR66" s="510">
        <v>0</v>
      </c>
      <c r="AS66" s="510">
        <v>0</v>
      </c>
      <c r="AT66" s="510">
        <v>0</v>
      </c>
      <c r="AU66" s="510">
        <v>6</v>
      </c>
      <c r="AV66" s="510">
        <v>18</v>
      </c>
      <c r="AW66" s="510">
        <v>0</v>
      </c>
      <c r="AX66" s="510">
        <v>4</v>
      </c>
      <c r="AY66" s="510">
        <v>2</v>
      </c>
      <c r="AZ66" s="510">
        <v>0</v>
      </c>
      <c r="BA66" s="510">
        <v>1</v>
      </c>
      <c r="BB66" s="510">
        <v>1</v>
      </c>
      <c r="BC66" s="510">
        <v>0</v>
      </c>
      <c r="BD66" s="510">
        <v>0</v>
      </c>
      <c r="BE66" s="510">
        <v>0</v>
      </c>
      <c r="BF66" s="510">
        <v>0</v>
      </c>
      <c r="BG66" s="510">
        <v>0</v>
      </c>
      <c r="BH66" s="510">
        <v>0</v>
      </c>
      <c r="BI66" s="510">
        <v>0</v>
      </c>
      <c r="BJ66" s="510">
        <v>0</v>
      </c>
      <c r="BK66" s="510">
        <v>0</v>
      </c>
      <c r="BL66" s="510">
        <v>1</v>
      </c>
      <c r="BM66" s="510">
        <v>0</v>
      </c>
      <c r="BN66" s="511">
        <v>101</v>
      </c>
      <c r="BO66" s="426"/>
    </row>
    <row r="67" spans="1:69" s="26" customFormat="1" ht="20.100000000000001" customHeight="1" x14ac:dyDescent="0.2">
      <c r="A67" s="469" t="s">
        <v>309</v>
      </c>
      <c r="B67" s="470" t="s">
        <v>520</v>
      </c>
      <c r="C67" s="563" t="s">
        <v>127</v>
      </c>
      <c r="D67" s="510">
        <v>0</v>
      </c>
      <c r="E67" s="510">
        <v>0</v>
      </c>
      <c r="F67" s="510">
        <v>1</v>
      </c>
      <c r="G67" s="510">
        <v>0</v>
      </c>
      <c r="H67" s="510">
        <v>5</v>
      </c>
      <c r="I67" s="510">
        <v>0</v>
      </c>
      <c r="J67" s="510">
        <v>1</v>
      </c>
      <c r="K67" s="510">
        <v>0</v>
      </c>
      <c r="L67" s="510">
        <v>0</v>
      </c>
      <c r="M67" s="510">
        <v>1</v>
      </c>
      <c r="N67" s="510">
        <v>0</v>
      </c>
      <c r="O67" s="510">
        <v>1</v>
      </c>
      <c r="P67" s="510">
        <v>2</v>
      </c>
      <c r="Q67" s="510">
        <v>1</v>
      </c>
      <c r="R67" s="510">
        <v>0</v>
      </c>
      <c r="S67" s="510">
        <v>0</v>
      </c>
      <c r="T67" s="510">
        <v>0</v>
      </c>
      <c r="U67" s="510">
        <v>0</v>
      </c>
      <c r="V67" s="510">
        <v>1</v>
      </c>
      <c r="W67" s="510">
        <v>0</v>
      </c>
      <c r="X67" s="510">
        <v>0</v>
      </c>
      <c r="Y67" s="510">
        <v>0</v>
      </c>
      <c r="Z67" s="510">
        <v>0</v>
      </c>
      <c r="AA67" s="510">
        <v>1</v>
      </c>
      <c r="AB67" s="510">
        <v>0</v>
      </c>
      <c r="AC67" s="510">
        <v>1</v>
      </c>
      <c r="AD67" s="510">
        <v>3</v>
      </c>
      <c r="AE67" s="510">
        <v>0</v>
      </c>
      <c r="AF67" s="510">
        <v>0</v>
      </c>
      <c r="AG67" s="510">
        <v>0</v>
      </c>
      <c r="AH67" s="510">
        <v>0</v>
      </c>
      <c r="AI67" s="510">
        <v>1</v>
      </c>
      <c r="AJ67" s="510">
        <v>1</v>
      </c>
      <c r="AK67" s="510">
        <v>1</v>
      </c>
      <c r="AL67" s="510">
        <v>0</v>
      </c>
      <c r="AM67" s="510">
        <v>0</v>
      </c>
      <c r="AN67" s="510">
        <v>0</v>
      </c>
      <c r="AO67" s="510">
        <v>0</v>
      </c>
      <c r="AP67" s="510">
        <v>0</v>
      </c>
      <c r="AQ67" s="510">
        <v>0</v>
      </c>
      <c r="AR67" s="510">
        <v>0</v>
      </c>
      <c r="AS67" s="510">
        <v>1</v>
      </c>
      <c r="AT67" s="510">
        <v>0</v>
      </c>
      <c r="AU67" s="510">
        <v>0</v>
      </c>
      <c r="AV67" s="510">
        <v>24</v>
      </c>
      <c r="AW67" s="510">
        <v>0</v>
      </c>
      <c r="AX67" s="510">
        <v>0</v>
      </c>
      <c r="AY67" s="510">
        <v>2</v>
      </c>
      <c r="AZ67" s="510">
        <v>1</v>
      </c>
      <c r="BA67" s="510">
        <v>1</v>
      </c>
      <c r="BB67" s="510">
        <v>0</v>
      </c>
      <c r="BC67" s="510">
        <v>0</v>
      </c>
      <c r="BD67" s="510">
        <v>0</v>
      </c>
      <c r="BE67" s="510">
        <v>0</v>
      </c>
      <c r="BF67" s="510">
        <v>0</v>
      </c>
      <c r="BG67" s="510">
        <v>0</v>
      </c>
      <c r="BH67" s="510">
        <v>0</v>
      </c>
      <c r="BI67" s="510">
        <v>0</v>
      </c>
      <c r="BJ67" s="510">
        <v>0</v>
      </c>
      <c r="BK67" s="510">
        <v>0</v>
      </c>
      <c r="BL67" s="510">
        <v>0</v>
      </c>
      <c r="BM67" s="510">
        <v>0</v>
      </c>
      <c r="BN67" s="511">
        <v>50</v>
      </c>
      <c r="BO67" s="426"/>
    </row>
    <row r="68" spans="1:69" s="26" customFormat="1" ht="20.100000000000001" customHeight="1" x14ac:dyDescent="0.2">
      <c r="A68" s="469" t="s">
        <v>314</v>
      </c>
      <c r="B68" s="470" t="s">
        <v>493</v>
      </c>
      <c r="C68" s="563" t="s">
        <v>127</v>
      </c>
      <c r="D68" s="510">
        <v>0</v>
      </c>
      <c r="E68" s="510">
        <v>0</v>
      </c>
      <c r="F68" s="510">
        <v>0</v>
      </c>
      <c r="G68" s="510">
        <v>0</v>
      </c>
      <c r="H68" s="510">
        <v>1</v>
      </c>
      <c r="I68" s="510">
        <v>0</v>
      </c>
      <c r="J68" s="510">
        <v>0</v>
      </c>
      <c r="K68" s="510">
        <v>1</v>
      </c>
      <c r="L68" s="510">
        <v>0</v>
      </c>
      <c r="M68" s="510">
        <v>5</v>
      </c>
      <c r="N68" s="510">
        <v>2</v>
      </c>
      <c r="O68" s="510">
        <v>0</v>
      </c>
      <c r="P68" s="510">
        <v>0</v>
      </c>
      <c r="Q68" s="510">
        <v>0</v>
      </c>
      <c r="R68" s="510">
        <v>0</v>
      </c>
      <c r="S68" s="510">
        <v>0</v>
      </c>
      <c r="T68" s="510">
        <v>0</v>
      </c>
      <c r="U68" s="510">
        <v>0</v>
      </c>
      <c r="V68" s="510">
        <v>0</v>
      </c>
      <c r="W68" s="510">
        <v>0</v>
      </c>
      <c r="X68" s="510">
        <v>4</v>
      </c>
      <c r="Y68" s="510">
        <v>0</v>
      </c>
      <c r="Z68" s="510">
        <v>0</v>
      </c>
      <c r="AA68" s="510">
        <v>0</v>
      </c>
      <c r="AB68" s="510">
        <v>0</v>
      </c>
      <c r="AC68" s="510">
        <v>0</v>
      </c>
      <c r="AD68" s="510">
        <v>0</v>
      </c>
      <c r="AE68" s="510">
        <v>0</v>
      </c>
      <c r="AF68" s="510">
        <v>0</v>
      </c>
      <c r="AG68" s="510">
        <v>0</v>
      </c>
      <c r="AH68" s="510">
        <v>3</v>
      </c>
      <c r="AI68" s="510">
        <v>0</v>
      </c>
      <c r="AJ68" s="510">
        <v>1</v>
      </c>
      <c r="AK68" s="510">
        <v>8</v>
      </c>
      <c r="AL68" s="510">
        <v>0</v>
      </c>
      <c r="AM68" s="510">
        <v>0</v>
      </c>
      <c r="AN68" s="510">
        <v>0</v>
      </c>
      <c r="AO68" s="510">
        <v>0</v>
      </c>
      <c r="AP68" s="510">
        <v>1</v>
      </c>
      <c r="AQ68" s="510">
        <v>0</v>
      </c>
      <c r="AR68" s="510">
        <v>2</v>
      </c>
      <c r="AS68" s="510">
        <v>0</v>
      </c>
      <c r="AT68" s="510">
        <v>0</v>
      </c>
      <c r="AU68" s="510">
        <v>1</v>
      </c>
      <c r="AV68" s="510">
        <v>1</v>
      </c>
      <c r="AW68" s="510">
        <v>0</v>
      </c>
      <c r="AX68" s="510">
        <v>62</v>
      </c>
      <c r="AY68" s="510">
        <v>0</v>
      </c>
      <c r="AZ68" s="510">
        <v>0</v>
      </c>
      <c r="BA68" s="510">
        <v>0</v>
      </c>
      <c r="BB68" s="510">
        <v>0</v>
      </c>
      <c r="BC68" s="510">
        <v>0</v>
      </c>
      <c r="BD68" s="510">
        <v>0</v>
      </c>
      <c r="BE68" s="510">
        <v>0</v>
      </c>
      <c r="BF68" s="510">
        <v>0</v>
      </c>
      <c r="BG68" s="510">
        <v>0</v>
      </c>
      <c r="BH68" s="510">
        <v>0</v>
      </c>
      <c r="BI68" s="510">
        <v>0</v>
      </c>
      <c r="BJ68" s="510">
        <v>0</v>
      </c>
      <c r="BK68" s="510">
        <v>0</v>
      </c>
      <c r="BL68" s="510">
        <v>5</v>
      </c>
      <c r="BM68" s="510">
        <v>0</v>
      </c>
      <c r="BN68" s="511">
        <v>97</v>
      </c>
      <c r="BO68" s="426"/>
    </row>
    <row r="69" spans="1:69" s="26" customFormat="1" ht="20.100000000000001" customHeight="1" x14ac:dyDescent="0.2">
      <c r="A69" s="469" t="s">
        <v>317</v>
      </c>
      <c r="B69" s="470" t="s">
        <v>472</v>
      </c>
      <c r="C69" s="563" t="s">
        <v>127</v>
      </c>
      <c r="D69" s="510">
        <v>0</v>
      </c>
      <c r="E69" s="510">
        <v>1</v>
      </c>
      <c r="F69" s="510">
        <v>0</v>
      </c>
      <c r="G69" s="510">
        <v>0</v>
      </c>
      <c r="H69" s="510">
        <v>7</v>
      </c>
      <c r="I69" s="510">
        <v>1</v>
      </c>
      <c r="J69" s="510">
        <v>0</v>
      </c>
      <c r="K69" s="510">
        <v>0</v>
      </c>
      <c r="L69" s="510">
        <v>0</v>
      </c>
      <c r="M69" s="510">
        <v>1</v>
      </c>
      <c r="N69" s="510">
        <v>0</v>
      </c>
      <c r="O69" s="510">
        <v>1</v>
      </c>
      <c r="P69" s="510">
        <v>0</v>
      </c>
      <c r="Q69" s="510">
        <v>0</v>
      </c>
      <c r="R69" s="510">
        <v>0</v>
      </c>
      <c r="S69" s="510">
        <v>0</v>
      </c>
      <c r="T69" s="510">
        <v>0</v>
      </c>
      <c r="U69" s="510">
        <v>0</v>
      </c>
      <c r="V69" s="510">
        <v>0</v>
      </c>
      <c r="W69" s="510">
        <v>0</v>
      </c>
      <c r="X69" s="510">
        <v>0</v>
      </c>
      <c r="Y69" s="510">
        <v>0</v>
      </c>
      <c r="Z69" s="510">
        <v>0</v>
      </c>
      <c r="AA69" s="510">
        <v>0</v>
      </c>
      <c r="AB69" s="510">
        <v>0</v>
      </c>
      <c r="AC69" s="510">
        <v>0</v>
      </c>
      <c r="AD69" s="510">
        <v>0</v>
      </c>
      <c r="AE69" s="510">
        <v>0</v>
      </c>
      <c r="AF69" s="510">
        <v>0</v>
      </c>
      <c r="AG69" s="510">
        <v>0</v>
      </c>
      <c r="AH69" s="510">
        <v>0</v>
      </c>
      <c r="AI69" s="510">
        <v>0</v>
      </c>
      <c r="AJ69" s="510">
        <v>0</v>
      </c>
      <c r="AK69" s="510">
        <v>0</v>
      </c>
      <c r="AL69" s="510">
        <v>0</v>
      </c>
      <c r="AM69" s="510">
        <v>0</v>
      </c>
      <c r="AN69" s="510">
        <v>0</v>
      </c>
      <c r="AO69" s="510">
        <v>0</v>
      </c>
      <c r="AP69" s="510">
        <v>0</v>
      </c>
      <c r="AQ69" s="510">
        <v>0</v>
      </c>
      <c r="AR69" s="510">
        <v>0</v>
      </c>
      <c r="AS69" s="510">
        <v>0</v>
      </c>
      <c r="AT69" s="510">
        <v>0</v>
      </c>
      <c r="AU69" s="510">
        <v>0</v>
      </c>
      <c r="AV69" s="510">
        <v>0</v>
      </c>
      <c r="AW69" s="510">
        <v>0</v>
      </c>
      <c r="AX69" s="510">
        <v>1</v>
      </c>
      <c r="AY69" s="510">
        <v>51</v>
      </c>
      <c r="AZ69" s="510">
        <v>0</v>
      </c>
      <c r="BA69" s="510">
        <v>0</v>
      </c>
      <c r="BB69" s="510">
        <v>0</v>
      </c>
      <c r="BC69" s="510">
        <v>0</v>
      </c>
      <c r="BD69" s="510">
        <v>0</v>
      </c>
      <c r="BE69" s="510">
        <v>0</v>
      </c>
      <c r="BF69" s="510">
        <v>0</v>
      </c>
      <c r="BG69" s="510">
        <v>0</v>
      </c>
      <c r="BH69" s="510">
        <v>0</v>
      </c>
      <c r="BI69" s="510">
        <v>0</v>
      </c>
      <c r="BJ69" s="510">
        <v>0</v>
      </c>
      <c r="BK69" s="510">
        <v>0</v>
      </c>
      <c r="BL69" s="510">
        <v>0</v>
      </c>
      <c r="BM69" s="510">
        <v>0</v>
      </c>
      <c r="BN69" s="511">
        <v>63</v>
      </c>
      <c r="BO69" s="426"/>
    </row>
    <row r="70" spans="1:69" s="26" customFormat="1" ht="20.100000000000001" customHeight="1" x14ac:dyDescent="0.2">
      <c r="A70" s="469" t="s">
        <v>320</v>
      </c>
      <c r="B70" s="470" t="s">
        <v>473</v>
      </c>
      <c r="C70" s="563" t="s">
        <v>127</v>
      </c>
      <c r="D70" s="510">
        <v>0</v>
      </c>
      <c r="E70" s="510">
        <v>0</v>
      </c>
      <c r="F70" s="510">
        <v>0</v>
      </c>
      <c r="G70" s="510">
        <v>0</v>
      </c>
      <c r="H70" s="510">
        <v>0</v>
      </c>
      <c r="I70" s="510">
        <v>0</v>
      </c>
      <c r="J70" s="510">
        <v>0</v>
      </c>
      <c r="K70" s="510">
        <v>0</v>
      </c>
      <c r="L70" s="510">
        <v>0</v>
      </c>
      <c r="M70" s="510">
        <v>0</v>
      </c>
      <c r="N70" s="510">
        <v>0</v>
      </c>
      <c r="O70" s="510">
        <v>0</v>
      </c>
      <c r="P70" s="510">
        <v>0</v>
      </c>
      <c r="Q70" s="510">
        <v>0</v>
      </c>
      <c r="R70" s="510">
        <v>0</v>
      </c>
      <c r="S70" s="510">
        <v>0</v>
      </c>
      <c r="T70" s="510">
        <v>0</v>
      </c>
      <c r="U70" s="510">
        <v>0</v>
      </c>
      <c r="V70" s="510">
        <v>1</v>
      </c>
      <c r="W70" s="510">
        <v>0</v>
      </c>
      <c r="X70" s="510">
        <v>3</v>
      </c>
      <c r="Y70" s="510">
        <v>0</v>
      </c>
      <c r="Z70" s="510">
        <v>2</v>
      </c>
      <c r="AA70" s="510">
        <v>0</v>
      </c>
      <c r="AB70" s="510">
        <v>0</v>
      </c>
      <c r="AC70" s="510">
        <v>0</v>
      </c>
      <c r="AD70" s="510">
        <v>0</v>
      </c>
      <c r="AE70" s="510">
        <v>0</v>
      </c>
      <c r="AF70" s="510">
        <v>0</v>
      </c>
      <c r="AG70" s="510">
        <v>0</v>
      </c>
      <c r="AH70" s="510">
        <v>0</v>
      </c>
      <c r="AI70" s="510">
        <v>0</v>
      </c>
      <c r="AJ70" s="510">
        <v>0</v>
      </c>
      <c r="AK70" s="510">
        <v>0</v>
      </c>
      <c r="AL70" s="510">
        <v>0</v>
      </c>
      <c r="AM70" s="510">
        <v>2</v>
      </c>
      <c r="AN70" s="510">
        <v>0</v>
      </c>
      <c r="AO70" s="510">
        <v>0</v>
      </c>
      <c r="AP70" s="510">
        <v>3</v>
      </c>
      <c r="AQ70" s="510">
        <v>0</v>
      </c>
      <c r="AR70" s="510">
        <v>0</v>
      </c>
      <c r="AS70" s="510">
        <v>0</v>
      </c>
      <c r="AT70" s="510">
        <v>0</v>
      </c>
      <c r="AU70" s="510">
        <v>0</v>
      </c>
      <c r="AV70" s="510">
        <v>0</v>
      </c>
      <c r="AW70" s="510">
        <v>0</v>
      </c>
      <c r="AX70" s="510">
        <v>3</v>
      </c>
      <c r="AY70" s="510">
        <v>0</v>
      </c>
      <c r="AZ70" s="510">
        <v>33</v>
      </c>
      <c r="BA70" s="510">
        <v>0</v>
      </c>
      <c r="BB70" s="510">
        <v>0</v>
      </c>
      <c r="BC70" s="510">
        <v>0</v>
      </c>
      <c r="BD70" s="510">
        <v>0</v>
      </c>
      <c r="BE70" s="510">
        <v>0</v>
      </c>
      <c r="BF70" s="510">
        <v>0</v>
      </c>
      <c r="BG70" s="510">
        <v>0</v>
      </c>
      <c r="BH70" s="510">
        <v>0</v>
      </c>
      <c r="BI70" s="510">
        <v>0</v>
      </c>
      <c r="BJ70" s="510">
        <v>0</v>
      </c>
      <c r="BK70" s="510">
        <v>0</v>
      </c>
      <c r="BL70" s="510">
        <v>0</v>
      </c>
      <c r="BM70" s="510">
        <v>1</v>
      </c>
      <c r="BN70" s="511">
        <v>48</v>
      </c>
      <c r="BO70" s="426"/>
    </row>
    <row r="71" spans="1:69" s="26" customFormat="1" ht="20.100000000000001" customHeight="1" x14ac:dyDescent="0.2">
      <c r="A71" s="469" t="s">
        <v>323</v>
      </c>
      <c r="B71" s="470" t="s">
        <v>474</v>
      </c>
      <c r="C71" s="563" t="s">
        <v>283</v>
      </c>
      <c r="D71" s="510">
        <v>0</v>
      </c>
      <c r="E71" s="510">
        <v>1</v>
      </c>
      <c r="F71" s="510">
        <v>1</v>
      </c>
      <c r="G71" s="510">
        <v>0</v>
      </c>
      <c r="H71" s="510">
        <v>3</v>
      </c>
      <c r="I71" s="510">
        <v>0</v>
      </c>
      <c r="J71" s="510">
        <v>0</v>
      </c>
      <c r="K71" s="510">
        <v>0</v>
      </c>
      <c r="L71" s="510">
        <v>0</v>
      </c>
      <c r="M71" s="510">
        <v>4</v>
      </c>
      <c r="N71" s="510">
        <v>0</v>
      </c>
      <c r="O71" s="510">
        <v>1</v>
      </c>
      <c r="P71" s="510">
        <v>0</v>
      </c>
      <c r="Q71" s="510">
        <v>21</v>
      </c>
      <c r="R71" s="510">
        <v>3</v>
      </c>
      <c r="S71" s="510">
        <v>0</v>
      </c>
      <c r="T71" s="510">
        <v>0</v>
      </c>
      <c r="U71" s="510">
        <v>0</v>
      </c>
      <c r="V71" s="510">
        <v>0</v>
      </c>
      <c r="W71" s="510">
        <v>0</v>
      </c>
      <c r="X71" s="510">
        <v>0</v>
      </c>
      <c r="Y71" s="510">
        <v>0</v>
      </c>
      <c r="Z71" s="510">
        <v>3</v>
      </c>
      <c r="AA71" s="510">
        <v>4</v>
      </c>
      <c r="AB71" s="510">
        <v>0</v>
      </c>
      <c r="AC71" s="510">
        <v>1</v>
      </c>
      <c r="AD71" s="510">
        <v>0</v>
      </c>
      <c r="AE71" s="510">
        <v>1</v>
      </c>
      <c r="AF71" s="510">
        <v>1</v>
      </c>
      <c r="AG71" s="510">
        <v>0</v>
      </c>
      <c r="AH71" s="510">
        <v>0</v>
      </c>
      <c r="AI71" s="510">
        <v>0</v>
      </c>
      <c r="AJ71" s="510">
        <v>0</v>
      </c>
      <c r="AK71" s="510">
        <v>0</v>
      </c>
      <c r="AL71" s="510">
        <v>0</v>
      </c>
      <c r="AM71" s="510">
        <v>1</v>
      </c>
      <c r="AN71" s="510">
        <v>0</v>
      </c>
      <c r="AO71" s="510">
        <v>0</v>
      </c>
      <c r="AP71" s="510">
        <v>0</v>
      </c>
      <c r="AQ71" s="510">
        <v>0</v>
      </c>
      <c r="AR71" s="510">
        <v>0</v>
      </c>
      <c r="AS71" s="510">
        <v>1</v>
      </c>
      <c r="AT71" s="510">
        <v>0</v>
      </c>
      <c r="AU71" s="510">
        <v>3</v>
      </c>
      <c r="AV71" s="510">
        <v>0</v>
      </c>
      <c r="AW71" s="510">
        <v>0</v>
      </c>
      <c r="AX71" s="510">
        <v>0</v>
      </c>
      <c r="AY71" s="510">
        <v>0</v>
      </c>
      <c r="AZ71" s="510">
        <v>0</v>
      </c>
      <c r="BA71" s="510">
        <v>50</v>
      </c>
      <c r="BB71" s="510">
        <v>0</v>
      </c>
      <c r="BC71" s="510">
        <v>0</v>
      </c>
      <c r="BD71" s="510">
        <v>0</v>
      </c>
      <c r="BE71" s="510">
        <v>0</v>
      </c>
      <c r="BF71" s="510">
        <v>0</v>
      </c>
      <c r="BG71" s="510">
        <v>0</v>
      </c>
      <c r="BH71" s="510">
        <v>0</v>
      </c>
      <c r="BI71" s="510">
        <v>1</v>
      </c>
      <c r="BJ71" s="510">
        <v>0</v>
      </c>
      <c r="BK71" s="510">
        <v>0</v>
      </c>
      <c r="BL71" s="510">
        <v>0</v>
      </c>
      <c r="BM71" s="510">
        <v>0</v>
      </c>
      <c r="BN71" s="511">
        <v>100</v>
      </c>
      <c r="BO71" s="426"/>
    </row>
    <row r="72" spans="1:69" s="26" customFormat="1" ht="20.100000000000001" customHeight="1" x14ac:dyDescent="0.2">
      <c r="A72" s="469" t="s">
        <v>325</v>
      </c>
      <c r="B72" s="470" t="s">
        <v>475</v>
      </c>
      <c r="C72" s="563" t="s">
        <v>127</v>
      </c>
      <c r="D72" s="510">
        <v>0</v>
      </c>
      <c r="E72" s="510">
        <v>0</v>
      </c>
      <c r="F72" s="510">
        <v>0</v>
      </c>
      <c r="G72" s="510">
        <v>0</v>
      </c>
      <c r="H72" s="510">
        <v>1</v>
      </c>
      <c r="I72" s="510">
        <v>0</v>
      </c>
      <c r="J72" s="510">
        <v>0</v>
      </c>
      <c r="K72" s="510">
        <v>0</v>
      </c>
      <c r="L72" s="510">
        <v>0</v>
      </c>
      <c r="M72" s="510">
        <v>2</v>
      </c>
      <c r="N72" s="510">
        <v>0</v>
      </c>
      <c r="O72" s="510">
        <v>0</v>
      </c>
      <c r="P72" s="510">
        <v>0</v>
      </c>
      <c r="Q72" s="510">
        <v>0</v>
      </c>
      <c r="R72" s="510">
        <v>0</v>
      </c>
      <c r="S72" s="510">
        <v>0</v>
      </c>
      <c r="T72" s="510">
        <v>0</v>
      </c>
      <c r="U72" s="510">
        <v>0</v>
      </c>
      <c r="V72" s="510">
        <v>0</v>
      </c>
      <c r="W72" s="510">
        <v>0</v>
      </c>
      <c r="X72" s="510">
        <v>0</v>
      </c>
      <c r="Y72" s="510">
        <v>0</v>
      </c>
      <c r="Z72" s="510">
        <v>0</v>
      </c>
      <c r="AA72" s="510">
        <v>0</v>
      </c>
      <c r="AB72" s="510">
        <v>0</v>
      </c>
      <c r="AC72" s="510">
        <v>0</v>
      </c>
      <c r="AD72" s="510">
        <v>0</v>
      </c>
      <c r="AE72" s="510">
        <v>0</v>
      </c>
      <c r="AF72" s="510">
        <v>0</v>
      </c>
      <c r="AG72" s="510">
        <v>0</v>
      </c>
      <c r="AH72" s="510">
        <v>0</v>
      </c>
      <c r="AI72" s="510">
        <v>0</v>
      </c>
      <c r="AJ72" s="510">
        <v>0</v>
      </c>
      <c r="AK72" s="510">
        <v>0</v>
      </c>
      <c r="AL72" s="510">
        <v>0</v>
      </c>
      <c r="AM72" s="510">
        <v>0</v>
      </c>
      <c r="AN72" s="510">
        <v>0</v>
      </c>
      <c r="AO72" s="510">
        <v>0</v>
      </c>
      <c r="AP72" s="510">
        <v>0</v>
      </c>
      <c r="AQ72" s="510">
        <v>0</v>
      </c>
      <c r="AR72" s="510">
        <v>0</v>
      </c>
      <c r="AS72" s="510">
        <v>0</v>
      </c>
      <c r="AT72" s="510">
        <v>0</v>
      </c>
      <c r="AU72" s="510">
        <v>0</v>
      </c>
      <c r="AV72" s="510">
        <v>0</v>
      </c>
      <c r="AW72" s="510">
        <v>0</v>
      </c>
      <c r="AX72" s="510">
        <v>0</v>
      </c>
      <c r="AY72" s="510">
        <v>0</v>
      </c>
      <c r="AZ72" s="510">
        <v>0</v>
      </c>
      <c r="BA72" s="510">
        <v>0</v>
      </c>
      <c r="BB72" s="510">
        <v>0</v>
      </c>
      <c r="BC72" s="510">
        <v>37</v>
      </c>
      <c r="BD72" s="510">
        <v>0</v>
      </c>
      <c r="BE72" s="510">
        <v>0</v>
      </c>
      <c r="BF72" s="510">
        <v>0</v>
      </c>
      <c r="BG72" s="510">
        <v>0</v>
      </c>
      <c r="BH72" s="510">
        <v>0</v>
      </c>
      <c r="BI72" s="510">
        <v>0</v>
      </c>
      <c r="BJ72" s="510">
        <v>0</v>
      </c>
      <c r="BK72" s="510">
        <v>0</v>
      </c>
      <c r="BL72" s="510">
        <v>0</v>
      </c>
      <c r="BM72" s="510">
        <v>0</v>
      </c>
      <c r="BN72" s="511">
        <v>40</v>
      </c>
      <c r="BO72" s="426"/>
    </row>
    <row r="73" spans="1:69" s="48" customFormat="1" ht="29.25" customHeight="1" x14ac:dyDescent="0.2">
      <c r="A73" s="52"/>
      <c r="B73" s="53" t="s">
        <v>395</v>
      </c>
      <c r="C73" s="564"/>
      <c r="D73" s="149">
        <v>83</v>
      </c>
      <c r="E73" s="149">
        <v>7</v>
      </c>
      <c r="F73" s="149">
        <v>86</v>
      </c>
      <c r="G73" s="149">
        <v>41</v>
      </c>
      <c r="H73" s="149">
        <v>751</v>
      </c>
      <c r="I73" s="149">
        <v>65</v>
      </c>
      <c r="J73" s="149">
        <v>48</v>
      </c>
      <c r="K73" s="149">
        <v>9</v>
      </c>
      <c r="L73" s="149">
        <v>7</v>
      </c>
      <c r="M73" s="149">
        <v>482</v>
      </c>
      <c r="N73" s="149">
        <v>187</v>
      </c>
      <c r="O73" s="149">
        <v>21</v>
      </c>
      <c r="P73" s="149">
        <v>32</v>
      </c>
      <c r="Q73" s="149">
        <v>292</v>
      </c>
      <c r="R73" s="149">
        <v>119</v>
      </c>
      <c r="S73" s="149">
        <v>70</v>
      </c>
      <c r="T73" s="149">
        <v>93</v>
      </c>
      <c r="U73" s="149">
        <v>40</v>
      </c>
      <c r="V73" s="149">
        <v>98</v>
      </c>
      <c r="W73" s="149">
        <v>10</v>
      </c>
      <c r="X73" s="149">
        <v>149</v>
      </c>
      <c r="Y73" s="149">
        <v>171</v>
      </c>
      <c r="Z73" s="149">
        <v>269</v>
      </c>
      <c r="AA73" s="149">
        <v>111</v>
      </c>
      <c r="AB73" s="149">
        <v>61</v>
      </c>
      <c r="AC73" s="149">
        <v>86</v>
      </c>
      <c r="AD73" s="149">
        <v>13</v>
      </c>
      <c r="AE73" s="149">
        <v>59</v>
      </c>
      <c r="AF73" s="149">
        <v>56</v>
      </c>
      <c r="AG73" s="149">
        <v>11</v>
      </c>
      <c r="AH73" s="149">
        <v>246</v>
      </c>
      <c r="AI73" s="149">
        <v>19</v>
      </c>
      <c r="AJ73" s="149">
        <v>468</v>
      </c>
      <c r="AK73" s="149">
        <v>179</v>
      </c>
      <c r="AL73" s="149">
        <v>18</v>
      </c>
      <c r="AM73" s="149">
        <v>182</v>
      </c>
      <c r="AN73" s="149">
        <v>67</v>
      </c>
      <c r="AO73" s="149">
        <v>62</v>
      </c>
      <c r="AP73" s="149">
        <v>181</v>
      </c>
      <c r="AQ73" s="149">
        <v>8</v>
      </c>
      <c r="AR73" s="149">
        <v>81</v>
      </c>
      <c r="AS73" s="149">
        <v>17</v>
      </c>
      <c r="AT73" s="149">
        <v>140</v>
      </c>
      <c r="AU73" s="149">
        <v>500</v>
      </c>
      <c r="AV73" s="149">
        <v>109</v>
      </c>
      <c r="AW73" s="149">
        <v>3</v>
      </c>
      <c r="AX73" s="149">
        <v>176</v>
      </c>
      <c r="AY73" s="149">
        <v>109</v>
      </c>
      <c r="AZ73" s="149">
        <v>37</v>
      </c>
      <c r="BA73" s="149">
        <v>93</v>
      </c>
      <c r="BB73" s="149">
        <v>9</v>
      </c>
      <c r="BC73" s="149">
        <v>37</v>
      </c>
      <c r="BD73" s="149">
        <v>2</v>
      </c>
      <c r="BE73" s="149">
        <v>11</v>
      </c>
      <c r="BF73" s="149">
        <v>10</v>
      </c>
      <c r="BG73" s="149">
        <v>2</v>
      </c>
      <c r="BH73" s="149">
        <v>1</v>
      </c>
      <c r="BI73" s="149">
        <v>77</v>
      </c>
      <c r="BJ73" s="149">
        <v>1</v>
      </c>
      <c r="BK73" s="149">
        <v>1</v>
      </c>
      <c r="BL73" s="149">
        <v>131</v>
      </c>
      <c r="BM73" s="149">
        <v>9</v>
      </c>
      <c r="BN73" s="150">
        <v>6513</v>
      </c>
      <c r="BO73" s="426"/>
    </row>
    <row r="74" spans="1:69" s="284" customFormat="1" ht="36" customHeight="1" x14ac:dyDescent="0.2">
      <c r="A74" s="725" t="s">
        <v>681</v>
      </c>
      <c r="B74" s="725"/>
      <c r="C74" s="725"/>
      <c r="D74" s="285"/>
      <c r="E74" s="285"/>
      <c r="F74" s="285"/>
      <c r="G74" s="285"/>
      <c r="H74" s="285"/>
      <c r="I74" s="285"/>
      <c r="J74" s="285"/>
      <c r="K74" s="285"/>
      <c r="L74" s="285"/>
      <c r="M74" s="285"/>
      <c r="N74" s="285"/>
      <c r="O74" s="285"/>
      <c r="P74" s="285"/>
      <c r="Q74" s="285"/>
      <c r="R74" s="285"/>
      <c r="S74" s="285"/>
      <c r="T74" s="285"/>
      <c r="U74" s="285"/>
      <c r="V74" s="285"/>
      <c r="W74" s="285"/>
      <c r="X74" s="285"/>
      <c r="Y74" s="285"/>
      <c r="Z74" s="285"/>
      <c r="AA74" s="285"/>
      <c r="AB74" s="285"/>
      <c r="AC74" s="285"/>
      <c r="AD74" s="285"/>
      <c r="AE74" s="285"/>
      <c r="AF74" s="285"/>
      <c r="AG74" s="285"/>
      <c r="AH74" s="285"/>
      <c r="AI74" s="285"/>
      <c r="AJ74" s="285"/>
      <c r="AK74" s="285"/>
      <c r="AL74" s="285"/>
      <c r="AM74" s="285"/>
      <c r="AN74" s="285"/>
      <c r="AO74" s="285"/>
      <c r="AP74" s="285"/>
      <c r="AQ74" s="285"/>
      <c r="AR74" s="285"/>
      <c r="AS74" s="285"/>
      <c r="AT74" s="285"/>
      <c r="AU74" s="285"/>
      <c r="AV74" s="285"/>
      <c r="AW74" s="285"/>
      <c r="AX74" s="285"/>
      <c r="AY74" s="285"/>
      <c r="AZ74" s="285"/>
      <c r="BA74" s="285"/>
      <c r="BB74" s="285"/>
      <c r="BC74" s="285"/>
      <c r="BD74" s="285"/>
      <c r="BE74" s="285"/>
      <c r="BF74" s="285"/>
      <c r="BG74" s="285"/>
      <c r="BH74" s="285"/>
      <c r="BI74" s="285"/>
      <c r="BJ74" s="285"/>
      <c r="BK74" s="285"/>
      <c r="BL74" s="285"/>
      <c r="BM74" s="285"/>
      <c r="BN74" s="285"/>
      <c r="BO74" s="285"/>
      <c r="BP74" s="285"/>
      <c r="BQ74" s="285"/>
    </row>
    <row r="75" spans="1:69" s="284" customFormat="1" ht="16.899999999999999" customHeight="1" x14ac:dyDescent="0.2">
      <c r="A75" s="763" t="s">
        <v>682</v>
      </c>
      <c r="B75" s="763"/>
      <c r="C75" s="763"/>
      <c r="D75" s="285"/>
      <c r="E75" s="286" t="s">
        <v>683</v>
      </c>
      <c r="F75" s="285"/>
      <c r="G75" s="285"/>
      <c r="H75" s="285"/>
      <c r="I75" s="285"/>
      <c r="J75" s="285"/>
      <c r="K75" s="286" t="s">
        <v>684</v>
      </c>
      <c r="L75" s="285"/>
      <c r="M75" s="285"/>
      <c r="N75" s="285"/>
      <c r="O75" s="285"/>
      <c r="P75" s="285"/>
      <c r="Q75" s="286" t="s">
        <v>685</v>
      </c>
      <c r="R75" s="285"/>
      <c r="S75" s="285"/>
      <c r="T75" s="285"/>
      <c r="U75" s="285"/>
      <c r="V75" s="285"/>
      <c r="W75" s="286" t="s">
        <v>686</v>
      </c>
      <c r="X75" s="285"/>
      <c r="Y75" s="285"/>
      <c r="Z75" s="285"/>
      <c r="AA75" s="285"/>
      <c r="AB75" s="285"/>
      <c r="AC75" s="286" t="s">
        <v>687</v>
      </c>
      <c r="AD75" s="285"/>
      <c r="AE75" s="285"/>
      <c r="AF75" s="285"/>
      <c r="AG75" s="285"/>
      <c r="AH75" s="285"/>
      <c r="AI75" s="286" t="s">
        <v>688</v>
      </c>
      <c r="AJ75" s="285"/>
      <c r="AK75" s="285"/>
      <c r="AL75" s="285"/>
      <c r="AM75" s="285"/>
      <c r="AN75" s="285"/>
      <c r="AO75" s="286" t="s">
        <v>689</v>
      </c>
      <c r="AP75" s="285"/>
      <c r="AQ75" s="285"/>
      <c r="AR75" s="285"/>
      <c r="AS75" s="285"/>
      <c r="AT75" s="286" t="s">
        <v>690</v>
      </c>
      <c r="AU75" s="285"/>
      <c r="AV75" s="285"/>
      <c r="AW75" s="285"/>
      <c r="AX75" s="285"/>
      <c r="AZ75" s="285"/>
      <c r="BA75" s="286" t="s">
        <v>691</v>
      </c>
      <c r="BB75" s="645"/>
      <c r="BC75" s="645"/>
      <c r="BD75" s="645"/>
      <c r="BE75" s="645"/>
      <c r="BF75" s="643" t="s">
        <v>692</v>
      </c>
      <c r="BG75" s="643"/>
      <c r="BH75" s="287"/>
      <c r="BI75" s="285"/>
      <c r="BJ75" s="285"/>
      <c r="BK75" s="285"/>
      <c r="BL75" s="285"/>
      <c r="BM75" s="288"/>
      <c r="BN75" s="287"/>
      <c r="BO75" s="285"/>
      <c r="BP75" s="285"/>
      <c r="BQ75" s="285"/>
    </row>
    <row r="76" spans="1:69" s="284" customFormat="1" ht="12" customHeight="1" x14ac:dyDescent="0.2">
      <c r="A76" s="763"/>
      <c r="B76" s="763"/>
      <c r="C76" s="763"/>
      <c r="D76" s="285"/>
      <c r="E76" s="286" t="s">
        <v>693</v>
      </c>
      <c r="F76" s="285"/>
      <c r="G76" s="285"/>
      <c r="H76" s="285"/>
      <c r="I76" s="285"/>
      <c r="J76" s="285"/>
      <c r="K76" s="286" t="s">
        <v>694</v>
      </c>
      <c r="L76" s="285"/>
      <c r="M76" s="285"/>
      <c r="N76" s="285"/>
      <c r="O76" s="285"/>
      <c r="P76" s="285"/>
      <c r="Q76" s="286" t="s">
        <v>695</v>
      </c>
      <c r="R76" s="285"/>
      <c r="S76" s="285"/>
      <c r="T76" s="285"/>
      <c r="U76" s="285"/>
      <c r="V76" s="285"/>
      <c r="W76" s="286" t="s">
        <v>696</v>
      </c>
      <c r="X76" s="285"/>
      <c r="Y76" s="285"/>
      <c r="Z76" s="285"/>
      <c r="AA76" s="285"/>
      <c r="AB76" s="285"/>
      <c r="AC76" s="286" t="s">
        <v>697</v>
      </c>
      <c r="AD76" s="285"/>
      <c r="AE76" s="285"/>
      <c r="AF76" s="285"/>
      <c r="AG76" s="285"/>
      <c r="AH76" s="285"/>
      <c r="AI76" s="286" t="s">
        <v>698</v>
      </c>
      <c r="AJ76" s="285"/>
      <c r="AK76" s="285"/>
      <c r="AL76" s="285"/>
      <c r="AM76" s="285"/>
      <c r="AN76" s="285"/>
      <c r="AO76" s="286" t="s">
        <v>699</v>
      </c>
      <c r="AP76" s="285"/>
      <c r="AQ76" s="285"/>
      <c r="AR76" s="285"/>
      <c r="AS76" s="285"/>
      <c r="AT76" s="286" t="s">
        <v>700</v>
      </c>
      <c r="AU76" s="285"/>
      <c r="AV76" s="285"/>
      <c r="AW76" s="285"/>
      <c r="AX76" s="285"/>
      <c r="AZ76" s="285"/>
      <c r="BA76" s="286" t="s">
        <v>701</v>
      </c>
      <c r="BB76" s="645"/>
      <c r="BC76" s="645"/>
      <c r="BD76" s="645"/>
      <c r="BE76" s="645"/>
      <c r="BF76" s="643" t="s">
        <v>702</v>
      </c>
      <c r="BG76" s="643"/>
      <c r="BH76" s="287"/>
      <c r="BI76" s="285"/>
      <c r="BJ76" s="285"/>
      <c r="BK76" s="285"/>
      <c r="BL76" s="285"/>
      <c r="BM76" s="288"/>
      <c r="BN76" s="287"/>
      <c r="BO76" s="285"/>
      <c r="BP76" s="285"/>
      <c r="BQ76" s="285"/>
    </row>
    <row r="77" spans="1:69" s="284" customFormat="1" ht="12.6" customHeight="1" x14ac:dyDescent="0.2">
      <c r="A77" s="290" t="s">
        <v>556</v>
      </c>
      <c r="D77" s="285"/>
      <c r="E77" s="286" t="s">
        <v>703</v>
      </c>
      <c r="F77" s="285"/>
      <c r="G77" s="285"/>
      <c r="H77" s="285"/>
      <c r="I77" s="285"/>
      <c r="J77" s="285"/>
      <c r="K77" s="286" t="s">
        <v>704</v>
      </c>
      <c r="L77" s="285"/>
      <c r="M77" s="285"/>
      <c r="N77" s="285"/>
      <c r="O77" s="285"/>
      <c r="P77" s="285"/>
      <c r="Q77" s="286" t="s">
        <v>705</v>
      </c>
      <c r="R77" s="285"/>
      <c r="S77" s="285"/>
      <c r="T77" s="285"/>
      <c r="U77" s="285"/>
      <c r="V77" s="285"/>
      <c r="W77" s="286" t="s">
        <v>706</v>
      </c>
      <c r="X77" s="285"/>
      <c r="Y77" s="285"/>
      <c r="Z77" s="285"/>
      <c r="AA77" s="285"/>
      <c r="AB77" s="285"/>
      <c r="AC77" s="286" t="s">
        <v>707</v>
      </c>
      <c r="AD77" s="285"/>
      <c r="AE77" s="285"/>
      <c r="AF77" s="285"/>
      <c r="AG77" s="285"/>
      <c r="AH77" s="285"/>
      <c r="AI77" s="286" t="s">
        <v>708</v>
      </c>
      <c r="AJ77" s="285"/>
      <c r="AK77" s="285"/>
      <c r="AL77" s="285"/>
      <c r="AM77" s="285"/>
      <c r="AN77" s="285"/>
      <c r="AO77" s="286" t="s">
        <v>709</v>
      </c>
      <c r="AP77" s="285"/>
      <c r="AQ77" s="285"/>
      <c r="AR77" s="285"/>
      <c r="AS77" s="285"/>
      <c r="AT77" s="286" t="s">
        <v>710</v>
      </c>
      <c r="AU77" s="285"/>
      <c r="AV77" s="285"/>
      <c r="AW77" s="285"/>
      <c r="AX77" s="285"/>
      <c r="AZ77" s="285"/>
      <c r="BA77" s="286" t="s">
        <v>711</v>
      </c>
      <c r="BB77" s="645"/>
      <c r="BC77" s="645"/>
      <c r="BD77" s="645"/>
      <c r="BE77" s="645"/>
      <c r="BF77" s="643" t="s">
        <v>712</v>
      </c>
      <c r="BG77" s="643"/>
      <c r="BH77" s="287"/>
      <c r="BI77" s="285"/>
      <c r="BJ77" s="285"/>
      <c r="BK77" s="285"/>
      <c r="BL77" s="285"/>
      <c r="BM77" s="762"/>
      <c r="BN77" s="285"/>
      <c r="BO77" s="287"/>
      <c r="BP77" s="285"/>
      <c r="BQ77" s="285"/>
    </row>
    <row r="78" spans="1:69" s="284" customFormat="1" ht="12.6" customHeight="1" x14ac:dyDescent="0.2">
      <c r="A78" s="289"/>
      <c r="D78" s="285"/>
      <c r="E78" s="286" t="s">
        <v>713</v>
      </c>
      <c r="F78" s="285"/>
      <c r="G78" s="285"/>
      <c r="H78" s="285"/>
      <c r="I78" s="285"/>
      <c r="J78" s="285"/>
      <c r="K78" s="286" t="s">
        <v>714</v>
      </c>
      <c r="L78" s="285"/>
      <c r="M78" s="285"/>
      <c r="N78" s="285"/>
      <c r="O78" s="285"/>
      <c r="P78" s="285"/>
      <c r="Q78" s="286" t="s">
        <v>715</v>
      </c>
      <c r="R78" s="285"/>
      <c r="S78" s="285"/>
      <c r="T78" s="285"/>
      <c r="U78" s="285"/>
      <c r="V78" s="285"/>
      <c r="W78" s="286" t="s">
        <v>716</v>
      </c>
      <c r="X78" s="285"/>
      <c r="Y78" s="285"/>
      <c r="Z78" s="285"/>
      <c r="AA78" s="285"/>
      <c r="AB78" s="285"/>
      <c r="AC78" s="286" t="s">
        <v>717</v>
      </c>
      <c r="AD78" s="285"/>
      <c r="AE78" s="285"/>
      <c r="AF78" s="285"/>
      <c r="AG78" s="285"/>
      <c r="AH78" s="285"/>
      <c r="AI78" s="286" t="s">
        <v>718</v>
      </c>
      <c r="AJ78" s="285"/>
      <c r="AK78" s="285"/>
      <c r="AL78" s="285"/>
      <c r="AM78" s="285"/>
      <c r="AN78" s="285"/>
      <c r="AO78" s="286" t="s">
        <v>719</v>
      </c>
      <c r="AP78" s="285"/>
      <c r="AQ78" s="285"/>
      <c r="AR78" s="285"/>
      <c r="AS78" s="285"/>
      <c r="AT78" s="286" t="s">
        <v>720</v>
      </c>
      <c r="AU78" s="285"/>
      <c r="AV78" s="285"/>
      <c r="AW78" s="285"/>
      <c r="AX78" s="285"/>
      <c r="AZ78" s="285"/>
      <c r="BA78" s="286" t="s">
        <v>721</v>
      </c>
      <c r="BB78" s="645"/>
      <c r="BC78" s="645"/>
      <c r="BD78" s="645"/>
      <c r="BE78" s="645"/>
      <c r="BF78" s="643" t="s">
        <v>722</v>
      </c>
      <c r="BG78" s="643"/>
      <c r="BH78" s="287"/>
      <c r="BI78" s="285"/>
      <c r="BJ78" s="285"/>
      <c r="BK78" s="285"/>
      <c r="BL78" s="285"/>
      <c r="BM78" s="762"/>
      <c r="BN78" s="285"/>
      <c r="BO78" s="287"/>
      <c r="BP78" s="285"/>
      <c r="BQ78" s="285"/>
    </row>
    <row r="79" spans="1:69" s="284" customFormat="1" ht="12" customHeight="1" x14ac:dyDescent="0.2">
      <c r="D79" s="285"/>
      <c r="E79" s="286" t="s">
        <v>723</v>
      </c>
      <c r="F79" s="285"/>
      <c r="G79" s="285"/>
      <c r="H79" s="285"/>
      <c r="I79" s="285"/>
      <c r="J79" s="285"/>
      <c r="K79" s="286" t="s">
        <v>724</v>
      </c>
      <c r="L79" s="285"/>
      <c r="M79" s="285"/>
      <c r="N79" s="285"/>
      <c r="O79" s="285"/>
      <c r="P79" s="285"/>
      <c r="Q79" s="286" t="s">
        <v>725</v>
      </c>
      <c r="R79" s="285"/>
      <c r="S79" s="285"/>
      <c r="T79" s="285"/>
      <c r="U79" s="285"/>
      <c r="V79" s="285"/>
      <c r="W79" s="286" t="s">
        <v>726</v>
      </c>
      <c r="X79" s="285"/>
      <c r="Y79" s="285"/>
      <c r="Z79" s="285"/>
      <c r="AA79" s="285"/>
      <c r="AB79" s="285"/>
      <c r="AC79" s="286" t="s">
        <v>727</v>
      </c>
      <c r="AD79" s="285"/>
      <c r="AE79" s="285"/>
      <c r="AF79" s="285"/>
      <c r="AG79" s="285"/>
      <c r="AH79" s="285"/>
      <c r="AI79" s="286" t="s">
        <v>728</v>
      </c>
      <c r="AJ79" s="285"/>
      <c r="AK79" s="285"/>
      <c r="AL79" s="285"/>
      <c r="AM79" s="285"/>
      <c r="AN79" s="285"/>
      <c r="AO79" s="286" t="s">
        <v>729</v>
      </c>
      <c r="AP79" s="285"/>
      <c r="AQ79" s="285"/>
      <c r="AR79" s="285"/>
      <c r="AS79" s="285"/>
      <c r="AT79" s="286" t="s">
        <v>730</v>
      </c>
      <c r="AU79" s="285"/>
      <c r="AV79" s="285"/>
      <c r="AW79" s="285"/>
      <c r="AX79" s="285"/>
      <c r="AY79" s="286"/>
      <c r="AZ79" s="285"/>
      <c r="BA79" s="645"/>
      <c r="BB79" s="645"/>
      <c r="BC79" s="645"/>
      <c r="BD79" s="645"/>
      <c r="BE79" s="645"/>
      <c r="BF79" s="643" t="s">
        <v>731</v>
      </c>
      <c r="BG79" s="644"/>
      <c r="BI79" s="285"/>
      <c r="BJ79" s="285"/>
      <c r="BK79" s="285"/>
      <c r="BL79" s="285"/>
      <c r="BM79" s="285"/>
      <c r="BN79" s="285"/>
      <c r="BO79" s="287"/>
      <c r="BP79" s="285"/>
      <c r="BQ79" s="285"/>
    </row>
    <row r="80" spans="1:69" s="284" customFormat="1" x14ac:dyDescent="0.2">
      <c r="D80" s="285"/>
      <c r="E80" s="286" t="s">
        <v>732</v>
      </c>
      <c r="F80" s="285"/>
      <c r="G80" s="285"/>
      <c r="H80" s="285"/>
      <c r="I80" s="285"/>
      <c r="J80" s="285"/>
      <c r="K80" s="286" t="s">
        <v>733</v>
      </c>
      <c r="L80" s="285"/>
      <c r="M80" s="285"/>
      <c r="N80" s="285"/>
      <c r="O80" s="285"/>
      <c r="P80" s="285"/>
      <c r="Q80" s="286" t="s">
        <v>734</v>
      </c>
      <c r="R80" s="285"/>
      <c r="S80" s="285"/>
      <c r="T80" s="285"/>
      <c r="U80" s="285"/>
      <c r="V80" s="285"/>
      <c r="W80" s="286" t="s">
        <v>735</v>
      </c>
      <c r="X80" s="285"/>
      <c r="Y80" s="285"/>
      <c r="Z80" s="285"/>
      <c r="AA80" s="285"/>
      <c r="AB80" s="285"/>
      <c r="AC80" s="286" t="s">
        <v>736</v>
      </c>
      <c r="AD80" s="285"/>
      <c r="AE80" s="285"/>
      <c r="AF80" s="285"/>
      <c r="AG80" s="285"/>
      <c r="AH80" s="285"/>
      <c r="AI80" s="286" t="s">
        <v>737</v>
      </c>
      <c r="AJ80" s="285"/>
      <c r="AK80" s="285"/>
      <c r="AL80" s="285"/>
      <c r="AM80" s="285"/>
      <c r="AN80" s="285"/>
      <c r="AO80" s="286" t="s">
        <v>738</v>
      </c>
      <c r="AP80" s="285"/>
      <c r="AQ80" s="285"/>
      <c r="AR80" s="285"/>
      <c r="AS80" s="285"/>
      <c r="AT80" s="286" t="s">
        <v>739</v>
      </c>
      <c r="AU80" s="285"/>
      <c r="AV80" s="285"/>
      <c r="AW80" s="285"/>
      <c r="AX80" s="285"/>
      <c r="AY80" s="285"/>
      <c r="AZ80" s="285"/>
      <c r="BA80" s="645"/>
      <c r="BB80" s="645"/>
      <c r="BC80" s="645"/>
      <c r="BD80" s="645"/>
      <c r="BE80" s="645"/>
      <c r="BF80" s="643" t="s">
        <v>740</v>
      </c>
      <c r="BG80" s="26"/>
      <c r="BH80" s="1"/>
      <c r="BI80" s="1"/>
      <c r="BJ80" s="1"/>
      <c r="BK80" s="1"/>
      <c r="BL80" s="285"/>
      <c r="BM80" s="285"/>
      <c r="BN80" s="285"/>
      <c r="BO80" s="287"/>
      <c r="BP80" s="285"/>
      <c r="BQ80" s="285"/>
    </row>
    <row r="81" spans="1:59" x14ac:dyDescent="0.2">
      <c r="A81" s="284"/>
      <c r="BA81" s="26"/>
      <c r="BB81" s="26"/>
      <c r="BC81" s="26"/>
      <c r="BD81" s="26"/>
      <c r="BE81" s="26"/>
      <c r="BF81" s="643" t="s">
        <v>741</v>
      </c>
      <c r="BG81" s="26"/>
    </row>
    <row r="82" spans="1:59" x14ac:dyDescent="0.2">
      <c r="BA82" s="26"/>
      <c r="BB82" s="26"/>
      <c r="BC82" s="26"/>
      <c r="BD82" s="26"/>
      <c r="BE82" s="26"/>
      <c r="BF82" s="26"/>
    </row>
  </sheetData>
  <autoFilter ref="A3:BN3" xr:uid="{00000000-0009-0000-0000-000015000000}"/>
  <mergeCells count="5">
    <mergeCell ref="BM77:BM78"/>
    <mergeCell ref="A2:B2"/>
    <mergeCell ref="A75:C76"/>
    <mergeCell ref="A1:C1"/>
    <mergeCell ref="A74:C74"/>
  </mergeCells>
  <conditionalFormatting sqref="A4:BN72">
    <cfRule type="expression" dxfId="75" priority="1">
      <formula>MOD(ROW(),2)=0</formula>
    </cfRule>
  </conditionalFormatting>
  <hyperlinks>
    <hyperlink ref="A2:B2" location="TOC!A1" display="Return to Table of Contents" xr:uid="{00000000-0004-0000-1500-000000000000}"/>
  </hyperlinks>
  <pageMargins left="0.25" right="0.25" top="0.75" bottom="0.75" header="0.3" footer="0.3"/>
  <pageSetup scale="44" fitToWidth="0" orientation="portrait" horizontalDpi="1200" verticalDpi="1200" r:id="rId1"/>
  <headerFooter>
    <oddHeader>&amp;L&amp;9 2022-23 &amp;"Arial,Italic"Survey of Dental Education&amp;"Arial,Regular"
Report 1 - Academic Programs, Enrollment, and Graduates</oddHeader>
  </headerFooter>
  <colBreaks count="2" manualBreakCount="2">
    <brk id="27" max="77" man="1"/>
    <brk id="51" max="77"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pageSetUpPr fitToPage="1"/>
  </sheetPr>
  <dimension ref="A1:P39"/>
  <sheetViews>
    <sheetView zoomScaleNormal="100" workbookViewId="0">
      <pane ySplit="1" topLeftCell="A2" activePane="bottomLeft" state="frozen"/>
      <selection activeCell="A2" sqref="A2:C2"/>
      <selection pane="bottomLeft"/>
    </sheetView>
  </sheetViews>
  <sheetFormatPr defaultColWidth="9.140625" defaultRowHeight="12.75" x14ac:dyDescent="0.2"/>
  <cols>
    <col min="1" max="14" width="9.140625" style="241"/>
    <col min="15" max="15" width="11" style="241" customWidth="1"/>
    <col min="16" max="16" width="4.140625" style="241" customWidth="1"/>
    <col min="17" max="16384" width="9.140625" style="241"/>
  </cols>
  <sheetData>
    <row r="1" spans="1:16" ht="22.5" customHeight="1" x14ac:dyDescent="0.2">
      <c r="A1" s="682" t="s">
        <v>742</v>
      </c>
      <c r="B1" s="249"/>
      <c r="C1" s="249"/>
    </row>
    <row r="2" spans="1:16" ht="14.25" x14ac:dyDescent="0.2">
      <c r="A2" s="764" t="s">
        <v>55</v>
      </c>
      <c r="B2" s="764"/>
      <c r="C2" s="764"/>
      <c r="L2" s="246"/>
    </row>
    <row r="5" spans="1:16" x14ac:dyDescent="0.2">
      <c r="B5" s="241" t="s">
        <v>743</v>
      </c>
      <c r="C5" s="241" t="s">
        <v>744</v>
      </c>
      <c r="D5" s="241" t="s">
        <v>745</v>
      </c>
      <c r="E5" s="241" t="s">
        <v>746</v>
      </c>
      <c r="G5" s="241" t="s">
        <v>746</v>
      </c>
      <c r="H5" s="241" t="s">
        <v>745</v>
      </c>
      <c r="I5" s="241" t="s">
        <v>744</v>
      </c>
      <c r="J5" s="241" t="s">
        <v>743</v>
      </c>
    </row>
    <row r="6" spans="1:16" ht="15" x14ac:dyDescent="0.2">
      <c r="A6" s="241" t="s">
        <v>393</v>
      </c>
      <c r="B6" s="157">
        <v>3674</v>
      </c>
      <c r="C6" s="157">
        <v>3864</v>
      </c>
      <c r="D6" s="157">
        <v>3559</v>
      </c>
      <c r="E6" s="157">
        <v>3672</v>
      </c>
      <c r="G6" s="254">
        <f>E6/(SUM(E6:E8))*100</f>
        <v>56.379548595117456</v>
      </c>
      <c r="H6" s="254">
        <f>D6/(SUM(D6:D8))*100</f>
        <v>55.600687392594907</v>
      </c>
      <c r="I6" s="254">
        <f>C6/(SUM(C6:C8))*100</f>
        <v>55.677233429394811</v>
      </c>
      <c r="J6" s="254">
        <f>B6/(SUM($B6:$B8))*100</f>
        <v>54.49421536636013</v>
      </c>
      <c r="P6" s="246"/>
    </row>
    <row r="7" spans="1:16" ht="15" x14ac:dyDescent="0.2">
      <c r="A7" s="241" t="s">
        <v>394</v>
      </c>
      <c r="B7" s="153">
        <v>3055</v>
      </c>
      <c r="C7" s="153">
        <v>3045</v>
      </c>
      <c r="D7" s="153">
        <v>2830</v>
      </c>
      <c r="E7" s="153">
        <v>2829</v>
      </c>
      <c r="G7" s="254">
        <f>E7/(SUM(E6:E8))*100</f>
        <v>43.436204514048825</v>
      </c>
      <c r="H7" s="254">
        <f>D7/(SUM(D6:D8))*100</f>
        <v>44.211841899703167</v>
      </c>
      <c r="I7" s="254">
        <f>C7/(SUM(C6:C8))*100</f>
        <v>43.876080691642649</v>
      </c>
      <c r="J7" s="254">
        <f>B7/(SUM($B6:$B8))*100</f>
        <v>45.312963512310887</v>
      </c>
    </row>
    <row r="8" spans="1:16" x14ac:dyDescent="0.2">
      <c r="A8" s="241" t="s">
        <v>168</v>
      </c>
      <c r="B8" s="241">
        <v>13</v>
      </c>
      <c r="C8" s="241">
        <v>31</v>
      </c>
      <c r="D8" s="241">
        <v>12</v>
      </c>
      <c r="E8" s="255">
        <v>12</v>
      </c>
      <c r="G8" s="254">
        <f>E8/(SUM(E7:E8))*100</f>
        <v>0.42238648363252373</v>
      </c>
      <c r="H8" s="254">
        <f>D8/(SUM(D6:D8))*100</f>
        <v>0.18747070770192159</v>
      </c>
      <c r="I8" s="254">
        <f>C8/(SUM(C6:C8))*100</f>
        <v>0.44668587896253603</v>
      </c>
      <c r="J8" s="254">
        <f>B8/(SUM($B6:$B8))*100</f>
        <v>0.19282112132898249</v>
      </c>
    </row>
    <row r="9" spans="1:16" x14ac:dyDescent="0.2">
      <c r="A9" s="241" t="s">
        <v>395</v>
      </c>
      <c r="B9" s="256">
        <f>SUM(B6:B8)</f>
        <v>6742</v>
      </c>
      <c r="C9" s="256">
        <f>SUM(C6:C8)</f>
        <v>6940</v>
      </c>
      <c r="D9" s="256">
        <f>SUM(D6:D8)</f>
        <v>6401</v>
      </c>
      <c r="E9" s="256">
        <f>SUM(E6:E8)</f>
        <v>6513</v>
      </c>
    </row>
    <row r="10" spans="1:16" x14ac:dyDescent="0.2">
      <c r="P10" s="246"/>
    </row>
    <row r="15" spans="1:16" ht="15" x14ac:dyDescent="0.2">
      <c r="B15" s="679"/>
      <c r="C15" s="680"/>
    </row>
    <row r="16" spans="1:16" ht="15" x14ac:dyDescent="0.2">
      <c r="B16" s="679"/>
      <c r="C16" s="680"/>
      <c r="D16" s="681"/>
    </row>
    <row r="17" spans="2:16" ht="15" x14ac:dyDescent="0.2">
      <c r="B17" s="679"/>
      <c r="C17" s="680"/>
      <c r="D17" s="681"/>
    </row>
    <row r="18" spans="2:16" ht="15" x14ac:dyDescent="0.2">
      <c r="B18" s="679"/>
      <c r="C18" s="680"/>
      <c r="D18" s="681"/>
    </row>
    <row r="21" spans="2:16" x14ac:dyDescent="0.2">
      <c r="P21" s="246"/>
    </row>
    <row r="23" spans="2:16" x14ac:dyDescent="0.2">
      <c r="P23" s="246"/>
    </row>
    <row r="33" spans="1:15" x14ac:dyDescent="0.2">
      <c r="A33" s="271" t="s">
        <v>747</v>
      </c>
    </row>
    <row r="34" spans="1:15" ht="15" customHeight="1" x14ac:dyDescent="0.2"/>
    <row r="35" spans="1:15" ht="13.35" customHeight="1" x14ac:dyDescent="0.2">
      <c r="A35" s="728" t="s">
        <v>748</v>
      </c>
      <c r="B35" s="728"/>
      <c r="C35" s="728"/>
      <c r="D35" s="728"/>
      <c r="E35" s="728"/>
      <c r="F35" s="728"/>
      <c r="G35" s="728"/>
      <c r="H35" s="728"/>
      <c r="I35" s="728"/>
      <c r="J35" s="728"/>
      <c r="K35" s="728"/>
      <c r="L35" s="728"/>
      <c r="M35" s="728"/>
      <c r="N35" s="728"/>
      <c r="O35" s="728"/>
    </row>
    <row r="36" spans="1:15" x14ac:dyDescent="0.2">
      <c r="A36" s="728"/>
      <c r="B36" s="728"/>
      <c r="C36" s="728"/>
      <c r="D36" s="728"/>
      <c r="E36" s="728"/>
      <c r="F36" s="728"/>
      <c r="G36" s="728"/>
      <c r="H36" s="728"/>
      <c r="I36" s="728"/>
      <c r="J36" s="728"/>
      <c r="K36" s="728"/>
      <c r="L36" s="728"/>
      <c r="M36" s="728"/>
      <c r="N36" s="728"/>
      <c r="O36" s="728"/>
    </row>
    <row r="37" spans="1:15" x14ac:dyDescent="0.2">
      <c r="A37" s="593"/>
      <c r="B37" s="593"/>
      <c r="C37" s="593"/>
      <c r="D37" s="593"/>
      <c r="E37" s="593"/>
      <c r="F37" s="593"/>
      <c r="G37" s="593"/>
      <c r="H37" s="593"/>
      <c r="I37" s="593"/>
      <c r="J37" s="593"/>
    </row>
    <row r="38" spans="1:15" x14ac:dyDescent="0.2">
      <c r="A38" s="271" t="s">
        <v>749</v>
      </c>
      <c r="B38" s="271"/>
      <c r="C38" s="271"/>
      <c r="D38" s="271"/>
      <c r="E38" s="271"/>
      <c r="F38" s="271"/>
      <c r="G38" s="271"/>
      <c r="H38" s="271"/>
      <c r="I38" s="271"/>
      <c r="J38" s="271"/>
    </row>
    <row r="39" spans="1:15" x14ac:dyDescent="0.2">
      <c r="A39" s="271" t="s">
        <v>391</v>
      </c>
      <c r="B39" s="271"/>
      <c r="C39" s="271"/>
      <c r="D39" s="271"/>
      <c r="E39" s="271"/>
      <c r="F39" s="271"/>
      <c r="G39" s="271"/>
      <c r="H39" s="271"/>
      <c r="I39" s="271"/>
      <c r="J39" s="271"/>
    </row>
  </sheetData>
  <mergeCells count="2">
    <mergeCell ref="A2:C2"/>
    <mergeCell ref="A35:O36"/>
  </mergeCells>
  <hyperlinks>
    <hyperlink ref="A2:C2" location="TOC!A1" display="Return to Table of Contents" xr:uid="{00000000-0004-0000-1600-000000000000}"/>
  </hyperlinks>
  <pageMargins left="0.25" right="0.25" top="0.75" bottom="0.75" header="0.3" footer="0.3"/>
  <pageSetup scale="95" fitToHeight="0" orientation="landscape" horizontalDpi="1200" verticalDpi="1200" r:id="rId1"/>
  <headerFooter>
    <oddHeader>&amp;L&amp;9 2022-23 &amp;"Arial,Italic"Survey of Dental Education&amp;"Arial,Regular"
Report 1 - Academic Programs, Enrollment, and Graduates</oddHead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70C0"/>
  </sheetPr>
  <dimension ref="A1:V103"/>
  <sheetViews>
    <sheetView zoomScaleNormal="10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13.42578125" style="1" customWidth="1"/>
    <col min="2" max="2" width="49.85546875" style="1" customWidth="1"/>
    <col min="3" max="3" width="22.85546875" style="1" customWidth="1"/>
    <col min="4" max="19" width="8.85546875" style="1" customWidth="1"/>
    <col min="20" max="16384" width="9.140625" style="1"/>
  </cols>
  <sheetData>
    <row r="1" spans="1:21" ht="31.5" customHeight="1" x14ac:dyDescent="0.25">
      <c r="A1" s="724" t="s">
        <v>28</v>
      </c>
      <c r="B1" s="724"/>
      <c r="C1" s="724"/>
    </row>
    <row r="2" spans="1:21" ht="19.5" customHeight="1" x14ac:dyDescent="0.2">
      <c r="A2" s="723" t="s">
        <v>55</v>
      </c>
      <c r="B2" s="723"/>
      <c r="C2" s="556"/>
    </row>
    <row r="3" spans="1:21" s="151" customFormat="1" ht="30.75" customHeight="1" x14ac:dyDescent="0.25">
      <c r="A3" s="18" t="s">
        <v>750</v>
      </c>
      <c r="B3" s="19"/>
      <c r="C3" s="769" t="s">
        <v>119</v>
      </c>
      <c r="D3" s="766" t="s">
        <v>751</v>
      </c>
      <c r="E3" s="767"/>
      <c r="F3" s="768"/>
      <c r="G3" s="766" t="s">
        <v>752</v>
      </c>
      <c r="H3" s="767"/>
      <c r="I3" s="768"/>
      <c r="J3" s="766" t="s">
        <v>753</v>
      </c>
      <c r="K3" s="767"/>
      <c r="L3" s="768"/>
      <c r="M3" s="766" t="s">
        <v>754</v>
      </c>
      <c r="N3" s="767"/>
      <c r="O3" s="768"/>
      <c r="P3" s="766" t="s">
        <v>510</v>
      </c>
      <c r="Q3" s="767"/>
      <c r="R3" s="768"/>
      <c r="S3" s="44" t="s">
        <v>395</v>
      </c>
    </row>
    <row r="4" spans="1:21" s="151" customFormat="1" ht="20.100000000000001" customHeight="1" x14ac:dyDescent="0.25">
      <c r="A4" s="62" t="s">
        <v>755</v>
      </c>
      <c r="B4" s="62" t="s">
        <v>406</v>
      </c>
      <c r="C4" s="769"/>
      <c r="D4" s="44" t="s">
        <v>394</v>
      </c>
      <c r="E4" s="19" t="s">
        <v>393</v>
      </c>
      <c r="F4" s="86" t="s">
        <v>512</v>
      </c>
      <c r="G4" s="44" t="s">
        <v>394</v>
      </c>
      <c r="H4" s="19" t="s">
        <v>393</v>
      </c>
      <c r="I4" s="86" t="s">
        <v>168</v>
      </c>
      <c r="J4" s="44" t="s">
        <v>394</v>
      </c>
      <c r="K4" s="19" t="s">
        <v>393</v>
      </c>
      <c r="L4" s="86" t="s">
        <v>168</v>
      </c>
      <c r="M4" s="44" t="s">
        <v>394</v>
      </c>
      <c r="N4" s="19" t="s">
        <v>393</v>
      </c>
      <c r="O4" s="86" t="s">
        <v>168</v>
      </c>
      <c r="P4" s="44" t="s">
        <v>394</v>
      </c>
      <c r="Q4" s="19" t="s">
        <v>393</v>
      </c>
      <c r="R4" s="86" t="s">
        <v>168</v>
      </c>
      <c r="S4" s="44"/>
    </row>
    <row r="5" spans="1:21" s="151" customFormat="1" ht="20.100000000000001" customHeight="1" x14ac:dyDescent="0.2">
      <c r="A5" s="469" t="s">
        <v>120</v>
      </c>
      <c r="B5" s="470" t="s">
        <v>407</v>
      </c>
      <c r="C5" s="462" t="s">
        <v>127</v>
      </c>
      <c r="D5" s="512">
        <v>34</v>
      </c>
      <c r="E5" s="513">
        <v>48</v>
      </c>
      <c r="F5" s="514">
        <v>1</v>
      </c>
      <c r="G5" s="512">
        <v>34</v>
      </c>
      <c r="H5" s="513">
        <v>48</v>
      </c>
      <c r="I5" s="514" t="s">
        <v>496</v>
      </c>
      <c r="J5" s="512">
        <v>30</v>
      </c>
      <c r="K5" s="513">
        <v>55</v>
      </c>
      <c r="L5" s="514" t="s">
        <v>496</v>
      </c>
      <c r="M5" s="512">
        <v>31</v>
      </c>
      <c r="N5" s="513">
        <v>47</v>
      </c>
      <c r="O5" s="514" t="s">
        <v>496</v>
      </c>
      <c r="P5" s="512">
        <v>129</v>
      </c>
      <c r="Q5" s="513">
        <v>198</v>
      </c>
      <c r="R5" s="514">
        <v>1</v>
      </c>
      <c r="S5" s="515">
        <v>328</v>
      </c>
      <c r="T5" s="170"/>
      <c r="U5" s="170"/>
    </row>
    <row r="6" spans="1:21" s="151" customFormat="1" ht="20.100000000000001" customHeight="1" x14ac:dyDescent="0.2">
      <c r="A6" s="469" t="s">
        <v>128</v>
      </c>
      <c r="B6" s="470" t="s">
        <v>408</v>
      </c>
      <c r="C6" s="462" t="s">
        <v>132</v>
      </c>
      <c r="D6" s="512">
        <v>33</v>
      </c>
      <c r="E6" s="513">
        <v>46</v>
      </c>
      <c r="F6" s="514" t="s">
        <v>496</v>
      </c>
      <c r="G6" s="512">
        <v>32</v>
      </c>
      <c r="H6" s="513">
        <v>46</v>
      </c>
      <c r="I6" s="514" t="s">
        <v>496</v>
      </c>
      <c r="J6" s="512">
        <v>31</v>
      </c>
      <c r="K6" s="513">
        <v>48</v>
      </c>
      <c r="L6" s="514" t="s">
        <v>496</v>
      </c>
      <c r="M6" s="512">
        <v>35</v>
      </c>
      <c r="N6" s="513">
        <v>40</v>
      </c>
      <c r="O6" s="514" t="s">
        <v>496</v>
      </c>
      <c r="P6" s="512">
        <v>131</v>
      </c>
      <c r="Q6" s="513">
        <v>180</v>
      </c>
      <c r="R6" s="514">
        <v>0</v>
      </c>
      <c r="S6" s="515">
        <v>311</v>
      </c>
      <c r="T6" s="170"/>
      <c r="U6" s="170"/>
    </row>
    <row r="7" spans="1:21" s="151" customFormat="1" ht="20.100000000000001" customHeight="1" x14ac:dyDescent="0.2">
      <c r="A7" s="469" t="s">
        <v>128</v>
      </c>
      <c r="B7" s="470" t="s">
        <v>409</v>
      </c>
      <c r="C7" s="462" t="s">
        <v>132</v>
      </c>
      <c r="D7" s="512">
        <v>66</v>
      </c>
      <c r="E7" s="513">
        <v>78</v>
      </c>
      <c r="F7" s="514" t="s">
        <v>496</v>
      </c>
      <c r="G7" s="512">
        <v>80</v>
      </c>
      <c r="H7" s="513">
        <v>65</v>
      </c>
      <c r="I7" s="514" t="s">
        <v>496</v>
      </c>
      <c r="J7" s="512">
        <v>70</v>
      </c>
      <c r="K7" s="513">
        <v>76</v>
      </c>
      <c r="L7" s="514" t="s">
        <v>496</v>
      </c>
      <c r="M7" s="512">
        <v>83</v>
      </c>
      <c r="N7" s="513">
        <v>64</v>
      </c>
      <c r="O7" s="514" t="s">
        <v>496</v>
      </c>
      <c r="P7" s="512">
        <v>299</v>
      </c>
      <c r="Q7" s="513">
        <v>283</v>
      </c>
      <c r="R7" s="514">
        <v>0</v>
      </c>
      <c r="S7" s="515">
        <v>582</v>
      </c>
      <c r="T7" s="170"/>
      <c r="U7" s="170"/>
    </row>
    <row r="8" spans="1:21" s="151" customFormat="1" ht="20.100000000000001" customHeight="1" x14ac:dyDescent="0.2">
      <c r="A8" s="469" t="s">
        <v>136</v>
      </c>
      <c r="B8" s="470" t="s">
        <v>513</v>
      </c>
      <c r="C8" s="462" t="s">
        <v>141</v>
      </c>
      <c r="D8" s="512">
        <v>18</v>
      </c>
      <c r="E8" s="513">
        <v>22</v>
      </c>
      <c r="F8" s="514" t="s">
        <v>496</v>
      </c>
      <c r="G8" s="512">
        <v>22</v>
      </c>
      <c r="H8" s="513">
        <v>15</v>
      </c>
      <c r="I8" s="514" t="s">
        <v>496</v>
      </c>
      <c r="J8" s="512" t="s">
        <v>496</v>
      </c>
      <c r="K8" s="513" t="s">
        <v>496</v>
      </c>
      <c r="L8" s="514" t="s">
        <v>496</v>
      </c>
      <c r="M8" s="512" t="s">
        <v>496</v>
      </c>
      <c r="N8" s="513" t="s">
        <v>496</v>
      </c>
      <c r="O8" s="514" t="s">
        <v>496</v>
      </c>
      <c r="P8" s="512">
        <v>40</v>
      </c>
      <c r="Q8" s="513">
        <v>37</v>
      </c>
      <c r="R8" s="514">
        <v>0</v>
      </c>
      <c r="S8" s="515">
        <v>77</v>
      </c>
      <c r="T8" s="170"/>
      <c r="U8" s="170"/>
    </row>
    <row r="9" spans="1:21" s="151" customFormat="1" ht="20.100000000000001" customHeight="1" x14ac:dyDescent="0.2">
      <c r="A9" s="469" t="s">
        <v>136</v>
      </c>
      <c r="B9" s="516" t="s">
        <v>756</v>
      </c>
      <c r="C9" s="468" t="s">
        <v>132</v>
      </c>
      <c r="D9" s="512">
        <v>76</v>
      </c>
      <c r="E9" s="513">
        <v>71</v>
      </c>
      <c r="F9" s="514" t="s">
        <v>496</v>
      </c>
      <c r="G9" s="512">
        <v>82</v>
      </c>
      <c r="H9" s="513">
        <v>91</v>
      </c>
      <c r="I9" s="514" t="s">
        <v>496</v>
      </c>
      <c r="J9" s="512">
        <v>86</v>
      </c>
      <c r="K9" s="513">
        <v>85</v>
      </c>
      <c r="L9" s="514" t="s">
        <v>496</v>
      </c>
      <c r="M9" s="517" t="s">
        <v>496</v>
      </c>
      <c r="N9" s="513" t="s">
        <v>496</v>
      </c>
      <c r="O9" s="514" t="s">
        <v>496</v>
      </c>
      <c r="P9" s="512">
        <v>244</v>
      </c>
      <c r="Q9" s="513">
        <v>247</v>
      </c>
      <c r="R9" s="514">
        <v>0</v>
      </c>
      <c r="S9" s="515">
        <v>491</v>
      </c>
      <c r="T9" s="170"/>
      <c r="U9" s="170"/>
    </row>
    <row r="10" spans="1:21" s="151" customFormat="1" ht="20.100000000000001" customHeight="1" x14ac:dyDescent="0.2">
      <c r="A10" s="469" t="s">
        <v>136</v>
      </c>
      <c r="B10" s="470" t="s">
        <v>412</v>
      </c>
      <c r="C10" s="462" t="s">
        <v>127</v>
      </c>
      <c r="D10" s="512">
        <v>18</v>
      </c>
      <c r="E10" s="513">
        <v>42</v>
      </c>
      <c r="F10" s="514" t="s">
        <v>496</v>
      </c>
      <c r="G10" s="512">
        <v>23</v>
      </c>
      <c r="H10" s="513">
        <v>35</v>
      </c>
      <c r="I10" s="514" t="s">
        <v>496</v>
      </c>
      <c r="J10" s="512">
        <v>47</v>
      </c>
      <c r="K10" s="513">
        <v>63</v>
      </c>
      <c r="L10" s="514" t="s">
        <v>496</v>
      </c>
      <c r="M10" s="512">
        <v>42</v>
      </c>
      <c r="N10" s="513">
        <v>65</v>
      </c>
      <c r="O10" s="514" t="s">
        <v>496</v>
      </c>
      <c r="P10" s="512">
        <v>130</v>
      </c>
      <c r="Q10" s="513">
        <v>205</v>
      </c>
      <c r="R10" s="514">
        <v>0</v>
      </c>
      <c r="S10" s="515">
        <v>335</v>
      </c>
      <c r="T10" s="170"/>
      <c r="U10" s="170"/>
    </row>
    <row r="11" spans="1:21" s="151" customFormat="1" ht="20.100000000000001" customHeight="1" x14ac:dyDescent="0.2">
      <c r="A11" s="469" t="s">
        <v>136</v>
      </c>
      <c r="B11" s="470" t="s">
        <v>413</v>
      </c>
      <c r="C11" s="462" t="s">
        <v>127</v>
      </c>
      <c r="D11" s="512">
        <v>34</v>
      </c>
      <c r="E11" s="513">
        <v>54</v>
      </c>
      <c r="F11" s="514" t="s">
        <v>496</v>
      </c>
      <c r="G11" s="512">
        <v>38</v>
      </c>
      <c r="H11" s="513">
        <v>50</v>
      </c>
      <c r="I11" s="514" t="s">
        <v>496</v>
      </c>
      <c r="J11" s="512">
        <v>44</v>
      </c>
      <c r="K11" s="513">
        <v>69</v>
      </c>
      <c r="L11" s="514" t="s">
        <v>496</v>
      </c>
      <c r="M11" s="512">
        <v>44</v>
      </c>
      <c r="N11" s="513">
        <v>70</v>
      </c>
      <c r="O11" s="514" t="s">
        <v>496</v>
      </c>
      <c r="P11" s="512">
        <v>160</v>
      </c>
      <c r="Q11" s="513">
        <v>243</v>
      </c>
      <c r="R11" s="514">
        <v>0</v>
      </c>
      <c r="S11" s="515">
        <v>403</v>
      </c>
      <c r="T11" s="170"/>
      <c r="U11" s="170"/>
    </row>
    <row r="12" spans="1:21" s="151" customFormat="1" ht="20.100000000000001" customHeight="1" x14ac:dyDescent="0.2">
      <c r="A12" s="469" t="s">
        <v>136</v>
      </c>
      <c r="B12" s="470" t="s">
        <v>414</v>
      </c>
      <c r="C12" s="462" t="s">
        <v>132</v>
      </c>
      <c r="D12" s="512">
        <v>64</v>
      </c>
      <c r="E12" s="513">
        <v>80</v>
      </c>
      <c r="F12" s="514" t="s">
        <v>496</v>
      </c>
      <c r="G12" s="512">
        <v>67</v>
      </c>
      <c r="H12" s="513">
        <v>76</v>
      </c>
      <c r="I12" s="514" t="s">
        <v>496</v>
      </c>
      <c r="J12" s="512">
        <v>79</v>
      </c>
      <c r="K12" s="513">
        <v>97</v>
      </c>
      <c r="L12" s="514" t="s">
        <v>496</v>
      </c>
      <c r="M12" s="512">
        <v>82</v>
      </c>
      <c r="N12" s="513">
        <v>95</v>
      </c>
      <c r="O12" s="514" t="s">
        <v>496</v>
      </c>
      <c r="P12" s="512">
        <v>292</v>
      </c>
      <c r="Q12" s="513">
        <v>348</v>
      </c>
      <c r="R12" s="514">
        <v>0</v>
      </c>
      <c r="S12" s="515">
        <v>640</v>
      </c>
      <c r="T12" s="170"/>
      <c r="U12" s="170"/>
    </row>
    <row r="13" spans="1:21" s="151" customFormat="1" ht="20.100000000000001" customHeight="1" x14ac:dyDescent="0.2">
      <c r="A13" s="469" t="s">
        <v>136</v>
      </c>
      <c r="B13" s="470" t="s">
        <v>415</v>
      </c>
      <c r="C13" s="462" t="s">
        <v>132</v>
      </c>
      <c r="D13" s="512">
        <v>56</v>
      </c>
      <c r="E13" s="513">
        <v>44</v>
      </c>
      <c r="F13" s="514" t="s">
        <v>496</v>
      </c>
      <c r="G13" s="512">
        <v>59</v>
      </c>
      <c r="H13" s="513">
        <v>42</v>
      </c>
      <c r="I13" s="514" t="s">
        <v>496</v>
      </c>
      <c r="J13" s="512">
        <v>64</v>
      </c>
      <c r="K13" s="513">
        <v>68</v>
      </c>
      <c r="L13" s="514" t="s">
        <v>496</v>
      </c>
      <c r="M13" s="512">
        <v>71</v>
      </c>
      <c r="N13" s="513">
        <v>63</v>
      </c>
      <c r="O13" s="514" t="s">
        <v>496</v>
      </c>
      <c r="P13" s="512">
        <v>250</v>
      </c>
      <c r="Q13" s="513">
        <v>217</v>
      </c>
      <c r="R13" s="514">
        <v>0</v>
      </c>
      <c r="S13" s="515">
        <v>467</v>
      </c>
      <c r="T13" s="170"/>
      <c r="U13" s="170"/>
    </row>
    <row r="14" spans="1:21" s="151" customFormat="1" ht="20.100000000000001" customHeight="1" x14ac:dyDescent="0.2">
      <c r="A14" s="469" t="s">
        <v>136</v>
      </c>
      <c r="B14" s="470" t="s">
        <v>416</v>
      </c>
      <c r="C14" s="462" t="s">
        <v>132</v>
      </c>
      <c r="D14" s="512">
        <v>34</v>
      </c>
      <c r="E14" s="513">
        <v>37</v>
      </c>
      <c r="F14" s="514" t="s">
        <v>496</v>
      </c>
      <c r="G14" s="512">
        <v>38</v>
      </c>
      <c r="H14" s="513">
        <v>32</v>
      </c>
      <c r="I14" s="514" t="s">
        <v>496</v>
      </c>
      <c r="J14" s="512">
        <v>35</v>
      </c>
      <c r="K14" s="513">
        <v>38</v>
      </c>
      <c r="L14" s="514" t="s">
        <v>496</v>
      </c>
      <c r="M14" s="512">
        <v>37</v>
      </c>
      <c r="N14" s="513">
        <v>36</v>
      </c>
      <c r="O14" s="514" t="s">
        <v>496</v>
      </c>
      <c r="P14" s="512">
        <v>144</v>
      </c>
      <c r="Q14" s="513">
        <v>143</v>
      </c>
      <c r="R14" s="514">
        <v>0</v>
      </c>
      <c r="S14" s="515">
        <v>287</v>
      </c>
      <c r="T14" s="170"/>
      <c r="U14" s="170"/>
    </row>
    <row r="15" spans="1:21" s="151" customFormat="1" ht="20.100000000000001" customHeight="1" x14ac:dyDescent="0.2">
      <c r="A15" s="469" t="s">
        <v>158</v>
      </c>
      <c r="B15" s="470" t="s">
        <v>417</v>
      </c>
      <c r="C15" s="462" t="s">
        <v>127</v>
      </c>
      <c r="D15" s="512">
        <v>27</v>
      </c>
      <c r="E15" s="513">
        <v>46</v>
      </c>
      <c r="F15" s="514">
        <v>8</v>
      </c>
      <c r="G15" s="512">
        <v>27</v>
      </c>
      <c r="H15" s="513">
        <v>43</v>
      </c>
      <c r="I15" s="514">
        <v>8</v>
      </c>
      <c r="J15" s="512">
        <v>42</v>
      </c>
      <c r="K15" s="513">
        <v>70</v>
      </c>
      <c r="L15" s="514">
        <v>9</v>
      </c>
      <c r="M15" s="512">
        <v>47</v>
      </c>
      <c r="N15" s="513">
        <v>69</v>
      </c>
      <c r="O15" s="514">
        <v>1</v>
      </c>
      <c r="P15" s="512">
        <v>143</v>
      </c>
      <c r="Q15" s="513">
        <v>228</v>
      </c>
      <c r="R15" s="514">
        <v>26</v>
      </c>
      <c r="S15" s="515">
        <v>397</v>
      </c>
      <c r="T15" s="170"/>
      <c r="U15" s="170"/>
    </row>
    <row r="16" spans="1:21" s="151" customFormat="1" ht="20.100000000000001" customHeight="1" x14ac:dyDescent="0.2">
      <c r="A16" s="469" t="s">
        <v>162</v>
      </c>
      <c r="B16" s="470" t="s">
        <v>418</v>
      </c>
      <c r="C16" s="462" t="s">
        <v>127</v>
      </c>
      <c r="D16" s="512">
        <v>19</v>
      </c>
      <c r="E16" s="513">
        <v>33</v>
      </c>
      <c r="F16" s="514" t="s">
        <v>496</v>
      </c>
      <c r="G16" s="512">
        <v>23</v>
      </c>
      <c r="H16" s="513">
        <v>27</v>
      </c>
      <c r="I16" s="514" t="s">
        <v>496</v>
      </c>
      <c r="J16" s="512">
        <v>24</v>
      </c>
      <c r="K16" s="513">
        <v>23</v>
      </c>
      <c r="L16" s="514" t="s">
        <v>496</v>
      </c>
      <c r="M16" s="512">
        <v>25</v>
      </c>
      <c r="N16" s="513">
        <v>26</v>
      </c>
      <c r="O16" s="514" t="s">
        <v>496</v>
      </c>
      <c r="P16" s="512">
        <v>91</v>
      </c>
      <c r="Q16" s="513">
        <v>109</v>
      </c>
      <c r="R16" s="514">
        <v>0</v>
      </c>
      <c r="S16" s="515">
        <v>200</v>
      </c>
      <c r="T16" s="170"/>
      <c r="U16" s="170"/>
    </row>
    <row r="17" spans="1:21" s="151" customFormat="1" ht="20.100000000000001" customHeight="1" x14ac:dyDescent="0.2">
      <c r="A17" s="469" t="s">
        <v>166</v>
      </c>
      <c r="B17" s="470" t="s">
        <v>419</v>
      </c>
      <c r="C17" s="462" t="s">
        <v>132</v>
      </c>
      <c r="D17" s="512">
        <v>31</v>
      </c>
      <c r="E17" s="513">
        <v>35</v>
      </c>
      <c r="F17" s="514" t="s">
        <v>496</v>
      </c>
      <c r="G17" s="512">
        <v>23</v>
      </c>
      <c r="H17" s="513">
        <v>45</v>
      </c>
      <c r="I17" s="514" t="s">
        <v>496</v>
      </c>
      <c r="J17" s="512">
        <v>30</v>
      </c>
      <c r="K17" s="513">
        <v>41</v>
      </c>
      <c r="L17" s="514" t="s">
        <v>496</v>
      </c>
      <c r="M17" s="512">
        <v>27</v>
      </c>
      <c r="N17" s="513">
        <v>46</v>
      </c>
      <c r="O17" s="514" t="s">
        <v>496</v>
      </c>
      <c r="P17" s="512">
        <v>111</v>
      </c>
      <c r="Q17" s="513">
        <v>167</v>
      </c>
      <c r="R17" s="514">
        <v>0</v>
      </c>
      <c r="S17" s="515">
        <v>278</v>
      </c>
      <c r="T17" s="170"/>
      <c r="U17" s="170"/>
    </row>
    <row r="18" spans="1:21" s="151" customFormat="1" ht="20.100000000000001" customHeight="1" x14ac:dyDescent="0.2">
      <c r="A18" s="469" t="s">
        <v>171</v>
      </c>
      <c r="B18" s="470" t="s">
        <v>420</v>
      </c>
      <c r="C18" s="462" t="s">
        <v>127</v>
      </c>
      <c r="D18" s="512">
        <v>27</v>
      </c>
      <c r="E18" s="513">
        <v>66</v>
      </c>
      <c r="F18" s="514" t="s">
        <v>496</v>
      </c>
      <c r="G18" s="512">
        <v>32</v>
      </c>
      <c r="H18" s="513">
        <v>62</v>
      </c>
      <c r="I18" s="514" t="s">
        <v>496</v>
      </c>
      <c r="J18" s="512">
        <v>32</v>
      </c>
      <c r="K18" s="513">
        <v>60</v>
      </c>
      <c r="L18" s="514" t="s">
        <v>496</v>
      </c>
      <c r="M18" s="512">
        <v>40</v>
      </c>
      <c r="N18" s="513">
        <v>52</v>
      </c>
      <c r="O18" s="514" t="s">
        <v>496</v>
      </c>
      <c r="P18" s="512">
        <v>131</v>
      </c>
      <c r="Q18" s="513">
        <v>240</v>
      </c>
      <c r="R18" s="514">
        <v>0</v>
      </c>
      <c r="S18" s="515">
        <v>371</v>
      </c>
      <c r="T18" s="170"/>
      <c r="U18" s="170"/>
    </row>
    <row r="19" spans="1:21" s="151" customFormat="1" ht="20.100000000000001" customHeight="1" x14ac:dyDescent="0.2">
      <c r="A19" s="469" t="s">
        <v>171</v>
      </c>
      <c r="B19" s="470" t="s">
        <v>421</v>
      </c>
      <c r="C19" s="462" t="s">
        <v>132</v>
      </c>
      <c r="D19" s="512">
        <v>51</v>
      </c>
      <c r="E19" s="513">
        <v>79</v>
      </c>
      <c r="F19" s="514" t="s">
        <v>496</v>
      </c>
      <c r="G19" s="512">
        <v>57</v>
      </c>
      <c r="H19" s="513">
        <v>102</v>
      </c>
      <c r="I19" s="514" t="s">
        <v>496</v>
      </c>
      <c r="J19" s="512">
        <v>54</v>
      </c>
      <c r="K19" s="513">
        <v>75</v>
      </c>
      <c r="L19" s="514" t="s">
        <v>496</v>
      </c>
      <c r="M19" s="512">
        <v>54</v>
      </c>
      <c r="N19" s="513">
        <v>74</v>
      </c>
      <c r="O19" s="514" t="s">
        <v>496</v>
      </c>
      <c r="P19" s="512">
        <v>216</v>
      </c>
      <c r="Q19" s="513">
        <v>330</v>
      </c>
      <c r="R19" s="514">
        <v>0</v>
      </c>
      <c r="S19" s="515">
        <v>546</v>
      </c>
      <c r="T19" s="170"/>
      <c r="U19" s="170"/>
    </row>
    <row r="20" spans="1:21" s="151" customFormat="1" ht="20.100000000000001" customHeight="1" x14ac:dyDescent="0.2">
      <c r="A20" s="469" t="s">
        <v>171</v>
      </c>
      <c r="B20" s="470" t="s">
        <v>422</v>
      </c>
      <c r="C20" s="462" t="s">
        <v>132</v>
      </c>
      <c r="D20" s="512">
        <v>47</v>
      </c>
      <c r="E20" s="513">
        <v>57</v>
      </c>
      <c r="F20" s="514">
        <v>1</v>
      </c>
      <c r="G20" s="512">
        <v>50</v>
      </c>
      <c r="H20" s="513">
        <v>53</v>
      </c>
      <c r="I20" s="514" t="s">
        <v>496</v>
      </c>
      <c r="J20" s="512">
        <v>49</v>
      </c>
      <c r="K20" s="513">
        <v>55</v>
      </c>
      <c r="L20" s="514" t="s">
        <v>496</v>
      </c>
      <c r="M20" s="512">
        <v>45</v>
      </c>
      <c r="N20" s="513">
        <v>58</v>
      </c>
      <c r="O20" s="514" t="s">
        <v>496</v>
      </c>
      <c r="P20" s="512">
        <v>191</v>
      </c>
      <c r="Q20" s="513">
        <v>223</v>
      </c>
      <c r="R20" s="514">
        <v>1</v>
      </c>
      <c r="S20" s="515">
        <v>415</v>
      </c>
      <c r="T20" s="170"/>
      <c r="U20" s="170"/>
    </row>
    <row r="21" spans="1:21" s="151" customFormat="1" ht="20.100000000000001" customHeight="1" x14ac:dyDescent="0.2">
      <c r="A21" s="469" t="s">
        <v>177</v>
      </c>
      <c r="B21" s="470" t="s">
        <v>423</v>
      </c>
      <c r="C21" s="462" t="s">
        <v>127</v>
      </c>
      <c r="D21" s="512">
        <v>41</v>
      </c>
      <c r="E21" s="513">
        <v>55</v>
      </c>
      <c r="F21" s="514" t="s">
        <v>496</v>
      </c>
      <c r="G21" s="512">
        <v>50</v>
      </c>
      <c r="H21" s="513">
        <v>45</v>
      </c>
      <c r="I21" s="514" t="s">
        <v>496</v>
      </c>
      <c r="J21" s="512">
        <v>43</v>
      </c>
      <c r="K21" s="513">
        <v>52</v>
      </c>
      <c r="L21" s="514" t="s">
        <v>496</v>
      </c>
      <c r="M21" s="512">
        <v>41</v>
      </c>
      <c r="N21" s="513">
        <v>57</v>
      </c>
      <c r="O21" s="514" t="s">
        <v>496</v>
      </c>
      <c r="P21" s="512">
        <v>175</v>
      </c>
      <c r="Q21" s="513">
        <v>209</v>
      </c>
      <c r="R21" s="514">
        <v>0</v>
      </c>
      <c r="S21" s="515">
        <v>384</v>
      </c>
      <c r="T21" s="170"/>
      <c r="U21" s="170"/>
    </row>
    <row r="22" spans="1:21" s="151" customFormat="1" ht="20.100000000000001" customHeight="1" x14ac:dyDescent="0.2">
      <c r="A22" s="469" t="s">
        <v>181</v>
      </c>
      <c r="B22" s="470" t="s">
        <v>424</v>
      </c>
      <c r="C22" s="462" t="s">
        <v>127</v>
      </c>
      <c r="D22" s="512">
        <v>24</v>
      </c>
      <c r="E22" s="513">
        <v>25</v>
      </c>
      <c r="F22" s="514" t="s">
        <v>496</v>
      </c>
      <c r="G22" s="512">
        <v>21</v>
      </c>
      <c r="H22" s="513">
        <v>29</v>
      </c>
      <c r="I22" s="514" t="s">
        <v>496</v>
      </c>
      <c r="J22" s="512">
        <v>24</v>
      </c>
      <c r="K22" s="513">
        <v>32</v>
      </c>
      <c r="L22" s="514" t="s">
        <v>496</v>
      </c>
      <c r="M22" s="512">
        <v>31</v>
      </c>
      <c r="N22" s="513">
        <v>25</v>
      </c>
      <c r="O22" s="514" t="s">
        <v>496</v>
      </c>
      <c r="P22" s="512">
        <v>100</v>
      </c>
      <c r="Q22" s="513">
        <v>111</v>
      </c>
      <c r="R22" s="514">
        <v>0</v>
      </c>
      <c r="S22" s="515">
        <v>211</v>
      </c>
      <c r="T22" s="170"/>
      <c r="U22" s="170"/>
    </row>
    <row r="23" spans="1:21" s="151" customFormat="1" ht="20.100000000000001" customHeight="1" x14ac:dyDescent="0.2">
      <c r="A23" s="469" t="s">
        <v>181</v>
      </c>
      <c r="B23" s="470" t="s">
        <v>425</v>
      </c>
      <c r="C23" s="462" t="s">
        <v>127</v>
      </c>
      <c r="D23" s="512">
        <v>24</v>
      </c>
      <c r="E23" s="513">
        <v>46</v>
      </c>
      <c r="F23" s="514" t="s">
        <v>496</v>
      </c>
      <c r="G23" s="512">
        <v>25</v>
      </c>
      <c r="H23" s="513">
        <v>43</v>
      </c>
      <c r="I23" s="514" t="s">
        <v>496</v>
      </c>
      <c r="J23" s="512">
        <v>44</v>
      </c>
      <c r="K23" s="513">
        <v>75</v>
      </c>
      <c r="L23" s="514" t="s">
        <v>496</v>
      </c>
      <c r="M23" s="512">
        <v>46</v>
      </c>
      <c r="N23" s="513">
        <v>71</v>
      </c>
      <c r="O23" s="514" t="s">
        <v>496</v>
      </c>
      <c r="P23" s="512">
        <v>139</v>
      </c>
      <c r="Q23" s="513">
        <v>235</v>
      </c>
      <c r="R23" s="514">
        <v>0</v>
      </c>
      <c r="S23" s="515">
        <v>374</v>
      </c>
      <c r="T23" s="170"/>
      <c r="U23" s="646"/>
    </row>
    <row r="24" spans="1:21" s="151" customFormat="1" ht="20.100000000000001" customHeight="1" x14ac:dyDescent="0.2">
      <c r="A24" s="469" t="s">
        <v>181</v>
      </c>
      <c r="B24" s="470" t="s">
        <v>426</v>
      </c>
      <c r="C24" s="462" t="s">
        <v>132</v>
      </c>
      <c r="D24" s="512">
        <v>51</v>
      </c>
      <c r="E24" s="513">
        <v>89</v>
      </c>
      <c r="F24" s="514" t="s">
        <v>496</v>
      </c>
      <c r="G24" s="512">
        <v>48</v>
      </c>
      <c r="H24" s="513">
        <v>91</v>
      </c>
      <c r="I24" s="514">
        <v>1</v>
      </c>
      <c r="J24" s="512">
        <v>49</v>
      </c>
      <c r="K24" s="513">
        <v>90</v>
      </c>
      <c r="L24" s="514">
        <v>1</v>
      </c>
      <c r="M24" s="512">
        <v>55</v>
      </c>
      <c r="N24" s="513">
        <v>83</v>
      </c>
      <c r="O24" s="514" t="s">
        <v>496</v>
      </c>
      <c r="P24" s="512">
        <v>203</v>
      </c>
      <c r="Q24" s="513">
        <v>353</v>
      </c>
      <c r="R24" s="514">
        <v>2</v>
      </c>
      <c r="S24" s="515">
        <v>558</v>
      </c>
      <c r="T24" s="170"/>
      <c r="U24" s="170"/>
    </row>
    <row r="25" spans="1:21" s="151" customFormat="1" ht="20.100000000000001" customHeight="1" x14ac:dyDescent="0.2">
      <c r="A25" s="469" t="s">
        <v>188</v>
      </c>
      <c r="B25" s="470" t="s">
        <v>427</v>
      </c>
      <c r="C25" s="462" t="s">
        <v>127</v>
      </c>
      <c r="D25" s="512">
        <v>50</v>
      </c>
      <c r="E25" s="513">
        <v>56</v>
      </c>
      <c r="F25" s="514" t="s">
        <v>496</v>
      </c>
      <c r="G25" s="512">
        <v>37</v>
      </c>
      <c r="H25" s="513">
        <v>64</v>
      </c>
      <c r="I25" s="514" t="s">
        <v>496</v>
      </c>
      <c r="J25" s="512">
        <v>42</v>
      </c>
      <c r="K25" s="513">
        <v>68</v>
      </c>
      <c r="L25" s="514" t="s">
        <v>496</v>
      </c>
      <c r="M25" s="512">
        <v>52</v>
      </c>
      <c r="N25" s="513">
        <v>65</v>
      </c>
      <c r="O25" s="514" t="s">
        <v>496</v>
      </c>
      <c r="P25" s="512">
        <v>181</v>
      </c>
      <c r="Q25" s="513">
        <v>253</v>
      </c>
      <c r="R25" s="514">
        <v>0</v>
      </c>
      <c r="S25" s="515">
        <v>434</v>
      </c>
      <c r="T25" s="170"/>
      <c r="U25" s="170"/>
    </row>
    <row r="26" spans="1:21" s="151" customFormat="1" ht="20.100000000000001" customHeight="1" x14ac:dyDescent="0.2">
      <c r="A26" s="469" t="s">
        <v>192</v>
      </c>
      <c r="B26" s="470" t="s">
        <v>428</v>
      </c>
      <c r="C26" s="462" t="s">
        <v>127</v>
      </c>
      <c r="D26" s="512">
        <v>35</v>
      </c>
      <c r="E26" s="513">
        <v>47</v>
      </c>
      <c r="F26" s="514" t="s">
        <v>496</v>
      </c>
      <c r="G26" s="512">
        <v>44</v>
      </c>
      <c r="H26" s="513">
        <v>41</v>
      </c>
      <c r="I26" s="514" t="s">
        <v>496</v>
      </c>
      <c r="J26" s="512">
        <v>29</v>
      </c>
      <c r="K26" s="513">
        <v>52</v>
      </c>
      <c r="L26" s="514" t="s">
        <v>496</v>
      </c>
      <c r="M26" s="512">
        <v>45</v>
      </c>
      <c r="N26" s="513">
        <v>41</v>
      </c>
      <c r="O26" s="514" t="s">
        <v>496</v>
      </c>
      <c r="P26" s="512">
        <v>153</v>
      </c>
      <c r="Q26" s="513">
        <v>181</v>
      </c>
      <c r="R26" s="514">
        <v>0</v>
      </c>
      <c r="S26" s="515">
        <v>334</v>
      </c>
      <c r="T26" s="170"/>
      <c r="U26" s="170"/>
    </row>
    <row r="27" spans="1:21" s="151" customFormat="1" ht="20.100000000000001" customHeight="1" x14ac:dyDescent="0.2">
      <c r="A27" s="469" t="s">
        <v>195</v>
      </c>
      <c r="B27" s="470" t="s">
        <v>429</v>
      </c>
      <c r="C27" s="462" t="s">
        <v>127</v>
      </c>
      <c r="D27" s="512">
        <v>29</v>
      </c>
      <c r="E27" s="513">
        <v>36</v>
      </c>
      <c r="F27" s="514" t="s">
        <v>496</v>
      </c>
      <c r="G27" s="512">
        <v>26</v>
      </c>
      <c r="H27" s="513">
        <v>39</v>
      </c>
      <c r="I27" s="514" t="s">
        <v>496</v>
      </c>
      <c r="J27" s="512">
        <v>32</v>
      </c>
      <c r="K27" s="513">
        <v>33</v>
      </c>
      <c r="L27" s="514" t="s">
        <v>496</v>
      </c>
      <c r="M27" s="512">
        <v>29</v>
      </c>
      <c r="N27" s="513">
        <v>36</v>
      </c>
      <c r="O27" s="514" t="s">
        <v>496</v>
      </c>
      <c r="P27" s="512">
        <v>116</v>
      </c>
      <c r="Q27" s="513">
        <v>144</v>
      </c>
      <c r="R27" s="514">
        <v>0</v>
      </c>
      <c r="S27" s="515">
        <v>260</v>
      </c>
      <c r="T27" s="170"/>
      <c r="U27" s="170"/>
    </row>
    <row r="28" spans="1:21" s="151" customFormat="1" ht="20.100000000000001" customHeight="1" x14ac:dyDescent="0.2">
      <c r="A28" s="469" t="s">
        <v>195</v>
      </c>
      <c r="B28" s="470" t="s">
        <v>430</v>
      </c>
      <c r="C28" s="462" t="s">
        <v>127</v>
      </c>
      <c r="D28" s="512">
        <v>48</v>
      </c>
      <c r="E28" s="513">
        <v>70</v>
      </c>
      <c r="F28" s="514" t="s">
        <v>496</v>
      </c>
      <c r="G28" s="512">
        <v>50</v>
      </c>
      <c r="H28" s="513">
        <v>64</v>
      </c>
      <c r="I28" s="514" t="s">
        <v>496</v>
      </c>
      <c r="J28" s="512">
        <v>47</v>
      </c>
      <c r="K28" s="513">
        <v>74</v>
      </c>
      <c r="L28" s="514" t="s">
        <v>496</v>
      </c>
      <c r="M28" s="512">
        <v>55</v>
      </c>
      <c r="N28" s="513">
        <v>63</v>
      </c>
      <c r="O28" s="514" t="s">
        <v>496</v>
      </c>
      <c r="P28" s="512">
        <v>200</v>
      </c>
      <c r="Q28" s="513">
        <v>271</v>
      </c>
      <c r="R28" s="514">
        <v>0</v>
      </c>
      <c r="S28" s="515">
        <v>471</v>
      </c>
      <c r="T28" s="170"/>
      <c r="U28" s="170"/>
    </row>
    <row r="29" spans="1:21" s="151" customFormat="1" ht="20.100000000000001" customHeight="1" x14ac:dyDescent="0.2">
      <c r="A29" s="469" t="s">
        <v>200</v>
      </c>
      <c r="B29" s="470" t="s">
        <v>431</v>
      </c>
      <c r="C29" s="462" t="s">
        <v>127</v>
      </c>
      <c r="D29" s="512">
        <v>35</v>
      </c>
      <c r="E29" s="513">
        <v>39</v>
      </c>
      <c r="F29" s="514" t="s">
        <v>496</v>
      </c>
      <c r="G29" s="512">
        <v>27</v>
      </c>
      <c r="H29" s="513">
        <v>46</v>
      </c>
      <c r="I29" s="514" t="s">
        <v>496</v>
      </c>
      <c r="J29" s="512">
        <v>44</v>
      </c>
      <c r="K29" s="513">
        <v>36</v>
      </c>
      <c r="L29" s="514" t="s">
        <v>496</v>
      </c>
      <c r="M29" s="512">
        <v>29</v>
      </c>
      <c r="N29" s="513">
        <v>48</v>
      </c>
      <c r="O29" s="514" t="s">
        <v>496</v>
      </c>
      <c r="P29" s="512">
        <v>135</v>
      </c>
      <c r="Q29" s="513">
        <v>169</v>
      </c>
      <c r="R29" s="514">
        <v>0</v>
      </c>
      <c r="S29" s="515">
        <v>304</v>
      </c>
      <c r="T29" s="170"/>
      <c r="U29" s="170"/>
    </row>
    <row r="30" spans="1:21" s="151" customFormat="1" ht="20.100000000000001" customHeight="1" x14ac:dyDescent="0.2">
      <c r="A30" s="469" t="s">
        <v>202</v>
      </c>
      <c r="B30" s="470" t="s">
        <v>514</v>
      </c>
      <c r="C30" s="462" t="s">
        <v>132</v>
      </c>
      <c r="D30" s="512">
        <v>25</v>
      </c>
      <c r="E30" s="513">
        <v>39</v>
      </c>
      <c r="F30" s="514" t="s">
        <v>496</v>
      </c>
      <c r="G30" s="512">
        <v>22</v>
      </c>
      <c r="H30" s="513">
        <v>43</v>
      </c>
      <c r="I30" s="514" t="s">
        <v>496</v>
      </c>
      <c r="J30" s="512">
        <v>26</v>
      </c>
      <c r="K30" s="513">
        <v>35</v>
      </c>
      <c r="L30" s="514" t="s">
        <v>496</v>
      </c>
      <c r="M30" s="512">
        <v>26</v>
      </c>
      <c r="N30" s="513">
        <v>37</v>
      </c>
      <c r="O30" s="514" t="s">
        <v>496</v>
      </c>
      <c r="P30" s="512">
        <v>99</v>
      </c>
      <c r="Q30" s="513">
        <v>154</v>
      </c>
      <c r="R30" s="514">
        <v>0</v>
      </c>
      <c r="S30" s="515">
        <v>253</v>
      </c>
      <c r="T30" s="170"/>
      <c r="U30" s="170"/>
    </row>
    <row r="31" spans="1:21" s="151" customFormat="1" ht="20.100000000000001" customHeight="1" x14ac:dyDescent="0.2">
      <c r="A31" s="469" t="s">
        <v>205</v>
      </c>
      <c r="B31" s="470" t="s">
        <v>433</v>
      </c>
      <c r="C31" s="462" t="s">
        <v>127</v>
      </c>
      <c r="D31" s="512">
        <v>52</v>
      </c>
      <c r="E31" s="513">
        <v>82</v>
      </c>
      <c r="F31" s="514">
        <v>1</v>
      </c>
      <c r="G31" s="512">
        <v>55</v>
      </c>
      <c r="H31" s="513">
        <v>74</v>
      </c>
      <c r="I31" s="514" t="s">
        <v>496</v>
      </c>
      <c r="J31" s="512">
        <v>50</v>
      </c>
      <c r="K31" s="513">
        <v>66</v>
      </c>
      <c r="L31" s="514">
        <v>13</v>
      </c>
      <c r="M31" s="512">
        <v>61</v>
      </c>
      <c r="N31" s="513">
        <v>61</v>
      </c>
      <c r="O31" s="514">
        <v>4</v>
      </c>
      <c r="P31" s="512">
        <v>218</v>
      </c>
      <c r="Q31" s="513">
        <v>283</v>
      </c>
      <c r="R31" s="514">
        <v>18</v>
      </c>
      <c r="S31" s="515">
        <v>519</v>
      </c>
      <c r="T31" s="170"/>
      <c r="U31" s="170"/>
    </row>
    <row r="32" spans="1:21" s="151" customFormat="1" ht="20.100000000000001" customHeight="1" x14ac:dyDescent="0.2">
      <c r="A32" s="469" t="s">
        <v>209</v>
      </c>
      <c r="B32" s="470" t="s">
        <v>434</v>
      </c>
      <c r="C32" s="462" t="s">
        <v>132</v>
      </c>
      <c r="D32" s="512">
        <v>16</v>
      </c>
      <c r="E32" s="513">
        <v>19</v>
      </c>
      <c r="F32" s="514" t="s">
        <v>496</v>
      </c>
      <c r="G32" s="512">
        <v>12</v>
      </c>
      <c r="H32" s="513">
        <v>25</v>
      </c>
      <c r="I32" s="514" t="s">
        <v>496</v>
      </c>
      <c r="J32" s="512">
        <v>12</v>
      </c>
      <c r="K32" s="513">
        <v>23</v>
      </c>
      <c r="L32" s="514" t="s">
        <v>496</v>
      </c>
      <c r="M32" s="512">
        <v>11</v>
      </c>
      <c r="N32" s="513">
        <v>24</v>
      </c>
      <c r="O32" s="514" t="s">
        <v>496</v>
      </c>
      <c r="P32" s="512">
        <v>51</v>
      </c>
      <c r="Q32" s="513">
        <v>91</v>
      </c>
      <c r="R32" s="514">
        <v>0</v>
      </c>
      <c r="S32" s="515">
        <v>142</v>
      </c>
      <c r="T32" s="170"/>
      <c r="U32" s="170"/>
    </row>
    <row r="33" spans="1:21" s="151" customFormat="1" ht="20.100000000000001" customHeight="1" x14ac:dyDescent="0.2">
      <c r="A33" s="469" t="s">
        <v>209</v>
      </c>
      <c r="B33" s="470" t="s">
        <v>435</v>
      </c>
      <c r="C33" s="462" t="s">
        <v>132</v>
      </c>
      <c r="D33" s="512">
        <v>52</v>
      </c>
      <c r="E33" s="513">
        <v>65</v>
      </c>
      <c r="F33" s="514" t="s">
        <v>496</v>
      </c>
      <c r="G33" s="512">
        <v>47</v>
      </c>
      <c r="H33" s="513">
        <v>64</v>
      </c>
      <c r="I33" s="514" t="s">
        <v>496</v>
      </c>
      <c r="J33" s="512">
        <v>84</v>
      </c>
      <c r="K33" s="513">
        <v>128</v>
      </c>
      <c r="L33" s="514" t="s">
        <v>496</v>
      </c>
      <c r="M33" s="512">
        <v>98</v>
      </c>
      <c r="N33" s="513">
        <v>114</v>
      </c>
      <c r="O33" s="514" t="s">
        <v>496</v>
      </c>
      <c r="P33" s="512">
        <v>281</v>
      </c>
      <c r="Q33" s="513">
        <v>371</v>
      </c>
      <c r="R33" s="514">
        <v>0</v>
      </c>
      <c r="S33" s="515">
        <v>652</v>
      </c>
      <c r="T33" s="170"/>
      <c r="U33" s="170"/>
    </row>
    <row r="34" spans="1:21" s="151" customFormat="1" ht="20.100000000000001" customHeight="1" x14ac:dyDescent="0.2">
      <c r="A34" s="469" t="s">
        <v>209</v>
      </c>
      <c r="B34" s="470" t="s">
        <v>436</v>
      </c>
      <c r="C34" s="462" t="s">
        <v>132</v>
      </c>
      <c r="D34" s="512">
        <v>88</v>
      </c>
      <c r="E34" s="513">
        <v>116</v>
      </c>
      <c r="F34" s="514" t="s">
        <v>496</v>
      </c>
      <c r="G34" s="512">
        <v>63</v>
      </c>
      <c r="H34" s="513">
        <v>139</v>
      </c>
      <c r="I34" s="514">
        <v>1</v>
      </c>
      <c r="J34" s="512">
        <v>86</v>
      </c>
      <c r="K34" s="513">
        <v>141</v>
      </c>
      <c r="L34" s="514">
        <v>8</v>
      </c>
      <c r="M34" s="512">
        <v>92</v>
      </c>
      <c r="N34" s="513">
        <v>149</v>
      </c>
      <c r="O34" s="514" t="s">
        <v>496</v>
      </c>
      <c r="P34" s="512">
        <v>329</v>
      </c>
      <c r="Q34" s="513">
        <v>545</v>
      </c>
      <c r="R34" s="514">
        <v>9</v>
      </c>
      <c r="S34" s="515">
        <v>883</v>
      </c>
      <c r="T34" s="170"/>
      <c r="U34" s="170"/>
    </row>
    <row r="35" spans="1:21" s="151" customFormat="1" ht="20.100000000000001" customHeight="1" x14ac:dyDescent="0.2">
      <c r="A35" s="469" t="s">
        <v>217</v>
      </c>
      <c r="B35" s="470" t="s">
        <v>437</v>
      </c>
      <c r="C35" s="462" t="s">
        <v>132</v>
      </c>
      <c r="D35" s="512">
        <v>67</v>
      </c>
      <c r="E35" s="513">
        <v>77</v>
      </c>
      <c r="F35" s="514" t="s">
        <v>496</v>
      </c>
      <c r="G35" s="512">
        <v>67</v>
      </c>
      <c r="H35" s="513">
        <v>77</v>
      </c>
      <c r="I35" s="514" t="s">
        <v>496</v>
      </c>
      <c r="J35" s="512">
        <v>72</v>
      </c>
      <c r="K35" s="513">
        <v>77</v>
      </c>
      <c r="L35" s="514" t="s">
        <v>496</v>
      </c>
      <c r="M35" s="512">
        <v>66</v>
      </c>
      <c r="N35" s="513">
        <v>83</v>
      </c>
      <c r="O35" s="514" t="s">
        <v>496</v>
      </c>
      <c r="P35" s="512">
        <v>272</v>
      </c>
      <c r="Q35" s="513">
        <v>314</v>
      </c>
      <c r="R35" s="514">
        <v>0</v>
      </c>
      <c r="S35" s="515">
        <v>586</v>
      </c>
      <c r="T35" s="170"/>
      <c r="U35" s="170"/>
    </row>
    <row r="36" spans="1:21" s="151" customFormat="1" ht="20.100000000000001" customHeight="1" x14ac:dyDescent="0.2">
      <c r="A36" s="469" t="s">
        <v>217</v>
      </c>
      <c r="B36" s="470" t="s">
        <v>438</v>
      </c>
      <c r="C36" s="462" t="s">
        <v>127</v>
      </c>
      <c r="D36" s="512">
        <v>47</v>
      </c>
      <c r="E36" s="513">
        <v>62</v>
      </c>
      <c r="F36" s="514" t="s">
        <v>496</v>
      </c>
      <c r="G36" s="512">
        <v>45</v>
      </c>
      <c r="H36" s="513">
        <v>64</v>
      </c>
      <c r="I36" s="514" t="s">
        <v>496</v>
      </c>
      <c r="J36" s="512">
        <v>61</v>
      </c>
      <c r="K36" s="513">
        <v>66</v>
      </c>
      <c r="L36" s="514" t="s">
        <v>496</v>
      </c>
      <c r="M36" s="512">
        <v>46</v>
      </c>
      <c r="N36" s="513">
        <v>82</v>
      </c>
      <c r="O36" s="514" t="s">
        <v>496</v>
      </c>
      <c r="P36" s="512">
        <v>199</v>
      </c>
      <c r="Q36" s="513">
        <v>274</v>
      </c>
      <c r="R36" s="514">
        <v>0</v>
      </c>
      <c r="S36" s="515">
        <v>473</v>
      </c>
      <c r="T36" s="170"/>
      <c r="U36" s="170"/>
    </row>
    <row r="37" spans="1:21" s="151" customFormat="1" ht="20.100000000000001" customHeight="1" x14ac:dyDescent="0.2">
      <c r="A37" s="469" t="s">
        <v>223</v>
      </c>
      <c r="B37" s="470" t="s">
        <v>439</v>
      </c>
      <c r="C37" s="462" t="s">
        <v>127</v>
      </c>
      <c r="D37" s="512">
        <v>46</v>
      </c>
      <c r="E37" s="513">
        <v>59</v>
      </c>
      <c r="F37" s="514" t="s">
        <v>496</v>
      </c>
      <c r="G37" s="512">
        <v>40</v>
      </c>
      <c r="H37" s="513">
        <v>65</v>
      </c>
      <c r="I37" s="514" t="s">
        <v>496</v>
      </c>
      <c r="J37" s="512">
        <v>63</v>
      </c>
      <c r="K37" s="513">
        <v>57</v>
      </c>
      <c r="L37" s="514" t="s">
        <v>496</v>
      </c>
      <c r="M37" s="512">
        <v>59</v>
      </c>
      <c r="N37" s="513">
        <v>66</v>
      </c>
      <c r="O37" s="514" t="s">
        <v>496</v>
      </c>
      <c r="P37" s="512">
        <v>208</v>
      </c>
      <c r="Q37" s="513">
        <v>247</v>
      </c>
      <c r="R37" s="514">
        <v>0</v>
      </c>
      <c r="S37" s="515">
        <v>455</v>
      </c>
      <c r="T37" s="170"/>
      <c r="U37" s="170"/>
    </row>
    <row r="38" spans="1:21" s="151" customFormat="1" ht="20.100000000000001" customHeight="1" x14ac:dyDescent="0.2">
      <c r="A38" s="469" t="s">
        <v>227</v>
      </c>
      <c r="B38" s="470" t="s">
        <v>440</v>
      </c>
      <c r="C38" s="462" t="s">
        <v>127</v>
      </c>
      <c r="D38" s="512">
        <v>17</v>
      </c>
      <c r="E38" s="513">
        <v>23</v>
      </c>
      <c r="F38" s="514" t="s">
        <v>496</v>
      </c>
      <c r="G38" s="512">
        <v>19</v>
      </c>
      <c r="H38" s="513">
        <v>21</v>
      </c>
      <c r="I38" s="514" t="s">
        <v>496</v>
      </c>
      <c r="J38" s="512">
        <v>21</v>
      </c>
      <c r="K38" s="513">
        <v>20</v>
      </c>
      <c r="L38" s="514" t="s">
        <v>496</v>
      </c>
      <c r="M38" s="512">
        <v>18</v>
      </c>
      <c r="N38" s="513">
        <v>19</v>
      </c>
      <c r="O38" s="514" t="s">
        <v>496</v>
      </c>
      <c r="P38" s="512">
        <v>75</v>
      </c>
      <c r="Q38" s="513">
        <v>83</v>
      </c>
      <c r="R38" s="514">
        <v>0</v>
      </c>
      <c r="S38" s="515">
        <v>158</v>
      </c>
      <c r="T38" s="170"/>
      <c r="U38" s="170"/>
    </row>
    <row r="39" spans="1:21" s="151" customFormat="1" ht="20.100000000000001" customHeight="1" x14ac:dyDescent="0.2">
      <c r="A39" s="469" t="s">
        <v>230</v>
      </c>
      <c r="B39" s="470" t="s">
        <v>441</v>
      </c>
      <c r="C39" s="462" t="s">
        <v>127</v>
      </c>
      <c r="D39" s="512">
        <v>57</v>
      </c>
      <c r="E39" s="513">
        <v>52</v>
      </c>
      <c r="F39" s="514" t="s">
        <v>496</v>
      </c>
      <c r="G39" s="512">
        <v>59</v>
      </c>
      <c r="H39" s="513">
        <v>48</v>
      </c>
      <c r="I39" s="514">
        <v>1</v>
      </c>
      <c r="J39" s="512">
        <v>56</v>
      </c>
      <c r="K39" s="513">
        <v>51</v>
      </c>
      <c r="L39" s="514" t="s">
        <v>496</v>
      </c>
      <c r="M39" s="512">
        <v>48</v>
      </c>
      <c r="N39" s="513">
        <v>53</v>
      </c>
      <c r="O39" s="514" t="s">
        <v>496</v>
      </c>
      <c r="P39" s="512">
        <v>220</v>
      </c>
      <c r="Q39" s="513">
        <v>204</v>
      </c>
      <c r="R39" s="514">
        <v>1</v>
      </c>
      <c r="S39" s="515">
        <v>425</v>
      </c>
      <c r="T39" s="170"/>
      <c r="U39" s="170"/>
    </row>
    <row r="40" spans="1:21" s="151" customFormat="1" ht="20.100000000000001" customHeight="1" x14ac:dyDescent="0.2">
      <c r="A40" s="469" t="s">
        <v>230</v>
      </c>
      <c r="B40" s="470" t="s">
        <v>515</v>
      </c>
      <c r="C40" s="462" t="s">
        <v>132</v>
      </c>
      <c r="D40" s="512">
        <v>25</v>
      </c>
      <c r="E40" s="513">
        <v>38</v>
      </c>
      <c r="F40" s="514" t="s">
        <v>496</v>
      </c>
      <c r="G40" s="512">
        <v>17</v>
      </c>
      <c r="H40" s="513">
        <v>43</v>
      </c>
      <c r="I40" s="514" t="s">
        <v>496</v>
      </c>
      <c r="J40" s="512">
        <v>34</v>
      </c>
      <c r="K40" s="513">
        <v>28</v>
      </c>
      <c r="L40" s="514" t="s">
        <v>496</v>
      </c>
      <c r="M40" s="512">
        <v>27</v>
      </c>
      <c r="N40" s="513">
        <v>30</v>
      </c>
      <c r="O40" s="514" t="s">
        <v>496</v>
      </c>
      <c r="P40" s="512">
        <v>103</v>
      </c>
      <c r="Q40" s="513">
        <v>139</v>
      </c>
      <c r="R40" s="514">
        <v>0</v>
      </c>
      <c r="S40" s="515">
        <v>242</v>
      </c>
      <c r="T40" s="170"/>
      <c r="U40" s="170"/>
    </row>
    <row r="41" spans="1:21" s="151" customFormat="1" ht="20.100000000000001" customHeight="1" x14ac:dyDescent="0.2">
      <c r="A41" s="469" t="s">
        <v>237</v>
      </c>
      <c r="B41" s="470" t="s">
        <v>443</v>
      </c>
      <c r="C41" s="462" t="s">
        <v>132</v>
      </c>
      <c r="D41" s="512">
        <v>71</v>
      </c>
      <c r="E41" s="513">
        <v>47</v>
      </c>
      <c r="F41" s="514" t="s">
        <v>496</v>
      </c>
      <c r="G41" s="512">
        <v>70</v>
      </c>
      <c r="H41" s="513">
        <v>42</v>
      </c>
      <c r="I41" s="514" t="s">
        <v>496</v>
      </c>
      <c r="J41" s="512">
        <v>65</v>
      </c>
      <c r="K41" s="513">
        <v>51</v>
      </c>
      <c r="L41" s="514" t="s">
        <v>496</v>
      </c>
      <c r="M41" s="512">
        <v>73</v>
      </c>
      <c r="N41" s="513">
        <v>45</v>
      </c>
      <c r="O41" s="514" t="s">
        <v>496</v>
      </c>
      <c r="P41" s="512">
        <v>279</v>
      </c>
      <c r="Q41" s="513">
        <v>185</v>
      </c>
      <c r="R41" s="514">
        <v>0</v>
      </c>
      <c r="S41" s="515">
        <v>464</v>
      </c>
      <c r="T41" s="170"/>
      <c r="U41" s="170"/>
    </row>
    <row r="42" spans="1:21" s="151" customFormat="1" ht="20.100000000000001" customHeight="1" x14ac:dyDescent="0.2">
      <c r="A42" s="469" t="s">
        <v>237</v>
      </c>
      <c r="B42" s="470" t="s">
        <v>444</v>
      </c>
      <c r="C42" s="462" t="s">
        <v>127</v>
      </c>
      <c r="D42" s="512">
        <v>24</v>
      </c>
      <c r="E42" s="513">
        <v>28</v>
      </c>
      <c r="F42" s="514" t="s">
        <v>496</v>
      </c>
      <c r="G42" s="512">
        <v>25</v>
      </c>
      <c r="H42" s="513">
        <v>31</v>
      </c>
      <c r="I42" s="514" t="s">
        <v>496</v>
      </c>
      <c r="J42" s="512">
        <v>23</v>
      </c>
      <c r="K42" s="513">
        <v>32</v>
      </c>
      <c r="L42" s="514" t="s">
        <v>496</v>
      </c>
      <c r="M42" s="512">
        <v>27</v>
      </c>
      <c r="N42" s="513">
        <v>31</v>
      </c>
      <c r="O42" s="514" t="s">
        <v>496</v>
      </c>
      <c r="P42" s="512">
        <v>99</v>
      </c>
      <c r="Q42" s="513">
        <v>122</v>
      </c>
      <c r="R42" s="514">
        <v>0</v>
      </c>
      <c r="S42" s="515">
        <v>221</v>
      </c>
      <c r="T42" s="170"/>
      <c r="U42" s="170"/>
    </row>
    <row r="43" spans="1:21" s="151" customFormat="1" ht="20.100000000000001" customHeight="1" x14ac:dyDescent="0.2">
      <c r="A43" s="469" t="s">
        <v>242</v>
      </c>
      <c r="B43" s="470" t="s">
        <v>445</v>
      </c>
      <c r="C43" s="462" t="s">
        <v>127</v>
      </c>
      <c r="D43" s="512">
        <v>43</v>
      </c>
      <c r="E43" s="513">
        <v>37</v>
      </c>
      <c r="F43" s="514" t="s">
        <v>496</v>
      </c>
      <c r="G43" s="512">
        <v>39</v>
      </c>
      <c r="H43" s="513">
        <v>38</v>
      </c>
      <c r="I43" s="514" t="s">
        <v>496</v>
      </c>
      <c r="J43" s="512">
        <v>58</v>
      </c>
      <c r="K43" s="513">
        <v>33</v>
      </c>
      <c r="L43" s="514" t="s">
        <v>496</v>
      </c>
      <c r="M43" s="512">
        <v>52</v>
      </c>
      <c r="N43" s="513">
        <v>31</v>
      </c>
      <c r="O43" s="514" t="s">
        <v>496</v>
      </c>
      <c r="P43" s="512">
        <v>192</v>
      </c>
      <c r="Q43" s="513">
        <v>139</v>
      </c>
      <c r="R43" s="514">
        <v>0</v>
      </c>
      <c r="S43" s="515">
        <v>331</v>
      </c>
      <c r="T43" s="170"/>
      <c r="U43" s="170"/>
    </row>
    <row r="44" spans="1:21" s="151" customFormat="1" ht="20.100000000000001" customHeight="1" x14ac:dyDescent="0.2">
      <c r="A44" s="469" t="s">
        <v>245</v>
      </c>
      <c r="B44" s="470" t="s">
        <v>246</v>
      </c>
      <c r="C44" s="462" t="s">
        <v>127</v>
      </c>
      <c r="D44" s="512">
        <v>39</v>
      </c>
      <c r="E44" s="513">
        <v>51</v>
      </c>
      <c r="F44" s="514" t="s">
        <v>496</v>
      </c>
      <c r="G44" s="512">
        <v>44</v>
      </c>
      <c r="H44" s="513">
        <v>45</v>
      </c>
      <c r="I44" s="514" t="s">
        <v>496</v>
      </c>
      <c r="J44" s="512">
        <v>64</v>
      </c>
      <c r="K44" s="513">
        <v>72</v>
      </c>
      <c r="L44" s="514" t="s">
        <v>496</v>
      </c>
      <c r="M44" s="512">
        <v>60</v>
      </c>
      <c r="N44" s="513">
        <v>65</v>
      </c>
      <c r="O44" s="514" t="s">
        <v>496</v>
      </c>
      <c r="P44" s="512">
        <v>207</v>
      </c>
      <c r="Q44" s="513">
        <v>233</v>
      </c>
      <c r="R44" s="514">
        <v>0</v>
      </c>
      <c r="S44" s="515">
        <v>440</v>
      </c>
      <c r="T44" s="170"/>
      <c r="U44" s="170"/>
    </row>
    <row r="45" spans="1:21" s="151" customFormat="1" ht="20.100000000000001" customHeight="1" x14ac:dyDescent="0.2">
      <c r="A45" s="469" t="s">
        <v>249</v>
      </c>
      <c r="B45" s="470" t="s">
        <v>446</v>
      </c>
      <c r="C45" s="462" t="s">
        <v>132</v>
      </c>
      <c r="D45" s="512">
        <v>47</v>
      </c>
      <c r="E45" s="513">
        <v>37</v>
      </c>
      <c r="F45" s="514" t="s">
        <v>496</v>
      </c>
      <c r="G45" s="512">
        <v>39</v>
      </c>
      <c r="H45" s="513">
        <v>58</v>
      </c>
      <c r="I45" s="514" t="s">
        <v>496</v>
      </c>
      <c r="J45" s="512">
        <v>31</v>
      </c>
      <c r="K45" s="513">
        <v>70</v>
      </c>
      <c r="L45" s="514" t="s">
        <v>496</v>
      </c>
      <c r="M45" s="512">
        <v>40</v>
      </c>
      <c r="N45" s="513">
        <v>58</v>
      </c>
      <c r="O45" s="514" t="s">
        <v>496</v>
      </c>
      <c r="P45" s="512">
        <v>157</v>
      </c>
      <c r="Q45" s="513">
        <v>223</v>
      </c>
      <c r="R45" s="514">
        <v>0</v>
      </c>
      <c r="S45" s="515">
        <v>380</v>
      </c>
      <c r="T45" s="170"/>
      <c r="U45" s="170"/>
    </row>
    <row r="46" spans="1:21" s="151" customFormat="1" ht="20.100000000000001" customHeight="1" x14ac:dyDescent="0.2">
      <c r="A46" s="469" t="s">
        <v>249</v>
      </c>
      <c r="B46" s="470" t="s">
        <v>447</v>
      </c>
      <c r="C46" s="462" t="s">
        <v>132</v>
      </c>
      <c r="D46" s="512">
        <v>144</v>
      </c>
      <c r="E46" s="513">
        <v>234</v>
      </c>
      <c r="F46" s="514" t="s">
        <v>496</v>
      </c>
      <c r="G46" s="512">
        <v>141</v>
      </c>
      <c r="H46" s="513">
        <v>226</v>
      </c>
      <c r="I46" s="514" t="s">
        <v>496</v>
      </c>
      <c r="J46" s="512">
        <v>168</v>
      </c>
      <c r="K46" s="513">
        <v>213</v>
      </c>
      <c r="L46" s="514" t="s">
        <v>496</v>
      </c>
      <c r="M46" s="512">
        <v>143</v>
      </c>
      <c r="N46" s="513">
        <v>245</v>
      </c>
      <c r="O46" s="514">
        <v>2</v>
      </c>
      <c r="P46" s="512">
        <v>596</v>
      </c>
      <c r="Q46" s="513">
        <v>918</v>
      </c>
      <c r="R46" s="514">
        <v>2</v>
      </c>
      <c r="S46" s="515">
        <v>1516</v>
      </c>
      <c r="T46" s="170"/>
      <c r="U46" s="170"/>
    </row>
    <row r="47" spans="1:21" s="151" customFormat="1" ht="20.100000000000001" customHeight="1" x14ac:dyDescent="0.2">
      <c r="A47" s="469" t="s">
        <v>249</v>
      </c>
      <c r="B47" s="470" t="s">
        <v>448</v>
      </c>
      <c r="C47" s="462" t="s">
        <v>127</v>
      </c>
      <c r="D47" s="512">
        <v>17</v>
      </c>
      <c r="E47" s="513">
        <v>29</v>
      </c>
      <c r="F47" s="514" t="s">
        <v>496</v>
      </c>
      <c r="G47" s="512">
        <v>23</v>
      </c>
      <c r="H47" s="513">
        <v>22</v>
      </c>
      <c r="I47" s="514" t="s">
        <v>496</v>
      </c>
      <c r="J47" s="512">
        <v>16</v>
      </c>
      <c r="K47" s="513">
        <v>29</v>
      </c>
      <c r="L47" s="514" t="s">
        <v>496</v>
      </c>
      <c r="M47" s="512">
        <v>24</v>
      </c>
      <c r="N47" s="513">
        <v>21</v>
      </c>
      <c r="O47" s="514" t="s">
        <v>496</v>
      </c>
      <c r="P47" s="512">
        <v>80</v>
      </c>
      <c r="Q47" s="513">
        <v>101</v>
      </c>
      <c r="R47" s="514">
        <v>0</v>
      </c>
      <c r="S47" s="515">
        <v>181</v>
      </c>
      <c r="T47" s="170"/>
      <c r="U47" s="170"/>
    </row>
    <row r="48" spans="1:21" s="151" customFormat="1" ht="20.100000000000001" customHeight="1" x14ac:dyDescent="0.2">
      <c r="A48" s="469" t="s">
        <v>249</v>
      </c>
      <c r="B48" s="470" t="s">
        <v>516</v>
      </c>
      <c r="C48" s="462" t="s">
        <v>132</v>
      </c>
      <c r="D48" s="512">
        <v>51</v>
      </c>
      <c r="E48" s="513">
        <v>62</v>
      </c>
      <c r="F48" s="514" t="s">
        <v>496</v>
      </c>
      <c r="G48" s="512">
        <v>57</v>
      </c>
      <c r="H48" s="513">
        <v>58</v>
      </c>
      <c r="I48" s="514" t="s">
        <v>496</v>
      </c>
      <c r="J48" s="512">
        <v>64</v>
      </c>
      <c r="K48" s="513">
        <v>49</v>
      </c>
      <c r="L48" s="514" t="s">
        <v>496</v>
      </c>
      <c r="M48" s="512">
        <v>62</v>
      </c>
      <c r="N48" s="513">
        <v>52</v>
      </c>
      <c r="O48" s="514" t="s">
        <v>496</v>
      </c>
      <c r="P48" s="512">
        <v>234</v>
      </c>
      <c r="Q48" s="513">
        <v>221</v>
      </c>
      <c r="R48" s="514">
        <v>0</v>
      </c>
      <c r="S48" s="515">
        <v>455</v>
      </c>
      <c r="T48" s="170"/>
      <c r="U48" s="170"/>
    </row>
    <row r="49" spans="1:21" s="151" customFormat="1" ht="20.100000000000001" customHeight="1" x14ac:dyDescent="0.2">
      <c r="A49" s="469" t="s">
        <v>249</v>
      </c>
      <c r="B49" s="470" t="s">
        <v>450</v>
      </c>
      <c r="C49" s="462" t="s">
        <v>127</v>
      </c>
      <c r="D49" s="512">
        <v>38</v>
      </c>
      <c r="E49" s="513">
        <v>55</v>
      </c>
      <c r="F49" s="514" t="s">
        <v>496</v>
      </c>
      <c r="G49" s="512">
        <v>34</v>
      </c>
      <c r="H49" s="513">
        <v>59</v>
      </c>
      <c r="I49" s="514" t="s">
        <v>496</v>
      </c>
      <c r="J49" s="512">
        <v>60</v>
      </c>
      <c r="K49" s="513">
        <v>59</v>
      </c>
      <c r="L49" s="514" t="s">
        <v>496</v>
      </c>
      <c r="M49" s="512">
        <v>48</v>
      </c>
      <c r="N49" s="513">
        <v>70</v>
      </c>
      <c r="O49" s="514">
        <v>1</v>
      </c>
      <c r="P49" s="512">
        <v>180</v>
      </c>
      <c r="Q49" s="513">
        <v>243</v>
      </c>
      <c r="R49" s="514">
        <v>1</v>
      </c>
      <c r="S49" s="515">
        <v>424</v>
      </c>
      <c r="T49" s="170"/>
      <c r="U49" s="170"/>
    </row>
    <row r="50" spans="1:21" s="151" customFormat="1" ht="20.100000000000001" customHeight="1" x14ac:dyDescent="0.2">
      <c r="A50" s="469" t="s">
        <v>263</v>
      </c>
      <c r="B50" s="470" t="s">
        <v>451</v>
      </c>
      <c r="C50" s="462" t="s">
        <v>127</v>
      </c>
      <c r="D50" s="512">
        <v>31</v>
      </c>
      <c r="E50" s="513">
        <v>51</v>
      </c>
      <c r="F50" s="514" t="s">
        <v>496</v>
      </c>
      <c r="G50" s="512">
        <v>36</v>
      </c>
      <c r="H50" s="513">
        <v>39</v>
      </c>
      <c r="I50" s="514" t="s">
        <v>496</v>
      </c>
      <c r="J50" s="512">
        <v>39</v>
      </c>
      <c r="K50" s="513">
        <v>53</v>
      </c>
      <c r="L50" s="514" t="s">
        <v>496</v>
      </c>
      <c r="M50" s="512">
        <v>46</v>
      </c>
      <c r="N50" s="513">
        <v>43</v>
      </c>
      <c r="O50" s="514" t="s">
        <v>496</v>
      </c>
      <c r="P50" s="512">
        <v>152</v>
      </c>
      <c r="Q50" s="513">
        <v>186</v>
      </c>
      <c r="R50" s="514">
        <v>0</v>
      </c>
      <c r="S50" s="515">
        <v>338</v>
      </c>
      <c r="T50" s="170"/>
      <c r="U50" s="170"/>
    </row>
    <row r="51" spans="1:21" s="151" customFormat="1" ht="20.100000000000001" customHeight="1" x14ac:dyDescent="0.2">
      <c r="A51" s="469" t="s">
        <v>263</v>
      </c>
      <c r="B51" s="470" t="s">
        <v>452</v>
      </c>
      <c r="C51" s="462" t="s">
        <v>127</v>
      </c>
      <c r="D51" s="512">
        <v>22</v>
      </c>
      <c r="E51" s="513">
        <v>30</v>
      </c>
      <c r="F51" s="514" t="s">
        <v>496</v>
      </c>
      <c r="G51" s="512">
        <v>29</v>
      </c>
      <c r="H51" s="513">
        <v>23</v>
      </c>
      <c r="I51" s="514" t="s">
        <v>496</v>
      </c>
      <c r="J51" s="512">
        <v>25</v>
      </c>
      <c r="K51" s="513">
        <v>27</v>
      </c>
      <c r="L51" s="514" t="s">
        <v>496</v>
      </c>
      <c r="M51" s="512">
        <v>25</v>
      </c>
      <c r="N51" s="513">
        <v>25</v>
      </c>
      <c r="O51" s="514" t="s">
        <v>496</v>
      </c>
      <c r="P51" s="512">
        <v>101</v>
      </c>
      <c r="Q51" s="513">
        <v>105</v>
      </c>
      <c r="R51" s="514">
        <v>0</v>
      </c>
      <c r="S51" s="515">
        <v>206</v>
      </c>
      <c r="T51" s="170"/>
      <c r="U51" s="170"/>
    </row>
    <row r="52" spans="1:21" s="151" customFormat="1" ht="20.100000000000001" customHeight="1" x14ac:dyDescent="0.2">
      <c r="A52" s="469" t="s">
        <v>267</v>
      </c>
      <c r="B52" s="470" t="s">
        <v>453</v>
      </c>
      <c r="C52" s="462" t="s">
        <v>127</v>
      </c>
      <c r="D52" s="512">
        <v>55</v>
      </c>
      <c r="E52" s="513">
        <v>65</v>
      </c>
      <c r="F52" s="514" t="s">
        <v>496</v>
      </c>
      <c r="G52" s="512">
        <v>56</v>
      </c>
      <c r="H52" s="513">
        <v>64</v>
      </c>
      <c r="I52" s="514" t="s">
        <v>496</v>
      </c>
      <c r="J52" s="512">
        <v>55</v>
      </c>
      <c r="K52" s="513">
        <v>67</v>
      </c>
      <c r="L52" s="514" t="s">
        <v>496</v>
      </c>
      <c r="M52" s="512">
        <v>63</v>
      </c>
      <c r="N52" s="513">
        <v>55</v>
      </c>
      <c r="O52" s="514" t="s">
        <v>496</v>
      </c>
      <c r="P52" s="512">
        <v>229</v>
      </c>
      <c r="Q52" s="513">
        <v>251</v>
      </c>
      <c r="R52" s="514">
        <v>0</v>
      </c>
      <c r="S52" s="515">
        <v>480</v>
      </c>
      <c r="T52" s="170"/>
      <c r="U52" s="170"/>
    </row>
    <row r="53" spans="1:21" s="151" customFormat="1" ht="20.100000000000001" customHeight="1" x14ac:dyDescent="0.2">
      <c r="A53" s="469" t="s">
        <v>267</v>
      </c>
      <c r="B53" s="470" t="s">
        <v>454</v>
      </c>
      <c r="C53" s="462" t="s">
        <v>132</v>
      </c>
      <c r="D53" s="512">
        <v>32</v>
      </c>
      <c r="E53" s="513">
        <v>42</v>
      </c>
      <c r="F53" s="514" t="s">
        <v>496</v>
      </c>
      <c r="G53" s="512">
        <v>37</v>
      </c>
      <c r="H53" s="513">
        <v>43</v>
      </c>
      <c r="I53" s="514" t="s">
        <v>496</v>
      </c>
      <c r="J53" s="512">
        <v>45</v>
      </c>
      <c r="K53" s="513">
        <v>31</v>
      </c>
      <c r="L53" s="514" t="s">
        <v>496</v>
      </c>
      <c r="M53" s="512">
        <v>46</v>
      </c>
      <c r="N53" s="513">
        <v>34</v>
      </c>
      <c r="O53" s="514" t="s">
        <v>496</v>
      </c>
      <c r="P53" s="512">
        <v>160</v>
      </c>
      <c r="Q53" s="513">
        <v>150</v>
      </c>
      <c r="R53" s="514">
        <v>0</v>
      </c>
      <c r="S53" s="515">
        <v>310</v>
      </c>
      <c r="T53" s="170"/>
      <c r="U53" s="170"/>
    </row>
    <row r="54" spans="1:21" s="151" customFormat="1" ht="20.100000000000001" customHeight="1" x14ac:dyDescent="0.2">
      <c r="A54" s="469" t="s">
        <v>272</v>
      </c>
      <c r="B54" s="470" t="s">
        <v>455</v>
      </c>
      <c r="C54" s="462" t="s">
        <v>127</v>
      </c>
      <c r="D54" s="512">
        <v>28</v>
      </c>
      <c r="E54" s="513">
        <v>26</v>
      </c>
      <c r="F54" s="514" t="s">
        <v>496</v>
      </c>
      <c r="G54" s="512">
        <v>27</v>
      </c>
      <c r="H54" s="513">
        <v>27</v>
      </c>
      <c r="I54" s="514" t="s">
        <v>496</v>
      </c>
      <c r="J54" s="512">
        <v>31</v>
      </c>
      <c r="K54" s="513">
        <v>35</v>
      </c>
      <c r="L54" s="514" t="s">
        <v>496</v>
      </c>
      <c r="M54" s="512">
        <v>31</v>
      </c>
      <c r="N54" s="513">
        <v>35</v>
      </c>
      <c r="O54" s="514" t="s">
        <v>496</v>
      </c>
      <c r="P54" s="512">
        <v>117</v>
      </c>
      <c r="Q54" s="513">
        <v>123</v>
      </c>
      <c r="R54" s="514">
        <v>0</v>
      </c>
      <c r="S54" s="515">
        <v>240</v>
      </c>
      <c r="T54" s="170"/>
      <c r="U54" s="170"/>
    </row>
    <row r="55" spans="1:21" s="151" customFormat="1" ht="20.100000000000001" customHeight="1" x14ac:dyDescent="0.2">
      <c r="A55" s="469" t="s">
        <v>276</v>
      </c>
      <c r="B55" s="470" t="s">
        <v>456</v>
      </c>
      <c r="C55" s="462" t="s">
        <v>127</v>
      </c>
      <c r="D55" s="512">
        <v>38</v>
      </c>
      <c r="E55" s="513">
        <v>37</v>
      </c>
      <c r="F55" s="514" t="s">
        <v>496</v>
      </c>
      <c r="G55" s="512">
        <v>42</v>
      </c>
      <c r="H55" s="513">
        <v>30</v>
      </c>
      <c r="I55" s="514" t="s">
        <v>496</v>
      </c>
      <c r="J55" s="512">
        <v>33</v>
      </c>
      <c r="K55" s="513">
        <v>37</v>
      </c>
      <c r="L55" s="514" t="s">
        <v>496</v>
      </c>
      <c r="M55" s="512">
        <v>37</v>
      </c>
      <c r="N55" s="513">
        <v>34</v>
      </c>
      <c r="O55" s="514" t="s">
        <v>496</v>
      </c>
      <c r="P55" s="512">
        <v>150</v>
      </c>
      <c r="Q55" s="513">
        <v>138</v>
      </c>
      <c r="R55" s="514">
        <v>0</v>
      </c>
      <c r="S55" s="515">
        <v>288</v>
      </c>
      <c r="T55" s="170"/>
      <c r="U55" s="170"/>
    </row>
    <row r="56" spans="1:21" s="151" customFormat="1" ht="20.100000000000001" customHeight="1" x14ac:dyDescent="0.2">
      <c r="A56" s="469" t="s">
        <v>279</v>
      </c>
      <c r="B56" s="470" t="s">
        <v>457</v>
      </c>
      <c r="C56" s="462" t="s">
        <v>283</v>
      </c>
      <c r="D56" s="512">
        <v>73</v>
      </c>
      <c r="E56" s="513">
        <v>69</v>
      </c>
      <c r="F56" s="514" t="s">
        <v>496</v>
      </c>
      <c r="G56" s="512">
        <v>72</v>
      </c>
      <c r="H56" s="513">
        <v>67</v>
      </c>
      <c r="I56" s="514">
        <v>1</v>
      </c>
      <c r="J56" s="512">
        <v>71</v>
      </c>
      <c r="K56" s="513">
        <v>78</v>
      </c>
      <c r="L56" s="514" t="s">
        <v>496</v>
      </c>
      <c r="M56" s="512">
        <v>70</v>
      </c>
      <c r="N56" s="513">
        <v>79</v>
      </c>
      <c r="O56" s="514">
        <v>4</v>
      </c>
      <c r="P56" s="512">
        <v>286</v>
      </c>
      <c r="Q56" s="513">
        <v>293</v>
      </c>
      <c r="R56" s="514">
        <v>5</v>
      </c>
      <c r="S56" s="515">
        <v>584</v>
      </c>
      <c r="T56" s="170"/>
      <c r="U56" s="170"/>
    </row>
    <row r="57" spans="1:21" s="151" customFormat="1" ht="20.100000000000001" customHeight="1" x14ac:dyDescent="0.2">
      <c r="A57" s="469" t="s">
        <v>279</v>
      </c>
      <c r="B57" s="470" t="s">
        <v>458</v>
      </c>
      <c r="C57" s="462" t="s">
        <v>132</v>
      </c>
      <c r="D57" s="512">
        <v>53</v>
      </c>
      <c r="E57" s="513">
        <v>97</v>
      </c>
      <c r="F57" s="514" t="s">
        <v>496</v>
      </c>
      <c r="G57" s="512">
        <v>42</v>
      </c>
      <c r="H57" s="513">
        <v>105</v>
      </c>
      <c r="I57" s="514" t="s">
        <v>496</v>
      </c>
      <c r="J57" s="512">
        <v>43</v>
      </c>
      <c r="K57" s="513">
        <v>138</v>
      </c>
      <c r="L57" s="514" t="s">
        <v>496</v>
      </c>
      <c r="M57" s="512">
        <v>62</v>
      </c>
      <c r="N57" s="513">
        <v>115</v>
      </c>
      <c r="O57" s="514" t="s">
        <v>496</v>
      </c>
      <c r="P57" s="512">
        <v>200</v>
      </c>
      <c r="Q57" s="513">
        <v>455</v>
      </c>
      <c r="R57" s="514">
        <v>0</v>
      </c>
      <c r="S57" s="515">
        <v>655</v>
      </c>
      <c r="T57" s="170"/>
      <c r="U57" s="170"/>
    </row>
    <row r="58" spans="1:21" s="151" customFormat="1" ht="20.100000000000001" customHeight="1" x14ac:dyDescent="0.2">
      <c r="A58" s="469" t="s">
        <v>279</v>
      </c>
      <c r="B58" s="470" t="s">
        <v>459</v>
      </c>
      <c r="C58" s="462" t="s">
        <v>283</v>
      </c>
      <c r="D58" s="512">
        <v>35</v>
      </c>
      <c r="E58" s="513">
        <v>45</v>
      </c>
      <c r="F58" s="514" t="s">
        <v>496</v>
      </c>
      <c r="G58" s="512">
        <v>36</v>
      </c>
      <c r="H58" s="513">
        <v>43</v>
      </c>
      <c r="I58" s="514" t="s">
        <v>496</v>
      </c>
      <c r="J58" s="512">
        <v>33</v>
      </c>
      <c r="K58" s="513">
        <v>53</v>
      </c>
      <c r="L58" s="514" t="s">
        <v>496</v>
      </c>
      <c r="M58" s="512">
        <v>36</v>
      </c>
      <c r="N58" s="513">
        <v>49</v>
      </c>
      <c r="O58" s="514" t="s">
        <v>496</v>
      </c>
      <c r="P58" s="512">
        <v>140</v>
      </c>
      <c r="Q58" s="513">
        <v>190</v>
      </c>
      <c r="R58" s="514">
        <v>0</v>
      </c>
      <c r="S58" s="515">
        <v>330</v>
      </c>
      <c r="T58" s="170"/>
      <c r="U58" s="170"/>
    </row>
    <row r="59" spans="1:21" s="151" customFormat="1" ht="20.100000000000001" customHeight="1" x14ac:dyDescent="0.2">
      <c r="A59" s="469" t="s">
        <v>288</v>
      </c>
      <c r="B59" s="470" t="s">
        <v>460</v>
      </c>
      <c r="C59" s="462" t="s">
        <v>127</v>
      </c>
      <c r="D59" s="512">
        <v>41</v>
      </c>
      <c r="E59" s="513">
        <v>37</v>
      </c>
      <c r="F59" s="514" t="s">
        <v>496</v>
      </c>
      <c r="G59" s="512">
        <v>38</v>
      </c>
      <c r="H59" s="513">
        <v>40</v>
      </c>
      <c r="I59" s="514" t="s">
        <v>496</v>
      </c>
      <c r="J59" s="512">
        <v>45</v>
      </c>
      <c r="K59" s="513">
        <v>32</v>
      </c>
      <c r="L59" s="514" t="s">
        <v>496</v>
      </c>
      <c r="M59" s="512">
        <v>37</v>
      </c>
      <c r="N59" s="513">
        <v>40</v>
      </c>
      <c r="O59" s="514" t="s">
        <v>496</v>
      </c>
      <c r="P59" s="512">
        <v>161</v>
      </c>
      <c r="Q59" s="513">
        <v>149</v>
      </c>
      <c r="R59" s="514">
        <v>0</v>
      </c>
      <c r="S59" s="515">
        <v>310</v>
      </c>
      <c r="T59" s="170"/>
      <c r="U59" s="170"/>
    </row>
    <row r="60" spans="1:21" s="151" customFormat="1" ht="20.100000000000001" customHeight="1" x14ac:dyDescent="0.2">
      <c r="A60" s="469" t="s">
        <v>291</v>
      </c>
      <c r="B60" s="470" t="s">
        <v>517</v>
      </c>
      <c r="C60" s="462" t="s">
        <v>132</v>
      </c>
      <c r="D60" s="512">
        <v>37</v>
      </c>
      <c r="E60" s="513">
        <v>43</v>
      </c>
      <c r="F60" s="514" t="s">
        <v>496</v>
      </c>
      <c r="G60" s="512" t="s">
        <v>496</v>
      </c>
      <c r="H60" s="513" t="s">
        <v>496</v>
      </c>
      <c r="I60" s="514" t="s">
        <v>496</v>
      </c>
      <c r="J60" s="512" t="s">
        <v>496</v>
      </c>
      <c r="K60" s="513" t="s">
        <v>496</v>
      </c>
      <c r="L60" s="514" t="s">
        <v>496</v>
      </c>
      <c r="M60" s="512" t="s">
        <v>496</v>
      </c>
      <c r="N60" s="513" t="s">
        <v>496</v>
      </c>
      <c r="O60" s="514" t="s">
        <v>496</v>
      </c>
      <c r="P60" s="512">
        <v>37</v>
      </c>
      <c r="Q60" s="513">
        <v>43</v>
      </c>
      <c r="R60" s="514">
        <v>0</v>
      </c>
      <c r="S60" s="515">
        <v>80</v>
      </c>
      <c r="T60" s="170"/>
      <c r="U60" s="170"/>
    </row>
    <row r="61" spans="1:21" s="151" customFormat="1" ht="20.100000000000001" customHeight="1" x14ac:dyDescent="0.2">
      <c r="A61" s="469" t="s">
        <v>291</v>
      </c>
      <c r="B61" s="470" t="s">
        <v>462</v>
      </c>
      <c r="C61" s="462" t="s">
        <v>132</v>
      </c>
      <c r="D61" s="512">
        <v>26</v>
      </c>
      <c r="E61" s="513">
        <v>49</v>
      </c>
      <c r="F61" s="514" t="s">
        <v>496</v>
      </c>
      <c r="G61" s="512">
        <v>18</v>
      </c>
      <c r="H61" s="513">
        <v>43</v>
      </c>
      <c r="I61" s="514" t="s">
        <v>496</v>
      </c>
      <c r="J61" s="512">
        <v>19</v>
      </c>
      <c r="K61" s="513">
        <v>51</v>
      </c>
      <c r="L61" s="514" t="s">
        <v>496</v>
      </c>
      <c r="M61" s="512">
        <v>25</v>
      </c>
      <c r="N61" s="513">
        <v>44</v>
      </c>
      <c r="O61" s="514" t="s">
        <v>496</v>
      </c>
      <c r="P61" s="512">
        <v>88</v>
      </c>
      <c r="Q61" s="513">
        <v>187</v>
      </c>
      <c r="R61" s="514">
        <v>0</v>
      </c>
      <c r="S61" s="515">
        <v>275</v>
      </c>
      <c r="T61" s="170"/>
      <c r="U61" s="170"/>
    </row>
    <row r="62" spans="1:21" s="151" customFormat="1" ht="20.100000000000001" customHeight="1" x14ac:dyDescent="0.2">
      <c r="A62" s="469" t="s">
        <v>291</v>
      </c>
      <c r="B62" s="470" t="s">
        <v>464</v>
      </c>
      <c r="C62" s="462" t="s">
        <v>127</v>
      </c>
      <c r="D62" s="512">
        <v>56</v>
      </c>
      <c r="E62" s="513">
        <v>54</v>
      </c>
      <c r="F62" s="514" t="s">
        <v>496</v>
      </c>
      <c r="G62" s="512">
        <v>59</v>
      </c>
      <c r="H62" s="513">
        <v>46</v>
      </c>
      <c r="I62" s="514" t="s">
        <v>496</v>
      </c>
      <c r="J62" s="512">
        <v>42</v>
      </c>
      <c r="K62" s="513">
        <v>53</v>
      </c>
      <c r="L62" s="514" t="s">
        <v>496</v>
      </c>
      <c r="M62" s="512">
        <v>59</v>
      </c>
      <c r="N62" s="513">
        <v>35</v>
      </c>
      <c r="O62" s="514" t="s">
        <v>496</v>
      </c>
      <c r="P62" s="512">
        <v>216</v>
      </c>
      <c r="Q62" s="513">
        <v>188</v>
      </c>
      <c r="R62" s="514">
        <v>0</v>
      </c>
      <c r="S62" s="515">
        <v>404</v>
      </c>
      <c r="T62" s="170"/>
      <c r="U62" s="170"/>
    </row>
    <row r="63" spans="1:21" s="151" customFormat="1" ht="20.100000000000001" customHeight="1" x14ac:dyDescent="0.2">
      <c r="A63" s="469" t="s">
        <v>300</v>
      </c>
      <c r="B63" s="470" t="s">
        <v>465</v>
      </c>
      <c r="C63" s="462" t="s">
        <v>127</v>
      </c>
      <c r="D63" s="512">
        <v>47</v>
      </c>
      <c r="E63" s="513">
        <v>59</v>
      </c>
      <c r="F63" s="514" t="s">
        <v>496</v>
      </c>
      <c r="G63" s="512">
        <v>49</v>
      </c>
      <c r="H63" s="513">
        <v>53</v>
      </c>
      <c r="I63" s="514" t="s">
        <v>496</v>
      </c>
      <c r="J63" s="512">
        <v>52</v>
      </c>
      <c r="K63" s="513">
        <v>51</v>
      </c>
      <c r="L63" s="514" t="s">
        <v>496</v>
      </c>
      <c r="M63" s="512">
        <v>43</v>
      </c>
      <c r="N63" s="513">
        <v>61</v>
      </c>
      <c r="O63" s="514" t="s">
        <v>496</v>
      </c>
      <c r="P63" s="512">
        <v>191</v>
      </c>
      <c r="Q63" s="513">
        <v>224</v>
      </c>
      <c r="R63" s="514">
        <v>0</v>
      </c>
      <c r="S63" s="515">
        <v>415</v>
      </c>
      <c r="T63" s="170"/>
      <c r="U63" s="170"/>
    </row>
    <row r="64" spans="1:21" s="151" customFormat="1" ht="20.100000000000001" customHeight="1" x14ac:dyDescent="0.2">
      <c r="A64" s="469" t="s">
        <v>300</v>
      </c>
      <c r="B64" s="470" t="s">
        <v>519</v>
      </c>
      <c r="C64" s="462" t="s">
        <v>127</v>
      </c>
      <c r="D64" s="512">
        <v>23</v>
      </c>
      <c r="E64" s="513">
        <v>38</v>
      </c>
      <c r="F64" s="514" t="s">
        <v>496</v>
      </c>
      <c r="G64" s="512">
        <v>14</v>
      </c>
      <c r="H64" s="513">
        <v>26</v>
      </c>
      <c r="I64" s="514" t="s">
        <v>496</v>
      </c>
      <c r="J64" s="512" t="s">
        <v>496</v>
      </c>
      <c r="K64" s="513" t="s">
        <v>496</v>
      </c>
      <c r="L64" s="514" t="s">
        <v>496</v>
      </c>
      <c r="M64" s="512" t="s">
        <v>496</v>
      </c>
      <c r="N64" s="513" t="s">
        <v>496</v>
      </c>
      <c r="O64" s="514" t="s">
        <v>496</v>
      </c>
      <c r="P64" s="512">
        <v>37</v>
      </c>
      <c r="Q64" s="513">
        <v>64</v>
      </c>
      <c r="R64" s="514">
        <v>0</v>
      </c>
      <c r="S64" s="515">
        <v>101</v>
      </c>
      <c r="T64" s="170"/>
      <c r="U64" s="170"/>
    </row>
    <row r="65" spans="1:22" s="151" customFormat="1" ht="20.100000000000001" customHeight="1" x14ac:dyDescent="0.2">
      <c r="A65" s="469" t="s">
        <v>300</v>
      </c>
      <c r="B65" s="470" t="s">
        <v>467</v>
      </c>
      <c r="C65" s="462" t="s">
        <v>127</v>
      </c>
      <c r="D65" s="512">
        <v>38</v>
      </c>
      <c r="E65" s="513">
        <v>68</v>
      </c>
      <c r="F65" s="514" t="s">
        <v>496</v>
      </c>
      <c r="G65" s="512">
        <v>45</v>
      </c>
      <c r="H65" s="513">
        <v>60</v>
      </c>
      <c r="I65" s="514" t="s">
        <v>496</v>
      </c>
      <c r="J65" s="512">
        <v>46</v>
      </c>
      <c r="K65" s="513">
        <v>58</v>
      </c>
      <c r="L65" s="514" t="s">
        <v>496</v>
      </c>
      <c r="M65" s="512">
        <v>44</v>
      </c>
      <c r="N65" s="513">
        <v>60</v>
      </c>
      <c r="O65" s="514" t="s">
        <v>496</v>
      </c>
      <c r="P65" s="512">
        <v>173</v>
      </c>
      <c r="Q65" s="513">
        <v>246</v>
      </c>
      <c r="R65" s="514">
        <v>0</v>
      </c>
      <c r="S65" s="515">
        <v>419</v>
      </c>
      <c r="T65" s="170"/>
      <c r="U65" s="170"/>
    </row>
    <row r="66" spans="1:22" s="151" customFormat="1" ht="20.100000000000001" customHeight="1" x14ac:dyDescent="0.2">
      <c r="A66" s="469" t="s">
        <v>300</v>
      </c>
      <c r="B66" s="470" t="s">
        <v>468</v>
      </c>
      <c r="C66" s="462" t="s">
        <v>127</v>
      </c>
      <c r="D66" s="512">
        <v>40</v>
      </c>
      <c r="E66" s="513">
        <v>67</v>
      </c>
      <c r="F66" s="514" t="s">
        <v>496</v>
      </c>
      <c r="G66" s="512">
        <v>46</v>
      </c>
      <c r="H66" s="513">
        <v>53</v>
      </c>
      <c r="I66" s="514" t="s">
        <v>496</v>
      </c>
      <c r="J66" s="512">
        <v>38</v>
      </c>
      <c r="K66" s="513">
        <v>67</v>
      </c>
      <c r="L66" s="514" t="s">
        <v>496</v>
      </c>
      <c r="M66" s="512">
        <v>50</v>
      </c>
      <c r="N66" s="513">
        <v>63</v>
      </c>
      <c r="O66" s="514" t="s">
        <v>496</v>
      </c>
      <c r="P66" s="512">
        <v>174</v>
      </c>
      <c r="Q66" s="513">
        <v>250</v>
      </c>
      <c r="R66" s="514">
        <v>0</v>
      </c>
      <c r="S66" s="515">
        <v>424</v>
      </c>
      <c r="T66" s="170"/>
      <c r="U66" s="170"/>
    </row>
    <row r="67" spans="1:22" s="151" customFormat="1" ht="20.100000000000001" customHeight="1" x14ac:dyDescent="0.2">
      <c r="A67" s="469" t="s">
        <v>309</v>
      </c>
      <c r="B67" s="470" t="s">
        <v>469</v>
      </c>
      <c r="C67" s="462" t="s">
        <v>132</v>
      </c>
      <c r="D67" s="512">
        <v>54</v>
      </c>
      <c r="E67" s="513">
        <v>47</v>
      </c>
      <c r="F67" s="514" t="s">
        <v>496</v>
      </c>
      <c r="G67" s="512">
        <v>47</v>
      </c>
      <c r="H67" s="513">
        <v>53</v>
      </c>
      <c r="I67" s="514" t="s">
        <v>496</v>
      </c>
      <c r="J67" s="512">
        <v>50</v>
      </c>
      <c r="K67" s="513">
        <v>50</v>
      </c>
      <c r="L67" s="514" t="s">
        <v>496</v>
      </c>
      <c r="M67" s="512">
        <v>53</v>
      </c>
      <c r="N67" s="513">
        <v>47</v>
      </c>
      <c r="O67" s="514" t="s">
        <v>496</v>
      </c>
      <c r="P67" s="512">
        <v>204</v>
      </c>
      <c r="Q67" s="513">
        <v>197</v>
      </c>
      <c r="R67" s="514">
        <v>0</v>
      </c>
      <c r="S67" s="515">
        <v>401</v>
      </c>
      <c r="T67" s="170"/>
      <c r="U67" s="170"/>
    </row>
    <row r="68" spans="1:22" s="151" customFormat="1" ht="20.100000000000001" customHeight="1" x14ac:dyDescent="0.2">
      <c r="A68" s="469" t="s">
        <v>309</v>
      </c>
      <c r="B68" s="470" t="s">
        <v>520</v>
      </c>
      <c r="C68" s="462" t="s">
        <v>127</v>
      </c>
      <c r="D68" s="512">
        <v>25</v>
      </c>
      <c r="E68" s="513">
        <v>25</v>
      </c>
      <c r="F68" s="514" t="s">
        <v>496</v>
      </c>
      <c r="G68" s="512">
        <v>38</v>
      </c>
      <c r="H68" s="513">
        <v>11</v>
      </c>
      <c r="I68" s="514" t="s">
        <v>496</v>
      </c>
      <c r="J68" s="512">
        <v>25</v>
      </c>
      <c r="K68" s="513">
        <v>26</v>
      </c>
      <c r="L68" s="514" t="s">
        <v>496</v>
      </c>
      <c r="M68" s="512">
        <v>39</v>
      </c>
      <c r="N68" s="513">
        <v>11</v>
      </c>
      <c r="O68" s="514" t="s">
        <v>496</v>
      </c>
      <c r="P68" s="512">
        <v>127</v>
      </c>
      <c r="Q68" s="513">
        <v>73</v>
      </c>
      <c r="R68" s="514">
        <v>0</v>
      </c>
      <c r="S68" s="515">
        <v>200</v>
      </c>
      <c r="T68" s="170"/>
      <c r="U68" s="170"/>
    </row>
    <row r="69" spans="1:22" s="151" customFormat="1" ht="20.100000000000001" customHeight="1" x14ac:dyDescent="0.2">
      <c r="A69" s="469" t="s">
        <v>314</v>
      </c>
      <c r="B69" s="470" t="s">
        <v>493</v>
      </c>
      <c r="C69" s="462" t="s">
        <v>127</v>
      </c>
      <c r="D69" s="512">
        <v>38</v>
      </c>
      <c r="E69" s="513">
        <v>59</v>
      </c>
      <c r="F69" s="514" t="s">
        <v>496</v>
      </c>
      <c r="G69" s="512">
        <v>51</v>
      </c>
      <c r="H69" s="513">
        <v>55</v>
      </c>
      <c r="I69" s="514" t="s">
        <v>496</v>
      </c>
      <c r="J69" s="512">
        <v>48</v>
      </c>
      <c r="K69" s="513">
        <v>56</v>
      </c>
      <c r="L69" s="514" t="s">
        <v>496</v>
      </c>
      <c r="M69" s="512">
        <v>48</v>
      </c>
      <c r="N69" s="513">
        <v>54</v>
      </c>
      <c r="O69" s="514" t="s">
        <v>496</v>
      </c>
      <c r="P69" s="512">
        <v>185</v>
      </c>
      <c r="Q69" s="513">
        <v>224</v>
      </c>
      <c r="R69" s="514">
        <v>0</v>
      </c>
      <c r="S69" s="515">
        <v>409</v>
      </c>
      <c r="T69" s="170"/>
      <c r="U69" s="170"/>
    </row>
    <row r="70" spans="1:22" s="151" customFormat="1" ht="20.100000000000001" customHeight="1" x14ac:dyDescent="0.2">
      <c r="A70" s="469" t="s">
        <v>317</v>
      </c>
      <c r="B70" s="470" t="s">
        <v>472</v>
      </c>
      <c r="C70" s="462" t="s">
        <v>127</v>
      </c>
      <c r="D70" s="512">
        <v>22</v>
      </c>
      <c r="E70" s="513">
        <v>41</v>
      </c>
      <c r="F70" s="514" t="s">
        <v>496</v>
      </c>
      <c r="G70" s="512">
        <v>37</v>
      </c>
      <c r="H70" s="513">
        <v>26</v>
      </c>
      <c r="I70" s="514" t="s">
        <v>496</v>
      </c>
      <c r="J70" s="512">
        <v>29</v>
      </c>
      <c r="K70" s="513">
        <v>43</v>
      </c>
      <c r="L70" s="514" t="s">
        <v>496</v>
      </c>
      <c r="M70" s="512">
        <v>27</v>
      </c>
      <c r="N70" s="513">
        <v>41</v>
      </c>
      <c r="O70" s="514">
        <v>1</v>
      </c>
      <c r="P70" s="512">
        <v>115</v>
      </c>
      <c r="Q70" s="513">
        <v>151</v>
      </c>
      <c r="R70" s="514">
        <v>1</v>
      </c>
      <c r="S70" s="515">
        <v>267</v>
      </c>
      <c r="T70" s="170"/>
      <c r="U70" s="170"/>
    </row>
    <row r="71" spans="1:22" s="151" customFormat="1" ht="20.100000000000001" customHeight="1" x14ac:dyDescent="0.2">
      <c r="A71" s="469" t="s">
        <v>320</v>
      </c>
      <c r="B71" s="470" t="s">
        <v>473</v>
      </c>
      <c r="C71" s="462" t="s">
        <v>127</v>
      </c>
      <c r="D71" s="512">
        <v>27</v>
      </c>
      <c r="E71" s="513">
        <v>21</v>
      </c>
      <c r="F71" s="514" t="s">
        <v>496</v>
      </c>
      <c r="G71" s="512">
        <v>22</v>
      </c>
      <c r="H71" s="513">
        <v>27</v>
      </c>
      <c r="I71" s="514" t="s">
        <v>496</v>
      </c>
      <c r="J71" s="512">
        <v>22</v>
      </c>
      <c r="K71" s="513">
        <v>24</v>
      </c>
      <c r="L71" s="514" t="s">
        <v>496</v>
      </c>
      <c r="M71" s="512">
        <v>23</v>
      </c>
      <c r="N71" s="513">
        <v>21</v>
      </c>
      <c r="O71" s="514" t="s">
        <v>496</v>
      </c>
      <c r="P71" s="512">
        <v>94</v>
      </c>
      <c r="Q71" s="513">
        <v>93</v>
      </c>
      <c r="R71" s="514">
        <v>0</v>
      </c>
      <c r="S71" s="515">
        <v>187</v>
      </c>
      <c r="T71" s="170"/>
      <c r="U71" s="170"/>
    </row>
    <row r="72" spans="1:22" s="151" customFormat="1" ht="20.100000000000001" customHeight="1" x14ac:dyDescent="0.2">
      <c r="A72" s="469" t="s">
        <v>323</v>
      </c>
      <c r="B72" s="470" t="s">
        <v>474</v>
      </c>
      <c r="C72" s="462" t="s">
        <v>283</v>
      </c>
      <c r="D72" s="512">
        <v>40</v>
      </c>
      <c r="E72" s="513">
        <v>60</v>
      </c>
      <c r="F72" s="514" t="s">
        <v>496</v>
      </c>
      <c r="G72" s="512">
        <v>46</v>
      </c>
      <c r="H72" s="513">
        <v>52</v>
      </c>
      <c r="I72" s="514" t="s">
        <v>496</v>
      </c>
      <c r="J72" s="512">
        <v>54</v>
      </c>
      <c r="K72" s="513">
        <v>56</v>
      </c>
      <c r="L72" s="514" t="s">
        <v>496</v>
      </c>
      <c r="M72" s="512">
        <v>46</v>
      </c>
      <c r="N72" s="513">
        <v>53</v>
      </c>
      <c r="O72" s="514" t="s">
        <v>496</v>
      </c>
      <c r="P72" s="512">
        <v>186</v>
      </c>
      <c r="Q72" s="513">
        <v>221</v>
      </c>
      <c r="R72" s="514">
        <v>0</v>
      </c>
      <c r="S72" s="515">
        <v>407</v>
      </c>
      <c r="T72" s="170"/>
      <c r="U72" s="170"/>
    </row>
    <row r="73" spans="1:22" s="151" customFormat="1" ht="20.100000000000001" customHeight="1" x14ac:dyDescent="0.2">
      <c r="A73" s="469" t="s">
        <v>325</v>
      </c>
      <c r="B73" s="470" t="s">
        <v>475</v>
      </c>
      <c r="C73" s="462" t="s">
        <v>127</v>
      </c>
      <c r="D73" s="512">
        <v>10</v>
      </c>
      <c r="E73" s="513">
        <v>29</v>
      </c>
      <c r="F73" s="514">
        <v>1</v>
      </c>
      <c r="G73" s="512">
        <v>10</v>
      </c>
      <c r="H73" s="513">
        <v>37</v>
      </c>
      <c r="I73" s="514" t="s">
        <v>496</v>
      </c>
      <c r="J73" s="512">
        <v>15</v>
      </c>
      <c r="K73" s="513">
        <v>43</v>
      </c>
      <c r="L73" s="514" t="s">
        <v>496</v>
      </c>
      <c r="M73" s="512">
        <v>18</v>
      </c>
      <c r="N73" s="513">
        <v>45</v>
      </c>
      <c r="O73" s="514" t="s">
        <v>496</v>
      </c>
      <c r="P73" s="512">
        <v>53</v>
      </c>
      <c r="Q73" s="513">
        <v>154</v>
      </c>
      <c r="R73" s="514">
        <v>1</v>
      </c>
      <c r="S73" s="515">
        <v>208</v>
      </c>
      <c r="T73" s="170"/>
      <c r="U73" s="170"/>
    </row>
    <row r="74" spans="1:22" s="151" customFormat="1" ht="21" customHeight="1" x14ac:dyDescent="0.2">
      <c r="A74" s="152"/>
      <c r="B74" s="53" t="s">
        <v>757</v>
      </c>
      <c r="C74" s="53"/>
      <c r="D74" s="153">
        <v>2829</v>
      </c>
      <c r="E74" s="157">
        <v>3672</v>
      </c>
      <c r="F74" s="155">
        <v>12</v>
      </c>
      <c r="G74" s="153">
        <v>2830</v>
      </c>
      <c r="H74" s="157">
        <v>3559</v>
      </c>
      <c r="I74" s="155">
        <v>12</v>
      </c>
      <c r="J74" s="153">
        <v>3045</v>
      </c>
      <c r="K74" s="157">
        <v>3864</v>
      </c>
      <c r="L74" s="155">
        <v>31</v>
      </c>
      <c r="M74" s="153">
        <v>3055</v>
      </c>
      <c r="N74" s="157">
        <v>3674</v>
      </c>
      <c r="O74" s="155">
        <v>13</v>
      </c>
      <c r="P74" s="153">
        <v>11759</v>
      </c>
      <c r="Q74" s="157">
        <v>14769</v>
      </c>
      <c r="R74" s="155">
        <v>68</v>
      </c>
      <c r="S74" s="166">
        <v>26596</v>
      </c>
      <c r="T74" s="170"/>
      <c r="U74" s="170"/>
    </row>
    <row r="75" spans="1:22" s="151" customFormat="1" ht="21" customHeight="1" x14ac:dyDescent="0.2">
      <c r="A75" s="152"/>
      <c r="B75" s="53" t="s">
        <v>65</v>
      </c>
      <c r="C75" s="53"/>
      <c r="D75" s="156">
        <v>38</v>
      </c>
      <c r="E75" s="329">
        <v>47</v>
      </c>
      <c r="F75" s="155">
        <v>1</v>
      </c>
      <c r="G75" s="156">
        <v>39</v>
      </c>
      <c r="H75" s="154">
        <v>45.5</v>
      </c>
      <c r="I75" s="155">
        <v>1</v>
      </c>
      <c r="J75" s="156">
        <v>44</v>
      </c>
      <c r="K75" s="329">
        <v>53</v>
      </c>
      <c r="L75" s="648">
        <v>8.5</v>
      </c>
      <c r="M75" s="156">
        <v>45</v>
      </c>
      <c r="N75" s="154">
        <v>52</v>
      </c>
      <c r="O75" s="155">
        <v>1.5</v>
      </c>
      <c r="P75" s="156">
        <v>160</v>
      </c>
      <c r="Q75" s="154">
        <v>204</v>
      </c>
      <c r="R75" s="647">
        <v>1.5</v>
      </c>
      <c r="S75" s="167">
        <v>380</v>
      </c>
      <c r="T75" s="170"/>
      <c r="U75" s="170"/>
    </row>
    <row r="76" spans="1:22" s="151" customFormat="1" ht="21" customHeight="1" x14ac:dyDescent="0.2">
      <c r="A76" s="152"/>
      <c r="B76" s="53" t="s">
        <v>92</v>
      </c>
      <c r="C76" s="53"/>
      <c r="D76" s="156"/>
      <c r="E76" s="154">
        <v>82</v>
      </c>
      <c r="F76" s="155"/>
      <c r="G76" s="156"/>
      <c r="H76" s="154">
        <v>51</v>
      </c>
      <c r="I76" s="155"/>
      <c r="J76" s="156"/>
      <c r="K76" s="154">
        <v>30</v>
      </c>
      <c r="L76" s="155"/>
      <c r="M76" s="156"/>
      <c r="N76" s="154">
        <v>18</v>
      </c>
      <c r="O76" s="155"/>
      <c r="P76" s="156"/>
      <c r="Q76" s="154">
        <v>181</v>
      </c>
      <c r="R76" s="155"/>
      <c r="S76" s="167"/>
      <c r="T76" s="170"/>
      <c r="U76" s="170"/>
    </row>
    <row r="77" spans="1:22" s="151" customFormat="1" ht="21" customHeight="1" thickBot="1" x14ac:dyDescent="0.25">
      <c r="A77" s="332"/>
      <c r="B77" s="333" t="s">
        <v>758</v>
      </c>
      <c r="C77" s="333"/>
      <c r="D77" s="334"/>
      <c r="E77" s="335">
        <v>6513</v>
      </c>
      <c r="F77" s="336"/>
      <c r="G77" s="334"/>
      <c r="H77" s="335">
        <v>6401</v>
      </c>
      <c r="I77" s="336"/>
      <c r="J77" s="334"/>
      <c r="K77" s="335">
        <v>6940</v>
      </c>
      <c r="L77" s="336"/>
      <c r="M77" s="334"/>
      <c r="N77" s="335">
        <v>6742</v>
      </c>
      <c r="O77" s="336"/>
      <c r="P77" s="334"/>
      <c r="Q77" s="335">
        <v>26596</v>
      </c>
      <c r="R77" s="336"/>
      <c r="S77" s="337"/>
      <c r="T77" s="170"/>
      <c r="U77" s="170"/>
    </row>
    <row r="78" spans="1:22" s="151" customFormat="1" ht="27.75" customHeight="1" thickTop="1" x14ac:dyDescent="0.2">
      <c r="A78" s="327"/>
      <c r="B78" s="324" t="s">
        <v>328</v>
      </c>
      <c r="C78" s="324"/>
      <c r="D78" s="328"/>
      <c r="E78" s="316"/>
      <c r="F78" s="316"/>
      <c r="G78" s="328"/>
      <c r="H78" s="316"/>
      <c r="I78" s="316"/>
      <c r="J78" s="328"/>
      <c r="K78" s="316"/>
      <c r="L78" s="316"/>
      <c r="M78" s="328"/>
      <c r="N78" s="316"/>
      <c r="O78" s="316"/>
      <c r="P78" s="328"/>
      <c r="Q78" s="316"/>
      <c r="R78" s="316"/>
      <c r="S78" s="328"/>
      <c r="T78" s="170"/>
      <c r="U78" s="170"/>
    </row>
    <row r="79" spans="1:22" s="151" customFormat="1" ht="20.100000000000001" customHeight="1" thickBot="1" x14ac:dyDescent="0.25">
      <c r="A79" s="54" t="s">
        <v>329</v>
      </c>
      <c r="B79" s="55" t="s">
        <v>759</v>
      </c>
      <c r="C79" s="38" t="s">
        <v>127</v>
      </c>
      <c r="D79" s="158">
        <v>57</v>
      </c>
      <c r="E79" s="159">
        <v>68</v>
      </c>
      <c r="F79" s="160">
        <v>0</v>
      </c>
      <c r="G79" s="158">
        <v>43</v>
      </c>
      <c r="H79" s="159">
        <v>42</v>
      </c>
      <c r="I79" s="160">
        <v>0</v>
      </c>
      <c r="J79" s="158">
        <v>42</v>
      </c>
      <c r="K79" s="159">
        <v>39</v>
      </c>
      <c r="L79" s="160">
        <v>0</v>
      </c>
      <c r="M79" s="649">
        <v>234</v>
      </c>
      <c r="N79" s="650">
        <v>274</v>
      </c>
      <c r="O79" s="160">
        <v>0</v>
      </c>
      <c r="P79" s="158">
        <v>376</v>
      </c>
      <c r="Q79" s="159">
        <v>423</v>
      </c>
      <c r="R79" s="160">
        <v>0</v>
      </c>
      <c r="S79" s="164">
        <v>799</v>
      </c>
      <c r="T79" s="170"/>
      <c r="U79" s="170"/>
      <c r="V79" s="170"/>
    </row>
    <row r="80" spans="1:22" s="151" customFormat="1" ht="24.95" customHeight="1" thickTop="1" x14ac:dyDescent="0.2">
      <c r="A80" s="436"/>
      <c r="B80" s="437" t="s">
        <v>542</v>
      </c>
      <c r="C80" s="438"/>
      <c r="D80" s="438"/>
      <c r="E80" s="439"/>
      <c r="F80" s="439"/>
      <c r="G80" s="438"/>
      <c r="H80" s="439"/>
      <c r="I80" s="439"/>
      <c r="J80" s="438"/>
      <c r="K80" s="439"/>
      <c r="L80" s="439"/>
      <c r="M80" s="438"/>
      <c r="N80" s="439"/>
      <c r="O80" s="439"/>
      <c r="P80" s="438"/>
      <c r="Q80" s="439"/>
      <c r="R80" s="439"/>
      <c r="S80" s="438"/>
      <c r="T80" s="170"/>
      <c r="U80" s="170"/>
    </row>
    <row r="81" spans="1:21" s="151" customFormat="1" ht="20.100000000000001" customHeight="1" x14ac:dyDescent="0.2">
      <c r="A81" s="57" t="s">
        <v>332</v>
      </c>
      <c r="B81" s="58" t="s">
        <v>543</v>
      </c>
      <c r="C81" s="39" t="s">
        <v>127</v>
      </c>
      <c r="D81" s="161">
        <v>15</v>
      </c>
      <c r="E81" s="162">
        <v>17</v>
      </c>
      <c r="F81" s="163" t="s">
        <v>496</v>
      </c>
      <c r="G81" s="161">
        <v>28</v>
      </c>
      <c r="H81" s="162">
        <v>24</v>
      </c>
      <c r="I81" s="163" t="s">
        <v>496</v>
      </c>
      <c r="J81" s="161">
        <v>24</v>
      </c>
      <c r="K81" s="162">
        <v>27</v>
      </c>
      <c r="L81" s="163" t="s">
        <v>496</v>
      </c>
      <c r="M81" s="161">
        <v>22</v>
      </c>
      <c r="N81" s="162">
        <v>11</v>
      </c>
      <c r="O81" s="163" t="s">
        <v>496</v>
      </c>
      <c r="P81" s="161">
        <v>89</v>
      </c>
      <c r="Q81" s="162">
        <v>79</v>
      </c>
      <c r="R81" s="163">
        <v>0</v>
      </c>
      <c r="S81" s="165">
        <v>167</v>
      </c>
      <c r="T81" s="170"/>
      <c r="U81" s="170"/>
    </row>
    <row r="82" spans="1:21" s="151" customFormat="1" ht="20.100000000000001" customHeight="1" x14ac:dyDescent="0.2">
      <c r="A82" s="54" t="s">
        <v>336</v>
      </c>
      <c r="B82" s="55" t="s">
        <v>337</v>
      </c>
      <c r="C82" s="38" t="s">
        <v>127</v>
      </c>
      <c r="D82" s="158">
        <v>27</v>
      </c>
      <c r="E82" s="159">
        <v>38</v>
      </c>
      <c r="F82" s="160" t="s">
        <v>496</v>
      </c>
      <c r="G82" s="158">
        <v>23</v>
      </c>
      <c r="H82" s="159">
        <v>34</v>
      </c>
      <c r="I82" s="160" t="s">
        <v>496</v>
      </c>
      <c r="J82" s="158">
        <v>26</v>
      </c>
      <c r="K82" s="159">
        <v>32</v>
      </c>
      <c r="L82" s="160" t="s">
        <v>496</v>
      </c>
      <c r="M82" s="158">
        <v>27</v>
      </c>
      <c r="N82" s="159">
        <v>28</v>
      </c>
      <c r="O82" s="160" t="s">
        <v>496</v>
      </c>
      <c r="P82" s="158">
        <v>103</v>
      </c>
      <c r="Q82" s="159">
        <v>132</v>
      </c>
      <c r="R82" s="160">
        <v>0</v>
      </c>
      <c r="S82" s="164">
        <v>236</v>
      </c>
      <c r="T82" s="170"/>
      <c r="U82" s="170"/>
    </row>
    <row r="83" spans="1:21" s="151" customFormat="1" ht="20.100000000000001" customHeight="1" x14ac:dyDescent="0.2">
      <c r="A83" s="57" t="s">
        <v>340</v>
      </c>
      <c r="B83" s="58" t="s">
        <v>545</v>
      </c>
      <c r="C83" s="39" t="s">
        <v>127</v>
      </c>
      <c r="D83" s="161">
        <v>12</v>
      </c>
      <c r="E83" s="162">
        <v>12</v>
      </c>
      <c r="F83" s="163" t="s">
        <v>496</v>
      </c>
      <c r="G83" s="161">
        <v>13</v>
      </c>
      <c r="H83" s="162">
        <v>11</v>
      </c>
      <c r="I83" s="163" t="s">
        <v>496</v>
      </c>
      <c r="J83" s="161">
        <v>10</v>
      </c>
      <c r="K83" s="162">
        <v>24</v>
      </c>
      <c r="L83" s="163" t="s">
        <v>496</v>
      </c>
      <c r="M83" s="161">
        <v>18</v>
      </c>
      <c r="N83" s="162">
        <v>18</v>
      </c>
      <c r="O83" s="163" t="s">
        <v>496</v>
      </c>
      <c r="P83" s="161">
        <v>53</v>
      </c>
      <c r="Q83" s="162">
        <v>65</v>
      </c>
      <c r="R83" s="163">
        <v>0</v>
      </c>
      <c r="S83" s="165">
        <v>128</v>
      </c>
      <c r="T83" s="170"/>
      <c r="U83" s="170"/>
    </row>
    <row r="84" spans="1:21" s="151" customFormat="1" ht="20.100000000000001" customHeight="1" x14ac:dyDescent="0.2">
      <c r="A84" s="54" t="s">
        <v>344</v>
      </c>
      <c r="B84" s="55" t="s">
        <v>546</v>
      </c>
      <c r="C84" s="38" t="s">
        <v>127</v>
      </c>
      <c r="D84" s="158">
        <v>16</v>
      </c>
      <c r="E84" s="159">
        <v>26</v>
      </c>
      <c r="F84" s="160" t="s">
        <v>496</v>
      </c>
      <c r="G84" s="158">
        <v>26</v>
      </c>
      <c r="H84" s="159">
        <v>22</v>
      </c>
      <c r="I84" s="160" t="s">
        <v>496</v>
      </c>
      <c r="J84" s="158">
        <v>21</v>
      </c>
      <c r="K84" s="159">
        <v>27</v>
      </c>
      <c r="L84" s="160" t="s">
        <v>496</v>
      </c>
      <c r="M84" s="158">
        <v>24</v>
      </c>
      <c r="N84" s="159">
        <v>23</v>
      </c>
      <c r="O84" s="160" t="s">
        <v>496</v>
      </c>
      <c r="P84" s="158">
        <v>87</v>
      </c>
      <c r="Q84" s="159">
        <v>98</v>
      </c>
      <c r="R84" s="160">
        <v>0</v>
      </c>
      <c r="S84" s="164">
        <v>185</v>
      </c>
      <c r="T84" s="170"/>
      <c r="U84" s="170"/>
    </row>
    <row r="85" spans="1:21" s="151" customFormat="1" ht="20.100000000000001" customHeight="1" x14ac:dyDescent="0.2">
      <c r="A85" s="57" t="s">
        <v>347</v>
      </c>
      <c r="B85" s="58" t="s">
        <v>547</v>
      </c>
      <c r="C85" s="39" t="s">
        <v>127</v>
      </c>
      <c r="D85" s="161">
        <v>33</v>
      </c>
      <c r="E85" s="162">
        <v>63</v>
      </c>
      <c r="F85" s="163" t="s">
        <v>496</v>
      </c>
      <c r="G85" s="161">
        <v>40</v>
      </c>
      <c r="H85" s="162">
        <v>56</v>
      </c>
      <c r="I85" s="163" t="s">
        <v>496</v>
      </c>
      <c r="J85" s="161">
        <v>68</v>
      </c>
      <c r="K85" s="162">
        <v>92</v>
      </c>
      <c r="L85" s="163" t="s">
        <v>496</v>
      </c>
      <c r="M85" s="161">
        <v>54</v>
      </c>
      <c r="N85" s="162">
        <v>86</v>
      </c>
      <c r="O85" s="163" t="s">
        <v>496</v>
      </c>
      <c r="P85" s="161">
        <v>195</v>
      </c>
      <c r="Q85" s="162">
        <v>297</v>
      </c>
      <c r="R85" s="163">
        <v>0</v>
      </c>
      <c r="S85" s="165">
        <v>556</v>
      </c>
      <c r="T85" s="170"/>
      <c r="U85" s="170"/>
    </row>
    <row r="86" spans="1:21" s="151" customFormat="1" ht="20.100000000000001" customHeight="1" x14ac:dyDescent="0.2">
      <c r="A86" s="54" t="s">
        <v>347</v>
      </c>
      <c r="B86" s="55" t="s">
        <v>548</v>
      </c>
      <c r="C86" s="38" t="s">
        <v>353</v>
      </c>
      <c r="D86" s="158" t="s">
        <v>353</v>
      </c>
      <c r="E86" s="159" t="s">
        <v>353</v>
      </c>
      <c r="F86" s="160" t="s">
        <v>353</v>
      </c>
      <c r="G86" s="158" t="s">
        <v>353</v>
      </c>
      <c r="H86" s="159" t="s">
        <v>353</v>
      </c>
      <c r="I86" s="160" t="s">
        <v>353</v>
      </c>
      <c r="J86" s="158" t="s">
        <v>353</v>
      </c>
      <c r="K86" s="159" t="s">
        <v>353</v>
      </c>
      <c r="L86" s="160" t="s">
        <v>353</v>
      </c>
      <c r="M86" s="158" t="s">
        <v>353</v>
      </c>
      <c r="N86" s="159" t="s">
        <v>353</v>
      </c>
      <c r="O86" s="160" t="s">
        <v>353</v>
      </c>
      <c r="P86" s="158" t="s">
        <v>353</v>
      </c>
      <c r="Q86" s="159" t="s">
        <v>353</v>
      </c>
      <c r="R86" s="160" t="s">
        <v>353</v>
      </c>
      <c r="S86" s="164" t="s">
        <v>353</v>
      </c>
      <c r="T86" s="170"/>
      <c r="U86" s="170"/>
    </row>
    <row r="87" spans="1:21" s="151" customFormat="1" ht="20.100000000000001" customHeight="1" x14ac:dyDescent="0.2">
      <c r="A87" s="57" t="s">
        <v>354</v>
      </c>
      <c r="B87" s="58" t="s">
        <v>550</v>
      </c>
      <c r="C87" s="39" t="s">
        <v>357</v>
      </c>
      <c r="D87" s="161">
        <v>12</v>
      </c>
      <c r="E87" s="162">
        <v>27</v>
      </c>
      <c r="F87" s="163">
        <v>0</v>
      </c>
      <c r="G87" s="161" t="s">
        <v>353</v>
      </c>
      <c r="H87" s="162" t="s">
        <v>353</v>
      </c>
      <c r="I87" s="163" t="s">
        <v>353</v>
      </c>
      <c r="J87" s="161" t="s">
        <v>353</v>
      </c>
      <c r="K87" s="162" t="s">
        <v>353</v>
      </c>
      <c r="L87" s="163" t="s">
        <v>353</v>
      </c>
      <c r="M87" s="161" t="s">
        <v>353</v>
      </c>
      <c r="N87" s="162" t="s">
        <v>353</v>
      </c>
      <c r="O87" s="163" t="s">
        <v>353</v>
      </c>
      <c r="P87" s="161">
        <v>12</v>
      </c>
      <c r="Q87" s="162">
        <v>27</v>
      </c>
      <c r="R87" s="163">
        <v>0</v>
      </c>
      <c r="S87" s="165">
        <v>39</v>
      </c>
      <c r="T87" s="170"/>
      <c r="U87" s="170"/>
    </row>
    <row r="88" spans="1:21" s="151" customFormat="1" ht="20.100000000000001" customHeight="1" x14ac:dyDescent="0.2">
      <c r="A88" s="54" t="s">
        <v>354</v>
      </c>
      <c r="B88" s="55" t="s">
        <v>551</v>
      </c>
      <c r="C88" s="38" t="s">
        <v>353</v>
      </c>
      <c r="D88" s="158" t="s">
        <v>353</v>
      </c>
      <c r="E88" s="159" t="s">
        <v>353</v>
      </c>
      <c r="F88" s="160" t="s">
        <v>353</v>
      </c>
      <c r="G88" s="158" t="s">
        <v>353</v>
      </c>
      <c r="H88" s="159" t="s">
        <v>353</v>
      </c>
      <c r="I88" s="160" t="s">
        <v>353</v>
      </c>
      <c r="J88" s="158" t="s">
        <v>353</v>
      </c>
      <c r="K88" s="159" t="s">
        <v>353</v>
      </c>
      <c r="L88" s="160" t="s">
        <v>353</v>
      </c>
      <c r="M88" s="158" t="s">
        <v>353</v>
      </c>
      <c r="N88" s="159" t="s">
        <v>353</v>
      </c>
      <c r="O88" s="160" t="s">
        <v>353</v>
      </c>
      <c r="P88" s="158" t="s">
        <v>353</v>
      </c>
      <c r="Q88" s="159" t="s">
        <v>353</v>
      </c>
      <c r="R88" s="160" t="s">
        <v>353</v>
      </c>
      <c r="S88" s="164" t="s">
        <v>353</v>
      </c>
      <c r="T88" s="170"/>
      <c r="U88" s="170"/>
    </row>
    <row r="89" spans="1:21" s="151" customFormat="1" ht="20.100000000000001" customHeight="1" x14ac:dyDescent="0.2">
      <c r="A89" s="57" t="s">
        <v>354</v>
      </c>
      <c r="B89" s="58" t="s">
        <v>552</v>
      </c>
      <c r="C89" s="39" t="s">
        <v>353</v>
      </c>
      <c r="D89" s="161" t="s">
        <v>353</v>
      </c>
      <c r="E89" s="162" t="s">
        <v>353</v>
      </c>
      <c r="F89" s="163" t="s">
        <v>353</v>
      </c>
      <c r="G89" s="161" t="s">
        <v>353</v>
      </c>
      <c r="H89" s="162" t="s">
        <v>353</v>
      </c>
      <c r="I89" s="163" t="s">
        <v>353</v>
      </c>
      <c r="J89" s="161" t="s">
        <v>353</v>
      </c>
      <c r="K89" s="162" t="s">
        <v>353</v>
      </c>
      <c r="L89" s="163" t="s">
        <v>353</v>
      </c>
      <c r="M89" s="161" t="s">
        <v>353</v>
      </c>
      <c r="N89" s="162" t="s">
        <v>353</v>
      </c>
      <c r="O89" s="163" t="s">
        <v>353</v>
      </c>
      <c r="P89" s="161" t="s">
        <v>353</v>
      </c>
      <c r="Q89" s="162" t="s">
        <v>353</v>
      </c>
      <c r="R89" s="163" t="s">
        <v>353</v>
      </c>
      <c r="S89" s="165" t="s">
        <v>353</v>
      </c>
      <c r="T89" s="170"/>
      <c r="U89" s="170"/>
    </row>
    <row r="90" spans="1:21" s="151" customFormat="1" ht="20.100000000000001" customHeight="1" x14ac:dyDescent="0.2">
      <c r="A90" s="54" t="s">
        <v>360</v>
      </c>
      <c r="B90" s="55" t="s">
        <v>361</v>
      </c>
      <c r="C90" s="38" t="s">
        <v>127</v>
      </c>
      <c r="D90" s="158">
        <v>13</v>
      </c>
      <c r="E90" s="159">
        <v>23</v>
      </c>
      <c r="F90" s="160" t="s">
        <v>496</v>
      </c>
      <c r="G90" s="158">
        <v>19</v>
      </c>
      <c r="H90" s="159">
        <v>13</v>
      </c>
      <c r="I90" s="160" t="s">
        <v>496</v>
      </c>
      <c r="J90" s="158">
        <v>21</v>
      </c>
      <c r="K90" s="159">
        <v>16</v>
      </c>
      <c r="L90" s="160" t="s">
        <v>496</v>
      </c>
      <c r="M90" s="158">
        <v>15</v>
      </c>
      <c r="N90" s="159">
        <v>22</v>
      </c>
      <c r="O90" s="160" t="s">
        <v>496</v>
      </c>
      <c r="P90" s="158">
        <v>68</v>
      </c>
      <c r="Q90" s="159">
        <v>74</v>
      </c>
      <c r="R90" s="160">
        <v>0</v>
      </c>
      <c r="S90" s="164">
        <v>147</v>
      </c>
      <c r="T90" s="170"/>
      <c r="U90" s="170"/>
    </row>
    <row r="91" spans="1:21" ht="29.25" customHeight="1" x14ac:dyDescent="0.2">
      <c r="A91" s="770" t="s">
        <v>523</v>
      </c>
      <c r="B91" s="770"/>
      <c r="C91" s="770"/>
      <c r="D91" s="49"/>
      <c r="E91" s="49"/>
      <c r="F91" s="49"/>
      <c r="G91" s="49"/>
      <c r="H91" s="49"/>
      <c r="I91" s="49"/>
      <c r="J91" s="49"/>
      <c r="K91" s="49"/>
      <c r="L91" s="49"/>
      <c r="M91" s="49"/>
      <c r="N91" s="49"/>
      <c r="O91" s="49"/>
      <c r="P91" s="49"/>
      <c r="Q91" s="49"/>
      <c r="R91" s="49"/>
      <c r="S91" s="49"/>
    </row>
    <row r="92" spans="1:21" ht="13.5" x14ac:dyDescent="0.2">
      <c r="A92" s="279" t="s">
        <v>760</v>
      </c>
      <c r="B92" s="385"/>
      <c r="C92" s="385"/>
      <c r="E92" s="49"/>
      <c r="H92" s="49"/>
      <c r="K92" s="49"/>
      <c r="N92" s="49"/>
      <c r="Q92" s="49"/>
      <c r="S92" s="49"/>
    </row>
    <row r="93" spans="1:21" ht="27" customHeight="1" x14ac:dyDescent="0.2">
      <c r="A93" s="740" t="s">
        <v>761</v>
      </c>
      <c r="B93" s="740"/>
      <c r="C93" s="740"/>
      <c r="E93" s="49"/>
      <c r="H93" s="49"/>
      <c r="K93" s="49"/>
      <c r="N93" s="49"/>
      <c r="Q93" s="49"/>
      <c r="S93" s="49"/>
    </row>
    <row r="94" spans="1:21" x14ac:dyDescent="0.2">
      <c r="A94" s="36"/>
      <c r="B94" s="36"/>
      <c r="C94" s="36"/>
    </row>
    <row r="95" spans="1:21" ht="42" customHeight="1" x14ac:dyDescent="0.2">
      <c r="A95" s="765" t="s">
        <v>762</v>
      </c>
      <c r="B95" s="765"/>
      <c r="C95" s="765"/>
      <c r="F95" s="219"/>
      <c r="G95" s="219"/>
      <c r="H95" s="219"/>
      <c r="I95" s="219"/>
      <c r="J95" s="219"/>
      <c r="K95" s="219"/>
      <c r="L95" s="219"/>
      <c r="M95" s="219"/>
      <c r="N95" s="219"/>
      <c r="O95" s="219"/>
      <c r="P95" s="219"/>
      <c r="Q95" s="219"/>
      <c r="R95" s="219"/>
      <c r="S95" s="219"/>
      <c r="T95" s="407"/>
    </row>
    <row r="96" spans="1:21" x14ac:dyDescent="0.2">
      <c r="A96" s="276" t="s">
        <v>556</v>
      </c>
      <c r="B96" s="36"/>
      <c r="C96" s="36"/>
      <c r="F96" s="219"/>
      <c r="G96" s="413"/>
      <c r="H96" s="413"/>
      <c r="I96" s="413"/>
      <c r="J96" s="413"/>
      <c r="K96" s="413"/>
      <c r="L96" s="413"/>
      <c r="M96" s="413"/>
      <c r="N96" s="413"/>
      <c r="O96" s="413"/>
      <c r="P96" s="413"/>
      <c r="Q96" s="413"/>
      <c r="R96" s="413"/>
      <c r="S96" s="413"/>
      <c r="T96" s="407"/>
    </row>
    <row r="97" spans="6:20" x14ac:dyDescent="0.2">
      <c r="F97" s="407"/>
      <c r="G97" s="407"/>
      <c r="H97" s="407"/>
      <c r="I97" s="407"/>
      <c r="J97" s="407"/>
      <c r="K97" s="407"/>
      <c r="L97" s="407"/>
      <c r="M97" s="407"/>
      <c r="N97" s="407"/>
      <c r="O97" s="407"/>
      <c r="P97" s="407"/>
      <c r="Q97" s="407"/>
      <c r="R97" s="407"/>
      <c r="S97" s="407"/>
      <c r="T97" s="407"/>
    </row>
    <row r="98" spans="6:20" x14ac:dyDescent="0.2">
      <c r="F98" s="219"/>
      <c r="G98" s="219"/>
      <c r="H98" s="219"/>
      <c r="I98" s="219"/>
      <c r="J98" s="219"/>
      <c r="K98" s="219"/>
      <c r="L98" s="219"/>
      <c r="M98" s="219"/>
      <c r="N98" s="407"/>
      <c r="O98" s="407"/>
      <c r="P98" s="407"/>
      <c r="Q98" s="407"/>
      <c r="R98" s="407"/>
      <c r="S98" s="407"/>
      <c r="T98" s="407"/>
    </row>
    <row r="99" spans="6:20" x14ac:dyDescent="0.2">
      <c r="F99" s="219"/>
      <c r="G99" s="413"/>
      <c r="H99" s="413"/>
      <c r="I99" s="413"/>
      <c r="J99" s="413"/>
      <c r="K99" s="413"/>
      <c r="L99" s="413"/>
      <c r="M99" s="413"/>
      <c r="N99" s="407"/>
      <c r="O99" s="407"/>
      <c r="P99" s="407"/>
      <c r="Q99" s="407"/>
      <c r="R99" s="407"/>
      <c r="S99" s="407"/>
      <c r="T99" s="407"/>
    </row>
    <row r="100" spans="6:20" x14ac:dyDescent="0.2">
      <c r="F100" s="407"/>
      <c r="G100" s="407"/>
      <c r="H100" s="407"/>
      <c r="I100" s="407"/>
      <c r="J100" s="407"/>
      <c r="K100" s="407"/>
      <c r="L100" s="407"/>
      <c r="M100" s="407"/>
      <c r="N100" s="407"/>
      <c r="O100" s="407"/>
      <c r="P100" s="407"/>
      <c r="Q100" s="407"/>
      <c r="R100" s="407"/>
      <c r="S100" s="407"/>
      <c r="T100" s="407"/>
    </row>
    <row r="101" spans="6:20" x14ac:dyDescent="0.2">
      <c r="F101" s="407"/>
      <c r="G101" s="407"/>
      <c r="H101" s="407"/>
      <c r="I101" s="407"/>
      <c r="J101" s="407"/>
      <c r="K101" s="407"/>
      <c r="L101" s="407"/>
      <c r="M101" s="407"/>
      <c r="N101" s="407"/>
      <c r="O101" s="407"/>
      <c r="P101" s="407"/>
      <c r="Q101" s="407"/>
      <c r="R101" s="407"/>
      <c r="S101" s="407"/>
      <c r="T101" s="407"/>
    </row>
    <row r="102" spans="6:20" x14ac:dyDescent="0.2">
      <c r="F102" s="407"/>
      <c r="G102" s="407"/>
      <c r="H102" s="407"/>
      <c r="I102" s="407"/>
      <c r="J102" s="407"/>
      <c r="K102" s="407"/>
      <c r="L102" s="407"/>
      <c r="M102" s="407"/>
      <c r="N102" s="407"/>
      <c r="O102" s="407"/>
      <c r="P102" s="407"/>
      <c r="Q102" s="407"/>
      <c r="R102" s="407"/>
      <c r="S102" s="407"/>
      <c r="T102" s="407"/>
    </row>
    <row r="103" spans="6:20" x14ac:dyDescent="0.2">
      <c r="F103" s="407"/>
      <c r="G103" s="407"/>
      <c r="H103" s="407"/>
      <c r="I103" s="407"/>
      <c r="J103" s="407"/>
      <c r="K103" s="407"/>
      <c r="L103" s="407"/>
      <c r="M103" s="407"/>
      <c r="N103" s="407"/>
      <c r="O103" s="407"/>
      <c r="P103" s="407"/>
      <c r="Q103" s="407"/>
      <c r="R103" s="407"/>
      <c r="S103" s="407"/>
      <c r="T103" s="407"/>
    </row>
  </sheetData>
  <autoFilter ref="A4:S4" xr:uid="{00000000-0009-0000-0000-000017000000}"/>
  <mergeCells count="11">
    <mergeCell ref="A1:C1"/>
    <mergeCell ref="A93:C93"/>
    <mergeCell ref="A95:C95"/>
    <mergeCell ref="A2:B2"/>
    <mergeCell ref="P3:R3"/>
    <mergeCell ref="D3:F3"/>
    <mergeCell ref="G3:I3"/>
    <mergeCell ref="J3:L3"/>
    <mergeCell ref="M3:O3"/>
    <mergeCell ref="C3:C4"/>
    <mergeCell ref="A91:C91"/>
  </mergeCells>
  <conditionalFormatting sqref="A5:S73">
    <cfRule type="expression" dxfId="74" priority="1">
      <formula>MOD(ROW(),2)=0</formula>
    </cfRule>
  </conditionalFormatting>
  <hyperlinks>
    <hyperlink ref="A2:B2" location="TOC!A1" display="Return to Table of Contents" xr:uid="{00000000-0004-0000-1700-000000000000}"/>
  </hyperlinks>
  <pageMargins left="0.25" right="0.25" top="0.75" bottom="0.75" header="0.3" footer="0.3"/>
  <pageSetup scale="45" fitToWidth="0" fitToHeight="0" orientation="portrait" horizontalDpi="1200" verticalDpi="1200" r:id="rId1"/>
  <headerFooter>
    <oddHeader>&amp;L&amp;9 2022-23 &amp;"Arial,Italic"Survey of Dental Education&amp;"Arial,Regular"
Report 1 - Academic Programs, Enrollment, and Graduates</oddHeader>
  </headerFooter>
  <rowBreaks count="1" manualBreakCount="1">
    <brk id="77" max="18" man="1"/>
  </rowBreaks>
  <colBreaks count="1" manualBreakCount="1">
    <brk id="15" max="93" man="1"/>
  </col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70C0"/>
  </sheetPr>
  <dimension ref="A1:N80"/>
  <sheetViews>
    <sheetView zoomScaleNormal="100" workbookViewId="0">
      <pane xSplit="3" ySplit="3" topLeftCell="D4" activePane="bottomRight" state="frozen"/>
      <selection pane="topRight" activeCell="A2" sqref="A2:C2"/>
      <selection pane="bottomLeft" activeCell="A2" sqref="A2:C2"/>
      <selection pane="bottomRight"/>
    </sheetView>
  </sheetViews>
  <sheetFormatPr defaultColWidth="9.140625" defaultRowHeight="12.75" x14ac:dyDescent="0.2"/>
  <cols>
    <col min="1" max="1" width="11.85546875" style="1" customWidth="1"/>
    <col min="2" max="2" width="49.85546875" style="1" customWidth="1"/>
    <col min="3" max="3" width="20.28515625" style="1" customWidth="1"/>
    <col min="4" max="14" width="10.5703125" style="1" customWidth="1"/>
    <col min="15" max="16384" width="9.140625" style="1"/>
  </cols>
  <sheetData>
    <row r="1" spans="1:14" ht="15" x14ac:dyDescent="0.25">
      <c r="A1" s="2" t="s">
        <v>29</v>
      </c>
    </row>
    <row r="2" spans="1:14" ht="18" customHeight="1" x14ac:dyDescent="0.2">
      <c r="A2" s="455" t="s">
        <v>55</v>
      </c>
      <c r="B2" s="454"/>
      <c r="C2" s="454"/>
    </row>
    <row r="3" spans="1:14" ht="51" customHeight="1" x14ac:dyDescent="0.25">
      <c r="A3" s="98" t="s">
        <v>526</v>
      </c>
      <c r="B3" s="62" t="s">
        <v>406</v>
      </c>
      <c r="C3" s="3" t="s">
        <v>119</v>
      </c>
      <c r="D3" s="4" t="s">
        <v>376</v>
      </c>
      <c r="E3" s="4" t="s">
        <v>377</v>
      </c>
      <c r="F3" s="4" t="s">
        <v>378</v>
      </c>
      <c r="G3" s="4" t="s">
        <v>379</v>
      </c>
      <c r="H3" s="4" t="s">
        <v>380</v>
      </c>
      <c r="I3" s="4" t="s">
        <v>381</v>
      </c>
      <c r="J3" s="4" t="s">
        <v>382</v>
      </c>
      <c r="K3" s="4" t="s">
        <v>383</v>
      </c>
      <c r="L3" s="4" t="s">
        <v>384</v>
      </c>
      <c r="M3" s="4" t="s">
        <v>385</v>
      </c>
      <c r="N3" s="4" t="s">
        <v>386</v>
      </c>
    </row>
    <row r="4" spans="1:14" ht="20.100000000000001" customHeight="1" x14ac:dyDescent="0.2">
      <c r="A4" s="484" t="s">
        <v>120</v>
      </c>
      <c r="B4" s="473" t="s">
        <v>407</v>
      </c>
      <c r="C4" s="473" t="s">
        <v>127</v>
      </c>
      <c r="D4" s="485">
        <v>229</v>
      </c>
      <c r="E4" s="485">
        <v>228</v>
      </c>
      <c r="F4" s="485">
        <v>235</v>
      </c>
      <c r="G4" s="485">
        <v>240</v>
      </c>
      <c r="H4" s="485">
        <v>250</v>
      </c>
      <c r="I4" s="485">
        <v>261</v>
      </c>
      <c r="J4" s="485">
        <v>270</v>
      </c>
      <c r="K4" s="485">
        <v>282</v>
      </c>
      <c r="L4" s="485">
        <v>282</v>
      </c>
      <c r="M4" s="485">
        <v>303</v>
      </c>
      <c r="N4" s="485">
        <v>328</v>
      </c>
    </row>
    <row r="5" spans="1:14" ht="20.100000000000001" customHeight="1" x14ac:dyDescent="0.2">
      <c r="A5" s="484" t="s">
        <v>128</v>
      </c>
      <c r="B5" s="473" t="s">
        <v>408</v>
      </c>
      <c r="C5" s="473" t="s">
        <v>132</v>
      </c>
      <c r="D5" s="485">
        <v>290</v>
      </c>
      <c r="E5" s="485">
        <v>296</v>
      </c>
      <c r="F5" s="485">
        <v>301</v>
      </c>
      <c r="G5" s="485">
        <v>304</v>
      </c>
      <c r="H5" s="485">
        <v>296</v>
      </c>
      <c r="I5" s="485">
        <v>296</v>
      </c>
      <c r="J5" s="485">
        <v>296</v>
      </c>
      <c r="K5" s="485">
        <v>299</v>
      </c>
      <c r="L5" s="485">
        <v>302</v>
      </c>
      <c r="M5" s="485">
        <v>307</v>
      </c>
      <c r="N5" s="485">
        <v>311</v>
      </c>
    </row>
    <row r="6" spans="1:14" ht="20.100000000000001" customHeight="1" x14ac:dyDescent="0.2">
      <c r="A6" s="484" t="s">
        <v>128</v>
      </c>
      <c r="B6" s="473" t="s">
        <v>409</v>
      </c>
      <c r="C6" s="473" t="s">
        <v>132</v>
      </c>
      <c r="D6" s="485">
        <v>441</v>
      </c>
      <c r="E6" s="485">
        <v>467</v>
      </c>
      <c r="F6" s="485">
        <v>500</v>
      </c>
      <c r="G6" s="485">
        <v>529</v>
      </c>
      <c r="H6" s="485">
        <v>566</v>
      </c>
      <c r="I6" s="485">
        <v>564</v>
      </c>
      <c r="J6" s="485">
        <v>571</v>
      </c>
      <c r="K6" s="485">
        <v>571</v>
      </c>
      <c r="L6" s="485">
        <v>579</v>
      </c>
      <c r="M6" s="485">
        <v>580</v>
      </c>
      <c r="N6" s="485">
        <v>582</v>
      </c>
    </row>
    <row r="7" spans="1:14" ht="20.100000000000001" customHeight="1" x14ac:dyDescent="0.2">
      <c r="A7" s="484" t="s">
        <v>136</v>
      </c>
      <c r="B7" s="473" t="s">
        <v>410</v>
      </c>
      <c r="C7" s="473" t="s">
        <v>141</v>
      </c>
      <c r="D7" s="651">
        <v>0</v>
      </c>
      <c r="E7" s="651">
        <v>0</v>
      </c>
      <c r="F7" s="651">
        <v>0</v>
      </c>
      <c r="G7" s="651">
        <v>0</v>
      </c>
      <c r="H7" s="651">
        <v>0</v>
      </c>
      <c r="I7" s="651">
        <v>0</v>
      </c>
      <c r="J7" s="651">
        <v>0</v>
      </c>
      <c r="K7" s="651">
        <v>0</v>
      </c>
      <c r="L7" s="651">
        <v>0</v>
      </c>
      <c r="M7" s="651">
        <v>0</v>
      </c>
      <c r="N7" s="485">
        <v>77</v>
      </c>
    </row>
    <row r="8" spans="1:14" ht="20.100000000000001" customHeight="1" x14ac:dyDescent="0.2">
      <c r="A8" s="484" t="s">
        <v>136</v>
      </c>
      <c r="B8" s="473" t="s">
        <v>411</v>
      </c>
      <c r="C8" s="473" t="s">
        <v>132</v>
      </c>
      <c r="D8" s="485">
        <v>463</v>
      </c>
      <c r="E8" s="485">
        <v>469</v>
      </c>
      <c r="F8" s="485">
        <v>470</v>
      </c>
      <c r="G8" s="485">
        <v>458</v>
      </c>
      <c r="H8" s="485">
        <v>465</v>
      </c>
      <c r="I8" s="485">
        <v>472</v>
      </c>
      <c r="J8" s="485">
        <v>475</v>
      </c>
      <c r="K8" s="485">
        <v>479</v>
      </c>
      <c r="L8" s="485">
        <v>486</v>
      </c>
      <c r="M8" s="485">
        <v>483</v>
      </c>
      <c r="N8" s="485">
        <v>491</v>
      </c>
    </row>
    <row r="9" spans="1:14" ht="20.100000000000001" customHeight="1" x14ac:dyDescent="0.2">
      <c r="A9" s="484" t="s">
        <v>136</v>
      </c>
      <c r="B9" s="473" t="s">
        <v>412</v>
      </c>
      <c r="C9" s="473" t="s">
        <v>127</v>
      </c>
      <c r="D9" s="485">
        <v>392</v>
      </c>
      <c r="E9" s="485">
        <v>393</v>
      </c>
      <c r="F9" s="485">
        <v>396</v>
      </c>
      <c r="G9" s="485">
        <v>402</v>
      </c>
      <c r="H9" s="485">
        <v>414</v>
      </c>
      <c r="I9" s="485">
        <v>413</v>
      </c>
      <c r="J9" s="485">
        <v>412</v>
      </c>
      <c r="K9" s="485">
        <v>409</v>
      </c>
      <c r="L9" s="485">
        <v>405</v>
      </c>
      <c r="M9" s="485">
        <v>368</v>
      </c>
      <c r="N9" s="485">
        <v>335</v>
      </c>
    </row>
    <row r="10" spans="1:14" ht="20.100000000000001" customHeight="1" x14ac:dyDescent="0.2">
      <c r="A10" s="484" t="s">
        <v>136</v>
      </c>
      <c r="B10" s="473" t="s">
        <v>413</v>
      </c>
      <c r="C10" s="473" t="s">
        <v>127</v>
      </c>
      <c r="D10" s="485">
        <v>391</v>
      </c>
      <c r="E10" s="485">
        <v>398</v>
      </c>
      <c r="F10" s="485">
        <v>396</v>
      </c>
      <c r="G10" s="485">
        <v>388</v>
      </c>
      <c r="H10" s="485">
        <v>385</v>
      </c>
      <c r="I10" s="485">
        <v>385</v>
      </c>
      <c r="J10" s="485">
        <v>383</v>
      </c>
      <c r="K10" s="485">
        <v>390</v>
      </c>
      <c r="L10" s="485">
        <v>389</v>
      </c>
      <c r="M10" s="485">
        <v>392</v>
      </c>
      <c r="N10" s="485">
        <v>403</v>
      </c>
    </row>
    <row r="11" spans="1:14" ht="20.100000000000001" customHeight="1" x14ac:dyDescent="0.2">
      <c r="A11" s="484" t="s">
        <v>136</v>
      </c>
      <c r="B11" s="473" t="s">
        <v>414</v>
      </c>
      <c r="C11" s="473" t="s">
        <v>132</v>
      </c>
      <c r="D11" s="485">
        <v>639</v>
      </c>
      <c r="E11" s="485">
        <v>637</v>
      </c>
      <c r="F11" s="485">
        <v>644</v>
      </c>
      <c r="G11" s="485">
        <v>653</v>
      </c>
      <c r="H11" s="485">
        <v>651</v>
      </c>
      <c r="I11" s="485">
        <v>647</v>
      </c>
      <c r="J11" s="485">
        <v>639</v>
      </c>
      <c r="K11" s="485">
        <v>642</v>
      </c>
      <c r="L11" s="485">
        <v>642</v>
      </c>
      <c r="M11" s="485">
        <v>640</v>
      </c>
      <c r="N11" s="485">
        <v>640</v>
      </c>
    </row>
    <row r="12" spans="1:14" ht="20.100000000000001" customHeight="1" x14ac:dyDescent="0.2">
      <c r="A12" s="484" t="s">
        <v>136</v>
      </c>
      <c r="B12" s="473" t="s">
        <v>415</v>
      </c>
      <c r="C12" s="473" t="s">
        <v>132</v>
      </c>
      <c r="D12" s="485">
        <v>450</v>
      </c>
      <c r="E12" s="485">
        <v>449</v>
      </c>
      <c r="F12" s="485">
        <v>438</v>
      </c>
      <c r="G12" s="485">
        <v>427</v>
      </c>
      <c r="H12" s="485">
        <v>430</v>
      </c>
      <c r="I12" s="485">
        <v>448</v>
      </c>
      <c r="J12" s="485">
        <v>464</v>
      </c>
      <c r="K12" s="485">
        <v>467</v>
      </c>
      <c r="L12" s="485">
        <v>461</v>
      </c>
      <c r="M12" s="485">
        <v>460</v>
      </c>
      <c r="N12" s="485">
        <v>467</v>
      </c>
    </row>
    <row r="13" spans="1:14" ht="20.100000000000001" customHeight="1" x14ac:dyDescent="0.2">
      <c r="A13" s="484" t="s">
        <v>136</v>
      </c>
      <c r="B13" s="473" t="s">
        <v>416</v>
      </c>
      <c r="C13" s="473" t="s">
        <v>132</v>
      </c>
      <c r="D13" s="485">
        <v>278</v>
      </c>
      <c r="E13" s="485">
        <v>282</v>
      </c>
      <c r="F13" s="485">
        <v>278</v>
      </c>
      <c r="G13" s="485">
        <v>275</v>
      </c>
      <c r="H13" s="485">
        <v>276</v>
      </c>
      <c r="I13" s="485">
        <v>275</v>
      </c>
      <c r="J13" s="485">
        <v>277</v>
      </c>
      <c r="K13" s="485">
        <v>284</v>
      </c>
      <c r="L13" s="485">
        <v>285</v>
      </c>
      <c r="M13" s="485">
        <v>287</v>
      </c>
      <c r="N13" s="485">
        <v>287</v>
      </c>
    </row>
    <row r="14" spans="1:14" ht="20.100000000000001" customHeight="1" x14ac:dyDescent="0.2">
      <c r="A14" s="484" t="s">
        <v>158</v>
      </c>
      <c r="B14" s="473" t="s">
        <v>417</v>
      </c>
      <c r="C14" s="473" t="s">
        <v>127</v>
      </c>
      <c r="D14" s="485">
        <v>342</v>
      </c>
      <c r="E14" s="485">
        <v>370</v>
      </c>
      <c r="F14" s="485">
        <v>398</v>
      </c>
      <c r="G14" s="485">
        <v>395</v>
      </c>
      <c r="H14" s="485">
        <v>397</v>
      </c>
      <c r="I14" s="485">
        <v>396</v>
      </c>
      <c r="J14" s="485">
        <v>401</v>
      </c>
      <c r="K14" s="485">
        <v>400</v>
      </c>
      <c r="L14" s="485">
        <v>404</v>
      </c>
      <c r="M14" s="485">
        <v>401</v>
      </c>
      <c r="N14" s="485">
        <v>397</v>
      </c>
    </row>
    <row r="15" spans="1:14" ht="20.100000000000001" customHeight="1" x14ac:dyDescent="0.2">
      <c r="A15" s="484" t="s">
        <v>162</v>
      </c>
      <c r="B15" s="473" t="s">
        <v>418</v>
      </c>
      <c r="C15" s="473" t="s">
        <v>127</v>
      </c>
      <c r="D15" s="485">
        <v>169</v>
      </c>
      <c r="E15" s="485">
        <v>172</v>
      </c>
      <c r="F15" s="485">
        <v>170</v>
      </c>
      <c r="G15" s="485">
        <v>168</v>
      </c>
      <c r="H15" s="485">
        <v>178</v>
      </c>
      <c r="I15" s="485">
        <v>181</v>
      </c>
      <c r="J15" s="485">
        <v>186</v>
      </c>
      <c r="K15" s="485">
        <v>201</v>
      </c>
      <c r="L15" s="485">
        <v>197</v>
      </c>
      <c r="M15" s="485">
        <v>201</v>
      </c>
      <c r="N15" s="485">
        <v>200</v>
      </c>
    </row>
    <row r="16" spans="1:14" ht="20.100000000000001" customHeight="1" x14ac:dyDescent="0.2">
      <c r="A16" s="484" t="s">
        <v>166</v>
      </c>
      <c r="B16" s="473" t="s">
        <v>419</v>
      </c>
      <c r="C16" s="473" t="s">
        <v>132</v>
      </c>
      <c r="D16" s="485">
        <v>303</v>
      </c>
      <c r="E16" s="485">
        <v>296</v>
      </c>
      <c r="F16" s="485">
        <v>292</v>
      </c>
      <c r="G16" s="485">
        <v>306</v>
      </c>
      <c r="H16" s="485">
        <v>303</v>
      </c>
      <c r="I16" s="485">
        <v>303</v>
      </c>
      <c r="J16" s="485">
        <v>296</v>
      </c>
      <c r="K16" s="485">
        <v>292</v>
      </c>
      <c r="L16" s="485">
        <v>291</v>
      </c>
      <c r="M16" s="485">
        <v>288</v>
      </c>
      <c r="N16" s="485">
        <v>278</v>
      </c>
    </row>
    <row r="17" spans="1:14" ht="20.100000000000001" customHeight="1" x14ac:dyDescent="0.2">
      <c r="A17" s="484" t="s">
        <v>171</v>
      </c>
      <c r="B17" s="473" t="s">
        <v>420</v>
      </c>
      <c r="C17" s="473" t="s">
        <v>127</v>
      </c>
      <c r="D17" s="485">
        <v>327</v>
      </c>
      <c r="E17" s="485">
        <v>340</v>
      </c>
      <c r="F17" s="485">
        <v>347</v>
      </c>
      <c r="G17" s="485">
        <v>360</v>
      </c>
      <c r="H17" s="485">
        <v>372</v>
      </c>
      <c r="I17" s="485">
        <v>367</v>
      </c>
      <c r="J17" s="485">
        <v>368</v>
      </c>
      <c r="K17" s="485">
        <v>364</v>
      </c>
      <c r="L17" s="485">
        <v>365</v>
      </c>
      <c r="M17" s="485">
        <v>369</v>
      </c>
      <c r="N17" s="485">
        <v>371</v>
      </c>
    </row>
    <row r="18" spans="1:14" ht="20.100000000000001" customHeight="1" x14ac:dyDescent="0.2">
      <c r="A18" s="484" t="s">
        <v>171</v>
      </c>
      <c r="B18" s="473" t="s">
        <v>421</v>
      </c>
      <c r="C18" s="473" t="s">
        <v>132</v>
      </c>
      <c r="D18" s="485">
        <v>524</v>
      </c>
      <c r="E18" s="485">
        <v>501</v>
      </c>
      <c r="F18" s="485">
        <v>500</v>
      </c>
      <c r="G18" s="485">
        <v>492</v>
      </c>
      <c r="H18" s="485">
        <v>503</v>
      </c>
      <c r="I18" s="485">
        <v>508</v>
      </c>
      <c r="J18" s="485">
        <v>489</v>
      </c>
      <c r="K18" s="485">
        <v>500</v>
      </c>
      <c r="L18" s="485">
        <v>513</v>
      </c>
      <c r="M18" s="485">
        <v>511</v>
      </c>
      <c r="N18" s="485">
        <v>546</v>
      </c>
    </row>
    <row r="19" spans="1:14" ht="20.100000000000001" customHeight="1" x14ac:dyDescent="0.2">
      <c r="A19" s="484" t="s">
        <v>171</v>
      </c>
      <c r="B19" s="473" t="s">
        <v>763</v>
      </c>
      <c r="C19" s="473" t="s">
        <v>132</v>
      </c>
      <c r="D19" s="485">
        <v>100</v>
      </c>
      <c r="E19" s="485">
        <v>200</v>
      </c>
      <c r="F19" s="485">
        <v>300</v>
      </c>
      <c r="G19" s="485">
        <v>401</v>
      </c>
      <c r="H19" s="485">
        <v>400</v>
      </c>
      <c r="I19" s="485">
        <v>404</v>
      </c>
      <c r="J19" s="485">
        <v>408</v>
      </c>
      <c r="K19" s="485">
        <v>408</v>
      </c>
      <c r="L19" s="485">
        <v>416</v>
      </c>
      <c r="M19" s="485">
        <v>415</v>
      </c>
      <c r="N19" s="485">
        <v>415</v>
      </c>
    </row>
    <row r="20" spans="1:14" ht="20.100000000000001" customHeight="1" x14ac:dyDescent="0.2">
      <c r="A20" s="484" t="s">
        <v>177</v>
      </c>
      <c r="B20" s="473" t="s">
        <v>423</v>
      </c>
      <c r="C20" s="473" t="s">
        <v>127</v>
      </c>
      <c r="D20" s="485">
        <v>295</v>
      </c>
      <c r="E20" s="485">
        <v>314</v>
      </c>
      <c r="F20" s="485">
        <v>325</v>
      </c>
      <c r="G20" s="485">
        <v>333</v>
      </c>
      <c r="H20" s="485">
        <v>347</v>
      </c>
      <c r="I20" s="485">
        <v>358</v>
      </c>
      <c r="J20" s="485">
        <v>367</v>
      </c>
      <c r="K20" s="485">
        <v>377</v>
      </c>
      <c r="L20" s="485">
        <v>381</v>
      </c>
      <c r="M20" s="485">
        <v>380</v>
      </c>
      <c r="N20" s="485">
        <v>384</v>
      </c>
    </row>
    <row r="21" spans="1:14" ht="20.100000000000001" customHeight="1" x14ac:dyDescent="0.2">
      <c r="A21" s="484" t="s">
        <v>181</v>
      </c>
      <c r="B21" s="473" t="s">
        <v>424</v>
      </c>
      <c r="C21" s="473" t="s">
        <v>127</v>
      </c>
      <c r="D21" s="485">
        <v>198</v>
      </c>
      <c r="E21" s="485">
        <v>199</v>
      </c>
      <c r="F21" s="485">
        <v>197</v>
      </c>
      <c r="G21" s="485">
        <v>201</v>
      </c>
      <c r="H21" s="485">
        <v>204</v>
      </c>
      <c r="I21" s="485">
        <v>210</v>
      </c>
      <c r="J21" s="485">
        <v>215</v>
      </c>
      <c r="K21" s="485">
        <v>212</v>
      </c>
      <c r="L21" s="485">
        <v>211</v>
      </c>
      <c r="M21" s="485">
        <v>211</v>
      </c>
      <c r="N21" s="485">
        <v>211</v>
      </c>
    </row>
    <row r="22" spans="1:14" ht="20.100000000000001" customHeight="1" x14ac:dyDescent="0.2">
      <c r="A22" s="484" t="s">
        <v>181</v>
      </c>
      <c r="B22" s="473" t="s">
        <v>425</v>
      </c>
      <c r="C22" s="473" t="s">
        <v>127</v>
      </c>
      <c r="D22" s="485">
        <v>327</v>
      </c>
      <c r="E22" s="485">
        <v>317</v>
      </c>
      <c r="F22" s="485">
        <v>312</v>
      </c>
      <c r="G22" s="485">
        <v>313</v>
      </c>
      <c r="H22" s="485">
        <v>327</v>
      </c>
      <c r="I22" s="485">
        <v>347</v>
      </c>
      <c r="J22" s="485">
        <v>356</v>
      </c>
      <c r="K22" s="485">
        <v>378</v>
      </c>
      <c r="L22" s="485">
        <v>377</v>
      </c>
      <c r="M22" s="485">
        <v>376</v>
      </c>
      <c r="N22" s="485">
        <v>374</v>
      </c>
    </row>
    <row r="23" spans="1:14" ht="20.100000000000001" customHeight="1" x14ac:dyDescent="0.2">
      <c r="A23" s="484" t="s">
        <v>181</v>
      </c>
      <c r="B23" s="473" t="s">
        <v>426</v>
      </c>
      <c r="C23" s="473" t="s">
        <v>132</v>
      </c>
      <c r="D23" s="485">
        <v>261</v>
      </c>
      <c r="E23" s="485">
        <v>390</v>
      </c>
      <c r="F23" s="485">
        <v>516</v>
      </c>
      <c r="G23" s="485">
        <v>515</v>
      </c>
      <c r="H23" s="485">
        <v>512</v>
      </c>
      <c r="I23" s="485">
        <v>519</v>
      </c>
      <c r="J23" s="485">
        <v>522</v>
      </c>
      <c r="K23" s="485">
        <v>527</v>
      </c>
      <c r="L23" s="485">
        <v>536</v>
      </c>
      <c r="M23" s="485">
        <v>548</v>
      </c>
      <c r="N23" s="485">
        <v>558</v>
      </c>
    </row>
    <row r="24" spans="1:14" ht="20.100000000000001" customHeight="1" x14ac:dyDescent="0.2">
      <c r="A24" s="484" t="s">
        <v>188</v>
      </c>
      <c r="B24" s="473" t="s">
        <v>427</v>
      </c>
      <c r="C24" s="473" t="s">
        <v>127</v>
      </c>
      <c r="D24" s="485">
        <v>417</v>
      </c>
      <c r="E24" s="485">
        <v>436</v>
      </c>
      <c r="F24" s="485">
        <v>452</v>
      </c>
      <c r="G24" s="485">
        <v>445</v>
      </c>
      <c r="H24" s="485">
        <v>437</v>
      </c>
      <c r="I24" s="485">
        <v>448</v>
      </c>
      <c r="J24" s="485">
        <v>448</v>
      </c>
      <c r="K24" s="485">
        <v>449</v>
      </c>
      <c r="L24" s="485">
        <v>445</v>
      </c>
      <c r="M24" s="485">
        <v>439</v>
      </c>
      <c r="N24" s="485">
        <v>434</v>
      </c>
    </row>
    <row r="25" spans="1:14" ht="20.100000000000001" customHeight="1" x14ac:dyDescent="0.2">
      <c r="A25" s="484" t="s">
        <v>192</v>
      </c>
      <c r="B25" s="473" t="s">
        <v>428</v>
      </c>
      <c r="C25" s="473" t="s">
        <v>127</v>
      </c>
      <c r="D25" s="485">
        <v>318</v>
      </c>
      <c r="E25" s="485">
        <v>323</v>
      </c>
      <c r="F25" s="485">
        <v>328</v>
      </c>
      <c r="G25" s="485">
        <v>322</v>
      </c>
      <c r="H25" s="485">
        <v>324</v>
      </c>
      <c r="I25" s="485">
        <v>328</v>
      </c>
      <c r="J25" s="485">
        <v>331</v>
      </c>
      <c r="K25" s="485">
        <v>334</v>
      </c>
      <c r="L25" s="485">
        <v>327</v>
      </c>
      <c r="M25" s="485">
        <v>332</v>
      </c>
      <c r="N25" s="485">
        <v>334</v>
      </c>
    </row>
    <row r="26" spans="1:14" ht="20.100000000000001" customHeight="1" x14ac:dyDescent="0.2">
      <c r="A26" s="484" t="s">
        <v>195</v>
      </c>
      <c r="B26" s="473" t="s">
        <v>429</v>
      </c>
      <c r="C26" s="473" t="s">
        <v>127</v>
      </c>
      <c r="D26" s="485">
        <v>227</v>
      </c>
      <c r="E26" s="485">
        <v>233</v>
      </c>
      <c r="F26" s="485">
        <v>243</v>
      </c>
      <c r="G26" s="485">
        <v>253</v>
      </c>
      <c r="H26" s="485">
        <v>266</v>
      </c>
      <c r="I26" s="485">
        <v>261</v>
      </c>
      <c r="J26" s="485">
        <v>258</v>
      </c>
      <c r="K26" s="485">
        <v>265</v>
      </c>
      <c r="L26" s="485">
        <v>259</v>
      </c>
      <c r="M26" s="485">
        <v>261</v>
      </c>
      <c r="N26" s="485">
        <v>260</v>
      </c>
    </row>
    <row r="27" spans="1:14" ht="20.100000000000001" customHeight="1" x14ac:dyDescent="0.2">
      <c r="A27" s="484" t="s">
        <v>195</v>
      </c>
      <c r="B27" s="473" t="s">
        <v>430</v>
      </c>
      <c r="C27" s="473" t="s">
        <v>127</v>
      </c>
      <c r="D27" s="485">
        <v>433</v>
      </c>
      <c r="E27" s="485">
        <v>476</v>
      </c>
      <c r="F27" s="485">
        <v>477</v>
      </c>
      <c r="G27" s="485">
        <v>476</v>
      </c>
      <c r="H27" s="485">
        <v>473</v>
      </c>
      <c r="I27" s="485">
        <v>474</v>
      </c>
      <c r="J27" s="485">
        <v>473</v>
      </c>
      <c r="K27" s="485">
        <v>478</v>
      </c>
      <c r="L27" s="485">
        <v>475</v>
      </c>
      <c r="M27" s="485">
        <v>473</v>
      </c>
      <c r="N27" s="485">
        <v>471</v>
      </c>
    </row>
    <row r="28" spans="1:14" ht="20.100000000000001" customHeight="1" x14ac:dyDescent="0.2">
      <c r="A28" s="484" t="s">
        <v>200</v>
      </c>
      <c r="B28" s="473" t="s">
        <v>431</v>
      </c>
      <c r="C28" s="473" t="s">
        <v>127</v>
      </c>
      <c r="D28" s="485">
        <v>262</v>
      </c>
      <c r="E28" s="485">
        <v>261</v>
      </c>
      <c r="F28" s="485">
        <v>260</v>
      </c>
      <c r="G28" s="485">
        <v>259</v>
      </c>
      <c r="H28" s="485">
        <v>258</v>
      </c>
      <c r="I28" s="485">
        <v>253</v>
      </c>
      <c r="J28" s="485">
        <v>269</v>
      </c>
      <c r="K28" s="485">
        <v>282</v>
      </c>
      <c r="L28" s="485">
        <v>294</v>
      </c>
      <c r="M28" s="485">
        <v>305</v>
      </c>
      <c r="N28" s="485">
        <v>304</v>
      </c>
    </row>
    <row r="29" spans="1:14" ht="20.100000000000001" customHeight="1" x14ac:dyDescent="0.2">
      <c r="A29" s="484" t="s">
        <v>202</v>
      </c>
      <c r="B29" s="473" t="s">
        <v>432</v>
      </c>
      <c r="C29" s="473" t="s">
        <v>132</v>
      </c>
      <c r="D29" s="485" t="s">
        <v>496</v>
      </c>
      <c r="E29" s="485">
        <v>64</v>
      </c>
      <c r="F29" s="485">
        <v>127</v>
      </c>
      <c r="G29" s="485">
        <v>189</v>
      </c>
      <c r="H29" s="485">
        <v>252</v>
      </c>
      <c r="I29" s="485">
        <v>253</v>
      </c>
      <c r="J29" s="485">
        <v>252</v>
      </c>
      <c r="K29" s="485">
        <v>254</v>
      </c>
      <c r="L29" s="485">
        <v>252</v>
      </c>
      <c r="M29" s="485">
        <v>254</v>
      </c>
      <c r="N29" s="485">
        <v>253</v>
      </c>
    </row>
    <row r="30" spans="1:14" ht="20.100000000000001" customHeight="1" x14ac:dyDescent="0.2">
      <c r="A30" s="484" t="s">
        <v>205</v>
      </c>
      <c r="B30" s="473" t="s">
        <v>433</v>
      </c>
      <c r="C30" s="473" t="s">
        <v>127</v>
      </c>
      <c r="D30" s="485">
        <v>517</v>
      </c>
      <c r="E30" s="485">
        <v>514</v>
      </c>
      <c r="F30" s="485">
        <v>517</v>
      </c>
      <c r="G30" s="485">
        <v>520</v>
      </c>
      <c r="H30" s="485">
        <v>529</v>
      </c>
      <c r="I30" s="485">
        <v>526</v>
      </c>
      <c r="J30" s="485">
        <v>522</v>
      </c>
      <c r="K30" s="485">
        <v>521</v>
      </c>
      <c r="L30" s="485">
        <v>522</v>
      </c>
      <c r="M30" s="485">
        <v>524</v>
      </c>
      <c r="N30" s="485">
        <v>519</v>
      </c>
    </row>
    <row r="31" spans="1:14" ht="20.100000000000001" customHeight="1" x14ac:dyDescent="0.2">
      <c r="A31" s="484" t="s">
        <v>209</v>
      </c>
      <c r="B31" s="473" t="s">
        <v>434</v>
      </c>
      <c r="C31" s="473" t="s">
        <v>132</v>
      </c>
      <c r="D31" s="485">
        <v>150</v>
      </c>
      <c r="E31" s="485">
        <v>148</v>
      </c>
      <c r="F31" s="485">
        <v>148</v>
      </c>
      <c r="G31" s="485">
        <v>143</v>
      </c>
      <c r="H31" s="485">
        <v>139</v>
      </c>
      <c r="I31" s="485">
        <v>137</v>
      </c>
      <c r="J31" s="485">
        <v>137</v>
      </c>
      <c r="K31" s="485">
        <v>140</v>
      </c>
      <c r="L31" s="485">
        <v>144</v>
      </c>
      <c r="M31" s="485">
        <v>139</v>
      </c>
      <c r="N31" s="485">
        <v>142</v>
      </c>
    </row>
    <row r="32" spans="1:14" ht="20.100000000000001" customHeight="1" x14ac:dyDescent="0.2">
      <c r="A32" s="484" t="s">
        <v>209</v>
      </c>
      <c r="B32" s="473" t="s">
        <v>435</v>
      </c>
      <c r="C32" s="473" t="s">
        <v>132</v>
      </c>
      <c r="D32" s="485">
        <v>601</v>
      </c>
      <c r="E32" s="485">
        <v>608</v>
      </c>
      <c r="F32" s="485">
        <v>595</v>
      </c>
      <c r="G32" s="485">
        <v>599</v>
      </c>
      <c r="H32" s="485">
        <v>609</v>
      </c>
      <c r="I32" s="485">
        <v>626</v>
      </c>
      <c r="J32" s="485">
        <v>627</v>
      </c>
      <c r="K32" s="485">
        <v>628</v>
      </c>
      <c r="L32" s="485">
        <v>630</v>
      </c>
      <c r="M32" s="485">
        <v>634</v>
      </c>
      <c r="N32" s="485">
        <v>652</v>
      </c>
    </row>
    <row r="33" spans="1:14" ht="20.100000000000001" customHeight="1" x14ac:dyDescent="0.2">
      <c r="A33" s="484" t="s">
        <v>209</v>
      </c>
      <c r="B33" s="473" t="s">
        <v>436</v>
      </c>
      <c r="C33" s="473" t="s">
        <v>132</v>
      </c>
      <c r="D33" s="485">
        <v>760</v>
      </c>
      <c r="E33" s="485">
        <v>768</v>
      </c>
      <c r="F33" s="485">
        <v>785</v>
      </c>
      <c r="G33" s="485">
        <v>803</v>
      </c>
      <c r="H33" s="485">
        <v>823</v>
      </c>
      <c r="I33" s="485">
        <v>847</v>
      </c>
      <c r="J33" s="485">
        <v>866</v>
      </c>
      <c r="K33" s="485">
        <v>885</v>
      </c>
      <c r="L33" s="485">
        <v>887</v>
      </c>
      <c r="M33" s="485">
        <v>879</v>
      </c>
      <c r="N33" s="485">
        <v>883</v>
      </c>
    </row>
    <row r="34" spans="1:14" ht="20.100000000000001" customHeight="1" x14ac:dyDescent="0.2">
      <c r="A34" s="484" t="s">
        <v>217</v>
      </c>
      <c r="B34" s="473" t="s">
        <v>437</v>
      </c>
      <c r="C34" s="473" t="s">
        <v>132</v>
      </c>
      <c r="D34" s="485">
        <v>428</v>
      </c>
      <c r="E34" s="485">
        <v>477</v>
      </c>
      <c r="F34" s="485">
        <v>517</v>
      </c>
      <c r="G34" s="485">
        <v>567</v>
      </c>
      <c r="H34" s="485">
        <v>567</v>
      </c>
      <c r="I34" s="485">
        <v>577</v>
      </c>
      <c r="J34" s="485">
        <v>567</v>
      </c>
      <c r="K34" s="485">
        <v>571</v>
      </c>
      <c r="L34" s="485">
        <v>574</v>
      </c>
      <c r="M34" s="485">
        <v>573</v>
      </c>
      <c r="N34" s="485">
        <v>586</v>
      </c>
    </row>
    <row r="35" spans="1:14" ht="20.100000000000001" customHeight="1" x14ac:dyDescent="0.2">
      <c r="A35" s="484" t="s">
        <v>217</v>
      </c>
      <c r="B35" s="473" t="s">
        <v>438</v>
      </c>
      <c r="C35" s="473" t="s">
        <v>127</v>
      </c>
      <c r="D35" s="485">
        <v>431</v>
      </c>
      <c r="E35" s="485">
        <v>436</v>
      </c>
      <c r="F35" s="485">
        <v>439</v>
      </c>
      <c r="G35" s="485">
        <v>447</v>
      </c>
      <c r="H35" s="485">
        <v>461</v>
      </c>
      <c r="I35" s="485">
        <v>472</v>
      </c>
      <c r="J35" s="485">
        <v>468</v>
      </c>
      <c r="K35" s="485">
        <v>474</v>
      </c>
      <c r="L35" s="485">
        <v>471</v>
      </c>
      <c r="M35" s="485">
        <v>472</v>
      </c>
      <c r="N35" s="485">
        <v>473</v>
      </c>
    </row>
    <row r="36" spans="1:14" ht="20.100000000000001" customHeight="1" x14ac:dyDescent="0.2">
      <c r="A36" s="484" t="s">
        <v>223</v>
      </c>
      <c r="B36" s="473" t="s">
        <v>439</v>
      </c>
      <c r="C36" s="473" t="s">
        <v>127</v>
      </c>
      <c r="D36" s="485">
        <v>412</v>
      </c>
      <c r="E36" s="485">
        <v>414</v>
      </c>
      <c r="F36" s="485">
        <v>415</v>
      </c>
      <c r="G36" s="485">
        <v>428</v>
      </c>
      <c r="H36" s="485">
        <v>443</v>
      </c>
      <c r="I36" s="485">
        <v>459</v>
      </c>
      <c r="J36" s="485">
        <v>471</v>
      </c>
      <c r="K36" s="485">
        <v>469</v>
      </c>
      <c r="L36" s="485">
        <v>460</v>
      </c>
      <c r="M36" s="485">
        <v>458</v>
      </c>
      <c r="N36" s="485">
        <v>455</v>
      </c>
    </row>
    <row r="37" spans="1:14" ht="20.100000000000001" customHeight="1" x14ac:dyDescent="0.2">
      <c r="A37" s="484" t="s">
        <v>227</v>
      </c>
      <c r="B37" s="473" t="s">
        <v>440</v>
      </c>
      <c r="C37" s="473" t="s">
        <v>127</v>
      </c>
      <c r="D37" s="485">
        <v>142</v>
      </c>
      <c r="E37" s="485">
        <v>141</v>
      </c>
      <c r="F37" s="485">
        <v>139</v>
      </c>
      <c r="G37" s="485">
        <v>143</v>
      </c>
      <c r="H37" s="485">
        <v>148</v>
      </c>
      <c r="I37" s="485">
        <v>150</v>
      </c>
      <c r="J37" s="485">
        <v>155</v>
      </c>
      <c r="K37" s="485">
        <v>160</v>
      </c>
      <c r="L37" s="485">
        <v>155</v>
      </c>
      <c r="M37" s="485">
        <v>158</v>
      </c>
      <c r="N37" s="485">
        <v>158</v>
      </c>
    </row>
    <row r="38" spans="1:14" ht="20.100000000000001" customHeight="1" x14ac:dyDescent="0.2">
      <c r="A38" s="484" t="s">
        <v>230</v>
      </c>
      <c r="B38" s="473" t="s">
        <v>441</v>
      </c>
      <c r="C38" s="473" t="s">
        <v>127</v>
      </c>
      <c r="D38" s="485">
        <v>423</v>
      </c>
      <c r="E38" s="485">
        <v>425</v>
      </c>
      <c r="F38" s="485">
        <v>426</v>
      </c>
      <c r="G38" s="485">
        <v>432</v>
      </c>
      <c r="H38" s="485">
        <v>433</v>
      </c>
      <c r="I38" s="485">
        <v>429</v>
      </c>
      <c r="J38" s="485">
        <v>432</v>
      </c>
      <c r="K38" s="485">
        <v>432</v>
      </c>
      <c r="L38" s="485">
        <v>431</v>
      </c>
      <c r="M38" s="485">
        <v>427</v>
      </c>
      <c r="N38" s="485">
        <v>425</v>
      </c>
    </row>
    <row r="39" spans="1:14" ht="20.100000000000001" customHeight="1" x14ac:dyDescent="0.2">
      <c r="A39" s="484" t="s">
        <v>230</v>
      </c>
      <c r="B39" s="473" t="s">
        <v>442</v>
      </c>
      <c r="C39" s="473" t="s">
        <v>132</v>
      </c>
      <c r="D39" s="485" t="s">
        <v>496</v>
      </c>
      <c r="E39" s="485">
        <v>42</v>
      </c>
      <c r="F39" s="485">
        <v>84</v>
      </c>
      <c r="G39" s="485">
        <v>126</v>
      </c>
      <c r="H39" s="485">
        <v>168</v>
      </c>
      <c r="I39" s="485">
        <v>167</v>
      </c>
      <c r="J39" s="485">
        <v>167</v>
      </c>
      <c r="K39" s="485">
        <v>185</v>
      </c>
      <c r="L39" s="485">
        <v>206</v>
      </c>
      <c r="M39" s="485">
        <v>226</v>
      </c>
      <c r="N39" s="485">
        <v>242</v>
      </c>
    </row>
    <row r="40" spans="1:14" ht="20.100000000000001" customHeight="1" x14ac:dyDescent="0.2">
      <c r="A40" s="484" t="s">
        <v>237</v>
      </c>
      <c r="B40" s="473" t="s">
        <v>443</v>
      </c>
      <c r="C40" s="473" t="s">
        <v>132</v>
      </c>
      <c r="D40" s="485">
        <v>345</v>
      </c>
      <c r="E40" s="485">
        <v>341</v>
      </c>
      <c r="F40" s="485">
        <v>345</v>
      </c>
      <c r="G40" s="485">
        <v>342</v>
      </c>
      <c r="H40" s="485">
        <v>340</v>
      </c>
      <c r="I40" s="485">
        <v>336</v>
      </c>
      <c r="J40" s="485">
        <v>369</v>
      </c>
      <c r="K40" s="485">
        <v>405</v>
      </c>
      <c r="L40" s="485">
        <v>429</v>
      </c>
      <c r="M40" s="485">
        <v>460</v>
      </c>
      <c r="N40" s="485">
        <v>464</v>
      </c>
    </row>
    <row r="41" spans="1:14" ht="20.100000000000001" customHeight="1" x14ac:dyDescent="0.2">
      <c r="A41" s="484" t="s">
        <v>237</v>
      </c>
      <c r="B41" s="473" t="s">
        <v>444</v>
      </c>
      <c r="C41" s="473" t="s">
        <v>127</v>
      </c>
      <c r="D41" s="485">
        <v>187</v>
      </c>
      <c r="E41" s="485">
        <v>189</v>
      </c>
      <c r="F41" s="485">
        <v>190</v>
      </c>
      <c r="G41" s="485">
        <v>190</v>
      </c>
      <c r="H41" s="485">
        <v>191</v>
      </c>
      <c r="I41" s="485">
        <v>195</v>
      </c>
      <c r="J41" s="485">
        <v>198</v>
      </c>
      <c r="K41" s="485">
        <v>202</v>
      </c>
      <c r="L41" s="485">
        <v>210</v>
      </c>
      <c r="M41" s="485">
        <v>218</v>
      </c>
      <c r="N41" s="485">
        <v>221</v>
      </c>
    </row>
    <row r="42" spans="1:14" ht="20.100000000000001" customHeight="1" x14ac:dyDescent="0.2">
      <c r="A42" s="484" t="s">
        <v>242</v>
      </c>
      <c r="B42" s="473" t="s">
        <v>445</v>
      </c>
      <c r="C42" s="473" t="s">
        <v>127</v>
      </c>
      <c r="D42" s="485">
        <v>313</v>
      </c>
      <c r="E42" s="485">
        <v>312</v>
      </c>
      <c r="F42" s="485">
        <v>315</v>
      </c>
      <c r="G42" s="485">
        <v>316</v>
      </c>
      <c r="H42" s="485">
        <v>314</v>
      </c>
      <c r="I42" s="485">
        <v>319</v>
      </c>
      <c r="J42" s="485">
        <v>341</v>
      </c>
      <c r="K42" s="485">
        <v>340</v>
      </c>
      <c r="L42" s="485">
        <v>341</v>
      </c>
      <c r="M42" s="485">
        <v>343</v>
      </c>
      <c r="N42" s="485">
        <v>331</v>
      </c>
    </row>
    <row r="43" spans="1:14" ht="20.100000000000001" customHeight="1" x14ac:dyDescent="0.2">
      <c r="A43" s="484" t="s">
        <v>245</v>
      </c>
      <c r="B43" s="473" t="s">
        <v>246</v>
      </c>
      <c r="C43" s="473" t="s">
        <v>127</v>
      </c>
      <c r="D43" s="485">
        <v>411</v>
      </c>
      <c r="E43" s="485">
        <v>409</v>
      </c>
      <c r="F43" s="485">
        <v>399</v>
      </c>
      <c r="G43" s="485">
        <v>405</v>
      </c>
      <c r="H43" s="485">
        <v>415</v>
      </c>
      <c r="I43" s="485">
        <v>410</v>
      </c>
      <c r="J43" s="485">
        <v>426</v>
      </c>
      <c r="K43" s="485">
        <v>429</v>
      </c>
      <c r="L43" s="485">
        <v>440</v>
      </c>
      <c r="M43" s="485">
        <v>439</v>
      </c>
      <c r="N43" s="485">
        <v>440</v>
      </c>
    </row>
    <row r="44" spans="1:14" ht="20.100000000000001" customHeight="1" x14ac:dyDescent="0.2">
      <c r="A44" s="484" t="s">
        <v>249</v>
      </c>
      <c r="B44" s="473" t="s">
        <v>446</v>
      </c>
      <c r="C44" s="473" t="s">
        <v>132</v>
      </c>
      <c r="D44" s="485">
        <v>321</v>
      </c>
      <c r="E44" s="485">
        <v>324</v>
      </c>
      <c r="F44" s="485">
        <v>316</v>
      </c>
      <c r="G44" s="485">
        <v>318</v>
      </c>
      <c r="H44" s="485">
        <v>320</v>
      </c>
      <c r="I44" s="485">
        <v>322</v>
      </c>
      <c r="J44" s="485">
        <v>332</v>
      </c>
      <c r="K44" s="485">
        <v>354</v>
      </c>
      <c r="L44" s="485">
        <v>363</v>
      </c>
      <c r="M44" s="485">
        <v>382</v>
      </c>
      <c r="N44" s="485">
        <v>380</v>
      </c>
    </row>
    <row r="45" spans="1:14" ht="20.100000000000001" customHeight="1" x14ac:dyDescent="0.2">
      <c r="A45" s="484" t="s">
        <v>249</v>
      </c>
      <c r="B45" s="473" t="s">
        <v>447</v>
      </c>
      <c r="C45" s="473" t="s">
        <v>132</v>
      </c>
      <c r="D45" s="480">
        <v>1315</v>
      </c>
      <c r="E45" s="480">
        <v>1444</v>
      </c>
      <c r="F45" s="480">
        <v>1452</v>
      </c>
      <c r="G45" s="480">
        <v>1479</v>
      </c>
      <c r="H45" s="480">
        <v>1509</v>
      </c>
      <c r="I45" s="480">
        <v>1515</v>
      </c>
      <c r="J45" s="480">
        <v>1535</v>
      </c>
      <c r="K45" s="480">
        <v>1520</v>
      </c>
      <c r="L45" s="480">
        <v>1522</v>
      </c>
      <c r="M45" s="480">
        <v>1525</v>
      </c>
      <c r="N45" s="480">
        <v>1516</v>
      </c>
    </row>
    <row r="46" spans="1:14" ht="20.100000000000001" customHeight="1" x14ac:dyDescent="0.2">
      <c r="A46" s="484" t="s">
        <v>249</v>
      </c>
      <c r="B46" s="473" t="s">
        <v>448</v>
      </c>
      <c r="C46" s="473" t="s">
        <v>127</v>
      </c>
      <c r="D46" s="485">
        <v>160</v>
      </c>
      <c r="E46" s="485">
        <v>165</v>
      </c>
      <c r="F46" s="485">
        <v>166</v>
      </c>
      <c r="G46" s="485">
        <v>168</v>
      </c>
      <c r="H46" s="485">
        <v>172</v>
      </c>
      <c r="I46" s="485">
        <v>175</v>
      </c>
      <c r="J46" s="485">
        <v>178</v>
      </c>
      <c r="K46" s="485">
        <v>178</v>
      </c>
      <c r="L46" s="485">
        <v>182</v>
      </c>
      <c r="M46" s="485">
        <v>179</v>
      </c>
      <c r="N46" s="485">
        <v>181</v>
      </c>
    </row>
    <row r="47" spans="1:14" ht="20.100000000000001" customHeight="1" x14ac:dyDescent="0.2">
      <c r="A47" s="484" t="s">
        <v>249</v>
      </c>
      <c r="B47" s="473" t="s">
        <v>449</v>
      </c>
      <c r="C47" s="473" t="s">
        <v>132</v>
      </c>
      <c r="D47" s="485" t="s">
        <v>496</v>
      </c>
      <c r="E47" s="485" t="s">
        <v>496</v>
      </c>
      <c r="F47" s="485" t="s">
        <v>496</v>
      </c>
      <c r="G47" s="485" t="s">
        <v>496</v>
      </c>
      <c r="H47" s="485">
        <v>112</v>
      </c>
      <c r="I47" s="485">
        <v>217</v>
      </c>
      <c r="J47" s="485">
        <v>324</v>
      </c>
      <c r="K47" s="485">
        <v>432</v>
      </c>
      <c r="L47" s="485">
        <v>440</v>
      </c>
      <c r="M47" s="485">
        <v>441</v>
      </c>
      <c r="N47" s="485">
        <v>455</v>
      </c>
    </row>
    <row r="48" spans="1:14" ht="20.100000000000001" customHeight="1" x14ac:dyDescent="0.2">
      <c r="A48" s="484" t="s">
        <v>249</v>
      </c>
      <c r="B48" s="473" t="s">
        <v>450</v>
      </c>
      <c r="C48" s="473" t="s">
        <v>127</v>
      </c>
      <c r="D48" s="485">
        <v>401</v>
      </c>
      <c r="E48" s="485">
        <v>404</v>
      </c>
      <c r="F48" s="485">
        <v>407</v>
      </c>
      <c r="G48" s="485">
        <v>404</v>
      </c>
      <c r="H48" s="485">
        <v>408</v>
      </c>
      <c r="I48" s="485">
        <v>405</v>
      </c>
      <c r="J48" s="485">
        <v>415</v>
      </c>
      <c r="K48" s="485">
        <v>421</v>
      </c>
      <c r="L48" s="485">
        <v>427</v>
      </c>
      <c r="M48" s="485">
        <v>427</v>
      </c>
      <c r="N48" s="485">
        <v>424</v>
      </c>
    </row>
    <row r="49" spans="1:14" ht="20.100000000000001" customHeight="1" x14ac:dyDescent="0.2">
      <c r="A49" s="484" t="s">
        <v>263</v>
      </c>
      <c r="B49" s="473" t="s">
        <v>451</v>
      </c>
      <c r="C49" s="473" t="s">
        <v>127</v>
      </c>
      <c r="D49" s="485">
        <v>325</v>
      </c>
      <c r="E49" s="485">
        <v>327</v>
      </c>
      <c r="F49" s="485">
        <v>326</v>
      </c>
      <c r="G49" s="485">
        <v>324</v>
      </c>
      <c r="H49" s="485">
        <v>324</v>
      </c>
      <c r="I49" s="485">
        <v>328</v>
      </c>
      <c r="J49" s="485">
        <v>333</v>
      </c>
      <c r="K49" s="485">
        <v>331</v>
      </c>
      <c r="L49" s="485">
        <v>335</v>
      </c>
      <c r="M49" s="485">
        <v>334</v>
      </c>
      <c r="N49" s="485">
        <v>338</v>
      </c>
    </row>
    <row r="50" spans="1:14" ht="20.100000000000001" customHeight="1" x14ac:dyDescent="0.2">
      <c r="A50" s="484" t="s">
        <v>263</v>
      </c>
      <c r="B50" s="473" t="s">
        <v>764</v>
      </c>
      <c r="C50" s="473" t="s">
        <v>127</v>
      </c>
      <c r="D50" s="485">
        <v>104</v>
      </c>
      <c r="E50" s="485">
        <v>154</v>
      </c>
      <c r="F50" s="485">
        <v>206</v>
      </c>
      <c r="G50" s="485">
        <v>206</v>
      </c>
      <c r="H50" s="485">
        <v>208</v>
      </c>
      <c r="I50" s="485">
        <v>213</v>
      </c>
      <c r="J50" s="485">
        <v>209</v>
      </c>
      <c r="K50" s="485">
        <v>209</v>
      </c>
      <c r="L50" s="485">
        <v>209</v>
      </c>
      <c r="M50" s="485">
        <v>207</v>
      </c>
      <c r="N50" s="485">
        <v>206</v>
      </c>
    </row>
    <row r="51" spans="1:14" ht="20.100000000000001" customHeight="1" x14ac:dyDescent="0.2">
      <c r="A51" s="484" t="s">
        <v>267</v>
      </c>
      <c r="B51" s="473" t="s">
        <v>453</v>
      </c>
      <c r="C51" s="473" t="s">
        <v>127</v>
      </c>
      <c r="D51" s="485">
        <v>430</v>
      </c>
      <c r="E51" s="485">
        <v>430</v>
      </c>
      <c r="F51" s="485">
        <v>442</v>
      </c>
      <c r="G51" s="485">
        <v>444</v>
      </c>
      <c r="H51" s="485">
        <v>439</v>
      </c>
      <c r="I51" s="485">
        <v>439</v>
      </c>
      <c r="J51" s="485">
        <v>452</v>
      </c>
      <c r="K51" s="485">
        <v>457</v>
      </c>
      <c r="L51" s="485">
        <v>467</v>
      </c>
      <c r="M51" s="485">
        <v>474</v>
      </c>
      <c r="N51" s="485">
        <v>480</v>
      </c>
    </row>
    <row r="52" spans="1:14" ht="20.100000000000001" customHeight="1" x14ac:dyDescent="0.2">
      <c r="A52" s="484" t="s">
        <v>267</v>
      </c>
      <c r="B52" s="473" t="s">
        <v>454</v>
      </c>
      <c r="C52" s="473" t="s">
        <v>132</v>
      </c>
      <c r="D52" s="485">
        <v>289</v>
      </c>
      <c r="E52" s="485">
        <v>292</v>
      </c>
      <c r="F52" s="485">
        <v>295</v>
      </c>
      <c r="G52" s="485">
        <v>292</v>
      </c>
      <c r="H52" s="485">
        <v>302</v>
      </c>
      <c r="I52" s="485">
        <v>306</v>
      </c>
      <c r="J52" s="485">
        <v>301</v>
      </c>
      <c r="K52" s="485">
        <v>298</v>
      </c>
      <c r="L52" s="485">
        <v>299</v>
      </c>
      <c r="M52" s="485">
        <v>305</v>
      </c>
      <c r="N52" s="485">
        <v>310</v>
      </c>
    </row>
    <row r="53" spans="1:14" ht="20.100000000000001" customHeight="1" x14ac:dyDescent="0.2">
      <c r="A53" s="484" t="s">
        <v>272</v>
      </c>
      <c r="B53" s="473" t="s">
        <v>455</v>
      </c>
      <c r="C53" s="473" t="s">
        <v>127</v>
      </c>
      <c r="D53" s="485">
        <v>227</v>
      </c>
      <c r="E53" s="485">
        <v>230</v>
      </c>
      <c r="F53" s="485">
        <v>230</v>
      </c>
      <c r="G53" s="485">
        <v>231</v>
      </c>
      <c r="H53" s="485">
        <v>232</v>
      </c>
      <c r="I53" s="485">
        <v>230</v>
      </c>
      <c r="J53" s="485">
        <v>230</v>
      </c>
      <c r="K53" s="485">
        <v>232</v>
      </c>
      <c r="L53" s="485">
        <v>232</v>
      </c>
      <c r="M53" s="485">
        <v>235</v>
      </c>
      <c r="N53" s="485">
        <v>240</v>
      </c>
    </row>
    <row r="54" spans="1:14" ht="20.100000000000001" customHeight="1" x14ac:dyDescent="0.2">
      <c r="A54" s="484" t="s">
        <v>276</v>
      </c>
      <c r="B54" s="473" t="s">
        <v>456</v>
      </c>
      <c r="C54" s="473" t="s">
        <v>127</v>
      </c>
      <c r="D54" s="485">
        <v>304</v>
      </c>
      <c r="E54" s="485">
        <v>304</v>
      </c>
      <c r="F54" s="485">
        <v>303</v>
      </c>
      <c r="G54" s="485">
        <v>298</v>
      </c>
      <c r="H54" s="485">
        <v>294</v>
      </c>
      <c r="I54" s="485">
        <v>289</v>
      </c>
      <c r="J54" s="485">
        <v>296</v>
      </c>
      <c r="K54" s="485">
        <v>299</v>
      </c>
      <c r="L54" s="485">
        <v>292</v>
      </c>
      <c r="M54" s="485">
        <v>289</v>
      </c>
      <c r="N54" s="485">
        <v>288</v>
      </c>
    </row>
    <row r="55" spans="1:14" ht="20.100000000000001" customHeight="1" x14ac:dyDescent="0.2">
      <c r="A55" s="484" t="s">
        <v>279</v>
      </c>
      <c r="B55" s="473" t="s">
        <v>457</v>
      </c>
      <c r="C55" s="473" t="s">
        <v>283</v>
      </c>
      <c r="D55" s="485">
        <v>538</v>
      </c>
      <c r="E55" s="485">
        <v>546</v>
      </c>
      <c r="F55" s="485">
        <v>558</v>
      </c>
      <c r="G55" s="485">
        <v>559</v>
      </c>
      <c r="H55" s="485">
        <v>555</v>
      </c>
      <c r="I55" s="485">
        <v>555</v>
      </c>
      <c r="J55" s="485">
        <v>581</v>
      </c>
      <c r="K55" s="485">
        <v>586</v>
      </c>
      <c r="L55" s="485">
        <v>583</v>
      </c>
      <c r="M55" s="485">
        <v>582</v>
      </c>
      <c r="N55" s="485">
        <v>584</v>
      </c>
    </row>
    <row r="56" spans="1:14" ht="20.100000000000001" customHeight="1" x14ac:dyDescent="0.2">
      <c r="A56" s="484" t="s">
        <v>279</v>
      </c>
      <c r="B56" s="473" t="s">
        <v>458</v>
      </c>
      <c r="C56" s="473" t="s">
        <v>132</v>
      </c>
      <c r="D56" s="485">
        <v>536</v>
      </c>
      <c r="E56" s="485">
        <v>542</v>
      </c>
      <c r="F56" s="485">
        <v>530</v>
      </c>
      <c r="G56" s="485">
        <v>534</v>
      </c>
      <c r="H56" s="485">
        <v>541</v>
      </c>
      <c r="I56" s="485">
        <v>556</v>
      </c>
      <c r="J56" s="485">
        <v>568</v>
      </c>
      <c r="K56" s="485">
        <v>580</v>
      </c>
      <c r="L56" s="485">
        <v>592</v>
      </c>
      <c r="M56" s="485">
        <v>627</v>
      </c>
      <c r="N56" s="485">
        <v>655</v>
      </c>
    </row>
    <row r="57" spans="1:14" ht="20.100000000000001" customHeight="1" x14ac:dyDescent="0.2">
      <c r="A57" s="484" t="s">
        <v>279</v>
      </c>
      <c r="B57" s="473" t="s">
        <v>459</v>
      </c>
      <c r="C57" s="473" t="s">
        <v>283</v>
      </c>
      <c r="D57" s="485">
        <v>317</v>
      </c>
      <c r="E57" s="485">
        <v>321</v>
      </c>
      <c r="F57" s="485">
        <v>324</v>
      </c>
      <c r="G57" s="485">
        <v>324</v>
      </c>
      <c r="H57" s="485">
        <v>326</v>
      </c>
      <c r="I57" s="485">
        <v>327</v>
      </c>
      <c r="J57" s="485">
        <v>322</v>
      </c>
      <c r="K57" s="485">
        <v>326</v>
      </c>
      <c r="L57" s="485">
        <v>330</v>
      </c>
      <c r="M57" s="485">
        <v>331</v>
      </c>
      <c r="N57" s="485">
        <v>330</v>
      </c>
    </row>
    <row r="58" spans="1:14" ht="20.100000000000001" customHeight="1" x14ac:dyDescent="0.2">
      <c r="A58" s="484" t="s">
        <v>288</v>
      </c>
      <c r="B58" s="473" t="s">
        <v>460</v>
      </c>
      <c r="C58" s="473" t="s">
        <v>127</v>
      </c>
      <c r="D58" s="485">
        <v>272</v>
      </c>
      <c r="E58" s="485">
        <v>288</v>
      </c>
      <c r="F58" s="485">
        <v>290</v>
      </c>
      <c r="G58" s="485">
        <v>293</v>
      </c>
      <c r="H58" s="485">
        <v>296</v>
      </c>
      <c r="I58" s="485">
        <v>294</v>
      </c>
      <c r="J58" s="485">
        <v>296</v>
      </c>
      <c r="K58" s="485">
        <v>302</v>
      </c>
      <c r="L58" s="485">
        <v>310</v>
      </c>
      <c r="M58" s="485">
        <v>311</v>
      </c>
      <c r="N58" s="485">
        <v>310</v>
      </c>
    </row>
    <row r="59" spans="1:14" ht="20.100000000000001" customHeight="1" x14ac:dyDescent="0.2">
      <c r="A59" s="484" t="s">
        <v>291</v>
      </c>
      <c r="B59" s="473" t="s">
        <v>461</v>
      </c>
      <c r="C59" s="473" t="s">
        <v>132</v>
      </c>
      <c r="D59" s="651">
        <v>0</v>
      </c>
      <c r="E59" s="651">
        <v>0</v>
      </c>
      <c r="F59" s="651">
        <v>0</v>
      </c>
      <c r="G59" s="651">
        <v>0</v>
      </c>
      <c r="H59" s="651">
        <v>0</v>
      </c>
      <c r="I59" s="651">
        <v>0</v>
      </c>
      <c r="J59" s="651">
        <v>0</v>
      </c>
      <c r="K59" s="651">
        <v>0</v>
      </c>
      <c r="L59" s="651">
        <v>0</v>
      </c>
      <c r="M59" s="651">
        <v>0</v>
      </c>
      <c r="N59" s="485">
        <v>80</v>
      </c>
    </row>
    <row r="60" spans="1:14" ht="20.100000000000001" customHeight="1" x14ac:dyDescent="0.2">
      <c r="A60" s="484" t="s">
        <v>291</v>
      </c>
      <c r="B60" s="473" t="s">
        <v>462</v>
      </c>
      <c r="C60" s="473" t="s">
        <v>132</v>
      </c>
      <c r="D60" s="485">
        <v>227</v>
      </c>
      <c r="E60" s="485">
        <v>230</v>
      </c>
      <c r="F60" s="485">
        <v>250</v>
      </c>
      <c r="G60" s="485">
        <v>242</v>
      </c>
      <c r="H60" s="485">
        <v>243</v>
      </c>
      <c r="I60" s="485">
        <v>237</v>
      </c>
      <c r="J60" s="485">
        <v>234</v>
      </c>
      <c r="K60" s="485">
        <v>243</v>
      </c>
      <c r="L60" s="485">
        <v>245</v>
      </c>
      <c r="M60" s="485">
        <v>267</v>
      </c>
      <c r="N60" s="485">
        <v>275</v>
      </c>
    </row>
    <row r="61" spans="1:14" ht="20.100000000000001" customHeight="1" x14ac:dyDescent="0.2">
      <c r="A61" s="484" t="s">
        <v>291</v>
      </c>
      <c r="B61" s="473" t="s">
        <v>464</v>
      </c>
      <c r="C61" s="473" t="s">
        <v>127</v>
      </c>
      <c r="D61" s="485">
        <v>336</v>
      </c>
      <c r="E61" s="485">
        <v>348</v>
      </c>
      <c r="F61" s="485">
        <v>355</v>
      </c>
      <c r="G61" s="485">
        <v>362</v>
      </c>
      <c r="H61" s="485">
        <v>371</v>
      </c>
      <c r="I61" s="485">
        <v>380</v>
      </c>
      <c r="J61" s="485">
        <v>383</v>
      </c>
      <c r="K61" s="485">
        <v>388</v>
      </c>
      <c r="L61" s="485">
        <v>386</v>
      </c>
      <c r="M61" s="485">
        <v>398</v>
      </c>
      <c r="N61" s="485">
        <v>404</v>
      </c>
    </row>
    <row r="62" spans="1:14" ht="20.100000000000001" customHeight="1" x14ac:dyDescent="0.2">
      <c r="A62" s="484" t="s">
        <v>300</v>
      </c>
      <c r="B62" s="473" t="s">
        <v>465</v>
      </c>
      <c r="C62" s="473" t="s">
        <v>127</v>
      </c>
      <c r="D62" s="485">
        <v>418</v>
      </c>
      <c r="E62" s="485">
        <v>417</v>
      </c>
      <c r="F62" s="485">
        <v>421</v>
      </c>
      <c r="G62" s="485">
        <v>419</v>
      </c>
      <c r="H62" s="485">
        <v>421</v>
      </c>
      <c r="I62" s="485">
        <v>421</v>
      </c>
      <c r="J62" s="485">
        <v>412</v>
      </c>
      <c r="K62" s="485">
        <v>412</v>
      </c>
      <c r="L62" s="485">
        <v>416</v>
      </c>
      <c r="M62" s="485">
        <v>416</v>
      </c>
      <c r="N62" s="485">
        <v>415</v>
      </c>
    </row>
    <row r="63" spans="1:14" ht="20.100000000000001" customHeight="1" x14ac:dyDescent="0.2">
      <c r="A63" s="484" t="s">
        <v>300</v>
      </c>
      <c r="B63" s="473" t="s">
        <v>765</v>
      </c>
      <c r="C63" s="473" t="s">
        <v>127</v>
      </c>
      <c r="D63" s="487">
        <v>0</v>
      </c>
      <c r="E63" s="487">
        <v>0</v>
      </c>
      <c r="F63" s="487">
        <v>0</v>
      </c>
      <c r="G63" s="487">
        <v>0</v>
      </c>
      <c r="H63" s="487">
        <v>0</v>
      </c>
      <c r="I63" s="487">
        <v>0</v>
      </c>
      <c r="J63" s="487">
        <v>0</v>
      </c>
      <c r="K63" s="487">
        <v>0</v>
      </c>
      <c r="L63" s="487">
        <v>0</v>
      </c>
      <c r="M63" s="485">
        <v>40</v>
      </c>
      <c r="N63" s="485">
        <v>101</v>
      </c>
    </row>
    <row r="64" spans="1:14" ht="20.100000000000001" customHeight="1" x14ac:dyDescent="0.2">
      <c r="A64" s="484" t="s">
        <v>300</v>
      </c>
      <c r="B64" s="473" t="s">
        <v>467</v>
      </c>
      <c r="C64" s="473" t="s">
        <v>127</v>
      </c>
      <c r="D64" s="485">
        <v>359</v>
      </c>
      <c r="E64" s="485">
        <v>371</v>
      </c>
      <c r="F64" s="485">
        <v>387</v>
      </c>
      <c r="G64" s="485">
        <v>402</v>
      </c>
      <c r="H64" s="485">
        <v>405</v>
      </c>
      <c r="I64" s="485">
        <v>406</v>
      </c>
      <c r="J64" s="485">
        <v>414</v>
      </c>
      <c r="K64" s="485">
        <v>420</v>
      </c>
      <c r="L64" s="485">
        <v>418</v>
      </c>
      <c r="M64" s="485">
        <v>423</v>
      </c>
      <c r="N64" s="485">
        <v>419</v>
      </c>
    </row>
    <row r="65" spans="1:14" ht="20.100000000000001" customHeight="1" x14ac:dyDescent="0.2">
      <c r="A65" s="484" t="s">
        <v>300</v>
      </c>
      <c r="B65" s="473" t="s">
        <v>468</v>
      </c>
      <c r="C65" s="473" t="s">
        <v>127</v>
      </c>
      <c r="D65" s="485">
        <v>411</v>
      </c>
      <c r="E65" s="485">
        <v>414</v>
      </c>
      <c r="F65" s="485">
        <v>416</v>
      </c>
      <c r="G65" s="485">
        <v>418</v>
      </c>
      <c r="H65" s="485">
        <v>427</v>
      </c>
      <c r="I65" s="485">
        <v>434</v>
      </c>
      <c r="J65" s="485">
        <v>418</v>
      </c>
      <c r="K65" s="485">
        <v>421</v>
      </c>
      <c r="L65" s="485">
        <v>417</v>
      </c>
      <c r="M65" s="485">
        <v>425</v>
      </c>
      <c r="N65" s="485">
        <v>424</v>
      </c>
    </row>
    <row r="66" spans="1:14" ht="20.100000000000001" customHeight="1" x14ac:dyDescent="0.2">
      <c r="A66" s="484" t="s">
        <v>309</v>
      </c>
      <c r="B66" s="473" t="s">
        <v>469</v>
      </c>
      <c r="C66" s="473" t="s">
        <v>132</v>
      </c>
      <c r="D66" s="485">
        <v>144</v>
      </c>
      <c r="E66" s="485">
        <v>223</v>
      </c>
      <c r="F66" s="485">
        <v>303</v>
      </c>
      <c r="G66" s="485">
        <v>320</v>
      </c>
      <c r="H66" s="485">
        <v>325</v>
      </c>
      <c r="I66" s="485">
        <v>330</v>
      </c>
      <c r="J66" s="485">
        <v>348</v>
      </c>
      <c r="K66" s="485">
        <v>365</v>
      </c>
      <c r="L66" s="485">
        <v>383</v>
      </c>
      <c r="M66" s="485">
        <v>401</v>
      </c>
      <c r="N66" s="485">
        <v>401</v>
      </c>
    </row>
    <row r="67" spans="1:14" ht="20.100000000000001" customHeight="1" x14ac:dyDescent="0.2">
      <c r="A67" s="484" t="s">
        <v>309</v>
      </c>
      <c r="B67" s="473" t="s">
        <v>470</v>
      </c>
      <c r="C67" s="473" t="s">
        <v>127</v>
      </c>
      <c r="D67" s="485" t="s">
        <v>496</v>
      </c>
      <c r="E67" s="485">
        <v>20</v>
      </c>
      <c r="F67" s="485">
        <v>43</v>
      </c>
      <c r="G67" s="485">
        <v>71</v>
      </c>
      <c r="H67" s="485">
        <v>117</v>
      </c>
      <c r="I67" s="485">
        <v>147</v>
      </c>
      <c r="J67" s="485">
        <v>173</v>
      </c>
      <c r="K67" s="485">
        <v>193</v>
      </c>
      <c r="L67" s="485">
        <v>200</v>
      </c>
      <c r="M67" s="485">
        <v>198</v>
      </c>
      <c r="N67" s="485">
        <v>200</v>
      </c>
    </row>
    <row r="68" spans="1:14" ht="20.100000000000001" customHeight="1" x14ac:dyDescent="0.2">
      <c r="A68" s="484" t="s">
        <v>314</v>
      </c>
      <c r="B68" s="473" t="s">
        <v>493</v>
      </c>
      <c r="C68" s="473" t="s">
        <v>127</v>
      </c>
      <c r="D68" s="485">
        <v>382</v>
      </c>
      <c r="E68" s="485">
        <v>374</v>
      </c>
      <c r="F68" s="485">
        <v>376</v>
      </c>
      <c r="G68" s="485">
        <v>392</v>
      </c>
      <c r="H68" s="485">
        <v>399</v>
      </c>
      <c r="I68" s="485">
        <v>407</v>
      </c>
      <c r="J68" s="485">
        <v>405</v>
      </c>
      <c r="K68" s="485">
        <v>411</v>
      </c>
      <c r="L68" s="485">
        <v>410</v>
      </c>
      <c r="M68" s="485">
        <v>409</v>
      </c>
      <c r="N68" s="485">
        <v>409</v>
      </c>
    </row>
    <row r="69" spans="1:14" ht="20.100000000000001" customHeight="1" x14ac:dyDescent="0.2">
      <c r="A69" s="484" t="s">
        <v>317</v>
      </c>
      <c r="B69" s="473" t="s">
        <v>472</v>
      </c>
      <c r="C69" s="473" t="s">
        <v>127</v>
      </c>
      <c r="D69" s="485">
        <v>260</v>
      </c>
      <c r="E69" s="485">
        <v>261</v>
      </c>
      <c r="F69" s="485">
        <v>264</v>
      </c>
      <c r="G69" s="485">
        <v>261</v>
      </c>
      <c r="H69" s="485">
        <v>262</v>
      </c>
      <c r="I69" s="485">
        <v>265</v>
      </c>
      <c r="J69" s="485">
        <v>269</v>
      </c>
      <c r="K69" s="485">
        <v>265</v>
      </c>
      <c r="L69" s="485">
        <v>266</v>
      </c>
      <c r="M69" s="485">
        <v>268</v>
      </c>
      <c r="N69" s="485">
        <v>267</v>
      </c>
    </row>
    <row r="70" spans="1:14" ht="20.100000000000001" customHeight="1" x14ac:dyDescent="0.2">
      <c r="A70" s="484" t="s">
        <v>320</v>
      </c>
      <c r="B70" s="473" t="s">
        <v>473</v>
      </c>
      <c r="C70" s="473" t="s">
        <v>127</v>
      </c>
      <c r="D70" s="485">
        <v>204</v>
      </c>
      <c r="E70" s="485">
        <v>218</v>
      </c>
      <c r="F70" s="485">
        <v>223</v>
      </c>
      <c r="G70" s="485">
        <v>219</v>
      </c>
      <c r="H70" s="485">
        <v>212</v>
      </c>
      <c r="I70" s="485">
        <v>202</v>
      </c>
      <c r="J70" s="485">
        <v>190</v>
      </c>
      <c r="K70" s="485">
        <v>185</v>
      </c>
      <c r="L70" s="485">
        <v>186</v>
      </c>
      <c r="M70" s="485">
        <v>186</v>
      </c>
      <c r="N70" s="485">
        <v>187</v>
      </c>
    </row>
    <row r="71" spans="1:14" ht="20.100000000000001" customHeight="1" x14ac:dyDescent="0.2">
      <c r="A71" s="484" t="s">
        <v>323</v>
      </c>
      <c r="B71" s="473" t="s">
        <v>474</v>
      </c>
      <c r="C71" s="473" t="s">
        <v>283</v>
      </c>
      <c r="D71" s="485">
        <v>321</v>
      </c>
      <c r="E71" s="485">
        <v>344</v>
      </c>
      <c r="F71" s="485">
        <v>369</v>
      </c>
      <c r="G71" s="485">
        <v>385</v>
      </c>
      <c r="H71" s="485">
        <v>402</v>
      </c>
      <c r="I71" s="485">
        <v>398</v>
      </c>
      <c r="J71" s="485">
        <v>397</v>
      </c>
      <c r="K71" s="485">
        <v>396</v>
      </c>
      <c r="L71" s="485">
        <v>407</v>
      </c>
      <c r="M71" s="485">
        <v>406</v>
      </c>
      <c r="N71" s="485">
        <v>407</v>
      </c>
    </row>
    <row r="72" spans="1:14" ht="20.100000000000001" customHeight="1" x14ac:dyDescent="0.2">
      <c r="A72" s="484" t="s">
        <v>325</v>
      </c>
      <c r="B72" s="473" t="s">
        <v>475</v>
      </c>
      <c r="C72" s="473" t="s">
        <v>127</v>
      </c>
      <c r="D72" s="485">
        <v>197</v>
      </c>
      <c r="E72" s="485">
        <v>200</v>
      </c>
      <c r="F72" s="485">
        <v>201</v>
      </c>
      <c r="G72" s="485">
        <v>187</v>
      </c>
      <c r="H72" s="485">
        <v>189</v>
      </c>
      <c r="I72" s="485">
        <v>191</v>
      </c>
      <c r="J72" s="485">
        <v>194</v>
      </c>
      <c r="K72" s="485">
        <v>198</v>
      </c>
      <c r="L72" s="485">
        <v>204</v>
      </c>
      <c r="M72" s="485">
        <v>208</v>
      </c>
      <c r="N72" s="485">
        <v>208</v>
      </c>
    </row>
    <row r="73" spans="1:14" ht="20.100000000000001" customHeight="1" x14ac:dyDescent="0.2">
      <c r="A73" s="103"/>
      <c r="B73" s="104" t="s">
        <v>395</v>
      </c>
      <c r="C73" s="104"/>
      <c r="D73" s="101">
        <v>21994</v>
      </c>
      <c r="E73" s="101">
        <v>22926</v>
      </c>
      <c r="F73" s="101">
        <v>23669</v>
      </c>
      <c r="G73" s="101">
        <v>24117</v>
      </c>
      <c r="H73" s="101">
        <v>24677</v>
      </c>
      <c r="I73" s="101">
        <v>25010</v>
      </c>
      <c r="J73" s="101">
        <v>25381</v>
      </c>
      <c r="K73" s="94">
        <v>25807</v>
      </c>
      <c r="L73" s="94">
        <v>25995</v>
      </c>
      <c r="M73" s="94">
        <v>26228</v>
      </c>
      <c r="N73" s="94">
        <v>26596</v>
      </c>
    </row>
    <row r="74" spans="1:14" ht="20.100000000000001" customHeight="1" thickBot="1" x14ac:dyDescent="0.25">
      <c r="A74" s="105"/>
      <c r="B74" s="106" t="s">
        <v>766</v>
      </c>
      <c r="C74" s="106"/>
      <c r="D74" s="102">
        <v>160</v>
      </c>
      <c r="E74" s="102">
        <v>186</v>
      </c>
      <c r="F74" s="102">
        <v>171</v>
      </c>
      <c r="G74" s="102">
        <v>174</v>
      </c>
      <c r="H74" s="102">
        <v>181</v>
      </c>
      <c r="I74" s="102">
        <v>187</v>
      </c>
      <c r="J74" s="102">
        <v>222</v>
      </c>
      <c r="K74" s="102">
        <v>221</v>
      </c>
      <c r="L74" s="102">
        <v>142</v>
      </c>
      <c r="M74" s="102">
        <v>160</v>
      </c>
      <c r="N74" s="102">
        <v>181</v>
      </c>
    </row>
    <row r="75" spans="1:14" ht="24.95" customHeight="1" thickTop="1" x14ac:dyDescent="0.2">
      <c r="A75" s="450"/>
      <c r="B75" s="451" t="s">
        <v>328</v>
      </c>
      <c r="C75" s="451"/>
      <c r="D75" s="451"/>
      <c r="E75" s="451"/>
      <c r="F75" s="451"/>
      <c r="G75" s="451"/>
      <c r="H75" s="451"/>
      <c r="I75" s="451"/>
      <c r="J75" s="451"/>
      <c r="K75" s="451"/>
      <c r="L75" s="451"/>
      <c r="M75" s="451"/>
      <c r="N75" s="451"/>
    </row>
    <row r="76" spans="1:14" ht="20.100000000000001" customHeight="1" x14ac:dyDescent="0.2">
      <c r="A76" s="54" t="s">
        <v>329</v>
      </c>
      <c r="B76" s="55" t="s">
        <v>330</v>
      </c>
      <c r="C76" s="55" t="s">
        <v>127</v>
      </c>
      <c r="D76" s="430">
        <v>0</v>
      </c>
      <c r="E76" s="430">
        <v>0</v>
      </c>
      <c r="F76" s="430">
        <v>0</v>
      </c>
      <c r="G76" s="430">
        <v>0</v>
      </c>
      <c r="H76" s="430">
        <v>0</v>
      </c>
      <c r="I76" s="430">
        <v>0</v>
      </c>
      <c r="J76" s="430">
        <v>0</v>
      </c>
      <c r="K76" s="430">
        <v>1049</v>
      </c>
      <c r="L76" s="430">
        <v>638</v>
      </c>
      <c r="M76" s="430">
        <v>868</v>
      </c>
      <c r="N76" s="430">
        <v>799</v>
      </c>
    </row>
    <row r="77" spans="1:14" ht="24" customHeight="1" x14ac:dyDescent="0.2">
      <c r="A77" s="431" t="s">
        <v>767</v>
      </c>
      <c r="B77" s="440"/>
      <c r="C77" s="440"/>
    </row>
    <row r="78" spans="1:14" ht="13.5" x14ac:dyDescent="0.2">
      <c r="A78" s="291"/>
      <c r="B78" s="565"/>
      <c r="C78" s="565"/>
    </row>
    <row r="79" spans="1:14" ht="22.5" customHeight="1" x14ac:dyDescent="0.2">
      <c r="A79" s="725" t="s">
        <v>768</v>
      </c>
      <c r="B79" s="725"/>
      <c r="C79" s="725"/>
    </row>
    <row r="80" spans="1:14" x14ac:dyDescent="0.2">
      <c r="A80" s="278" t="s">
        <v>556</v>
      </c>
      <c r="B80" s="36"/>
      <c r="C80" s="36"/>
    </row>
  </sheetData>
  <autoFilter ref="A3:N3" xr:uid="{00000000-0001-0000-1800-000000000000}"/>
  <mergeCells count="1">
    <mergeCell ref="A79:C79"/>
  </mergeCells>
  <conditionalFormatting sqref="A4:M72">
    <cfRule type="expression" dxfId="73" priority="2">
      <formula>MOD(ROW(),2)=0</formula>
    </cfRule>
  </conditionalFormatting>
  <conditionalFormatting sqref="N4:N72">
    <cfRule type="expression" dxfId="72" priority="1">
      <formula>MOD(ROW(),2)=0</formula>
    </cfRule>
  </conditionalFormatting>
  <hyperlinks>
    <hyperlink ref="A2:B2" location="TOC!A1" display="Return to Table of Contents" xr:uid="{00000000-0004-0000-1800-000000000000}"/>
  </hyperlinks>
  <pageMargins left="0.25" right="0.25" top="0.75" bottom="0.75" header="0.3" footer="0.3"/>
  <pageSetup scale="45" fitToWidth="0" orientation="portrait" horizontalDpi="1200" verticalDpi="1200" r:id="rId1"/>
  <headerFooter>
    <oddHeader>&amp;L&amp;9 2022-23 &amp;"Arial,Italic"Survey of Dental Education&amp;"Arial,Regular"
Report 1 - Academic Programs, Enrollment, and Graduates</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70C0"/>
  </sheetPr>
  <dimension ref="A1:BK82"/>
  <sheetViews>
    <sheetView zoomScaleNormal="100" workbookViewId="0">
      <pane xSplit="3" ySplit="5" topLeftCell="D6"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11.140625" style="1" customWidth="1"/>
    <col min="2" max="2" width="43.85546875" style="1" customWidth="1"/>
    <col min="3" max="3" width="21" style="1" customWidth="1"/>
    <col min="4" max="63" width="9.5703125" style="1" customWidth="1"/>
    <col min="64" max="16384" width="9.140625" style="1"/>
  </cols>
  <sheetData>
    <row r="1" spans="1:63" ht="30.75" customHeight="1" x14ac:dyDescent="0.25">
      <c r="A1" s="724" t="s">
        <v>30</v>
      </c>
      <c r="B1" s="724"/>
      <c r="C1" s="724"/>
    </row>
    <row r="2" spans="1:63" ht="18" customHeight="1" x14ac:dyDescent="0.2">
      <c r="A2" s="723" t="s">
        <v>55</v>
      </c>
      <c r="B2" s="723"/>
      <c r="C2" s="556"/>
    </row>
    <row r="3" spans="1:63" s="26" customFormat="1" ht="15" x14ac:dyDescent="0.2">
      <c r="A3" s="731"/>
      <c r="B3" s="731"/>
      <c r="C3" s="557"/>
      <c r="D3" s="773" t="s">
        <v>376</v>
      </c>
      <c r="E3" s="774"/>
      <c r="F3" s="774"/>
      <c r="G3" s="775"/>
      <c r="H3" s="773" t="s">
        <v>377</v>
      </c>
      <c r="I3" s="774"/>
      <c r="J3" s="774"/>
      <c r="K3" s="775"/>
      <c r="L3" s="773" t="s">
        <v>378</v>
      </c>
      <c r="M3" s="774"/>
      <c r="N3" s="774"/>
      <c r="O3" s="775"/>
      <c r="P3" s="732" t="s">
        <v>379</v>
      </c>
      <c r="Q3" s="731"/>
      <c r="R3" s="731"/>
      <c r="S3" s="731"/>
      <c r="T3" s="731"/>
      <c r="U3" s="771"/>
      <c r="V3" s="732" t="s">
        <v>380</v>
      </c>
      <c r="W3" s="731"/>
      <c r="X3" s="731"/>
      <c r="Y3" s="731"/>
      <c r="Z3" s="731"/>
      <c r="AA3" s="771"/>
      <c r="AB3" s="732" t="s">
        <v>381</v>
      </c>
      <c r="AC3" s="731"/>
      <c r="AD3" s="731"/>
      <c r="AE3" s="731"/>
      <c r="AF3" s="731"/>
      <c r="AG3" s="771"/>
      <c r="AH3" s="732" t="s">
        <v>382</v>
      </c>
      <c r="AI3" s="731"/>
      <c r="AJ3" s="731"/>
      <c r="AK3" s="731"/>
      <c r="AL3" s="731"/>
      <c r="AM3" s="771"/>
      <c r="AN3" s="732" t="s">
        <v>383</v>
      </c>
      <c r="AO3" s="731"/>
      <c r="AP3" s="731"/>
      <c r="AQ3" s="731"/>
      <c r="AR3" s="731"/>
      <c r="AS3" s="771"/>
      <c r="AT3" s="732" t="s">
        <v>384</v>
      </c>
      <c r="AU3" s="731"/>
      <c r="AV3" s="731"/>
      <c r="AW3" s="731"/>
      <c r="AX3" s="731"/>
      <c r="AY3" s="771"/>
      <c r="AZ3" s="732" t="s">
        <v>385</v>
      </c>
      <c r="BA3" s="731"/>
      <c r="BB3" s="731"/>
      <c r="BC3" s="731"/>
      <c r="BD3" s="731"/>
      <c r="BE3" s="771"/>
      <c r="BF3" s="732" t="s">
        <v>386</v>
      </c>
      <c r="BG3" s="731"/>
      <c r="BH3" s="731"/>
      <c r="BI3" s="731"/>
      <c r="BJ3" s="731"/>
      <c r="BK3" s="771"/>
    </row>
    <row r="4" spans="1:63" ht="15" x14ac:dyDescent="0.25">
      <c r="A4" s="743"/>
      <c r="B4" s="743"/>
      <c r="C4" s="22"/>
      <c r="D4" s="756" t="s">
        <v>394</v>
      </c>
      <c r="E4" s="743"/>
      <c r="F4" s="743" t="s">
        <v>393</v>
      </c>
      <c r="G4" s="757"/>
      <c r="H4" s="756" t="s">
        <v>394</v>
      </c>
      <c r="I4" s="743"/>
      <c r="J4" s="743" t="s">
        <v>393</v>
      </c>
      <c r="K4" s="757"/>
      <c r="L4" s="756" t="s">
        <v>394</v>
      </c>
      <c r="M4" s="743"/>
      <c r="N4" s="743" t="s">
        <v>393</v>
      </c>
      <c r="O4" s="757"/>
      <c r="P4" s="756" t="s">
        <v>394</v>
      </c>
      <c r="Q4" s="743"/>
      <c r="R4" s="743" t="s">
        <v>393</v>
      </c>
      <c r="S4" s="743"/>
      <c r="T4" s="743" t="s">
        <v>637</v>
      </c>
      <c r="U4" s="757"/>
      <c r="V4" s="756" t="s">
        <v>394</v>
      </c>
      <c r="W4" s="743"/>
      <c r="X4" s="743" t="s">
        <v>393</v>
      </c>
      <c r="Y4" s="743"/>
      <c r="Z4" s="743" t="s">
        <v>168</v>
      </c>
      <c r="AA4" s="757"/>
      <c r="AB4" s="756" t="s">
        <v>394</v>
      </c>
      <c r="AC4" s="743"/>
      <c r="AD4" s="743" t="s">
        <v>393</v>
      </c>
      <c r="AE4" s="743"/>
      <c r="AF4" s="743" t="s">
        <v>168</v>
      </c>
      <c r="AG4" s="757"/>
      <c r="AH4" s="756" t="s">
        <v>394</v>
      </c>
      <c r="AI4" s="743"/>
      <c r="AJ4" s="743" t="s">
        <v>393</v>
      </c>
      <c r="AK4" s="743"/>
      <c r="AL4" s="743" t="s">
        <v>168</v>
      </c>
      <c r="AM4" s="757"/>
      <c r="AN4" s="756" t="s">
        <v>394</v>
      </c>
      <c r="AO4" s="743"/>
      <c r="AP4" s="743" t="s">
        <v>393</v>
      </c>
      <c r="AQ4" s="743"/>
      <c r="AR4" s="743" t="s">
        <v>168</v>
      </c>
      <c r="AS4" s="757"/>
      <c r="AT4" s="756" t="s">
        <v>394</v>
      </c>
      <c r="AU4" s="743"/>
      <c r="AV4" s="743" t="s">
        <v>393</v>
      </c>
      <c r="AW4" s="743"/>
      <c r="AX4" s="743" t="s">
        <v>168</v>
      </c>
      <c r="AY4" s="757"/>
      <c r="AZ4" s="756" t="s">
        <v>394</v>
      </c>
      <c r="BA4" s="743"/>
      <c r="BB4" s="743" t="s">
        <v>393</v>
      </c>
      <c r="BC4" s="743"/>
      <c r="BD4" s="743" t="s">
        <v>168</v>
      </c>
      <c r="BE4" s="757"/>
      <c r="BF4" s="756" t="s">
        <v>394</v>
      </c>
      <c r="BG4" s="743"/>
      <c r="BH4" s="743" t="s">
        <v>393</v>
      </c>
      <c r="BI4" s="743"/>
      <c r="BJ4" s="743" t="s">
        <v>168</v>
      </c>
      <c r="BK4" s="757"/>
    </row>
    <row r="5" spans="1:63" ht="30" customHeight="1" x14ac:dyDescent="0.25">
      <c r="A5" s="62" t="s">
        <v>769</v>
      </c>
      <c r="B5" s="62" t="s">
        <v>770</v>
      </c>
      <c r="C5" s="176" t="s">
        <v>119</v>
      </c>
      <c r="D5" s="60" t="s">
        <v>67</v>
      </c>
      <c r="E5" s="18" t="s">
        <v>484</v>
      </c>
      <c r="F5" s="18" t="s">
        <v>67</v>
      </c>
      <c r="G5" s="61" t="s">
        <v>484</v>
      </c>
      <c r="H5" s="60" t="s">
        <v>67</v>
      </c>
      <c r="I5" s="18" t="s">
        <v>484</v>
      </c>
      <c r="J5" s="18" t="s">
        <v>67</v>
      </c>
      <c r="K5" s="61" t="s">
        <v>484</v>
      </c>
      <c r="L5" s="60" t="s">
        <v>67</v>
      </c>
      <c r="M5" s="18" t="s">
        <v>484</v>
      </c>
      <c r="N5" s="18" t="s">
        <v>67</v>
      </c>
      <c r="O5" s="61" t="s">
        <v>484</v>
      </c>
      <c r="P5" s="60" t="s">
        <v>67</v>
      </c>
      <c r="Q5" s="18" t="s">
        <v>484</v>
      </c>
      <c r="R5" s="18" t="s">
        <v>67</v>
      </c>
      <c r="S5" s="18" t="s">
        <v>484</v>
      </c>
      <c r="T5" s="18" t="s">
        <v>67</v>
      </c>
      <c r="U5" s="61" t="s">
        <v>484</v>
      </c>
      <c r="V5" s="60" t="s">
        <v>67</v>
      </c>
      <c r="W5" s="18" t="s">
        <v>484</v>
      </c>
      <c r="X5" s="18" t="s">
        <v>67</v>
      </c>
      <c r="Y5" s="18" t="s">
        <v>484</v>
      </c>
      <c r="Z5" s="18" t="s">
        <v>67</v>
      </c>
      <c r="AA5" s="61" t="s">
        <v>484</v>
      </c>
      <c r="AB5" s="60" t="s">
        <v>67</v>
      </c>
      <c r="AC5" s="18" t="s">
        <v>484</v>
      </c>
      <c r="AD5" s="18" t="s">
        <v>67</v>
      </c>
      <c r="AE5" s="18" t="s">
        <v>484</v>
      </c>
      <c r="AF5" s="18" t="s">
        <v>67</v>
      </c>
      <c r="AG5" s="61" t="s">
        <v>484</v>
      </c>
      <c r="AH5" s="60" t="s">
        <v>67</v>
      </c>
      <c r="AI5" s="18" t="s">
        <v>484</v>
      </c>
      <c r="AJ5" s="18" t="s">
        <v>67</v>
      </c>
      <c r="AK5" s="18" t="s">
        <v>484</v>
      </c>
      <c r="AL5" s="18" t="s">
        <v>67</v>
      </c>
      <c r="AM5" s="61" t="s">
        <v>484</v>
      </c>
      <c r="AN5" s="60" t="s">
        <v>67</v>
      </c>
      <c r="AO5" s="18" t="s">
        <v>484</v>
      </c>
      <c r="AP5" s="18" t="s">
        <v>67</v>
      </c>
      <c r="AQ5" s="18" t="s">
        <v>484</v>
      </c>
      <c r="AR5" s="18" t="s">
        <v>67</v>
      </c>
      <c r="AS5" s="61" t="s">
        <v>484</v>
      </c>
      <c r="AT5" s="60" t="s">
        <v>67</v>
      </c>
      <c r="AU5" s="18" t="s">
        <v>484</v>
      </c>
      <c r="AV5" s="18" t="s">
        <v>67</v>
      </c>
      <c r="AW5" s="18" t="s">
        <v>484</v>
      </c>
      <c r="AX5" s="18" t="s">
        <v>67</v>
      </c>
      <c r="AY5" s="61" t="s">
        <v>484</v>
      </c>
      <c r="AZ5" s="60" t="s">
        <v>67</v>
      </c>
      <c r="BA5" s="18" t="s">
        <v>484</v>
      </c>
      <c r="BB5" s="18" t="s">
        <v>67</v>
      </c>
      <c r="BC5" s="18" t="s">
        <v>484</v>
      </c>
      <c r="BD5" s="18" t="s">
        <v>67</v>
      </c>
      <c r="BE5" s="61" t="s">
        <v>484</v>
      </c>
      <c r="BF5" s="60" t="s">
        <v>67</v>
      </c>
      <c r="BG5" s="18" t="s">
        <v>484</v>
      </c>
      <c r="BH5" s="18" t="s">
        <v>67</v>
      </c>
      <c r="BI5" s="18" t="s">
        <v>484</v>
      </c>
      <c r="BJ5" s="18" t="s">
        <v>67</v>
      </c>
      <c r="BK5" s="61" t="s">
        <v>484</v>
      </c>
    </row>
    <row r="6" spans="1:63" ht="20.100000000000001" customHeight="1" x14ac:dyDescent="0.2">
      <c r="A6" s="469" t="s">
        <v>120</v>
      </c>
      <c r="B6" s="470" t="s">
        <v>407</v>
      </c>
      <c r="C6" s="462" t="s">
        <v>127</v>
      </c>
      <c r="D6" s="518">
        <v>133</v>
      </c>
      <c r="E6" s="519">
        <v>58.1</v>
      </c>
      <c r="F6" s="520">
        <v>96</v>
      </c>
      <c r="G6" s="521">
        <v>41.9</v>
      </c>
      <c r="H6" s="518">
        <v>133</v>
      </c>
      <c r="I6" s="519">
        <v>58.3</v>
      </c>
      <c r="J6" s="520">
        <v>95</v>
      </c>
      <c r="K6" s="521">
        <v>41.7</v>
      </c>
      <c r="L6" s="518">
        <v>135</v>
      </c>
      <c r="M6" s="519">
        <v>57.4</v>
      </c>
      <c r="N6" s="520">
        <v>100</v>
      </c>
      <c r="O6" s="521">
        <v>42.6</v>
      </c>
      <c r="P6" s="518">
        <v>122</v>
      </c>
      <c r="Q6" s="519">
        <v>50.8</v>
      </c>
      <c r="R6" s="520">
        <v>118</v>
      </c>
      <c r="S6" s="519">
        <v>49.2</v>
      </c>
      <c r="T6" s="471">
        <v>0</v>
      </c>
      <c r="U6" s="521">
        <v>0</v>
      </c>
      <c r="V6" s="518">
        <v>123</v>
      </c>
      <c r="W6" s="519">
        <v>49.2</v>
      </c>
      <c r="X6" s="520">
        <v>127</v>
      </c>
      <c r="Y6" s="519">
        <v>50.8</v>
      </c>
      <c r="Z6" s="522">
        <v>0</v>
      </c>
      <c r="AA6" s="521">
        <v>0</v>
      </c>
      <c r="AB6" s="518">
        <v>128</v>
      </c>
      <c r="AC6" s="519">
        <v>49</v>
      </c>
      <c r="AD6" s="520">
        <v>133</v>
      </c>
      <c r="AE6" s="519">
        <v>51</v>
      </c>
      <c r="AF6" s="522">
        <v>0</v>
      </c>
      <c r="AG6" s="521">
        <v>0</v>
      </c>
      <c r="AH6" s="518">
        <v>122</v>
      </c>
      <c r="AI6" s="519">
        <v>45.2</v>
      </c>
      <c r="AJ6" s="520">
        <v>148</v>
      </c>
      <c r="AK6" s="519">
        <v>54.8</v>
      </c>
      <c r="AL6" s="522">
        <v>0</v>
      </c>
      <c r="AM6" s="521">
        <v>0</v>
      </c>
      <c r="AN6" s="518">
        <v>123</v>
      </c>
      <c r="AO6" s="519">
        <v>43.6</v>
      </c>
      <c r="AP6" s="520">
        <v>159</v>
      </c>
      <c r="AQ6" s="519">
        <v>56.4</v>
      </c>
      <c r="AR6" s="522">
        <v>0</v>
      </c>
      <c r="AS6" s="521">
        <v>0</v>
      </c>
      <c r="AT6" s="518">
        <v>120</v>
      </c>
      <c r="AU6" s="519">
        <v>42.6</v>
      </c>
      <c r="AV6" s="520">
        <v>162</v>
      </c>
      <c r="AW6" s="519">
        <v>57.4</v>
      </c>
      <c r="AX6" s="522">
        <v>0</v>
      </c>
      <c r="AY6" s="521">
        <v>0</v>
      </c>
      <c r="AZ6" s="518">
        <v>124</v>
      </c>
      <c r="BA6" s="519">
        <v>40.9</v>
      </c>
      <c r="BB6" s="520">
        <v>179</v>
      </c>
      <c r="BC6" s="519">
        <v>59.1</v>
      </c>
      <c r="BD6" s="522">
        <v>0</v>
      </c>
      <c r="BE6" s="521">
        <v>0</v>
      </c>
      <c r="BF6" s="518">
        <v>129</v>
      </c>
      <c r="BG6" s="519">
        <v>39.299999999999997</v>
      </c>
      <c r="BH6" s="520">
        <v>198</v>
      </c>
      <c r="BI6" s="519">
        <v>60.4</v>
      </c>
      <c r="BJ6" s="522">
        <v>1</v>
      </c>
      <c r="BK6" s="521">
        <v>0.3</v>
      </c>
    </row>
    <row r="7" spans="1:63" ht="20.100000000000001" customHeight="1" x14ac:dyDescent="0.2">
      <c r="A7" s="469" t="s">
        <v>128</v>
      </c>
      <c r="B7" s="470" t="s">
        <v>408</v>
      </c>
      <c r="C7" s="462" t="s">
        <v>132</v>
      </c>
      <c r="D7" s="518">
        <v>157</v>
      </c>
      <c r="E7" s="519">
        <v>54.1</v>
      </c>
      <c r="F7" s="520">
        <v>133</v>
      </c>
      <c r="G7" s="521">
        <v>45.9</v>
      </c>
      <c r="H7" s="518">
        <v>158</v>
      </c>
      <c r="I7" s="519">
        <v>53.4</v>
      </c>
      <c r="J7" s="520">
        <v>138</v>
      </c>
      <c r="K7" s="521">
        <v>46.6</v>
      </c>
      <c r="L7" s="518">
        <v>162</v>
      </c>
      <c r="M7" s="519">
        <v>53.8</v>
      </c>
      <c r="N7" s="520">
        <v>139</v>
      </c>
      <c r="O7" s="521">
        <v>46.2</v>
      </c>
      <c r="P7" s="518">
        <v>156</v>
      </c>
      <c r="Q7" s="519">
        <v>51.3</v>
      </c>
      <c r="R7" s="520">
        <v>148</v>
      </c>
      <c r="S7" s="519">
        <v>48.7</v>
      </c>
      <c r="T7" s="471">
        <v>0</v>
      </c>
      <c r="U7" s="521">
        <v>0</v>
      </c>
      <c r="V7" s="518">
        <v>144</v>
      </c>
      <c r="W7" s="519">
        <v>48.6</v>
      </c>
      <c r="X7" s="520">
        <v>152</v>
      </c>
      <c r="Y7" s="519">
        <v>51.4</v>
      </c>
      <c r="Z7" s="522">
        <v>0</v>
      </c>
      <c r="AA7" s="521">
        <v>0</v>
      </c>
      <c r="AB7" s="518">
        <v>143</v>
      </c>
      <c r="AC7" s="519">
        <v>48.3</v>
      </c>
      <c r="AD7" s="520">
        <v>153</v>
      </c>
      <c r="AE7" s="519">
        <v>51.7</v>
      </c>
      <c r="AF7" s="522">
        <v>0</v>
      </c>
      <c r="AG7" s="521">
        <v>0</v>
      </c>
      <c r="AH7" s="518">
        <v>143</v>
      </c>
      <c r="AI7" s="519">
        <v>48.3</v>
      </c>
      <c r="AJ7" s="520">
        <v>152</v>
      </c>
      <c r="AK7" s="519">
        <v>51.4</v>
      </c>
      <c r="AL7" s="522">
        <v>1</v>
      </c>
      <c r="AM7" s="521">
        <v>0.3</v>
      </c>
      <c r="AN7" s="518">
        <v>137</v>
      </c>
      <c r="AO7" s="519">
        <v>45.8</v>
      </c>
      <c r="AP7" s="520">
        <v>162</v>
      </c>
      <c r="AQ7" s="519">
        <v>54.2</v>
      </c>
      <c r="AR7" s="522">
        <v>0</v>
      </c>
      <c r="AS7" s="521">
        <v>0</v>
      </c>
      <c r="AT7" s="518">
        <v>138</v>
      </c>
      <c r="AU7" s="519">
        <v>45.7</v>
      </c>
      <c r="AV7" s="520">
        <v>164</v>
      </c>
      <c r="AW7" s="519">
        <v>54.3</v>
      </c>
      <c r="AX7" s="522">
        <v>0</v>
      </c>
      <c r="AY7" s="521">
        <v>0</v>
      </c>
      <c r="AZ7" s="518">
        <v>139</v>
      </c>
      <c r="BA7" s="519">
        <v>45.3</v>
      </c>
      <c r="BB7" s="520">
        <v>168</v>
      </c>
      <c r="BC7" s="519">
        <v>54.7</v>
      </c>
      <c r="BD7" s="522">
        <v>0</v>
      </c>
      <c r="BE7" s="521">
        <v>0</v>
      </c>
      <c r="BF7" s="518">
        <v>131</v>
      </c>
      <c r="BG7" s="519">
        <v>42.1</v>
      </c>
      <c r="BH7" s="520">
        <v>180</v>
      </c>
      <c r="BI7" s="519">
        <v>57.9</v>
      </c>
      <c r="BJ7" s="522">
        <v>0</v>
      </c>
      <c r="BK7" s="521">
        <v>0</v>
      </c>
    </row>
    <row r="8" spans="1:63" ht="20.100000000000001" customHeight="1" x14ac:dyDescent="0.2">
      <c r="A8" s="469" t="s">
        <v>128</v>
      </c>
      <c r="B8" s="470" t="s">
        <v>409</v>
      </c>
      <c r="C8" s="462" t="s">
        <v>132</v>
      </c>
      <c r="D8" s="518">
        <v>254</v>
      </c>
      <c r="E8" s="519">
        <v>57.6</v>
      </c>
      <c r="F8" s="520">
        <v>187</v>
      </c>
      <c r="G8" s="521">
        <v>42.4</v>
      </c>
      <c r="H8" s="518">
        <v>278</v>
      </c>
      <c r="I8" s="519">
        <v>59.5</v>
      </c>
      <c r="J8" s="520">
        <v>189</v>
      </c>
      <c r="K8" s="521">
        <v>40.5</v>
      </c>
      <c r="L8" s="518">
        <v>302</v>
      </c>
      <c r="M8" s="519">
        <v>60.4</v>
      </c>
      <c r="N8" s="520">
        <v>198</v>
      </c>
      <c r="O8" s="521">
        <v>39.6</v>
      </c>
      <c r="P8" s="518">
        <v>305</v>
      </c>
      <c r="Q8" s="519">
        <v>57.7</v>
      </c>
      <c r="R8" s="520">
        <v>224</v>
      </c>
      <c r="S8" s="519">
        <v>42.3</v>
      </c>
      <c r="T8" s="471">
        <v>0</v>
      </c>
      <c r="U8" s="521">
        <v>0</v>
      </c>
      <c r="V8" s="518">
        <v>325</v>
      </c>
      <c r="W8" s="519">
        <v>57.4</v>
      </c>
      <c r="X8" s="520">
        <v>241</v>
      </c>
      <c r="Y8" s="519">
        <v>42.6</v>
      </c>
      <c r="Z8" s="522">
        <v>0</v>
      </c>
      <c r="AA8" s="521">
        <v>0</v>
      </c>
      <c r="AB8" s="518">
        <v>328</v>
      </c>
      <c r="AC8" s="519">
        <v>58.2</v>
      </c>
      <c r="AD8" s="520">
        <v>236</v>
      </c>
      <c r="AE8" s="519">
        <v>41.8</v>
      </c>
      <c r="AF8" s="522">
        <v>0</v>
      </c>
      <c r="AG8" s="521">
        <v>0</v>
      </c>
      <c r="AH8" s="518">
        <v>334</v>
      </c>
      <c r="AI8" s="519">
        <v>58.5</v>
      </c>
      <c r="AJ8" s="520">
        <v>237</v>
      </c>
      <c r="AK8" s="519">
        <v>41.5</v>
      </c>
      <c r="AL8" s="522">
        <v>0</v>
      </c>
      <c r="AM8" s="521">
        <v>0</v>
      </c>
      <c r="AN8" s="518">
        <v>345</v>
      </c>
      <c r="AO8" s="519">
        <v>60.4</v>
      </c>
      <c r="AP8" s="520">
        <v>226</v>
      </c>
      <c r="AQ8" s="519">
        <v>39.6</v>
      </c>
      <c r="AR8" s="522">
        <v>0</v>
      </c>
      <c r="AS8" s="521">
        <v>0</v>
      </c>
      <c r="AT8" s="518">
        <v>333</v>
      </c>
      <c r="AU8" s="519">
        <v>57.5</v>
      </c>
      <c r="AV8" s="520">
        <v>246</v>
      </c>
      <c r="AW8" s="519">
        <v>42.5</v>
      </c>
      <c r="AX8" s="522">
        <v>0</v>
      </c>
      <c r="AY8" s="521">
        <v>0</v>
      </c>
      <c r="AZ8" s="518">
        <v>322</v>
      </c>
      <c r="BA8" s="519">
        <v>55.5</v>
      </c>
      <c r="BB8" s="520">
        <v>258</v>
      </c>
      <c r="BC8" s="519">
        <v>44.5</v>
      </c>
      <c r="BD8" s="522">
        <v>0</v>
      </c>
      <c r="BE8" s="521">
        <v>0</v>
      </c>
      <c r="BF8" s="518">
        <v>299</v>
      </c>
      <c r="BG8" s="519">
        <v>51.4</v>
      </c>
      <c r="BH8" s="520">
        <v>283</v>
      </c>
      <c r="BI8" s="519">
        <v>48.6</v>
      </c>
      <c r="BJ8" s="522">
        <v>0</v>
      </c>
      <c r="BK8" s="521">
        <v>0</v>
      </c>
    </row>
    <row r="9" spans="1:63" ht="20.100000000000001" customHeight="1" x14ac:dyDescent="0.2">
      <c r="A9" s="469" t="s">
        <v>136</v>
      </c>
      <c r="B9" s="470" t="s">
        <v>513</v>
      </c>
      <c r="C9" s="462" t="s">
        <v>141</v>
      </c>
      <c r="D9" s="471">
        <v>0</v>
      </c>
      <c r="E9" s="471">
        <v>0</v>
      </c>
      <c r="F9" s="471">
        <v>0</v>
      </c>
      <c r="G9" s="471">
        <v>0</v>
      </c>
      <c r="H9" s="471">
        <v>0</v>
      </c>
      <c r="I9" s="471">
        <v>0</v>
      </c>
      <c r="J9" s="471">
        <v>0</v>
      </c>
      <c r="K9" s="471">
        <v>0</v>
      </c>
      <c r="L9" s="471">
        <v>0</v>
      </c>
      <c r="M9" s="471">
        <v>0</v>
      </c>
      <c r="N9" s="471">
        <v>0</v>
      </c>
      <c r="O9" s="471">
        <v>0</v>
      </c>
      <c r="P9" s="471">
        <v>0</v>
      </c>
      <c r="Q9" s="471">
        <v>0</v>
      </c>
      <c r="R9" s="471">
        <v>0</v>
      </c>
      <c r="S9" s="471">
        <v>0</v>
      </c>
      <c r="T9" s="471">
        <v>0</v>
      </c>
      <c r="U9" s="471">
        <v>0</v>
      </c>
      <c r="V9" s="471">
        <v>0</v>
      </c>
      <c r="W9" s="471">
        <v>0</v>
      </c>
      <c r="X9" s="471">
        <v>0</v>
      </c>
      <c r="Y9" s="471">
        <v>0</v>
      </c>
      <c r="Z9" s="471">
        <v>0</v>
      </c>
      <c r="AA9" s="471">
        <v>0</v>
      </c>
      <c r="AB9" s="471">
        <v>0</v>
      </c>
      <c r="AC9" s="471">
        <v>0</v>
      </c>
      <c r="AD9" s="471">
        <v>0</v>
      </c>
      <c r="AE9" s="471">
        <v>0</v>
      </c>
      <c r="AF9" s="471">
        <v>0</v>
      </c>
      <c r="AG9" s="471">
        <v>0</v>
      </c>
      <c r="AH9" s="471">
        <v>0</v>
      </c>
      <c r="AI9" s="471">
        <v>0</v>
      </c>
      <c r="AJ9" s="471">
        <v>0</v>
      </c>
      <c r="AK9" s="471">
        <v>0</v>
      </c>
      <c r="AL9" s="471">
        <v>0</v>
      </c>
      <c r="AM9" s="471">
        <v>0</v>
      </c>
      <c r="AN9" s="471">
        <v>0</v>
      </c>
      <c r="AO9" s="471">
        <v>0</v>
      </c>
      <c r="AP9" s="471">
        <v>0</v>
      </c>
      <c r="AQ9" s="471">
        <v>0</v>
      </c>
      <c r="AR9" s="471">
        <v>0</v>
      </c>
      <c r="AS9" s="471">
        <v>0</v>
      </c>
      <c r="AT9" s="471">
        <v>0</v>
      </c>
      <c r="AU9" s="471">
        <v>0</v>
      </c>
      <c r="AV9" s="471">
        <v>0</v>
      </c>
      <c r="AW9" s="471">
        <v>0</v>
      </c>
      <c r="AX9" s="471">
        <v>0</v>
      </c>
      <c r="AY9" s="471">
        <v>0</v>
      </c>
      <c r="AZ9" s="471">
        <v>0</v>
      </c>
      <c r="BA9" s="471">
        <v>0</v>
      </c>
      <c r="BB9" s="471">
        <v>0</v>
      </c>
      <c r="BC9" s="471">
        <v>0</v>
      </c>
      <c r="BD9" s="471">
        <v>0</v>
      </c>
      <c r="BE9" s="471">
        <v>0</v>
      </c>
      <c r="BF9" s="518">
        <v>40</v>
      </c>
      <c r="BG9" s="519">
        <v>51.9</v>
      </c>
      <c r="BH9" s="520">
        <v>37</v>
      </c>
      <c r="BI9" s="519">
        <v>48.1</v>
      </c>
      <c r="BJ9" s="522">
        <v>0</v>
      </c>
      <c r="BK9" s="521">
        <v>0</v>
      </c>
    </row>
    <row r="10" spans="1:63" ht="20.100000000000001" customHeight="1" x14ac:dyDescent="0.2">
      <c r="A10" s="469" t="s">
        <v>136</v>
      </c>
      <c r="B10" s="470" t="s">
        <v>411</v>
      </c>
      <c r="C10" s="462" t="s">
        <v>132</v>
      </c>
      <c r="D10" s="518">
        <v>223</v>
      </c>
      <c r="E10" s="519">
        <v>48.2</v>
      </c>
      <c r="F10" s="520">
        <v>240</v>
      </c>
      <c r="G10" s="521">
        <v>51.8</v>
      </c>
      <c r="H10" s="518">
        <v>243</v>
      </c>
      <c r="I10" s="519">
        <v>51.8</v>
      </c>
      <c r="J10" s="520">
        <v>226</v>
      </c>
      <c r="K10" s="521">
        <v>48.2</v>
      </c>
      <c r="L10" s="518">
        <v>249</v>
      </c>
      <c r="M10" s="519">
        <v>53</v>
      </c>
      <c r="N10" s="520">
        <v>221</v>
      </c>
      <c r="O10" s="521">
        <v>47</v>
      </c>
      <c r="P10" s="518">
        <v>262</v>
      </c>
      <c r="Q10" s="519">
        <v>57.2</v>
      </c>
      <c r="R10" s="520">
        <v>196</v>
      </c>
      <c r="S10" s="519">
        <v>42.8</v>
      </c>
      <c r="T10" s="471">
        <v>0</v>
      </c>
      <c r="U10" s="521">
        <v>0</v>
      </c>
      <c r="V10" s="518">
        <v>266</v>
      </c>
      <c r="W10" s="519">
        <v>57.2</v>
      </c>
      <c r="X10" s="520">
        <v>199</v>
      </c>
      <c r="Y10" s="519">
        <v>42.8</v>
      </c>
      <c r="Z10" s="522">
        <v>0</v>
      </c>
      <c r="AA10" s="521">
        <v>0</v>
      </c>
      <c r="AB10" s="518">
        <v>267</v>
      </c>
      <c r="AC10" s="519">
        <v>56.6</v>
      </c>
      <c r="AD10" s="520">
        <v>205</v>
      </c>
      <c r="AE10" s="519">
        <v>43.4</v>
      </c>
      <c r="AF10" s="522">
        <v>0</v>
      </c>
      <c r="AG10" s="521">
        <v>0</v>
      </c>
      <c r="AH10" s="518">
        <v>247</v>
      </c>
      <c r="AI10" s="519">
        <v>52</v>
      </c>
      <c r="AJ10" s="520">
        <v>228</v>
      </c>
      <c r="AK10" s="519">
        <v>48</v>
      </c>
      <c r="AL10" s="522">
        <v>0</v>
      </c>
      <c r="AM10" s="521">
        <v>0</v>
      </c>
      <c r="AN10" s="518">
        <v>234</v>
      </c>
      <c r="AO10" s="519">
        <v>48.9</v>
      </c>
      <c r="AP10" s="520">
        <v>245</v>
      </c>
      <c r="AQ10" s="519">
        <v>51.1</v>
      </c>
      <c r="AR10" s="522">
        <v>0</v>
      </c>
      <c r="AS10" s="521">
        <v>0</v>
      </c>
      <c r="AT10" s="518">
        <v>227</v>
      </c>
      <c r="AU10" s="519">
        <v>46.7</v>
      </c>
      <c r="AV10" s="520">
        <v>259</v>
      </c>
      <c r="AW10" s="519">
        <v>53.3</v>
      </c>
      <c r="AX10" s="522">
        <v>0</v>
      </c>
      <c r="AY10" s="521">
        <v>0</v>
      </c>
      <c r="AZ10" s="518">
        <v>218</v>
      </c>
      <c r="BA10" s="519">
        <v>45.1</v>
      </c>
      <c r="BB10" s="520">
        <v>265</v>
      </c>
      <c r="BC10" s="519">
        <v>54.9</v>
      </c>
      <c r="BD10" s="522">
        <v>0</v>
      </c>
      <c r="BE10" s="521">
        <v>0</v>
      </c>
      <c r="BF10" s="518">
        <v>244</v>
      </c>
      <c r="BG10" s="519">
        <v>49.7</v>
      </c>
      <c r="BH10" s="520">
        <v>247</v>
      </c>
      <c r="BI10" s="519">
        <v>50.3</v>
      </c>
      <c r="BJ10" s="522">
        <v>0</v>
      </c>
      <c r="BK10" s="521">
        <v>0</v>
      </c>
    </row>
    <row r="11" spans="1:63" ht="20.100000000000001" customHeight="1" x14ac:dyDescent="0.2">
      <c r="A11" s="469" t="s">
        <v>136</v>
      </c>
      <c r="B11" s="470" t="s">
        <v>412</v>
      </c>
      <c r="C11" s="462" t="s">
        <v>127</v>
      </c>
      <c r="D11" s="518">
        <v>190</v>
      </c>
      <c r="E11" s="519">
        <v>48.5</v>
      </c>
      <c r="F11" s="520">
        <v>202</v>
      </c>
      <c r="G11" s="521">
        <v>51.5</v>
      </c>
      <c r="H11" s="518">
        <v>173</v>
      </c>
      <c r="I11" s="519">
        <v>44</v>
      </c>
      <c r="J11" s="520">
        <v>220</v>
      </c>
      <c r="K11" s="521">
        <v>56</v>
      </c>
      <c r="L11" s="518">
        <v>158</v>
      </c>
      <c r="M11" s="519">
        <v>39.9</v>
      </c>
      <c r="N11" s="520">
        <v>238</v>
      </c>
      <c r="O11" s="521">
        <v>60.1</v>
      </c>
      <c r="P11" s="518">
        <v>148</v>
      </c>
      <c r="Q11" s="519">
        <v>36.799999999999997</v>
      </c>
      <c r="R11" s="520">
        <v>254</v>
      </c>
      <c r="S11" s="519">
        <v>63.2</v>
      </c>
      <c r="T11" s="471">
        <v>0</v>
      </c>
      <c r="U11" s="521">
        <v>0</v>
      </c>
      <c r="V11" s="518">
        <v>151</v>
      </c>
      <c r="W11" s="519">
        <v>36.5</v>
      </c>
      <c r="X11" s="520">
        <v>262</v>
      </c>
      <c r="Y11" s="519">
        <v>63.3</v>
      </c>
      <c r="Z11" s="522">
        <v>1</v>
      </c>
      <c r="AA11" s="521">
        <v>0.2</v>
      </c>
      <c r="AB11" s="518">
        <v>161</v>
      </c>
      <c r="AC11" s="519">
        <v>39</v>
      </c>
      <c r="AD11" s="520">
        <v>252</v>
      </c>
      <c r="AE11" s="519">
        <v>61</v>
      </c>
      <c r="AF11" s="522">
        <v>0</v>
      </c>
      <c r="AG11" s="521">
        <v>0</v>
      </c>
      <c r="AH11" s="518">
        <v>166</v>
      </c>
      <c r="AI11" s="519">
        <v>40.299999999999997</v>
      </c>
      <c r="AJ11" s="520">
        <v>246</v>
      </c>
      <c r="AK11" s="519">
        <v>59.7</v>
      </c>
      <c r="AL11" s="522">
        <v>0</v>
      </c>
      <c r="AM11" s="521">
        <v>0</v>
      </c>
      <c r="AN11" s="518">
        <v>166</v>
      </c>
      <c r="AO11" s="519">
        <v>40.6</v>
      </c>
      <c r="AP11" s="520">
        <v>243</v>
      </c>
      <c r="AQ11" s="519">
        <v>59.4</v>
      </c>
      <c r="AR11" s="522">
        <v>0</v>
      </c>
      <c r="AS11" s="521">
        <v>0</v>
      </c>
      <c r="AT11" s="518">
        <v>165</v>
      </c>
      <c r="AU11" s="519">
        <v>40.700000000000003</v>
      </c>
      <c r="AV11" s="520">
        <v>240</v>
      </c>
      <c r="AW11" s="519">
        <v>59.3</v>
      </c>
      <c r="AX11" s="522">
        <v>0</v>
      </c>
      <c r="AY11" s="521">
        <v>0</v>
      </c>
      <c r="AZ11" s="518">
        <v>149</v>
      </c>
      <c r="BA11" s="519">
        <v>40.5</v>
      </c>
      <c r="BB11" s="520">
        <v>218</v>
      </c>
      <c r="BC11" s="519">
        <v>59.2</v>
      </c>
      <c r="BD11" s="522">
        <v>1</v>
      </c>
      <c r="BE11" s="521">
        <v>0.3</v>
      </c>
      <c r="BF11" s="518">
        <v>130</v>
      </c>
      <c r="BG11" s="519">
        <v>38.799999999999997</v>
      </c>
      <c r="BH11" s="520">
        <v>205</v>
      </c>
      <c r="BI11" s="519">
        <v>61.2</v>
      </c>
      <c r="BJ11" s="522">
        <v>0</v>
      </c>
      <c r="BK11" s="521">
        <v>0</v>
      </c>
    </row>
    <row r="12" spans="1:63" ht="20.100000000000001" customHeight="1" x14ac:dyDescent="0.2">
      <c r="A12" s="469" t="s">
        <v>136</v>
      </c>
      <c r="B12" s="470" t="s">
        <v>413</v>
      </c>
      <c r="C12" s="462" t="s">
        <v>127</v>
      </c>
      <c r="D12" s="518">
        <v>199</v>
      </c>
      <c r="E12" s="519">
        <v>50.9</v>
      </c>
      <c r="F12" s="520">
        <v>192</v>
      </c>
      <c r="G12" s="521">
        <v>49.1</v>
      </c>
      <c r="H12" s="518">
        <v>203</v>
      </c>
      <c r="I12" s="519">
        <v>51</v>
      </c>
      <c r="J12" s="520">
        <v>195</v>
      </c>
      <c r="K12" s="521">
        <v>49</v>
      </c>
      <c r="L12" s="518">
        <v>204</v>
      </c>
      <c r="M12" s="519">
        <v>51.5</v>
      </c>
      <c r="N12" s="520">
        <v>192</v>
      </c>
      <c r="O12" s="521">
        <v>48.5</v>
      </c>
      <c r="P12" s="518">
        <v>190</v>
      </c>
      <c r="Q12" s="519">
        <v>49</v>
      </c>
      <c r="R12" s="520">
        <v>198</v>
      </c>
      <c r="S12" s="519">
        <v>51</v>
      </c>
      <c r="T12" s="471">
        <v>0</v>
      </c>
      <c r="U12" s="521">
        <v>0</v>
      </c>
      <c r="V12" s="518">
        <v>187</v>
      </c>
      <c r="W12" s="519">
        <v>48.6</v>
      </c>
      <c r="X12" s="520">
        <v>198</v>
      </c>
      <c r="Y12" s="519">
        <v>51.4</v>
      </c>
      <c r="Z12" s="522">
        <v>0</v>
      </c>
      <c r="AA12" s="521">
        <v>0</v>
      </c>
      <c r="AB12" s="518">
        <v>181</v>
      </c>
      <c r="AC12" s="519">
        <v>47</v>
      </c>
      <c r="AD12" s="520">
        <v>204</v>
      </c>
      <c r="AE12" s="519">
        <v>53</v>
      </c>
      <c r="AF12" s="522">
        <v>0</v>
      </c>
      <c r="AG12" s="521">
        <v>0</v>
      </c>
      <c r="AH12" s="518">
        <v>174</v>
      </c>
      <c r="AI12" s="519">
        <v>45.4</v>
      </c>
      <c r="AJ12" s="520">
        <v>209</v>
      </c>
      <c r="AK12" s="519">
        <v>54.6</v>
      </c>
      <c r="AL12" s="522">
        <v>0</v>
      </c>
      <c r="AM12" s="521">
        <v>0</v>
      </c>
      <c r="AN12" s="518">
        <v>169</v>
      </c>
      <c r="AO12" s="519">
        <v>43.3</v>
      </c>
      <c r="AP12" s="520">
        <v>221</v>
      </c>
      <c r="AQ12" s="519">
        <v>56.7</v>
      </c>
      <c r="AR12" s="522">
        <v>0</v>
      </c>
      <c r="AS12" s="521">
        <v>0</v>
      </c>
      <c r="AT12" s="518">
        <v>166</v>
      </c>
      <c r="AU12" s="519">
        <v>42.7</v>
      </c>
      <c r="AV12" s="520">
        <v>223</v>
      </c>
      <c r="AW12" s="519">
        <v>57.3</v>
      </c>
      <c r="AX12" s="522">
        <v>0</v>
      </c>
      <c r="AY12" s="521">
        <v>0</v>
      </c>
      <c r="AZ12" s="518">
        <v>164</v>
      </c>
      <c r="BA12" s="519">
        <v>41.8</v>
      </c>
      <c r="BB12" s="520">
        <v>228</v>
      </c>
      <c r="BC12" s="519">
        <v>58.2</v>
      </c>
      <c r="BD12" s="522">
        <v>0</v>
      </c>
      <c r="BE12" s="521">
        <v>0</v>
      </c>
      <c r="BF12" s="518">
        <v>160</v>
      </c>
      <c r="BG12" s="519">
        <v>39.700000000000003</v>
      </c>
      <c r="BH12" s="520">
        <v>243</v>
      </c>
      <c r="BI12" s="519">
        <v>60.3</v>
      </c>
      <c r="BJ12" s="522">
        <v>0</v>
      </c>
      <c r="BK12" s="521">
        <v>0</v>
      </c>
    </row>
    <row r="13" spans="1:63" ht="20.100000000000001" customHeight="1" x14ac:dyDescent="0.2">
      <c r="A13" s="469" t="s">
        <v>136</v>
      </c>
      <c r="B13" s="470" t="s">
        <v>414</v>
      </c>
      <c r="C13" s="462" t="s">
        <v>132</v>
      </c>
      <c r="D13" s="518">
        <v>341</v>
      </c>
      <c r="E13" s="519">
        <v>53.4</v>
      </c>
      <c r="F13" s="520">
        <v>298</v>
      </c>
      <c r="G13" s="521">
        <v>46.6</v>
      </c>
      <c r="H13" s="518">
        <v>333</v>
      </c>
      <c r="I13" s="519">
        <v>52.3</v>
      </c>
      <c r="J13" s="520">
        <v>304</v>
      </c>
      <c r="K13" s="521">
        <v>47.7</v>
      </c>
      <c r="L13" s="518">
        <v>350</v>
      </c>
      <c r="M13" s="519">
        <v>54.3</v>
      </c>
      <c r="N13" s="520">
        <v>294</v>
      </c>
      <c r="O13" s="521">
        <v>45.7</v>
      </c>
      <c r="P13" s="518">
        <v>341</v>
      </c>
      <c r="Q13" s="519">
        <v>52.2</v>
      </c>
      <c r="R13" s="520">
        <v>311</v>
      </c>
      <c r="S13" s="519">
        <v>47.6</v>
      </c>
      <c r="T13" s="471">
        <v>1</v>
      </c>
      <c r="U13" s="521">
        <v>0.2</v>
      </c>
      <c r="V13" s="518">
        <v>336</v>
      </c>
      <c r="W13" s="519">
        <v>51.6</v>
      </c>
      <c r="X13" s="520">
        <v>315</v>
      </c>
      <c r="Y13" s="519">
        <v>48.4</v>
      </c>
      <c r="Z13" s="522">
        <v>0</v>
      </c>
      <c r="AA13" s="521">
        <v>0</v>
      </c>
      <c r="AB13" s="518">
        <v>322</v>
      </c>
      <c r="AC13" s="519">
        <v>49.8</v>
      </c>
      <c r="AD13" s="520">
        <v>325</v>
      </c>
      <c r="AE13" s="519">
        <v>50.2</v>
      </c>
      <c r="AF13" s="522">
        <v>0</v>
      </c>
      <c r="AG13" s="521">
        <v>0</v>
      </c>
      <c r="AH13" s="518">
        <v>304</v>
      </c>
      <c r="AI13" s="519">
        <v>47.6</v>
      </c>
      <c r="AJ13" s="520">
        <v>335</v>
      </c>
      <c r="AK13" s="519">
        <v>52.4</v>
      </c>
      <c r="AL13" s="522">
        <v>0</v>
      </c>
      <c r="AM13" s="521">
        <v>0</v>
      </c>
      <c r="AN13" s="518">
        <v>303</v>
      </c>
      <c r="AO13" s="519">
        <v>47.2</v>
      </c>
      <c r="AP13" s="520">
        <v>339</v>
      </c>
      <c r="AQ13" s="519">
        <v>52.8</v>
      </c>
      <c r="AR13" s="522">
        <v>0</v>
      </c>
      <c r="AS13" s="521">
        <v>0</v>
      </c>
      <c r="AT13" s="518">
        <v>297</v>
      </c>
      <c r="AU13" s="519">
        <v>46.3</v>
      </c>
      <c r="AV13" s="520">
        <v>345</v>
      </c>
      <c r="AW13" s="519">
        <v>53.7</v>
      </c>
      <c r="AX13" s="522">
        <v>0</v>
      </c>
      <c r="AY13" s="521">
        <v>0</v>
      </c>
      <c r="AZ13" s="518">
        <v>294</v>
      </c>
      <c r="BA13" s="519">
        <v>45.9</v>
      </c>
      <c r="BB13" s="520">
        <v>346</v>
      </c>
      <c r="BC13" s="519">
        <v>54.1</v>
      </c>
      <c r="BD13" s="522">
        <v>0</v>
      </c>
      <c r="BE13" s="521">
        <v>0</v>
      </c>
      <c r="BF13" s="518">
        <v>292</v>
      </c>
      <c r="BG13" s="519">
        <v>45.6</v>
      </c>
      <c r="BH13" s="520">
        <v>348</v>
      </c>
      <c r="BI13" s="519">
        <v>54.4</v>
      </c>
      <c r="BJ13" s="522">
        <v>0</v>
      </c>
      <c r="BK13" s="521">
        <v>0</v>
      </c>
    </row>
    <row r="14" spans="1:63" ht="20.100000000000001" customHeight="1" x14ac:dyDescent="0.2">
      <c r="A14" s="469" t="s">
        <v>136</v>
      </c>
      <c r="B14" s="470" t="s">
        <v>415</v>
      </c>
      <c r="C14" s="462" t="s">
        <v>132</v>
      </c>
      <c r="D14" s="518">
        <v>282</v>
      </c>
      <c r="E14" s="519">
        <v>62.7</v>
      </c>
      <c r="F14" s="520">
        <v>168</v>
      </c>
      <c r="G14" s="521">
        <v>37.299999999999997</v>
      </c>
      <c r="H14" s="518">
        <v>273</v>
      </c>
      <c r="I14" s="519">
        <v>60.8</v>
      </c>
      <c r="J14" s="520">
        <v>176</v>
      </c>
      <c r="K14" s="521">
        <v>39.200000000000003</v>
      </c>
      <c r="L14" s="518">
        <v>261</v>
      </c>
      <c r="M14" s="519">
        <v>59.6</v>
      </c>
      <c r="N14" s="520">
        <v>177</v>
      </c>
      <c r="O14" s="521">
        <v>40.4</v>
      </c>
      <c r="P14" s="518">
        <v>247</v>
      </c>
      <c r="Q14" s="519">
        <v>57.8</v>
      </c>
      <c r="R14" s="520">
        <v>180</v>
      </c>
      <c r="S14" s="519">
        <v>42.2</v>
      </c>
      <c r="T14" s="471">
        <v>0</v>
      </c>
      <c r="U14" s="521">
        <v>0</v>
      </c>
      <c r="V14" s="518">
        <v>253</v>
      </c>
      <c r="W14" s="519">
        <v>58.8</v>
      </c>
      <c r="X14" s="520">
        <v>177</v>
      </c>
      <c r="Y14" s="519">
        <v>41.2</v>
      </c>
      <c r="Z14" s="522">
        <v>0</v>
      </c>
      <c r="AA14" s="521">
        <v>0</v>
      </c>
      <c r="AB14" s="518">
        <v>255</v>
      </c>
      <c r="AC14" s="519">
        <v>56.9</v>
      </c>
      <c r="AD14" s="520">
        <v>193</v>
      </c>
      <c r="AE14" s="519">
        <v>43.1</v>
      </c>
      <c r="AF14" s="522">
        <v>0</v>
      </c>
      <c r="AG14" s="521">
        <v>0</v>
      </c>
      <c r="AH14" s="518">
        <v>260</v>
      </c>
      <c r="AI14" s="519">
        <v>56</v>
      </c>
      <c r="AJ14" s="520">
        <v>204</v>
      </c>
      <c r="AK14" s="519">
        <v>44</v>
      </c>
      <c r="AL14" s="522">
        <v>0</v>
      </c>
      <c r="AM14" s="521">
        <v>0</v>
      </c>
      <c r="AN14" s="518">
        <v>259</v>
      </c>
      <c r="AO14" s="519">
        <v>55.5</v>
      </c>
      <c r="AP14" s="520">
        <v>208</v>
      </c>
      <c r="AQ14" s="519">
        <v>44.5</v>
      </c>
      <c r="AR14" s="522">
        <v>0</v>
      </c>
      <c r="AS14" s="521">
        <v>0</v>
      </c>
      <c r="AT14" s="518">
        <v>245</v>
      </c>
      <c r="AU14" s="519">
        <v>53.1</v>
      </c>
      <c r="AV14" s="520">
        <v>216</v>
      </c>
      <c r="AW14" s="519">
        <v>46.9</v>
      </c>
      <c r="AX14" s="522">
        <v>0</v>
      </c>
      <c r="AY14" s="521">
        <v>0</v>
      </c>
      <c r="AZ14" s="518">
        <v>251</v>
      </c>
      <c r="BA14" s="519">
        <v>54.6</v>
      </c>
      <c r="BB14" s="520">
        <v>209</v>
      </c>
      <c r="BC14" s="519">
        <v>45.4</v>
      </c>
      <c r="BD14" s="522">
        <v>0</v>
      </c>
      <c r="BE14" s="521">
        <v>0</v>
      </c>
      <c r="BF14" s="518">
        <v>250</v>
      </c>
      <c r="BG14" s="519">
        <v>53.5</v>
      </c>
      <c r="BH14" s="520">
        <v>217</v>
      </c>
      <c r="BI14" s="519">
        <v>46.5</v>
      </c>
      <c r="BJ14" s="522">
        <v>0</v>
      </c>
      <c r="BK14" s="521">
        <v>0</v>
      </c>
    </row>
    <row r="15" spans="1:63" ht="20.100000000000001" customHeight="1" x14ac:dyDescent="0.2">
      <c r="A15" s="469" t="s">
        <v>136</v>
      </c>
      <c r="B15" s="470" t="s">
        <v>416</v>
      </c>
      <c r="C15" s="462" t="s">
        <v>132</v>
      </c>
      <c r="D15" s="518">
        <v>162</v>
      </c>
      <c r="E15" s="519">
        <v>58.3</v>
      </c>
      <c r="F15" s="520">
        <v>116</v>
      </c>
      <c r="G15" s="521">
        <v>41.7</v>
      </c>
      <c r="H15" s="518">
        <v>158</v>
      </c>
      <c r="I15" s="519">
        <v>56</v>
      </c>
      <c r="J15" s="520">
        <v>124</v>
      </c>
      <c r="K15" s="521">
        <v>44</v>
      </c>
      <c r="L15" s="518">
        <v>152</v>
      </c>
      <c r="M15" s="519">
        <v>54.7</v>
      </c>
      <c r="N15" s="520">
        <v>126</v>
      </c>
      <c r="O15" s="521">
        <v>45.3</v>
      </c>
      <c r="P15" s="518">
        <v>142</v>
      </c>
      <c r="Q15" s="519">
        <v>51.6</v>
      </c>
      <c r="R15" s="520">
        <v>133</v>
      </c>
      <c r="S15" s="519">
        <v>48.4</v>
      </c>
      <c r="T15" s="471">
        <v>0</v>
      </c>
      <c r="U15" s="521">
        <v>0</v>
      </c>
      <c r="V15" s="518">
        <v>140</v>
      </c>
      <c r="W15" s="519">
        <v>50.7</v>
      </c>
      <c r="X15" s="520">
        <v>136</v>
      </c>
      <c r="Y15" s="519">
        <v>49.3</v>
      </c>
      <c r="Z15" s="522">
        <v>0</v>
      </c>
      <c r="AA15" s="521">
        <v>0</v>
      </c>
      <c r="AB15" s="518">
        <v>137</v>
      </c>
      <c r="AC15" s="519">
        <v>49.8</v>
      </c>
      <c r="AD15" s="520">
        <v>138</v>
      </c>
      <c r="AE15" s="519">
        <v>50.2</v>
      </c>
      <c r="AF15" s="522">
        <v>0</v>
      </c>
      <c r="AG15" s="521">
        <v>0</v>
      </c>
      <c r="AH15" s="518">
        <v>134</v>
      </c>
      <c r="AI15" s="519">
        <v>48.4</v>
      </c>
      <c r="AJ15" s="520">
        <v>143</v>
      </c>
      <c r="AK15" s="519">
        <v>51.6</v>
      </c>
      <c r="AL15" s="522">
        <v>0</v>
      </c>
      <c r="AM15" s="521">
        <v>0</v>
      </c>
      <c r="AN15" s="518">
        <v>137</v>
      </c>
      <c r="AO15" s="519">
        <v>48.2</v>
      </c>
      <c r="AP15" s="520">
        <v>147</v>
      </c>
      <c r="AQ15" s="519">
        <v>51.8</v>
      </c>
      <c r="AR15" s="522">
        <v>0</v>
      </c>
      <c r="AS15" s="521">
        <v>0</v>
      </c>
      <c r="AT15" s="518">
        <v>136</v>
      </c>
      <c r="AU15" s="519">
        <v>47.7</v>
      </c>
      <c r="AV15" s="520">
        <v>149</v>
      </c>
      <c r="AW15" s="519">
        <v>52.3</v>
      </c>
      <c r="AX15" s="522">
        <v>0</v>
      </c>
      <c r="AY15" s="521">
        <v>0</v>
      </c>
      <c r="AZ15" s="518">
        <v>146</v>
      </c>
      <c r="BA15" s="519">
        <v>50.9</v>
      </c>
      <c r="BB15" s="520">
        <v>141</v>
      </c>
      <c r="BC15" s="519">
        <v>49.1</v>
      </c>
      <c r="BD15" s="522">
        <v>0</v>
      </c>
      <c r="BE15" s="521">
        <v>0</v>
      </c>
      <c r="BF15" s="518">
        <v>144</v>
      </c>
      <c r="BG15" s="519">
        <v>50.2</v>
      </c>
      <c r="BH15" s="520">
        <v>143</v>
      </c>
      <c r="BI15" s="519">
        <v>49.8</v>
      </c>
      <c r="BJ15" s="522">
        <v>0</v>
      </c>
      <c r="BK15" s="521">
        <v>0</v>
      </c>
    </row>
    <row r="16" spans="1:63" ht="20.100000000000001" customHeight="1" x14ac:dyDescent="0.2">
      <c r="A16" s="469" t="s">
        <v>158</v>
      </c>
      <c r="B16" s="470" t="s">
        <v>417</v>
      </c>
      <c r="C16" s="462" t="s">
        <v>127</v>
      </c>
      <c r="D16" s="518">
        <v>186</v>
      </c>
      <c r="E16" s="519">
        <v>54.4</v>
      </c>
      <c r="F16" s="520">
        <v>156</v>
      </c>
      <c r="G16" s="521">
        <v>45.6</v>
      </c>
      <c r="H16" s="518">
        <v>194</v>
      </c>
      <c r="I16" s="519">
        <v>52.4</v>
      </c>
      <c r="J16" s="520">
        <v>176</v>
      </c>
      <c r="K16" s="521">
        <v>47.6</v>
      </c>
      <c r="L16" s="518">
        <v>217</v>
      </c>
      <c r="M16" s="519">
        <v>54.5</v>
      </c>
      <c r="N16" s="520">
        <v>181</v>
      </c>
      <c r="O16" s="521">
        <v>45.5</v>
      </c>
      <c r="P16" s="518">
        <v>206</v>
      </c>
      <c r="Q16" s="519">
        <v>52.2</v>
      </c>
      <c r="R16" s="520">
        <v>188</v>
      </c>
      <c r="S16" s="519">
        <v>47.6</v>
      </c>
      <c r="T16" s="471">
        <v>1</v>
      </c>
      <c r="U16" s="521">
        <v>0.3</v>
      </c>
      <c r="V16" s="518">
        <v>190</v>
      </c>
      <c r="W16" s="519">
        <v>47.9</v>
      </c>
      <c r="X16" s="520">
        <v>206</v>
      </c>
      <c r="Y16" s="519">
        <v>51.9</v>
      </c>
      <c r="Z16" s="522">
        <v>1</v>
      </c>
      <c r="AA16" s="521">
        <v>0.3</v>
      </c>
      <c r="AB16" s="518">
        <v>188</v>
      </c>
      <c r="AC16" s="519">
        <v>47.5</v>
      </c>
      <c r="AD16" s="520">
        <v>207</v>
      </c>
      <c r="AE16" s="519">
        <v>52.3</v>
      </c>
      <c r="AF16" s="522">
        <v>1</v>
      </c>
      <c r="AG16" s="521">
        <v>0.3</v>
      </c>
      <c r="AH16" s="518">
        <v>189</v>
      </c>
      <c r="AI16" s="519">
        <v>47.1</v>
      </c>
      <c r="AJ16" s="520">
        <v>211</v>
      </c>
      <c r="AK16" s="519">
        <v>52.6</v>
      </c>
      <c r="AL16" s="522">
        <v>1</v>
      </c>
      <c r="AM16" s="521">
        <v>0.2</v>
      </c>
      <c r="AN16" s="518">
        <v>177</v>
      </c>
      <c r="AO16" s="519">
        <v>44.3</v>
      </c>
      <c r="AP16" s="520">
        <v>223</v>
      </c>
      <c r="AQ16" s="519">
        <v>55.8</v>
      </c>
      <c r="AR16" s="522">
        <v>0</v>
      </c>
      <c r="AS16" s="521">
        <v>0</v>
      </c>
      <c r="AT16" s="518">
        <v>169</v>
      </c>
      <c r="AU16" s="519">
        <v>41.8</v>
      </c>
      <c r="AV16" s="520">
        <v>235</v>
      </c>
      <c r="AW16" s="519">
        <v>58.2</v>
      </c>
      <c r="AX16" s="522">
        <v>0</v>
      </c>
      <c r="AY16" s="521">
        <v>0</v>
      </c>
      <c r="AZ16" s="518">
        <v>166</v>
      </c>
      <c r="BA16" s="519">
        <v>41.4</v>
      </c>
      <c r="BB16" s="520">
        <v>235</v>
      </c>
      <c r="BC16" s="519">
        <v>58.6</v>
      </c>
      <c r="BD16" s="522">
        <v>0</v>
      </c>
      <c r="BE16" s="521">
        <v>0</v>
      </c>
      <c r="BF16" s="518">
        <v>143</v>
      </c>
      <c r="BG16" s="519">
        <v>36</v>
      </c>
      <c r="BH16" s="520">
        <v>228</v>
      </c>
      <c r="BI16" s="519">
        <v>57.4</v>
      </c>
      <c r="BJ16" s="522">
        <v>26</v>
      </c>
      <c r="BK16" s="521">
        <v>6.5</v>
      </c>
    </row>
    <row r="17" spans="1:63" ht="20.100000000000001" customHeight="1" x14ac:dyDescent="0.2">
      <c r="A17" s="469" t="s">
        <v>162</v>
      </c>
      <c r="B17" s="470" t="s">
        <v>418</v>
      </c>
      <c r="C17" s="462" t="s">
        <v>127</v>
      </c>
      <c r="D17" s="518">
        <v>77</v>
      </c>
      <c r="E17" s="519">
        <v>45.6</v>
      </c>
      <c r="F17" s="520">
        <v>92</v>
      </c>
      <c r="G17" s="521">
        <v>54.4</v>
      </c>
      <c r="H17" s="518">
        <v>83</v>
      </c>
      <c r="I17" s="519">
        <v>48.3</v>
      </c>
      <c r="J17" s="520">
        <v>89</v>
      </c>
      <c r="K17" s="521">
        <v>51.7</v>
      </c>
      <c r="L17" s="518">
        <v>81</v>
      </c>
      <c r="M17" s="519">
        <v>47.6</v>
      </c>
      <c r="N17" s="520">
        <v>89</v>
      </c>
      <c r="O17" s="521">
        <v>52.4</v>
      </c>
      <c r="P17" s="518">
        <v>81</v>
      </c>
      <c r="Q17" s="519">
        <v>48.2</v>
      </c>
      <c r="R17" s="520">
        <v>87</v>
      </c>
      <c r="S17" s="519">
        <v>51.8</v>
      </c>
      <c r="T17" s="471">
        <v>0</v>
      </c>
      <c r="U17" s="521">
        <v>0</v>
      </c>
      <c r="V17" s="518">
        <v>86</v>
      </c>
      <c r="W17" s="519">
        <v>48.3</v>
      </c>
      <c r="X17" s="520">
        <v>92</v>
      </c>
      <c r="Y17" s="519">
        <v>51.7</v>
      </c>
      <c r="Z17" s="522">
        <v>0</v>
      </c>
      <c r="AA17" s="521">
        <v>0</v>
      </c>
      <c r="AB17" s="518">
        <v>87</v>
      </c>
      <c r="AC17" s="519">
        <v>48.1</v>
      </c>
      <c r="AD17" s="520">
        <v>94</v>
      </c>
      <c r="AE17" s="519">
        <v>51.9</v>
      </c>
      <c r="AF17" s="522">
        <v>0</v>
      </c>
      <c r="AG17" s="521">
        <v>0</v>
      </c>
      <c r="AH17" s="518">
        <v>91</v>
      </c>
      <c r="AI17" s="519">
        <v>48.9</v>
      </c>
      <c r="AJ17" s="520">
        <v>95</v>
      </c>
      <c r="AK17" s="519">
        <v>51.1</v>
      </c>
      <c r="AL17" s="522">
        <v>0</v>
      </c>
      <c r="AM17" s="521">
        <v>0</v>
      </c>
      <c r="AN17" s="518">
        <v>101</v>
      </c>
      <c r="AO17" s="519">
        <v>50.2</v>
      </c>
      <c r="AP17" s="520">
        <v>100</v>
      </c>
      <c r="AQ17" s="519">
        <v>49.8</v>
      </c>
      <c r="AR17" s="522">
        <v>0</v>
      </c>
      <c r="AS17" s="521">
        <v>0</v>
      </c>
      <c r="AT17" s="518">
        <v>99</v>
      </c>
      <c r="AU17" s="519">
        <v>50.3</v>
      </c>
      <c r="AV17" s="520">
        <v>98</v>
      </c>
      <c r="AW17" s="519">
        <v>49.7</v>
      </c>
      <c r="AX17" s="522">
        <v>0</v>
      </c>
      <c r="AY17" s="521">
        <v>0</v>
      </c>
      <c r="AZ17" s="518">
        <v>100</v>
      </c>
      <c r="BA17" s="519">
        <v>49.8</v>
      </c>
      <c r="BB17" s="520">
        <v>101</v>
      </c>
      <c r="BC17" s="519">
        <v>50.2</v>
      </c>
      <c r="BD17" s="522">
        <v>0</v>
      </c>
      <c r="BE17" s="521">
        <v>0</v>
      </c>
      <c r="BF17" s="518">
        <v>91</v>
      </c>
      <c r="BG17" s="519">
        <v>45.5</v>
      </c>
      <c r="BH17" s="520">
        <v>109</v>
      </c>
      <c r="BI17" s="519">
        <v>54.5</v>
      </c>
      <c r="BJ17" s="522">
        <v>0</v>
      </c>
      <c r="BK17" s="521">
        <v>0</v>
      </c>
    </row>
    <row r="18" spans="1:63" ht="20.100000000000001" customHeight="1" x14ac:dyDescent="0.2">
      <c r="A18" s="469" t="s">
        <v>166</v>
      </c>
      <c r="B18" s="470" t="s">
        <v>419</v>
      </c>
      <c r="C18" s="462" t="s">
        <v>132</v>
      </c>
      <c r="D18" s="518">
        <v>156</v>
      </c>
      <c r="E18" s="519">
        <v>51.5</v>
      </c>
      <c r="F18" s="520">
        <v>147</v>
      </c>
      <c r="G18" s="521">
        <v>48.5</v>
      </c>
      <c r="H18" s="518">
        <v>144</v>
      </c>
      <c r="I18" s="519">
        <v>48.6</v>
      </c>
      <c r="J18" s="520">
        <v>152</v>
      </c>
      <c r="K18" s="521">
        <v>51.4</v>
      </c>
      <c r="L18" s="518">
        <v>132</v>
      </c>
      <c r="M18" s="519">
        <v>45.2</v>
      </c>
      <c r="N18" s="520">
        <v>160</v>
      </c>
      <c r="O18" s="521">
        <v>54.8</v>
      </c>
      <c r="P18" s="518">
        <v>128</v>
      </c>
      <c r="Q18" s="519">
        <v>41.8</v>
      </c>
      <c r="R18" s="520">
        <v>178</v>
      </c>
      <c r="S18" s="519">
        <v>58.2</v>
      </c>
      <c r="T18" s="471">
        <v>0</v>
      </c>
      <c r="U18" s="521">
        <v>0</v>
      </c>
      <c r="V18" s="518">
        <v>135</v>
      </c>
      <c r="W18" s="519">
        <v>44.6</v>
      </c>
      <c r="X18" s="520">
        <v>168</v>
      </c>
      <c r="Y18" s="519">
        <v>55.4</v>
      </c>
      <c r="Z18" s="522">
        <v>0</v>
      </c>
      <c r="AA18" s="521">
        <v>0</v>
      </c>
      <c r="AB18" s="518">
        <v>123</v>
      </c>
      <c r="AC18" s="519">
        <v>40.6</v>
      </c>
      <c r="AD18" s="520">
        <v>180</v>
      </c>
      <c r="AE18" s="519">
        <v>59.4</v>
      </c>
      <c r="AF18" s="522">
        <v>0</v>
      </c>
      <c r="AG18" s="521">
        <v>0</v>
      </c>
      <c r="AH18" s="518">
        <v>115</v>
      </c>
      <c r="AI18" s="519">
        <v>38.9</v>
      </c>
      <c r="AJ18" s="520">
        <v>181</v>
      </c>
      <c r="AK18" s="519">
        <v>61.1</v>
      </c>
      <c r="AL18" s="522">
        <v>0</v>
      </c>
      <c r="AM18" s="521">
        <v>0</v>
      </c>
      <c r="AN18" s="518">
        <v>106</v>
      </c>
      <c r="AO18" s="519">
        <v>36.299999999999997</v>
      </c>
      <c r="AP18" s="520">
        <v>186</v>
      </c>
      <c r="AQ18" s="519">
        <v>63.7</v>
      </c>
      <c r="AR18" s="522">
        <v>0</v>
      </c>
      <c r="AS18" s="521">
        <v>0</v>
      </c>
      <c r="AT18" s="518">
        <v>107</v>
      </c>
      <c r="AU18" s="519">
        <v>36.799999999999997</v>
      </c>
      <c r="AV18" s="520">
        <v>184</v>
      </c>
      <c r="AW18" s="519">
        <v>63.2</v>
      </c>
      <c r="AX18" s="522">
        <v>0</v>
      </c>
      <c r="AY18" s="521">
        <v>0</v>
      </c>
      <c r="AZ18" s="518">
        <v>105</v>
      </c>
      <c r="BA18" s="519">
        <v>36.5</v>
      </c>
      <c r="BB18" s="520">
        <v>183</v>
      </c>
      <c r="BC18" s="519">
        <v>63.5</v>
      </c>
      <c r="BD18" s="522">
        <v>0</v>
      </c>
      <c r="BE18" s="521">
        <v>0</v>
      </c>
      <c r="BF18" s="518">
        <v>111</v>
      </c>
      <c r="BG18" s="519">
        <v>39.9</v>
      </c>
      <c r="BH18" s="520">
        <v>167</v>
      </c>
      <c r="BI18" s="519">
        <v>60.1</v>
      </c>
      <c r="BJ18" s="522">
        <v>0</v>
      </c>
      <c r="BK18" s="521">
        <v>0</v>
      </c>
    </row>
    <row r="19" spans="1:63" ht="20.100000000000001" customHeight="1" x14ac:dyDescent="0.2">
      <c r="A19" s="469" t="s">
        <v>171</v>
      </c>
      <c r="B19" s="470" t="s">
        <v>420</v>
      </c>
      <c r="C19" s="462" t="s">
        <v>127</v>
      </c>
      <c r="D19" s="518">
        <v>148</v>
      </c>
      <c r="E19" s="519">
        <v>45.3</v>
      </c>
      <c r="F19" s="520">
        <v>179</v>
      </c>
      <c r="G19" s="521">
        <v>54.7</v>
      </c>
      <c r="H19" s="518">
        <v>154</v>
      </c>
      <c r="I19" s="519">
        <v>45.3</v>
      </c>
      <c r="J19" s="520">
        <v>186</v>
      </c>
      <c r="K19" s="521">
        <v>54.7</v>
      </c>
      <c r="L19" s="518">
        <v>151</v>
      </c>
      <c r="M19" s="519">
        <v>43.5</v>
      </c>
      <c r="N19" s="520">
        <v>196</v>
      </c>
      <c r="O19" s="521">
        <v>56.5</v>
      </c>
      <c r="P19" s="518">
        <v>151</v>
      </c>
      <c r="Q19" s="519">
        <v>41.9</v>
      </c>
      <c r="R19" s="520">
        <v>209</v>
      </c>
      <c r="S19" s="519">
        <v>58.1</v>
      </c>
      <c r="T19" s="471">
        <v>0</v>
      </c>
      <c r="U19" s="521">
        <v>0</v>
      </c>
      <c r="V19" s="518">
        <v>163</v>
      </c>
      <c r="W19" s="519">
        <v>43.8</v>
      </c>
      <c r="X19" s="520">
        <v>209</v>
      </c>
      <c r="Y19" s="519">
        <v>56.2</v>
      </c>
      <c r="Z19" s="522">
        <v>0</v>
      </c>
      <c r="AA19" s="521">
        <v>0</v>
      </c>
      <c r="AB19" s="518">
        <v>153</v>
      </c>
      <c r="AC19" s="519">
        <v>41.7</v>
      </c>
      <c r="AD19" s="520">
        <v>212</v>
      </c>
      <c r="AE19" s="519">
        <v>57.8</v>
      </c>
      <c r="AF19" s="522">
        <v>2</v>
      </c>
      <c r="AG19" s="521">
        <v>0.5</v>
      </c>
      <c r="AH19" s="518">
        <v>153</v>
      </c>
      <c r="AI19" s="519">
        <v>41.6</v>
      </c>
      <c r="AJ19" s="520">
        <v>215</v>
      </c>
      <c r="AK19" s="519">
        <v>58.4</v>
      </c>
      <c r="AL19" s="522">
        <v>0</v>
      </c>
      <c r="AM19" s="521">
        <v>0</v>
      </c>
      <c r="AN19" s="518">
        <v>157</v>
      </c>
      <c r="AO19" s="519">
        <v>43.1</v>
      </c>
      <c r="AP19" s="520">
        <v>207</v>
      </c>
      <c r="AQ19" s="519">
        <v>56.9</v>
      </c>
      <c r="AR19" s="522">
        <v>0</v>
      </c>
      <c r="AS19" s="521">
        <v>0</v>
      </c>
      <c r="AT19" s="518">
        <v>142</v>
      </c>
      <c r="AU19" s="519">
        <v>38.9</v>
      </c>
      <c r="AV19" s="520">
        <v>221</v>
      </c>
      <c r="AW19" s="519">
        <v>60.5</v>
      </c>
      <c r="AX19" s="522">
        <v>2</v>
      </c>
      <c r="AY19" s="521">
        <v>0.5</v>
      </c>
      <c r="AZ19" s="518">
        <v>133</v>
      </c>
      <c r="BA19" s="519">
        <v>36</v>
      </c>
      <c r="BB19" s="520">
        <v>235</v>
      </c>
      <c r="BC19" s="519">
        <v>63.7</v>
      </c>
      <c r="BD19" s="522">
        <v>1</v>
      </c>
      <c r="BE19" s="521">
        <v>0.3</v>
      </c>
      <c r="BF19" s="518">
        <v>131</v>
      </c>
      <c r="BG19" s="519">
        <v>35.299999999999997</v>
      </c>
      <c r="BH19" s="520">
        <v>240</v>
      </c>
      <c r="BI19" s="519">
        <v>64.7</v>
      </c>
      <c r="BJ19" s="522">
        <v>0</v>
      </c>
      <c r="BK19" s="521">
        <v>0</v>
      </c>
    </row>
    <row r="20" spans="1:63" ht="20.100000000000001" customHeight="1" x14ac:dyDescent="0.2">
      <c r="A20" s="469" t="s">
        <v>171</v>
      </c>
      <c r="B20" s="470" t="s">
        <v>421</v>
      </c>
      <c r="C20" s="462" t="s">
        <v>132</v>
      </c>
      <c r="D20" s="518">
        <v>241</v>
      </c>
      <c r="E20" s="519">
        <v>46</v>
      </c>
      <c r="F20" s="520">
        <v>283</v>
      </c>
      <c r="G20" s="521">
        <v>54</v>
      </c>
      <c r="H20" s="518">
        <v>245</v>
      </c>
      <c r="I20" s="519">
        <v>48.9</v>
      </c>
      <c r="J20" s="520">
        <v>256</v>
      </c>
      <c r="K20" s="521">
        <v>51.1</v>
      </c>
      <c r="L20" s="518">
        <v>245</v>
      </c>
      <c r="M20" s="519">
        <v>49</v>
      </c>
      <c r="N20" s="520">
        <v>255</v>
      </c>
      <c r="O20" s="521">
        <v>51</v>
      </c>
      <c r="P20" s="518">
        <v>237</v>
      </c>
      <c r="Q20" s="519">
        <v>48.2</v>
      </c>
      <c r="R20" s="520">
        <v>255</v>
      </c>
      <c r="S20" s="519">
        <v>51.8</v>
      </c>
      <c r="T20" s="471">
        <v>0</v>
      </c>
      <c r="U20" s="521">
        <v>0</v>
      </c>
      <c r="V20" s="518">
        <v>252</v>
      </c>
      <c r="W20" s="519">
        <v>50.1</v>
      </c>
      <c r="X20" s="520">
        <v>251</v>
      </c>
      <c r="Y20" s="519">
        <v>49.9</v>
      </c>
      <c r="Z20" s="522">
        <v>0</v>
      </c>
      <c r="AA20" s="521">
        <v>0</v>
      </c>
      <c r="AB20" s="518">
        <v>243</v>
      </c>
      <c r="AC20" s="519">
        <v>47.8</v>
      </c>
      <c r="AD20" s="520">
        <v>265</v>
      </c>
      <c r="AE20" s="519">
        <v>52.2</v>
      </c>
      <c r="AF20" s="522">
        <v>0</v>
      </c>
      <c r="AG20" s="521">
        <v>0</v>
      </c>
      <c r="AH20" s="518">
        <v>230</v>
      </c>
      <c r="AI20" s="519">
        <v>47</v>
      </c>
      <c r="AJ20" s="520">
        <v>259</v>
      </c>
      <c r="AK20" s="519">
        <v>53</v>
      </c>
      <c r="AL20" s="522">
        <v>0</v>
      </c>
      <c r="AM20" s="521">
        <v>0</v>
      </c>
      <c r="AN20" s="518">
        <v>220</v>
      </c>
      <c r="AO20" s="519">
        <v>44</v>
      </c>
      <c r="AP20" s="520">
        <v>280</v>
      </c>
      <c r="AQ20" s="519">
        <v>56</v>
      </c>
      <c r="AR20" s="522">
        <v>0</v>
      </c>
      <c r="AS20" s="521">
        <v>0</v>
      </c>
      <c r="AT20" s="518">
        <v>217</v>
      </c>
      <c r="AU20" s="519">
        <v>42.3</v>
      </c>
      <c r="AV20" s="520">
        <v>296</v>
      </c>
      <c r="AW20" s="519">
        <v>57.7</v>
      </c>
      <c r="AX20" s="522">
        <v>0</v>
      </c>
      <c r="AY20" s="521">
        <v>0</v>
      </c>
      <c r="AZ20" s="518">
        <v>209</v>
      </c>
      <c r="BA20" s="519">
        <v>40.9</v>
      </c>
      <c r="BB20" s="520">
        <v>302</v>
      </c>
      <c r="BC20" s="519">
        <v>59.1</v>
      </c>
      <c r="BD20" s="522">
        <v>0</v>
      </c>
      <c r="BE20" s="521">
        <v>0</v>
      </c>
      <c r="BF20" s="518">
        <v>216</v>
      </c>
      <c r="BG20" s="519">
        <v>39.6</v>
      </c>
      <c r="BH20" s="520">
        <v>330</v>
      </c>
      <c r="BI20" s="519">
        <v>60.4</v>
      </c>
      <c r="BJ20" s="522">
        <v>0</v>
      </c>
      <c r="BK20" s="521">
        <v>0</v>
      </c>
    </row>
    <row r="21" spans="1:63" ht="20.100000000000001" customHeight="1" x14ac:dyDescent="0.2">
      <c r="A21" s="469" t="s">
        <v>171</v>
      </c>
      <c r="B21" s="470" t="s">
        <v>763</v>
      </c>
      <c r="C21" s="462" t="s">
        <v>132</v>
      </c>
      <c r="D21" s="518">
        <v>43</v>
      </c>
      <c r="E21" s="519">
        <v>43</v>
      </c>
      <c r="F21" s="520">
        <v>57</v>
      </c>
      <c r="G21" s="521">
        <v>57</v>
      </c>
      <c r="H21" s="518">
        <v>102</v>
      </c>
      <c r="I21" s="519">
        <v>51</v>
      </c>
      <c r="J21" s="520">
        <v>98</v>
      </c>
      <c r="K21" s="521">
        <v>49</v>
      </c>
      <c r="L21" s="518">
        <v>163</v>
      </c>
      <c r="M21" s="519">
        <v>54.3</v>
      </c>
      <c r="N21" s="520">
        <v>137</v>
      </c>
      <c r="O21" s="521">
        <v>45.7</v>
      </c>
      <c r="P21" s="518">
        <v>211</v>
      </c>
      <c r="Q21" s="519">
        <v>52.6</v>
      </c>
      <c r="R21" s="520">
        <v>184</v>
      </c>
      <c r="S21" s="519">
        <v>45.9</v>
      </c>
      <c r="T21" s="471">
        <v>6</v>
      </c>
      <c r="U21" s="521">
        <v>1.5</v>
      </c>
      <c r="V21" s="518">
        <v>219</v>
      </c>
      <c r="W21" s="519">
        <v>54.8</v>
      </c>
      <c r="X21" s="520">
        <v>181</v>
      </c>
      <c r="Y21" s="519">
        <v>45.3</v>
      </c>
      <c r="Z21" s="522">
        <v>0</v>
      </c>
      <c r="AA21" s="521">
        <v>0</v>
      </c>
      <c r="AB21" s="518">
        <v>220</v>
      </c>
      <c r="AC21" s="519">
        <v>54.5</v>
      </c>
      <c r="AD21" s="520">
        <v>184</v>
      </c>
      <c r="AE21" s="519">
        <v>45.5</v>
      </c>
      <c r="AF21" s="522">
        <v>0</v>
      </c>
      <c r="AG21" s="521">
        <v>0</v>
      </c>
      <c r="AH21" s="518">
        <v>213</v>
      </c>
      <c r="AI21" s="519">
        <v>52.2</v>
      </c>
      <c r="AJ21" s="520">
        <v>195</v>
      </c>
      <c r="AK21" s="519">
        <v>47.8</v>
      </c>
      <c r="AL21" s="522">
        <v>0</v>
      </c>
      <c r="AM21" s="521">
        <v>0</v>
      </c>
      <c r="AN21" s="518">
        <v>210</v>
      </c>
      <c r="AO21" s="519">
        <v>51.5</v>
      </c>
      <c r="AP21" s="520">
        <v>198</v>
      </c>
      <c r="AQ21" s="519">
        <v>48.5</v>
      </c>
      <c r="AR21" s="522">
        <v>0</v>
      </c>
      <c r="AS21" s="521">
        <v>0</v>
      </c>
      <c r="AT21" s="518">
        <v>208</v>
      </c>
      <c r="AU21" s="519">
        <v>50</v>
      </c>
      <c r="AV21" s="520">
        <v>208</v>
      </c>
      <c r="AW21" s="519">
        <v>50</v>
      </c>
      <c r="AX21" s="522">
        <v>0</v>
      </c>
      <c r="AY21" s="521">
        <v>0</v>
      </c>
      <c r="AZ21" s="518">
        <v>199</v>
      </c>
      <c r="BA21" s="519">
        <v>48</v>
      </c>
      <c r="BB21" s="520">
        <v>216</v>
      </c>
      <c r="BC21" s="519">
        <v>52</v>
      </c>
      <c r="BD21" s="522">
        <v>0</v>
      </c>
      <c r="BE21" s="521">
        <v>0</v>
      </c>
      <c r="BF21" s="518">
        <v>191</v>
      </c>
      <c r="BG21" s="519">
        <v>46</v>
      </c>
      <c r="BH21" s="520">
        <v>223</v>
      </c>
      <c r="BI21" s="519">
        <v>53.7</v>
      </c>
      <c r="BJ21" s="522">
        <v>1</v>
      </c>
      <c r="BK21" s="521">
        <v>0.2</v>
      </c>
    </row>
    <row r="22" spans="1:63" ht="20.100000000000001" customHeight="1" x14ac:dyDescent="0.2">
      <c r="A22" s="469" t="s">
        <v>177</v>
      </c>
      <c r="B22" s="470" t="s">
        <v>423</v>
      </c>
      <c r="C22" s="462" t="s">
        <v>127</v>
      </c>
      <c r="D22" s="518">
        <v>165</v>
      </c>
      <c r="E22" s="519">
        <v>55.9</v>
      </c>
      <c r="F22" s="520">
        <v>130</v>
      </c>
      <c r="G22" s="521">
        <v>44.1</v>
      </c>
      <c r="H22" s="518">
        <v>178</v>
      </c>
      <c r="I22" s="519">
        <v>56.7</v>
      </c>
      <c r="J22" s="520">
        <v>136</v>
      </c>
      <c r="K22" s="521">
        <v>43.3</v>
      </c>
      <c r="L22" s="518">
        <v>185</v>
      </c>
      <c r="M22" s="519">
        <v>56.9</v>
      </c>
      <c r="N22" s="520">
        <v>140</v>
      </c>
      <c r="O22" s="521">
        <v>43.1</v>
      </c>
      <c r="P22" s="518">
        <v>196</v>
      </c>
      <c r="Q22" s="519">
        <v>58.9</v>
      </c>
      <c r="R22" s="520">
        <v>137</v>
      </c>
      <c r="S22" s="519">
        <v>41.1</v>
      </c>
      <c r="T22" s="471">
        <v>0</v>
      </c>
      <c r="U22" s="521">
        <v>0</v>
      </c>
      <c r="V22" s="518">
        <v>184</v>
      </c>
      <c r="W22" s="519">
        <v>53</v>
      </c>
      <c r="X22" s="520">
        <v>163</v>
      </c>
      <c r="Y22" s="519">
        <v>47</v>
      </c>
      <c r="Z22" s="522">
        <v>0</v>
      </c>
      <c r="AA22" s="521">
        <v>0</v>
      </c>
      <c r="AB22" s="518">
        <v>192</v>
      </c>
      <c r="AC22" s="519">
        <v>53.6</v>
      </c>
      <c r="AD22" s="520">
        <v>166</v>
      </c>
      <c r="AE22" s="519">
        <v>46.4</v>
      </c>
      <c r="AF22" s="522">
        <v>0</v>
      </c>
      <c r="AG22" s="521">
        <v>0</v>
      </c>
      <c r="AH22" s="518">
        <v>188</v>
      </c>
      <c r="AI22" s="519">
        <v>51.2</v>
      </c>
      <c r="AJ22" s="520">
        <v>178</v>
      </c>
      <c r="AK22" s="519">
        <v>48.5</v>
      </c>
      <c r="AL22" s="522">
        <v>1</v>
      </c>
      <c r="AM22" s="521">
        <v>0.3</v>
      </c>
      <c r="AN22" s="518">
        <v>182</v>
      </c>
      <c r="AO22" s="519">
        <v>48.3</v>
      </c>
      <c r="AP22" s="520">
        <v>194</v>
      </c>
      <c r="AQ22" s="519">
        <v>51.5</v>
      </c>
      <c r="AR22" s="522">
        <v>1</v>
      </c>
      <c r="AS22" s="521">
        <v>0.3</v>
      </c>
      <c r="AT22" s="518">
        <v>180</v>
      </c>
      <c r="AU22" s="519">
        <v>47.2</v>
      </c>
      <c r="AV22" s="520">
        <v>200</v>
      </c>
      <c r="AW22" s="519">
        <v>52.5</v>
      </c>
      <c r="AX22" s="522">
        <v>1</v>
      </c>
      <c r="AY22" s="521">
        <v>0.3</v>
      </c>
      <c r="AZ22" s="518">
        <v>179</v>
      </c>
      <c r="BA22" s="519">
        <v>47.1</v>
      </c>
      <c r="BB22" s="520">
        <v>200</v>
      </c>
      <c r="BC22" s="519">
        <v>52.6</v>
      </c>
      <c r="BD22" s="522">
        <v>1</v>
      </c>
      <c r="BE22" s="521">
        <v>0.3</v>
      </c>
      <c r="BF22" s="518">
        <v>175</v>
      </c>
      <c r="BG22" s="519">
        <v>45.6</v>
      </c>
      <c r="BH22" s="520">
        <v>209</v>
      </c>
      <c r="BI22" s="519">
        <v>54.4</v>
      </c>
      <c r="BJ22" s="522">
        <v>0</v>
      </c>
      <c r="BK22" s="521">
        <v>0</v>
      </c>
    </row>
    <row r="23" spans="1:63" ht="20.100000000000001" customHeight="1" x14ac:dyDescent="0.2">
      <c r="A23" s="469" t="s">
        <v>181</v>
      </c>
      <c r="B23" s="470" t="s">
        <v>424</v>
      </c>
      <c r="C23" s="462" t="s">
        <v>127</v>
      </c>
      <c r="D23" s="518">
        <v>116</v>
      </c>
      <c r="E23" s="519">
        <v>58.6</v>
      </c>
      <c r="F23" s="520">
        <v>82</v>
      </c>
      <c r="G23" s="521">
        <v>41.4</v>
      </c>
      <c r="H23" s="518">
        <v>118</v>
      </c>
      <c r="I23" s="519">
        <v>59.3</v>
      </c>
      <c r="J23" s="520">
        <v>81</v>
      </c>
      <c r="K23" s="521">
        <v>40.700000000000003</v>
      </c>
      <c r="L23" s="518">
        <v>116</v>
      </c>
      <c r="M23" s="519">
        <v>58.9</v>
      </c>
      <c r="N23" s="520">
        <v>81</v>
      </c>
      <c r="O23" s="521">
        <v>41.1</v>
      </c>
      <c r="P23" s="518">
        <v>120</v>
      </c>
      <c r="Q23" s="519">
        <v>59.7</v>
      </c>
      <c r="R23" s="520">
        <v>81</v>
      </c>
      <c r="S23" s="519">
        <v>40.299999999999997</v>
      </c>
      <c r="T23" s="471">
        <v>0</v>
      </c>
      <c r="U23" s="521">
        <v>0</v>
      </c>
      <c r="V23" s="518">
        <v>115</v>
      </c>
      <c r="W23" s="519">
        <v>56.4</v>
      </c>
      <c r="X23" s="520">
        <v>89</v>
      </c>
      <c r="Y23" s="519">
        <v>43.6</v>
      </c>
      <c r="Z23" s="522">
        <v>0</v>
      </c>
      <c r="AA23" s="521">
        <v>0</v>
      </c>
      <c r="AB23" s="518">
        <v>109</v>
      </c>
      <c r="AC23" s="519">
        <v>51.9</v>
      </c>
      <c r="AD23" s="520">
        <v>101</v>
      </c>
      <c r="AE23" s="519">
        <v>48.1</v>
      </c>
      <c r="AF23" s="522">
        <v>0</v>
      </c>
      <c r="AG23" s="521">
        <v>0</v>
      </c>
      <c r="AH23" s="518">
        <v>108</v>
      </c>
      <c r="AI23" s="519">
        <v>50.2</v>
      </c>
      <c r="AJ23" s="520">
        <v>107</v>
      </c>
      <c r="AK23" s="519">
        <v>49.8</v>
      </c>
      <c r="AL23" s="522">
        <v>0</v>
      </c>
      <c r="AM23" s="521">
        <v>0</v>
      </c>
      <c r="AN23" s="518">
        <v>105</v>
      </c>
      <c r="AO23" s="519">
        <v>49.5</v>
      </c>
      <c r="AP23" s="520">
        <v>107</v>
      </c>
      <c r="AQ23" s="519">
        <v>50.5</v>
      </c>
      <c r="AR23" s="522">
        <v>0</v>
      </c>
      <c r="AS23" s="521">
        <v>0</v>
      </c>
      <c r="AT23" s="518">
        <v>108</v>
      </c>
      <c r="AU23" s="519">
        <v>51.2</v>
      </c>
      <c r="AV23" s="520">
        <v>103</v>
      </c>
      <c r="AW23" s="519">
        <v>48.8</v>
      </c>
      <c r="AX23" s="522">
        <v>0</v>
      </c>
      <c r="AY23" s="521">
        <v>0</v>
      </c>
      <c r="AZ23" s="518">
        <v>104</v>
      </c>
      <c r="BA23" s="519">
        <v>49.3</v>
      </c>
      <c r="BB23" s="520">
        <v>107</v>
      </c>
      <c r="BC23" s="519">
        <v>50.7</v>
      </c>
      <c r="BD23" s="522">
        <v>0</v>
      </c>
      <c r="BE23" s="521">
        <v>0</v>
      </c>
      <c r="BF23" s="518">
        <v>100</v>
      </c>
      <c r="BG23" s="519">
        <v>47.4</v>
      </c>
      <c r="BH23" s="520">
        <v>111</v>
      </c>
      <c r="BI23" s="519">
        <v>52.6</v>
      </c>
      <c r="BJ23" s="522">
        <v>0</v>
      </c>
      <c r="BK23" s="521">
        <v>0</v>
      </c>
    </row>
    <row r="24" spans="1:63" ht="20.100000000000001" customHeight="1" x14ac:dyDescent="0.2">
      <c r="A24" s="469" t="s">
        <v>181</v>
      </c>
      <c r="B24" s="470" t="s">
        <v>425</v>
      </c>
      <c r="C24" s="462" t="s">
        <v>127</v>
      </c>
      <c r="D24" s="518">
        <v>157</v>
      </c>
      <c r="E24" s="519">
        <v>48</v>
      </c>
      <c r="F24" s="520">
        <v>170</v>
      </c>
      <c r="G24" s="521">
        <v>52</v>
      </c>
      <c r="H24" s="518">
        <v>151</v>
      </c>
      <c r="I24" s="519">
        <v>47.6</v>
      </c>
      <c r="J24" s="520">
        <v>166</v>
      </c>
      <c r="K24" s="521">
        <v>52.4</v>
      </c>
      <c r="L24" s="518">
        <v>151</v>
      </c>
      <c r="M24" s="519">
        <v>48.4</v>
      </c>
      <c r="N24" s="520">
        <v>161</v>
      </c>
      <c r="O24" s="521">
        <v>51.6</v>
      </c>
      <c r="P24" s="518">
        <v>149</v>
      </c>
      <c r="Q24" s="519">
        <v>47.6</v>
      </c>
      <c r="R24" s="520">
        <v>164</v>
      </c>
      <c r="S24" s="519">
        <v>52.4</v>
      </c>
      <c r="T24" s="471">
        <v>0</v>
      </c>
      <c r="U24" s="521">
        <v>0</v>
      </c>
      <c r="V24" s="518">
        <v>149</v>
      </c>
      <c r="W24" s="519">
        <v>45.6</v>
      </c>
      <c r="X24" s="520">
        <v>175</v>
      </c>
      <c r="Y24" s="519">
        <v>53.5</v>
      </c>
      <c r="Z24" s="522">
        <v>3</v>
      </c>
      <c r="AA24" s="521">
        <v>0.9</v>
      </c>
      <c r="AB24" s="518">
        <v>163</v>
      </c>
      <c r="AC24" s="519">
        <v>47</v>
      </c>
      <c r="AD24" s="520">
        <v>184</v>
      </c>
      <c r="AE24" s="519">
        <v>53</v>
      </c>
      <c r="AF24" s="522">
        <v>0</v>
      </c>
      <c r="AG24" s="521">
        <v>0</v>
      </c>
      <c r="AH24" s="518">
        <v>159</v>
      </c>
      <c r="AI24" s="519">
        <v>44.7</v>
      </c>
      <c r="AJ24" s="520">
        <v>197</v>
      </c>
      <c r="AK24" s="519">
        <v>55.3</v>
      </c>
      <c r="AL24" s="522">
        <v>0</v>
      </c>
      <c r="AM24" s="521">
        <v>0</v>
      </c>
      <c r="AN24" s="518">
        <v>163</v>
      </c>
      <c r="AO24" s="519">
        <v>43.1</v>
      </c>
      <c r="AP24" s="520">
        <v>215</v>
      </c>
      <c r="AQ24" s="519">
        <v>56.9</v>
      </c>
      <c r="AR24" s="522">
        <v>0</v>
      </c>
      <c r="AS24" s="521">
        <v>0</v>
      </c>
      <c r="AT24" s="518">
        <v>166</v>
      </c>
      <c r="AU24" s="519">
        <v>44</v>
      </c>
      <c r="AV24" s="520">
        <v>211</v>
      </c>
      <c r="AW24" s="519">
        <v>56</v>
      </c>
      <c r="AX24" s="522">
        <v>0</v>
      </c>
      <c r="AY24" s="521">
        <v>0</v>
      </c>
      <c r="AZ24" s="518">
        <v>152</v>
      </c>
      <c r="BA24" s="519">
        <v>40.4</v>
      </c>
      <c r="BB24" s="520">
        <v>224</v>
      </c>
      <c r="BC24" s="519">
        <v>59.6</v>
      </c>
      <c r="BD24" s="522">
        <v>0</v>
      </c>
      <c r="BE24" s="521">
        <v>0</v>
      </c>
      <c r="BF24" s="518">
        <v>139</v>
      </c>
      <c r="BG24" s="519">
        <v>37.200000000000003</v>
      </c>
      <c r="BH24" s="520">
        <v>235</v>
      </c>
      <c r="BI24" s="519">
        <v>62.8</v>
      </c>
      <c r="BJ24" s="522">
        <v>0</v>
      </c>
      <c r="BK24" s="521">
        <v>0</v>
      </c>
    </row>
    <row r="25" spans="1:63" ht="20.100000000000001" customHeight="1" x14ac:dyDescent="0.2">
      <c r="A25" s="469" t="s">
        <v>181</v>
      </c>
      <c r="B25" s="470" t="s">
        <v>426</v>
      </c>
      <c r="C25" s="462" t="s">
        <v>132</v>
      </c>
      <c r="D25" s="518">
        <v>157</v>
      </c>
      <c r="E25" s="519">
        <v>60.2</v>
      </c>
      <c r="F25" s="520">
        <v>104</v>
      </c>
      <c r="G25" s="521">
        <v>39.799999999999997</v>
      </c>
      <c r="H25" s="518">
        <v>230</v>
      </c>
      <c r="I25" s="519">
        <v>59</v>
      </c>
      <c r="J25" s="520">
        <v>160</v>
      </c>
      <c r="K25" s="521">
        <v>41</v>
      </c>
      <c r="L25" s="518">
        <v>298</v>
      </c>
      <c r="M25" s="519">
        <v>57.8</v>
      </c>
      <c r="N25" s="520">
        <v>218</v>
      </c>
      <c r="O25" s="521">
        <v>42.2</v>
      </c>
      <c r="P25" s="518">
        <v>293</v>
      </c>
      <c r="Q25" s="519">
        <v>56.9</v>
      </c>
      <c r="R25" s="520">
        <v>222</v>
      </c>
      <c r="S25" s="519">
        <v>43.1</v>
      </c>
      <c r="T25" s="471">
        <v>0</v>
      </c>
      <c r="U25" s="521">
        <v>0</v>
      </c>
      <c r="V25" s="518">
        <v>283</v>
      </c>
      <c r="W25" s="519">
        <v>55.3</v>
      </c>
      <c r="X25" s="520">
        <v>229</v>
      </c>
      <c r="Y25" s="519">
        <v>44.7</v>
      </c>
      <c r="Z25" s="522">
        <v>0</v>
      </c>
      <c r="AA25" s="521">
        <v>0</v>
      </c>
      <c r="AB25" s="518">
        <v>281</v>
      </c>
      <c r="AC25" s="519">
        <v>54.1</v>
      </c>
      <c r="AD25" s="520">
        <v>238</v>
      </c>
      <c r="AE25" s="519">
        <v>45.9</v>
      </c>
      <c r="AF25" s="522">
        <v>0</v>
      </c>
      <c r="AG25" s="521">
        <v>0</v>
      </c>
      <c r="AH25" s="518">
        <v>282</v>
      </c>
      <c r="AI25" s="519">
        <v>54</v>
      </c>
      <c r="AJ25" s="520">
        <v>240</v>
      </c>
      <c r="AK25" s="519">
        <v>46</v>
      </c>
      <c r="AL25" s="522">
        <v>0</v>
      </c>
      <c r="AM25" s="521">
        <v>0</v>
      </c>
      <c r="AN25" s="518">
        <v>255</v>
      </c>
      <c r="AO25" s="519">
        <v>48.4</v>
      </c>
      <c r="AP25" s="520">
        <v>272</v>
      </c>
      <c r="AQ25" s="519">
        <v>51.6</v>
      </c>
      <c r="AR25" s="522">
        <v>0</v>
      </c>
      <c r="AS25" s="521">
        <v>0</v>
      </c>
      <c r="AT25" s="518">
        <v>240</v>
      </c>
      <c r="AU25" s="519">
        <v>44.8</v>
      </c>
      <c r="AV25" s="520">
        <v>296</v>
      </c>
      <c r="AW25" s="519">
        <v>55.2</v>
      </c>
      <c r="AX25" s="522">
        <v>0</v>
      </c>
      <c r="AY25" s="521">
        <v>0</v>
      </c>
      <c r="AZ25" s="518">
        <v>221</v>
      </c>
      <c r="BA25" s="519">
        <v>40.299999999999997</v>
      </c>
      <c r="BB25" s="520">
        <v>327</v>
      </c>
      <c r="BC25" s="519">
        <v>59.7</v>
      </c>
      <c r="BD25" s="522">
        <v>0</v>
      </c>
      <c r="BE25" s="521">
        <v>0</v>
      </c>
      <c r="BF25" s="518">
        <v>203</v>
      </c>
      <c r="BG25" s="519">
        <v>36.4</v>
      </c>
      <c r="BH25" s="520">
        <v>353</v>
      </c>
      <c r="BI25" s="519">
        <v>63.3</v>
      </c>
      <c r="BJ25" s="522">
        <v>2</v>
      </c>
      <c r="BK25" s="521">
        <v>0.4</v>
      </c>
    </row>
    <row r="26" spans="1:63" ht="20.100000000000001" customHeight="1" x14ac:dyDescent="0.2">
      <c r="A26" s="469" t="s">
        <v>188</v>
      </c>
      <c r="B26" s="470" t="s">
        <v>427</v>
      </c>
      <c r="C26" s="462" t="s">
        <v>127</v>
      </c>
      <c r="D26" s="518">
        <v>221</v>
      </c>
      <c r="E26" s="519">
        <v>53</v>
      </c>
      <c r="F26" s="520">
        <v>196</v>
      </c>
      <c r="G26" s="521">
        <v>47</v>
      </c>
      <c r="H26" s="518">
        <v>215</v>
      </c>
      <c r="I26" s="519">
        <v>49.3</v>
      </c>
      <c r="J26" s="520">
        <v>221</v>
      </c>
      <c r="K26" s="521">
        <v>50.7</v>
      </c>
      <c r="L26" s="518">
        <v>223</v>
      </c>
      <c r="M26" s="519">
        <v>49.3</v>
      </c>
      <c r="N26" s="520">
        <v>229</v>
      </c>
      <c r="O26" s="521">
        <v>50.7</v>
      </c>
      <c r="P26" s="518">
        <v>223</v>
      </c>
      <c r="Q26" s="519">
        <v>50.1</v>
      </c>
      <c r="R26" s="520">
        <v>220</v>
      </c>
      <c r="S26" s="519">
        <v>49.4</v>
      </c>
      <c r="T26" s="471">
        <v>2</v>
      </c>
      <c r="U26" s="521">
        <v>0.4</v>
      </c>
      <c r="V26" s="518">
        <v>224</v>
      </c>
      <c r="W26" s="519">
        <v>51.3</v>
      </c>
      <c r="X26" s="520">
        <v>212</v>
      </c>
      <c r="Y26" s="519">
        <v>48.5</v>
      </c>
      <c r="Z26" s="522">
        <v>1</v>
      </c>
      <c r="AA26" s="521">
        <v>0.2</v>
      </c>
      <c r="AB26" s="518">
        <v>225</v>
      </c>
      <c r="AC26" s="519">
        <v>50.2</v>
      </c>
      <c r="AD26" s="520">
        <v>223</v>
      </c>
      <c r="AE26" s="519">
        <v>49.8</v>
      </c>
      <c r="AF26" s="522">
        <v>0</v>
      </c>
      <c r="AG26" s="521">
        <v>0</v>
      </c>
      <c r="AH26" s="518">
        <v>215</v>
      </c>
      <c r="AI26" s="519">
        <v>48</v>
      </c>
      <c r="AJ26" s="520">
        <v>231</v>
      </c>
      <c r="AK26" s="519">
        <v>51.6</v>
      </c>
      <c r="AL26" s="522">
        <v>2</v>
      </c>
      <c r="AM26" s="521">
        <v>0.4</v>
      </c>
      <c r="AN26" s="518">
        <v>215</v>
      </c>
      <c r="AO26" s="519">
        <v>47.9</v>
      </c>
      <c r="AP26" s="520">
        <v>234</v>
      </c>
      <c r="AQ26" s="519">
        <v>52.1</v>
      </c>
      <c r="AR26" s="522">
        <v>0</v>
      </c>
      <c r="AS26" s="521">
        <v>0</v>
      </c>
      <c r="AT26" s="518">
        <v>191</v>
      </c>
      <c r="AU26" s="519">
        <v>42.9</v>
      </c>
      <c r="AV26" s="520">
        <v>254</v>
      </c>
      <c r="AW26" s="519">
        <v>57.1</v>
      </c>
      <c r="AX26" s="522">
        <v>0</v>
      </c>
      <c r="AY26" s="521">
        <v>0</v>
      </c>
      <c r="AZ26" s="518">
        <v>176</v>
      </c>
      <c r="BA26" s="519">
        <v>40.1</v>
      </c>
      <c r="BB26" s="520">
        <v>263</v>
      </c>
      <c r="BC26" s="519">
        <v>59.9</v>
      </c>
      <c r="BD26" s="522">
        <v>0</v>
      </c>
      <c r="BE26" s="521">
        <v>0</v>
      </c>
      <c r="BF26" s="518">
        <v>181</v>
      </c>
      <c r="BG26" s="519">
        <v>41.7</v>
      </c>
      <c r="BH26" s="520">
        <v>253</v>
      </c>
      <c r="BI26" s="519">
        <v>58.3</v>
      </c>
      <c r="BJ26" s="522">
        <v>0</v>
      </c>
      <c r="BK26" s="521">
        <v>0</v>
      </c>
    </row>
    <row r="27" spans="1:63" ht="20.100000000000001" customHeight="1" x14ac:dyDescent="0.2">
      <c r="A27" s="469" t="s">
        <v>192</v>
      </c>
      <c r="B27" s="470" t="s">
        <v>428</v>
      </c>
      <c r="C27" s="462" t="s">
        <v>127</v>
      </c>
      <c r="D27" s="518">
        <v>177</v>
      </c>
      <c r="E27" s="519">
        <v>55.7</v>
      </c>
      <c r="F27" s="520">
        <v>141</v>
      </c>
      <c r="G27" s="521">
        <v>44.3</v>
      </c>
      <c r="H27" s="518">
        <v>175</v>
      </c>
      <c r="I27" s="519">
        <v>54.2</v>
      </c>
      <c r="J27" s="520">
        <v>148</v>
      </c>
      <c r="K27" s="521">
        <v>45.8</v>
      </c>
      <c r="L27" s="518">
        <v>182</v>
      </c>
      <c r="M27" s="519">
        <v>55.5</v>
      </c>
      <c r="N27" s="520">
        <v>146</v>
      </c>
      <c r="O27" s="521">
        <v>44.5</v>
      </c>
      <c r="P27" s="518">
        <v>175</v>
      </c>
      <c r="Q27" s="519">
        <v>54.3</v>
      </c>
      <c r="R27" s="520">
        <v>147</v>
      </c>
      <c r="S27" s="519">
        <v>45.7</v>
      </c>
      <c r="T27" s="471">
        <v>0</v>
      </c>
      <c r="U27" s="521">
        <v>0</v>
      </c>
      <c r="V27" s="518">
        <v>171</v>
      </c>
      <c r="W27" s="519">
        <v>52.8</v>
      </c>
      <c r="X27" s="520">
        <v>153</v>
      </c>
      <c r="Y27" s="519">
        <v>47.2</v>
      </c>
      <c r="Z27" s="522">
        <v>0</v>
      </c>
      <c r="AA27" s="521">
        <v>0</v>
      </c>
      <c r="AB27" s="518">
        <v>176</v>
      </c>
      <c r="AC27" s="519">
        <v>53.7</v>
      </c>
      <c r="AD27" s="520">
        <v>152</v>
      </c>
      <c r="AE27" s="519">
        <v>46.3</v>
      </c>
      <c r="AF27" s="522">
        <v>0</v>
      </c>
      <c r="AG27" s="521">
        <v>0</v>
      </c>
      <c r="AH27" s="518">
        <v>175</v>
      </c>
      <c r="AI27" s="519">
        <v>52.9</v>
      </c>
      <c r="AJ27" s="520">
        <v>156</v>
      </c>
      <c r="AK27" s="519">
        <v>47.1</v>
      </c>
      <c r="AL27" s="522">
        <v>0</v>
      </c>
      <c r="AM27" s="521">
        <v>0</v>
      </c>
      <c r="AN27" s="518">
        <v>175</v>
      </c>
      <c r="AO27" s="519">
        <v>52.4</v>
      </c>
      <c r="AP27" s="520">
        <v>159</v>
      </c>
      <c r="AQ27" s="519">
        <v>47.6</v>
      </c>
      <c r="AR27" s="522">
        <v>0</v>
      </c>
      <c r="AS27" s="521">
        <v>0</v>
      </c>
      <c r="AT27" s="518">
        <v>163</v>
      </c>
      <c r="AU27" s="519">
        <v>49.8</v>
      </c>
      <c r="AV27" s="520">
        <v>164</v>
      </c>
      <c r="AW27" s="519">
        <v>50.2</v>
      </c>
      <c r="AX27" s="522">
        <v>0</v>
      </c>
      <c r="AY27" s="521">
        <v>0</v>
      </c>
      <c r="AZ27" s="518">
        <v>165</v>
      </c>
      <c r="BA27" s="519">
        <v>49.7</v>
      </c>
      <c r="BB27" s="520">
        <v>167</v>
      </c>
      <c r="BC27" s="519">
        <v>50.3</v>
      </c>
      <c r="BD27" s="522">
        <v>0</v>
      </c>
      <c r="BE27" s="521">
        <v>0</v>
      </c>
      <c r="BF27" s="518">
        <v>153</v>
      </c>
      <c r="BG27" s="519">
        <v>45.8</v>
      </c>
      <c r="BH27" s="520">
        <v>181</v>
      </c>
      <c r="BI27" s="519">
        <v>54.2</v>
      </c>
      <c r="BJ27" s="522">
        <v>0</v>
      </c>
      <c r="BK27" s="521">
        <v>0</v>
      </c>
    </row>
    <row r="28" spans="1:63" ht="20.100000000000001" customHeight="1" x14ac:dyDescent="0.2">
      <c r="A28" s="469" t="s">
        <v>195</v>
      </c>
      <c r="B28" s="470" t="s">
        <v>429</v>
      </c>
      <c r="C28" s="462" t="s">
        <v>127</v>
      </c>
      <c r="D28" s="518">
        <v>114</v>
      </c>
      <c r="E28" s="519">
        <v>50.2</v>
      </c>
      <c r="F28" s="520">
        <v>113</v>
      </c>
      <c r="G28" s="521">
        <v>49.8</v>
      </c>
      <c r="H28" s="518">
        <v>122</v>
      </c>
      <c r="I28" s="519">
        <v>52.4</v>
      </c>
      <c r="J28" s="520">
        <v>111</v>
      </c>
      <c r="K28" s="521">
        <v>47.6</v>
      </c>
      <c r="L28" s="518">
        <v>129</v>
      </c>
      <c r="M28" s="519">
        <v>53.1</v>
      </c>
      <c r="N28" s="520">
        <v>114</v>
      </c>
      <c r="O28" s="521">
        <v>46.9</v>
      </c>
      <c r="P28" s="518">
        <v>124</v>
      </c>
      <c r="Q28" s="519">
        <v>49</v>
      </c>
      <c r="R28" s="520">
        <v>128</v>
      </c>
      <c r="S28" s="519">
        <v>50.6</v>
      </c>
      <c r="T28" s="471">
        <v>1</v>
      </c>
      <c r="U28" s="521">
        <v>0.4</v>
      </c>
      <c r="V28" s="518">
        <v>131</v>
      </c>
      <c r="W28" s="519">
        <v>49.2</v>
      </c>
      <c r="X28" s="520">
        <v>134</v>
      </c>
      <c r="Y28" s="519">
        <v>50.4</v>
      </c>
      <c r="Z28" s="522">
        <v>1</v>
      </c>
      <c r="AA28" s="521">
        <v>0.4</v>
      </c>
      <c r="AB28" s="518">
        <v>126</v>
      </c>
      <c r="AC28" s="519">
        <v>48.3</v>
      </c>
      <c r="AD28" s="520">
        <v>134</v>
      </c>
      <c r="AE28" s="519">
        <v>51.3</v>
      </c>
      <c r="AF28" s="522">
        <v>1</v>
      </c>
      <c r="AG28" s="521">
        <v>0.4</v>
      </c>
      <c r="AH28" s="518">
        <v>123</v>
      </c>
      <c r="AI28" s="519">
        <v>47.7</v>
      </c>
      <c r="AJ28" s="520">
        <v>135</v>
      </c>
      <c r="AK28" s="519">
        <v>52.3</v>
      </c>
      <c r="AL28" s="522">
        <v>0</v>
      </c>
      <c r="AM28" s="521">
        <v>0</v>
      </c>
      <c r="AN28" s="518">
        <v>121</v>
      </c>
      <c r="AO28" s="519">
        <v>45.7</v>
      </c>
      <c r="AP28" s="520">
        <v>144</v>
      </c>
      <c r="AQ28" s="519">
        <v>54.3</v>
      </c>
      <c r="AR28" s="522">
        <v>0</v>
      </c>
      <c r="AS28" s="521">
        <v>0</v>
      </c>
      <c r="AT28" s="518">
        <v>117</v>
      </c>
      <c r="AU28" s="519">
        <v>45.2</v>
      </c>
      <c r="AV28" s="520">
        <v>142</v>
      </c>
      <c r="AW28" s="519">
        <v>54.8</v>
      </c>
      <c r="AX28" s="522">
        <v>0</v>
      </c>
      <c r="AY28" s="521">
        <v>0</v>
      </c>
      <c r="AZ28" s="518">
        <v>115</v>
      </c>
      <c r="BA28" s="519">
        <v>44.1</v>
      </c>
      <c r="BB28" s="520">
        <v>146</v>
      </c>
      <c r="BC28" s="519">
        <v>55.9</v>
      </c>
      <c r="BD28" s="522">
        <v>0</v>
      </c>
      <c r="BE28" s="521">
        <v>0</v>
      </c>
      <c r="BF28" s="518">
        <v>116</v>
      </c>
      <c r="BG28" s="519">
        <v>44.6</v>
      </c>
      <c r="BH28" s="520">
        <v>144</v>
      </c>
      <c r="BI28" s="519">
        <v>55.4</v>
      </c>
      <c r="BJ28" s="522">
        <v>0</v>
      </c>
      <c r="BK28" s="521">
        <v>0</v>
      </c>
    </row>
    <row r="29" spans="1:63" ht="20.100000000000001" customHeight="1" x14ac:dyDescent="0.2">
      <c r="A29" s="469" t="s">
        <v>195</v>
      </c>
      <c r="B29" s="470" t="s">
        <v>430</v>
      </c>
      <c r="C29" s="462" t="s">
        <v>127</v>
      </c>
      <c r="D29" s="518">
        <v>256</v>
      </c>
      <c r="E29" s="519">
        <v>59.1</v>
      </c>
      <c r="F29" s="520">
        <v>177</v>
      </c>
      <c r="G29" s="521">
        <v>40.9</v>
      </c>
      <c r="H29" s="518">
        <v>282</v>
      </c>
      <c r="I29" s="519">
        <v>59.2</v>
      </c>
      <c r="J29" s="520">
        <v>194</v>
      </c>
      <c r="K29" s="521">
        <v>40.799999999999997</v>
      </c>
      <c r="L29" s="518">
        <v>283</v>
      </c>
      <c r="M29" s="519">
        <v>59.3</v>
      </c>
      <c r="N29" s="520">
        <v>194</v>
      </c>
      <c r="O29" s="521">
        <v>40.700000000000003</v>
      </c>
      <c r="P29" s="518">
        <v>268</v>
      </c>
      <c r="Q29" s="519">
        <v>56.3</v>
      </c>
      <c r="R29" s="520">
        <v>206</v>
      </c>
      <c r="S29" s="519">
        <v>43.3</v>
      </c>
      <c r="T29" s="471">
        <v>2</v>
      </c>
      <c r="U29" s="521">
        <v>0.4</v>
      </c>
      <c r="V29" s="518">
        <v>262</v>
      </c>
      <c r="W29" s="519">
        <v>55.4</v>
      </c>
      <c r="X29" s="520">
        <v>209</v>
      </c>
      <c r="Y29" s="519">
        <v>44.2</v>
      </c>
      <c r="Z29" s="522">
        <v>2</v>
      </c>
      <c r="AA29" s="521">
        <v>0.4</v>
      </c>
      <c r="AB29" s="518">
        <v>263</v>
      </c>
      <c r="AC29" s="519">
        <v>55.5</v>
      </c>
      <c r="AD29" s="520">
        <v>211</v>
      </c>
      <c r="AE29" s="519">
        <v>44.5</v>
      </c>
      <c r="AF29" s="522">
        <v>0</v>
      </c>
      <c r="AG29" s="521">
        <v>0</v>
      </c>
      <c r="AH29" s="518">
        <v>249</v>
      </c>
      <c r="AI29" s="519">
        <v>52.6</v>
      </c>
      <c r="AJ29" s="520">
        <v>222</v>
      </c>
      <c r="AK29" s="519">
        <v>46.9</v>
      </c>
      <c r="AL29" s="522">
        <v>2</v>
      </c>
      <c r="AM29" s="521">
        <v>0.4</v>
      </c>
      <c r="AN29" s="518">
        <v>241</v>
      </c>
      <c r="AO29" s="519">
        <v>50.4</v>
      </c>
      <c r="AP29" s="520">
        <v>237</v>
      </c>
      <c r="AQ29" s="519">
        <v>49.6</v>
      </c>
      <c r="AR29" s="522">
        <v>0</v>
      </c>
      <c r="AS29" s="521">
        <v>0</v>
      </c>
      <c r="AT29" s="518">
        <v>228</v>
      </c>
      <c r="AU29" s="519">
        <v>48</v>
      </c>
      <c r="AV29" s="520">
        <v>247</v>
      </c>
      <c r="AW29" s="519">
        <v>52</v>
      </c>
      <c r="AX29" s="522">
        <v>0</v>
      </c>
      <c r="AY29" s="521">
        <v>0</v>
      </c>
      <c r="AZ29" s="518">
        <v>214</v>
      </c>
      <c r="BA29" s="519">
        <v>45.2</v>
      </c>
      <c r="BB29" s="520">
        <v>259</v>
      </c>
      <c r="BC29" s="519">
        <v>54.8</v>
      </c>
      <c r="BD29" s="522">
        <v>0</v>
      </c>
      <c r="BE29" s="521">
        <v>0</v>
      </c>
      <c r="BF29" s="518">
        <v>200</v>
      </c>
      <c r="BG29" s="519">
        <v>42.5</v>
      </c>
      <c r="BH29" s="520">
        <v>271</v>
      </c>
      <c r="BI29" s="519">
        <v>57.5</v>
      </c>
      <c r="BJ29" s="522">
        <v>0</v>
      </c>
      <c r="BK29" s="521">
        <v>0</v>
      </c>
    </row>
    <row r="30" spans="1:63" ht="20.100000000000001" customHeight="1" x14ac:dyDescent="0.2">
      <c r="A30" s="469" t="s">
        <v>200</v>
      </c>
      <c r="B30" s="470" t="s">
        <v>431</v>
      </c>
      <c r="C30" s="462" t="s">
        <v>127</v>
      </c>
      <c r="D30" s="518">
        <v>132</v>
      </c>
      <c r="E30" s="519">
        <v>50.4</v>
      </c>
      <c r="F30" s="520">
        <v>130</v>
      </c>
      <c r="G30" s="521">
        <v>49.6</v>
      </c>
      <c r="H30" s="518">
        <v>128</v>
      </c>
      <c r="I30" s="519">
        <v>49</v>
      </c>
      <c r="J30" s="520">
        <v>133</v>
      </c>
      <c r="K30" s="521">
        <v>51</v>
      </c>
      <c r="L30" s="518">
        <v>113</v>
      </c>
      <c r="M30" s="519">
        <v>43.5</v>
      </c>
      <c r="N30" s="520">
        <v>147</v>
      </c>
      <c r="O30" s="521">
        <v>56.5</v>
      </c>
      <c r="P30" s="518">
        <v>121</v>
      </c>
      <c r="Q30" s="519">
        <v>46.7</v>
      </c>
      <c r="R30" s="520">
        <v>138</v>
      </c>
      <c r="S30" s="519">
        <v>53.3</v>
      </c>
      <c r="T30" s="471">
        <v>0</v>
      </c>
      <c r="U30" s="521">
        <v>0</v>
      </c>
      <c r="V30" s="518">
        <v>126</v>
      </c>
      <c r="W30" s="519">
        <v>48.8</v>
      </c>
      <c r="X30" s="520">
        <v>132</v>
      </c>
      <c r="Y30" s="519">
        <v>51.2</v>
      </c>
      <c r="Z30" s="522">
        <v>0</v>
      </c>
      <c r="AA30" s="521">
        <v>0</v>
      </c>
      <c r="AB30" s="518">
        <v>124</v>
      </c>
      <c r="AC30" s="519">
        <v>49</v>
      </c>
      <c r="AD30" s="520">
        <v>129</v>
      </c>
      <c r="AE30" s="519">
        <v>51</v>
      </c>
      <c r="AF30" s="522">
        <v>0</v>
      </c>
      <c r="AG30" s="521">
        <v>0</v>
      </c>
      <c r="AH30" s="518">
        <v>130</v>
      </c>
      <c r="AI30" s="519">
        <v>48.3</v>
      </c>
      <c r="AJ30" s="520">
        <v>139</v>
      </c>
      <c r="AK30" s="519">
        <v>51.7</v>
      </c>
      <c r="AL30" s="522">
        <v>0</v>
      </c>
      <c r="AM30" s="521">
        <v>0</v>
      </c>
      <c r="AN30" s="518">
        <v>127</v>
      </c>
      <c r="AO30" s="519">
        <v>45</v>
      </c>
      <c r="AP30" s="520">
        <v>155</v>
      </c>
      <c r="AQ30" s="519">
        <v>55</v>
      </c>
      <c r="AR30" s="522">
        <v>0</v>
      </c>
      <c r="AS30" s="521">
        <v>0</v>
      </c>
      <c r="AT30" s="518">
        <v>138</v>
      </c>
      <c r="AU30" s="519">
        <v>46.9</v>
      </c>
      <c r="AV30" s="520">
        <v>156</v>
      </c>
      <c r="AW30" s="519">
        <v>53.1</v>
      </c>
      <c r="AX30" s="522">
        <v>0</v>
      </c>
      <c r="AY30" s="521">
        <v>0</v>
      </c>
      <c r="AZ30" s="518">
        <v>133</v>
      </c>
      <c r="BA30" s="519">
        <v>43.6</v>
      </c>
      <c r="BB30" s="520">
        <v>172</v>
      </c>
      <c r="BC30" s="519">
        <v>56.4</v>
      </c>
      <c r="BD30" s="522">
        <v>0</v>
      </c>
      <c r="BE30" s="521">
        <v>0</v>
      </c>
      <c r="BF30" s="518">
        <v>135</v>
      </c>
      <c r="BG30" s="519">
        <v>44.4</v>
      </c>
      <c r="BH30" s="520">
        <v>169</v>
      </c>
      <c r="BI30" s="519">
        <v>55.6</v>
      </c>
      <c r="BJ30" s="522">
        <v>0</v>
      </c>
      <c r="BK30" s="521">
        <v>0</v>
      </c>
    </row>
    <row r="31" spans="1:63" ht="20.100000000000001" customHeight="1" x14ac:dyDescent="0.2">
      <c r="A31" s="469" t="s">
        <v>202</v>
      </c>
      <c r="B31" s="470" t="s">
        <v>432</v>
      </c>
      <c r="C31" s="462" t="s">
        <v>132</v>
      </c>
      <c r="D31" s="518" t="s">
        <v>496</v>
      </c>
      <c r="E31" s="519" t="s">
        <v>496</v>
      </c>
      <c r="F31" s="520" t="s">
        <v>496</v>
      </c>
      <c r="G31" s="521" t="s">
        <v>496</v>
      </c>
      <c r="H31" s="518">
        <v>33</v>
      </c>
      <c r="I31" s="519">
        <v>51.6</v>
      </c>
      <c r="J31" s="520">
        <v>31</v>
      </c>
      <c r="K31" s="521">
        <v>48.4</v>
      </c>
      <c r="L31" s="518">
        <v>66</v>
      </c>
      <c r="M31" s="519">
        <v>52</v>
      </c>
      <c r="N31" s="520">
        <v>61</v>
      </c>
      <c r="O31" s="521">
        <v>48</v>
      </c>
      <c r="P31" s="518">
        <v>95</v>
      </c>
      <c r="Q31" s="519">
        <v>50.3</v>
      </c>
      <c r="R31" s="520">
        <v>93</v>
      </c>
      <c r="S31" s="519">
        <v>49.2</v>
      </c>
      <c r="T31" s="471">
        <v>1</v>
      </c>
      <c r="U31" s="521">
        <v>0.5</v>
      </c>
      <c r="V31" s="518">
        <v>126</v>
      </c>
      <c r="W31" s="519">
        <v>50</v>
      </c>
      <c r="X31" s="520">
        <v>125</v>
      </c>
      <c r="Y31" s="519">
        <v>49.6</v>
      </c>
      <c r="Z31" s="522">
        <v>1</v>
      </c>
      <c r="AA31" s="521">
        <v>0.4</v>
      </c>
      <c r="AB31" s="518">
        <v>127</v>
      </c>
      <c r="AC31" s="519">
        <v>50.2</v>
      </c>
      <c r="AD31" s="520">
        <v>124</v>
      </c>
      <c r="AE31" s="519">
        <v>49</v>
      </c>
      <c r="AF31" s="522">
        <v>2</v>
      </c>
      <c r="AG31" s="521">
        <v>0.8</v>
      </c>
      <c r="AH31" s="518">
        <v>124</v>
      </c>
      <c r="AI31" s="519">
        <v>49.2</v>
      </c>
      <c r="AJ31" s="520">
        <v>128</v>
      </c>
      <c r="AK31" s="519">
        <v>50.8</v>
      </c>
      <c r="AL31" s="522">
        <v>0</v>
      </c>
      <c r="AM31" s="521">
        <v>0</v>
      </c>
      <c r="AN31" s="518">
        <v>118</v>
      </c>
      <c r="AO31" s="519">
        <v>46.5</v>
      </c>
      <c r="AP31" s="520">
        <v>136</v>
      </c>
      <c r="AQ31" s="519">
        <v>53.5</v>
      </c>
      <c r="AR31" s="522">
        <v>0</v>
      </c>
      <c r="AS31" s="521">
        <v>0</v>
      </c>
      <c r="AT31" s="518">
        <v>113</v>
      </c>
      <c r="AU31" s="519">
        <v>44.8</v>
      </c>
      <c r="AV31" s="520">
        <v>139</v>
      </c>
      <c r="AW31" s="519">
        <v>55.2</v>
      </c>
      <c r="AX31" s="522">
        <v>0</v>
      </c>
      <c r="AY31" s="521">
        <v>0</v>
      </c>
      <c r="AZ31" s="518">
        <v>105</v>
      </c>
      <c r="BA31" s="519">
        <v>41.3</v>
      </c>
      <c r="BB31" s="520">
        <v>149</v>
      </c>
      <c r="BC31" s="519">
        <v>58.7</v>
      </c>
      <c r="BD31" s="522">
        <v>0</v>
      </c>
      <c r="BE31" s="521">
        <v>0</v>
      </c>
      <c r="BF31" s="518">
        <v>99</v>
      </c>
      <c r="BG31" s="519">
        <v>39.1</v>
      </c>
      <c r="BH31" s="520">
        <v>154</v>
      </c>
      <c r="BI31" s="519">
        <v>60.9</v>
      </c>
      <c r="BJ31" s="522">
        <v>0</v>
      </c>
      <c r="BK31" s="521">
        <v>0</v>
      </c>
    </row>
    <row r="32" spans="1:63" ht="20.100000000000001" customHeight="1" x14ac:dyDescent="0.2">
      <c r="A32" s="469" t="s">
        <v>205</v>
      </c>
      <c r="B32" s="470" t="s">
        <v>433</v>
      </c>
      <c r="C32" s="462" t="s">
        <v>127</v>
      </c>
      <c r="D32" s="518">
        <v>258</v>
      </c>
      <c r="E32" s="519">
        <v>49.9</v>
      </c>
      <c r="F32" s="520">
        <v>259</v>
      </c>
      <c r="G32" s="521">
        <v>50.1</v>
      </c>
      <c r="H32" s="518">
        <v>253</v>
      </c>
      <c r="I32" s="519">
        <v>49.2</v>
      </c>
      <c r="J32" s="520">
        <v>261</v>
      </c>
      <c r="K32" s="521">
        <v>50.8</v>
      </c>
      <c r="L32" s="518">
        <v>257</v>
      </c>
      <c r="M32" s="519">
        <v>49.7</v>
      </c>
      <c r="N32" s="520">
        <v>260</v>
      </c>
      <c r="O32" s="521">
        <v>50.3</v>
      </c>
      <c r="P32" s="518">
        <v>251</v>
      </c>
      <c r="Q32" s="519">
        <v>48.3</v>
      </c>
      <c r="R32" s="520">
        <v>268</v>
      </c>
      <c r="S32" s="519">
        <v>51.5</v>
      </c>
      <c r="T32" s="471">
        <v>1</v>
      </c>
      <c r="U32" s="521">
        <v>0.2</v>
      </c>
      <c r="V32" s="518">
        <v>250</v>
      </c>
      <c r="W32" s="519">
        <v>47.3</v>
      </c>
      <c r="X32" s="520">
        <v>279</v>
      </c>
      <c r="Y32" s="519">
        <v>52.7</v>
      </c>
      <c r="Z32" s="522">
        <v>0</v>
      </c>
      <c r="AA32" s="521">
        <v>0</v>
      </c>
      <c r="AB32" s="518">
        <v>245</v>
      </c>
      <c r="AC32" s="519">
        <v>46.6</v>
      </c>
      <c r="AD32" s="520">
        <v>278</v>
      </c>
      <c r="AE32" s="519">
        <v>52.9</v>
      </c>
      <c r="AF32" s="522">
        <v>3</v>
      </c>
      <c r="AG32" s="521">
        <v>0.6</v>
      </c>
      <c r="AH32" s="518">
        <v>245</v>
      </c>
      <c r="AI32" s="519">
        <v>46.9</v>
      </c>
      <c r="AJ32" s="520">
        <v>269</v>
      </c>
      <c r="AK32" s="519">
        <v>51.5</v>
      </c>
      <c r="AL32" s="522">
        <v>8</v>
      </c>
      <c r="AM32" s="521">
        <v>1.5</v>
      </c>
      <c r="AN32" s="518">
        <v>247</v>
      </c>
      <c r="AO32" s="519">
        <v>47.4</v>
      </c>
      <c r="AP32" s="520">
        <v>263</v>
      </c>
      <c r="AQ32" s="519">
        <v>50.5</v>
      </c>
      <c r="AR32" s="522">
        <v>11</v>
      </c>
      <c r="AS32" s="521">
        <v>2.1</v>
      </c>
      <c r="AT32" s="518">
        <v>247</v>
      </c>
      <c r="AU32" s="519">
        <v>47.3</v>
      </c>
      <c r="AV32" s="520">
        <v>262</v>
      </c>
      <c r="AW32" s="519">
        <v>50.2</v>
      </c>
      <c r="AX32" s="522">
        <v>13</v>
      </c>
      <c r="AY32" s="521">
        <v>2.5</v>
      </c>
      <c r="AZ32" s="518">
        <v>234</v>
      </c>
      <c r="BA32" s="519">
        <v>44.7</v>
      </c>
      <c r="BB32" s="520">
        <v>269</v>
      </c>
      <c r="BC32" s="519">
        <v>51.3</v>
      </c>
      <c r="BD32" s="522">
        <v>21</v>
      </c>
      <c r="BE32" s="521">
        <v>4</v>
      </c>
      <c r="BF32" s="518">
        <v>218</v>
      </c>
      <c r="BG32" s="519">
        <v>42</v>
      </c>
      <c r="BH32" s="520">
        <v>283</v>
      </c>
      <c r="BI32" s="519">
        <v>54.5</v>
      </c>
      <c r="BJ32" s="522">
        <v>18</v>
      </c>
      <c r="BK32" s="521">
        <v>3.5</v>
      </c>
    </row>
    <row r="33" spans="1:63" ht="20.100000000000001" customHeight="1" x14ac:dyDescent="0.2">
      <c r="A33" s="469" t="s">
        <v>209</v>
      </c>
      <c r="B33" s="470" t="s">
        <v>434</v>
      </c>
      <c r="C33" s="462" t="s">
        <v>132</v>
      </c>
      <c r="D33" s="518">
        <v>62</v>
      </c>
      <c r="E33" s="519">
        <v>41.3</v>
      </c>
      <c r="F33" s="520">
        <v>88</v>
      </c>
      <c r="G33" s="521">
        <v>58.7</v>
      </c>
      <c r="H33" s="518">
        <v>72</v>
      </c>
      <c r="I33" s="519">
        <v>48.6</v>
      </c>
      <c r="J33" s="520">
        <v>76</v>
      </c>
      <c r="K33" s="521">
        <v>51.4</v>
      </c>
      <c r="L33" s="518">
        <v>72</v>
      </c>
      <c r="M33" s="519">
        <v>48.6</v>
      </c>
      <c r="N33" s="520">
        <v>76</v>
      </c>
      <c r="O33" s="521">
        <v>51.4</v>
      </c>
      <c r="P33" s="518">
        <v>67</v>
      </c>
      <c r="Q33" s="519">
        <v>46.9</v>
      </c>
      <c r="R33" s="520">
        <v>76</v>
      </c>
      <c r="S33" s="519">
        <v>53.1</v>
      </c>
      <c r="T33" s="471">
        <v>0</v>
      </c>
      <c r="U33" s="521">
        <v>0</v>
      </c>
      <c r="V33" s="518">
        <v>65</v>
      </c>
      <c r="W33" s="519">
        <v>46.8</v>
      </c>
      <c r="X33" s="520">
        <v>74</v>
      </c>
      <c r="Y33" s="519">
        <v>53.2</v>
      </c>
      <c r="Z33" s="522">
        <v>0</v>
      </c>
      <c r="AA33" s="521">
        <v>0</v>
      </c>
      <c r="AB33" s="518">
        <v>61</v>
      </c>
      <c r="AC33" s="519">
        <v>44.5</v>
      </c>
      <c r="AD33" s="520">
        <v>76</v>
      </c>
      <c r="AE33" s="519">
        <v>55.5</v>
      </c>
      <c r="AF33" s="522">
        <v>0</v>
      </c>
      <c r="AG33" s="521">
        <v>0</v>
      </c>
      <c r="AH33" s="518">
        <v>62</v>
      </c>
      <c r="AI33" s="519">
        <v>45.3</v>
      </c>
      <c r="AJ33" s="520">
        <v>74</v>
      </c>
      <c r="AK33" s="519">
        <v>54</v>
      </c>
      <c r="AL33" s="522">
        <v>1</v>
      </c>
      <c r="AM33" s="521">
        <v>0.7</v>
      </c>
      <c r="AN33" s="518">
        <v>61</v>
      </c>
      <c r="AO33" s="519">
        <v>43.6</v>
      </c>
      <c r="AP33" s="520">
        <v>78</v>
      </c>
      <c r="AQ33" s="519">
        <v>55.7</v>
      </c>
      <c r="AR33" s="522">
        <v>1</v>
      </c>
      <c r="AS33" s="521">
        <v>0.7</v>
      </c>
      <c r="AT33" s="518">
        <v>61</v>
      </c>
      <c r="AU33" s="519">
        <v>42.4</v>
      </c>
      <c r="AV33" s="520">
        <v>82</v>
      </c>
      <c r="AW33" s="519">
        <v>56.9</v>
      </c>
      <c r="AX33" s="522">
        <v>1</v>
      </c>
      <c r="AY33" s="521">
        <v>0.7</v>
      </c>
      <c r="AZ33" s="518">
        <v>53</v>
      </c>
      <c r="BA33" s="519">
        <v>38.1</v>
      </c>
      <c r="BB33" s="520">
        <v>86</v>
      </c>
      <c r="BC33" s="519">
        <v>61.9</v>
      </c>
      <c r="BD33" s="522">
        <v>0</v>
      </c>
      <c r="BE33" s="521">
        <v>0</v>
      </c>
      <c r="BF33" s="518">
        <v>51</v>
      </c>
      <c r="BG33" s="519">
        <v>35.9</v>
      </c>
      <c r="BH33" s="520">
        <v>91</v>
      </c>
      <c r="BI33" s="519">
        <v>64.099999999999994</v>
      </c>
      <c r="BJ33" s="522">
        <v>0</v>
      </c>
      <c r="BK33" s="521">
        <v>0</v>
      </c>
    </row>
    <row r="34" spans="1:63" ht="20.100000000000001" customHeight="1" x14ac:dyDescent="0.2">
      <c r="A34" s="469" t="s">
        <v>209</v>
      </c>
      <c r="B34" s="470" t="s">
        <v>435</v>
      </c>
      <c r="C34" s="462" t="s">
        <v>132</v>
      </c>
      <c r="D34" s="518">
        <v>314</v>
      </c>
      <c r="E34" s="519">
        <v>52.2</v>
      </c>
      <c r="F34" s="520">
        <v>287</v>
      </c>
      <c r="G34" s="521">
        <v>47.8</v>
      </c>
      <c r="H34" s="518">
        <v>293</v>
      </c>
      <c r="I34" s="519">
        <v>48.2</v>
      </c>
      <c r="J34" s="520">
        <v>315</v>
      </c>
      <c r="K34" s="521">
        <v>51.8</v>
      </c>
      <c r="L34" s="518">
        <v>289</v>
      </c>
      <c r="M34" s="519">
        <v>48.6</v>
      </c>
      <c r="N34" s="520">
        <v>306</v>
      </c>
      <c r="O34" s="521">
        <v>51.4</v>
      </c>
      <c r="P34" s="518">
        <v>279</v>
      </c>
      <c r="Q34" s="519">
        <v>46.6</v>
      </c>
      <c r="R34" s="520">
        <v>317</v>
      </c>
      <c r="S34" s="519">
        <v>52.9</v>
      </c>
      <c r="T34" s="471">
        <v>3</v>
      </c>
      <c r="U34" s="521">
        <v>0.5</v>
      </c>
      <c r="V34" s="518">
        <v>294</v>
      </c>
      <c r="W34" s="519">
        <v>48.3</v>
      </c>
      <c r="X34" s="520">
        <v>315</v>
      </c>
      <c r="Y34" s="519">
        <v>51.7</v>
      </c>
      <c r="Z34" s="522">
        <v>0</v>
      </c>
      <c r="AA34" s="521">
        <v>0</v>
      </c>
      <c r="AB34" s="518">
        <v>311</v>
      </c>
      <c r="AC34" s="519">
        <v>49.7</v>
      </c>
      <c r="AD34" s="520">
        <v>315</v>
      </c>
      <c r="AE34" s="519">
        <v>50.3</v>
      </c>
      <c r="AF34" s="522">
        <v>0</v>
      </c>
      <c r="AG34" s="521">
        <v>0</v>
      </c>
      <c r="AH34" s="518">
        <v>292</v>
      </c>
      <c r="AI34" s="519">
        <v>46.6</v>
      </c>
      <c r="AJ34" s="520">
        <v>335</v>
      </c>
      <c r="AK34" s="519">
        <v>53.4</v>
      </c>
      <c r="AL34" s="522">
        <v>0</v>
      </c>
      <c r="AM34" s="521">
        <v>0</v>
      </c>
      <c r="AN34" s="518">
        <v>300</v>
      </c>
      <c r="AO34" s="519">
        <v>47.8</v>
      </c>
      <c r="AP34" s="520">
        <v>328</v>
      </c>
      <c r="AQ34" s="519">
        <v>52.2</v>
      </c>
      <c r="AR34" s="522">
        <v>0</v>
      </c>
      <c r="AS34" s="521">
        <v>0</v>
      </c>
      <c r="AT34" s="518">
        <v>290</v>
      </c>
      <c r="AU34" s="519">
        <v>46</v>
      </c>
      <c r="AV34" s="520">
        <v>340</v>
      </c>
      <c r="AW34" s="519">
        <v>54</v>
      </c>
      <c r="AX34" s="522">
        <v>0</v>
      </c>
      <c r="AY34" s="521">
        <v>0</v>
      </c>
      <c r="AZ34" s="518">
        <v>283</v>
      </c>
      <c r="BA34" s="519">
        <v>44.6</v>
      </c>
      <c r="BB34" s="520">
        <v>351</v>
      </c>
      <c r="BC34" s="519">
        <v>55.4</v>
      </c>
      <c r="BD34" s="522">
        <v>0</v>
      </c>
      <c r="BE34" s="521">
        <v>0</v>
      </c>
      <c r="BF34" s="518">
        <v>281</v>
      </c>
      <c r="BG34" s="519">
        <v>43.1</v>
      </c>
      <c r="BH34" s="520">
        <v>371</v>
      </c>
      <c r="BI34" s="519">
        <v>56.9</v>
      </c>
      <c r="BJ34" s="522">
        <v>0</v>
      </c>
      <c r="BK34" s="521">
        <v>0</v>
      </c>
    </row>
    <row r="35" spans="1:63" ht="20.100000000000001" customHeight="1" x14ac:dyDescent="0.2">
      <c r="A35" s="469" t="s">
        <v>209</v>
      </c>
      <c r="B35" s="470" t="s">
        <v>436</v>
      </c>
      <c r="C35" s="462" t="s">
        <v>132</v>
      </c>
      <c r="D35" s="518">
        <v>362</v>
      </c>
      <c r="E35" s="519">
        <v>47.6</v>
      </c>
      <c r="F35" s="520">
        <v>398</v>
      </c>
      <c r="G35" s="521">
        <v>52.4</v>
      </c>
      <c r="H35" s="518">
        <v>369</v>
      </c>
      <c r="I35" s="519">
        <v>48</v>
      </c>
      <c r="J35" s="520">
        <v>399</v>
      </c>
      <c r="K35" s="521">
        <v>52</v>
      </c>
      <c r="L35" s="518">
        <v>368</v>
      </c>
      <c r="M35" s="519">
        <v>46.9</v>
      </c>
      <c r="N35" s="520">
        <v>417</v>
      </c>
      <c r="O35" s="521">
        <v>53.1</v>
      </c>
      <c r="P35" s="518">
        <v>355</v>
      </c>
      <c r="Q35" s="519">
        <v>44.2</v>
      </c>
      <c r="R35" s="520">
        <v>444</v>
      </c>
      <c r="S35" s="519">
        <v>55.3</v>
      </c>
      <c r="T35" s="471">
        <v>4</v>
      </c>
      <c r="U35" s="521">
        <v>0.5</v>
      </c>
      <c r="V35" s="518">
        <v>354</v>
      </c>
      <c r="W35" s="519">
        <v>43</v>
      </c>
      <c r="X35" s="520">
        <v>469</v>
      </c>
      <c r="Y35" s="519">
        <v>57</v>
      </c>
      <c r="Z35" s="522">
        <v>0</v>
      </c>
      <c r="AA35" s="521">
        <v>0</v>
      </c>
      <c r="AB35" s="518">
        <v>371</v>
      </c>
      <c r="AC35" s="519">
        <v>43.8</v>
      </c>
      <c r="AD35" s="520">
        <v>476</v>
      </c>
      <c r="AE35" s="519">
        <v>56.2</v>
      </c>
      <c r="AF35" s="522">
        <v>0</v>
      </c>
      <c r="AG35" s="521">
        <v>0</v>
      </c>
      <c r="AH35" s="518">
        <v>375</v>
      </c>
      <c r="AI35" s="519">
        <v>43.3</v>
      </c>
      <c r="AJ35" s="520">
        <v>491</v>
      </c>
      <c r="AK35" s="519">
        <v>56.7</v>
      </c>
      <c r="AL35" s="522">
        <v>0</v>
      </c>
      <c r="AM35" s="521">
        <v>0</v>
      </c>
      <c r="AN35" s="518">
        <v>380</v>
      </c>
      <c r="AO35" s="519">
        <v>42.9</v>
      </c>
      <c r="AP35" s="520">
        <v>504</v>
      </c>
      <c r="AQ35" s="519">
        <v>56.9</v>
      </c>
      <c r="AR35" s="522">
        <v>1</v>
      </c>
      <c r="AS35" s="521">
        <v>0.1</v>
      </c>
      <c r="AT35" s="518">
        <v>372</v>
      </c>
      <c r="AU35" s="519">
        <v>41.9</v>
      </c>
      <c r="AV35" s="520">
        <v>509</v>
      </c>
      <c r="AW35" s="519">
        <v>57.4</v>
      </c>
      <c r="AX35" s="522">
        <v>6</v>
      </c>
      <c r="AY35" s="521">
        <v>0.7</v>
      </c>
      <c r="AZ35" s="518">
        <v>334</v>
      </c>
      <c r="BA35" s="519">
        <v>38</v>
      </c>
      <c r="BB35" s="520">
        <v>538</v>
      </c>
      <c r="BC35" s="519">
        <v>61.2</v>
      </c>
      <c r="BD35" s="522">
        <v>7</v>
      </c>
      <c r="BE35" s="521">
        <v>0.8</v>
      </c>
      <c r="BF35" s="518">
        <v>329</v>
      </c>
      <c r="BG35" s="519">
        <v>37.299999999999997</v>
      </c>
      <c r="BH35" s="520">
        <v>545</v>
      </c>
      <c r="BI35" s="519">
        <v>61.7</v>
      </c>
      <c r="BJ35" s="522">
        <v>9</v>
      </c>
      <c r="BK35" s="521">
        <v>1</v>
      </c>
    </row>
    <row r="36" spans="1:63" ht="20.100000000000001" customHeight="1" x14ac:dyDescent="0.2">
      <c r="A36" s="469" t="s">
        <v>217</v>
      </c>
      <c r="B36" s="470" t="s">
        <v>437</v>
      </c>
      <c r="C36" s="462" t="s">
        <v>132</v>
      </c>
      <c r="D36" s="518">
        <v>249</v>
      </c>
      <c r="E36" s="519">
        <v>58.2</v>
      </c>
      <c r="F36" s="520">
        <v>179</v>
      </c>
      <c r="G36" s="521">
        <v>41.8</v>
      </c>
      <c r="H36" s="518">
        <v>284</v>
      </c>
      <c r="I36" s="519">
        <v>59.5</v>
      </c>
      <c r="J36" s="520">
        <v>193</v>
      </c>
      <c r="K36" s="521">
        <v>40.5</v>
      </c>
      <c r="L36" s="518">
        <v>306</v>
      </c>
      <c r="M36" s="519">
        <v>59.2</v>
      </c>
      <c r="N36" s="520">
        <v>211</v>
      </c>
      <c r="O36" s="521">
        <v>40.799999999999997</v>
      </c>
      <c r="P36" s="518">
        <v>304</v>
      </c>
      <c r="Q36" s="519">
        <v>53.6</v>
      </c>
      <c r="R36" s="520">
        <v>263</v>
      </c>
      <c r="S36" s="519">
        <v>46.4</v>
      </c>
      <c r="T36" s="471">
        <v>0</v>
      </c>
      <c r="U36" s="521">
        <v>0</v>
      </c>
      <c r="V36" s="518">
        <v>314</v>
      </c>
      <c r="W36" s="519">
        <v>55.4</v>
      </c>
      <c r="X36" s="520">
        <v>253</v>
      </c>
      <c r="Y36" s="519">
        <v>44.6</v>
      </c>
      <c r="Z36" s="522">
        <v>0</v>
      </c>
      <c r="AA36" s="521">
        <v>0</v>
      </c>
      <c r="AB36" s="518">
        <v>309</v>
      </c>
      <c r="AC36" s="519">
        <v>53.6</v>
      </c>
      <c r="AD36" s="520">
        <v>268</v>
      </c>
      <c r="AE36" s="519">
        <v>46.4</v>
      </c>
      <c r="AF36" s="522">
        <v>0</v>
      </c>
      <c r="AG36" s="521">
        <v>0</v>
      </c>
      <c r="AH36" s="518">
        <v>296</v>
      </c>
      <c r="AI36" s="519">
        <v>52.2</v>
      </c>
      <c r="AJ36" s="520">
        <v>271</v>
      </c>
      <c r="AK36" s="519">
        <v>47.8</v>
      </c>
      <c r="AL36" s="522">
        <v>0</v>
      </c>
      <c r="AM36" s="521">
        <v>0</v>
      </c>
      <c r="AN36" s="518">
        <v>276</v>
      </c>
      <c r="AO36" s="519">
        <v>48.3</v>
      </c>
      <c r="AP36" s="520">
        <v>295</v>
      </c>
      <c r="AQ36" s="519">
        <v>51.7</v>
      </c>
      <c r="AR36" s="522">
        <v>0</v>
      </c>
      <c r="AS36" s="521">
        <v>0</v>
      </c>
      <c r="AT36" s="518">
        <v>261</v>
      </c>
      <c r="AU36" s="519">
        <v>45.5</v>
      </c>
      <c r="AV36" s="520">
        <v>313</v>
      </c>
      <c r="AW36" s="519">
        <v>54.5</v>
      </c>
      <c r="AX36" s="522">
        <v>0</v>
      </c>
      <c r="AY36" s="521">
        <v>0</v>
      </c>
      <c r="AZ36" s="518">
        <v>263</v>
      </c>
      <c r="BA36" s="519">
        <v>45.9</v>
      </c>
      <c r="BB36" s="520">
        <v>310</v>
      </c>
      <c r="BC36" s="519">
        <v>54.1</v>
      </c>
      <c r="BD36" s="522">
        <v>0</v>
      </c>
      <c r="BE36" s="521">
        <v>0</v>
      </c>
      <c r="BF36" s="518">
        <v>272</v>
      </c>
      <c r="BG36" s="519">
        <v>46.4</v>
      </c>
      <c r="BH36" s="520">
        <v>314</v>
      </c>
      <c r="BI36" s="519">
        <v>53.6</v>
      </c>
      <c r="BJ36" s="522">
        <v>0</v>
      </c>
      <c r="BK36" s="521">
        <v>0</v>
      </c>
    </row>
    <row r="37" spans="1:63" ht="20.100000000000001" customHeight="1" x14ac:dyDescent="0.2">
      <c r="A37" s="469" t="s">
        <v>217</v>
      </c>
      <c r="B37" s="470" t="s">
        <v>438</v>
      </c>
      <c r="C37" s="462" t="s">
        <v>127</v>
      </c>
      <c r="D37" s="518">
        <v>238</v>
      </c>
      <c r="E37" s="519">
        <v>55.2</v>
      </c>
      <c r="F37" s="520">
        <v>193</v>
      </c>
      <c r="G37" s="521">
        <v>44.8</v>
      </c>
      <c r="H37" s="518">
        <v>246</v>
      </c>
      <c r="I37" s="519">
        <v>56.4</v>
      </c>
      <c r="J37" s="520">
        <v>190</v>
      </c>
      <c r="K37" s="521">
        <v>43.6</v>
      </c>
      <c r="L37" s="518">
        <v>239</v>
      </c>
      <c r="M37" s="519">
        <v>54.4</v>
      </c>
      <c r="N37" s="520">
        <v>200</v>
      </c>
      <c r="O37" s="521">
        <v>45.6</v>
      </c>
      <c r="P37" s="518">
        <v>250</v>
      </c>
      <c r="Q37" s="519">
        <v>55.9</v>
      </c>
      <c r="R37" s="520">
        <v>197</v>
      </c>
      <c r="S37" s="519">
        <v>44.1</v>
      </c>
      <c r="T37" s="471">
        <v>0</v>
      </c>
      <c r="U37" s="521">
        <v>0</v>
      </c>
      <c r="V37" s="518">
        <v>258</v>
      </c>
      <c r="W37" s="519">
        <v>56</v>
      </c>
      <c r="X37" s="520">
        <v>203</v>
      </c>
      <c r="Y37" s="519">
        <v>44</v>
      </c>
      <c r="Z37" s="522">
        <v>0</v>
      </c>
      <c r="AA37" s="521">
        <v>0</v>
      </c>
      <c r="AB37" s="518">
        <v>245</v>
      </c>
      <c r="AC37" s="519">
        <v>51.9</v>
      </c>
      <c r="AD37" s="520">
        <v>227</v>
      </c>
      <c r="AE37" s="519">
        <v>48.1</v>
      </c>
      <c r="AF37" s="522">
        <v>0</v>
      </c>
      <c r="AG37" s="521">
        <v>0</v>
      </c>
      <c r="AH37" s="518">
        <v>240</v>
      </c>
      <c r="AI37" s="519">
        <v>51.3</v>
      </c>
      <c r="AJ37" s="520">
        <v>228</v>
      </c>
      <c r="AK37" s="519">
        <v>48.7</v>
      </c>
      <c r="AL37" s="522">
        <v>0</v>
      </c>
      <c r="AM37" s="521">
        <v>0</v>
      </c>
      <c r="AN37" s="518">
        <v>223</v>
      </c>
      <c r="AO37" s="519">
        <v>47</v>
      </c>
      <c r="AP37" s="520">
        <v>251</v>
      </c>
      <c r="AQ37" s="519">
        <v>53</v>
      </c>
      <c r="AR37" s="522">
        <v>0</v>
      </c>
      <c r="AS37" s="521">
        <v>0</v>
      </c>
      <c r="AT37" s="518">
        <v>218</v>
      </c>
      <c r="AU37" s="519">
        <v>46.3</v>
      </c>
      <c r="AV37" s="520">
        <v>253</v>
      </c>
      <c r="AW37" s="519">
        <v>53.7</v>
      </c>
      <c r="AX37" s="522">
        <v>0</v>
      </c>
      <c r="AY37" s="521">
        <v>0</v>
      </c>
      <c r="AZ37" s="518">
        <v>211</v>
      </c>
      <c r="BA37" s="519">
        <v>44.7</v>
      </c>
      <c r="BB37" s="520">
        <v>261</v>
      </c>
      <c r="BC37" s="519">
        <v>55.3</v>
      </c>
      <c r="BD37" s="522">
        <v>0</v>
      </c>
      <c r="BE37" s="521">
        <v>0</v>
      </c>
      <c r="BF37" s="518">
        <v>199</v>
      </c>
      <c r="BG37" s="519">
        <v>42.1</v>
      </c>
      <c r="BH37" s="520">
        <v>274</v>
      </c>
      <c r="BI37" s="519">
        <v>57.9</v>
      </c>
      <c r="BJ37" s="522">
        <v>0</v>
      </c>
      <c r="BK37" s="521">
        <v>0</v>
      </c>
    </row>
    <row r="38" spans="1:63" ht="20.100000000000001" customHeight="1" x14ac:dyDescent="0.2">
      <c r="A38" s="469" t="s">
        <v>223</v>
      </c>
      <c r="B38" s="470" t="s">
        <v>439</v>
      </c>
      <c r="C38" s="462" t="s">
        <v>127</v>
      </c>
      <c r="D38" s="518">
        <v>222</v>
      </c>
      <c r="E38" s="519">
        <v>53.9</v>
      </c>
      <c r="F38" s="520">
        <v>190</v>
      </c>
      <c r="G38" s="521">
        <v>46.1</v>
      </c>
      <c r="H38" s="518">
        <v>219</v>
      </c>
      <c r="I38" s="519">
        <v>52.9</v>
      </c>
      <c r="J38" s="520">
        <v>195</v>
      </c>
      <c r="K38" s="521">
        <v>47.1</v>
      </c>
      <c r="L38" s="518">
        <v>225</v>
      </c>
      <c r="M38" s="519">
        <v>54.2</v>
      </c>
      <c r="N38" s="520">
        <v>190</v>
      </c>
      <c r="O38" s="521">
        <v>45.8</v>
      </c>
      <c r="P38" s="518">
        <v>219</v>
      </c>
      <c r="Q38" s="519">
        <v>51.2</v>
      </c>
      <c r="R38" s="520">
        <v>209</v>
      </c>
      <c r="S38" s="519">
        <v>48.8</v>
      </c>
      <c r="T38" s="471">
        <v>0</v>
      </c>
      <c r="U38" s="521">
        <v>0</v>
      </c>
      <c r="V38" s="518">
        <v>222</v>
      </c>
      <c r="W38" s="519">
        <v>50.1</v>
      </c>
      <c r="X38" s="520">
        <v>221</v>
      </c>
      <c r="Y38" s="519">
        <v>49.9</v>
      </c>
      <c r="Z38" s="522">
        <v>0</v>
      </c>
      <c r="AA38" s="521">
        <v>0</v>
      </c>
      <c r="AB38" s="518">
        <v>234</v>
      </c>
      <c r="AC38" s="519">
        <v>51</v>
      </c>
      <c r="AD38" s="520">
        <v>225</v>
      </c>
      <c r="AE38" s="519">
        <v>49</v>
      </c>
      <c r="AF38" s="522">
        <v>0</v>
      </c>
      <c r="AG38" s="521">
        <v>0</v>
      </c>
      <c r="AH38" s="518">
        <v>224</v>
      </c>
      <c r="AI38" s="519">
        <v>47.6</v>
      </c>
      <c r="AJ38" s="520">
        <v>247</v>
      </c>
      <c r="AK38" s="519">
        <v>52.4</v>
      </c>
      <c r="AL38" s="522">
        <v>0</v>
      </c>
      <c r="AM38" s="521">
        <v>0</v>
      </c>
      <c r="AN38" s="518">
        <v>232</v>
      </c>
      <c r="AO38" s="519">
        <v>49.5</v>
      </c>
      <c r="AP38" s="520">
        <v>237</v>
      </c>
      <c r="AQ38" s="519">
        <v>50.5</v>
      </c>
      <c r="AR38" s="522">
        <v>0</v>
      </c>
      <c r="AS38" s="521">
        <v>0</v>
      </c>
      <c r="AT38" s="518">
        <v>240</v>
      </c>
      <c r="AU38" s="519">
        <v>52.2</v>
      </c>
      <c r="AV38" s="520">
        <v>220</v>
      </c>
      <c r="AW38" s="519">
        <v>47.8</v>
      </c>
      <c r="AX38" s="522">
        <v>0</v>
      </c>
      <c r="AY38" s="521">
        <v>0</v>
      </c>
      <c r="AZ38" s="518">
        <v>215</v>
      </c>
      <c r="BA38" s="519">
        <v>46.9</v>
      </c>
      <c r="BB38" s="520">
        <v>243</v>
      </c>
      <c r="BC38" s="519">
        <v>53.1</v>
      </c>
      <c r="BD38" s="522">
        <v>0</v>
      </c>
      <c r="BE38" s="521">
        <v>0</v>
      </c>
      <c r="BF38" s="518">
        <v>208</v>
      </c>
      <c r="BG38" s="519">
        <v>45.7</v>
      </c>
      <c r="BH38" s="520">
        <v>247</v>
      </c>
      <c r="BI38" s="519">
        <v>54.3</v>
      </c>
      <c r="BJ38" s="522">
        <v>0</v>
      </c>
      <c r="BK38" s="521">
        <v>0</v>
      </c>
    </row>
    <row r="39" spans="1:63" ht="20.100000000000001" customHeight="1" x14ac:dyDescent="0.2">
      <c r="A39" s="469" t="s">
        <v>227</v>
      </c>
      <c r="B39" s="470" t="s">
        <v>440</v>
      </c>
      <c r="C39" s="462" t="s">
        <v>127</v>
      </c>
      <c r="D39" s="518">
        <v>73</v>
      </c>
      <c r="E39" s="519">
        <v>51.4</v>
      </c>
      <c r="F39" s="520">
        <v>69</v>
      </c>
      <c r="G39" s="521">
        <v>48.6</v>
      </c>
      <c r="H39" s="518">
        <v>67</v>
      </c>
      <c r="I39" s="519">
        <v>47.5</v>
      </c>
      <c r="J39" s="520">
        <v>74</v>
      </c>
      <c r="K39" s="521">
        <v>52.5</v>
      </c>
      <c r="L39" s="518">
        <v>65</v>
      </c>
      <c r="M39" s="519">
        <v>46.8</v>
      </c>
      <c r="N39" s="520">
        <v>74</v>
      </c>
      <c r="O39" s="521">
        <v>53.2</v>
      </c>
      <c r="P39" s="518">
        <v>71</v>
      </c>
      <c r="Q39" s="519">
        <v>49.7</v>
      </c>
      <c r="R39" s="520">
        <v>71</v>
      </c>
      <c r="S39" s="519">
        <v>49.7</v>
      </c>
      <c r="T39" s="471">
        <v>1</v>
      </c>
      <c r="U39" s="521">
        <v>0.7</v>
      </c>
      <c r="V39" s="518">
        <v>69</v>
      </c>
      <c r="W39" s="519">
        <v>46.6</v>
      </c>
      <c r="X39" s="520">
        <v>79</v>
      </c>
      <c r="Y39" s="519">
        <v>53.4</v>
      </c>
      <c r="Z39" s="522">
        <v>0</v>
      </c>
      <c r="AA39" s="521">
        <v>0</v>
      </c>
      <c r="AB39" s="518">
        <v>71</v>
      </c>
      <c r="AC39" s="519">
        <v>47.3</v>
      </c>
      <c r="AD39" s="520">
        <v>79</v>
      </c>
      <c r="AE39" s="519">
        <v>52.7</v>
      </c>
      <c r="AF39" s="522">
        <v>0</v>
      </c>
      <c r="AG39" s="521">
        <v>0</v>
      </c>
      <c r="AH39" s="518">
        <v>75</v>
      </c>
      <c r="AI39" s="519">
        <v>48.4</v>
      </c>
      <c r="AJ39" s="520">
        <v>79</v>
      </c>
      <c r="AK39" s="519">
        <v>51</v>
      </c>
      <c r="AL39" s="522">
        <v>1</v>
      </c>
      <c r="AM39" s="521">
        <v>0.6</v>
      </c>
      <c r="AN39" s="518">
        <v>75</v>
      </c>
      <c r="AO39" s="519">
        <v>46.9</v>
      </c>
      <c r="AP39" s="520">
        <v>85</v>
      </c>
      <c r="AQ39" s="519">
        <v>53.1</v>
      </c>
      <c r="AR39" s="522">
        <v>0</v>
      </c>
      <c r="AS39" s="521">
        <v>0</v>
      </c>
      <c r="AT39" s="518">
        <v>74</v>
      </c>
      <c r="AU39" s="519">
        <v>47.7</v>
      </c>
      <c r="AV39" s="520">
        <v>81</v>
      </c>
      <c r="AW39" s="519">
        <v>52.3</v>
      </c>
      <c r="AX39" s="522">
        <v>0</v>
      </c>
      <c r="AY39" s="521">
        <v>0</v>
      </c>
      <c r="AZ39" s="518">
        <v>79</v>
      </c>
      <c r="BA39" s="519">
        <v>50</v>
      </c>
      <c r="BB39" s="520">
        <v>79</v>
      </c>
      <c r="BC39" s="519">
        <v>50</v>
      </c>
      <c r="BD39" s="522">
        <v>0</v>
      </c>
      <c r="BE39" s="521">
        <v>0</v>
      </c>
      <c r="BF39" s="518">
        <v>75</v>
      </c>
      <c r="BG39" s="519">
        <v>47.5</v>
      </c>
      <c r="BH39" s="520">
        <v>83</v>
      </c>
      <c r="BI39" s="519">
        <v>52.5</v>
      </c>
      <c r="BJ39" s="522">
        <v>0</v>
      </c>
      <c r="BK39" s="521">
        <v>0</v>
      </c>
    </row>
    <row r="40" spans="1:63" ht="20.100000000000001" customHeight="1" x14ac:dyDescent="0.2">
      <c r="A40" s="469" t="s">
        <v>230</v>
      </c>
      <c r="B40" s="470" t="s">
        <v>441</v>
      </c>
      <c r="C40" s="462" t="s">
        <v>127</v>
      </c>
      <c r="D40" s="518">
        <v>238</v>
      </c>
      <c r="E40" s="519">
        <v>56.3</v>
      </c>
      <c r="F40" s="520">
        <v>185</v>
      </c>
      <c r="G40" s="521">
        <v>43.7</v>
      </c>
      <c r="H40" s="518">
        <v>253</v>
      </c>
      <c r="I40" s="519">
        <v>59.5</v>
      </c>
      <c r="J40" s="520">
        <v>172</v>
      </c>
      <c r="K40" s="521">
        <v>40.5</v>
      </c>
      <c r="L40" s="518">
        <v>247</v>
      </c>
      <c r="M40" s="519">
        <v>58</v>
      </c>
      <c r="N40" s="520">
        <v>179</v>
      </c>
      <c r="O40" s="521">
        <v>42</v>
      </c>
      <c r="P40" s="518">
        <v>253</v>
      </c>
      <c r="Q40" s="519">
        <v>58.6</v>
      </c>
      <c r="R40" s="520">
        <v>179</v>
      </c>
      <c r="S40" s="519">
        <v>41.4</v>
      </c>
      <c r="T40" s="471">
        <v>0</v>
      </c>
      <c r="U40" s="521">
        <v>0</v>
      </c>
      <c r="V40" s="518">
        <v>248</v>
      </c>
      <c r="W40" s="519">
        <v>57.3</v>
      </c>
      <c r="X40" s="520">
        <v>185</v>
      </c>
      <c r="Y40" s="519">
        <v>42.7</v>
      </c>
      <c r="Z40" s="522">
        <v>0</v>
      </c>
      <c r="AA40" s="521">
        <v>0</v>
      </c>
      <c r="AB40" s="518">
        <v>229</v>
      </c>
      <c r="AC40" s="519">
        <v>53.4</v>
      </c>
      <c r="AD40" s="520">
        <v>200</v>
      </c>
      <c r="AE40" s="519">
        <v>46.6</v>
      </c>
      <c r="AF40" s="522">
        <v>0</v>
      </c>
      <c r="AG40" s="521">
        <v>0</v>
      </c>
      <c r="AH40" s="518">
        <v>218</v>
      </c>
      <c r="AI40" s="519">
        <v>50.5</v>
      </c>
      <c r="AJ40" s="520">
        <v>214</v>
      </c>
      <c r="AK40" s="519">
        <v>49.5</v>
      </c>
      <c r="AL40" s="522">
        <v>0</v>
      </c>
      <c r="AM40" s="521">
        <v>0</v>
      </c>
      <c r="AN40" s="518">
        <v>210</v>
      </c>
      <c r="AO40" s="519">
        <v>48.6</v>
      </c>
      <c r="AP40" s="520">
        <v>222</v>
      </c>
      <c r="AQ40" s="519">
        <v>51.4</v>
      </c>
      <c r="AR40" s="522">
        <v>0</v>
      </c>
      <c r="AS40" s="521">
        <v>0</v>
      </c>
      <c r="AT40" s="518">
        <v>214</v>
      </c>
      <c r="AU40" s="519">
        <v>49.7</v>
      </c>
      <c r="AV40" s="520">
        <v>217</v>
      </c>
      <c r="AW40" s="519">
        <v>50.3</v>
      </c>
      <c r="AX40" s="522">
        <v>0</v>
      </c>
      <c r="AY40" s="521">
        <v>0</v>
      </c>
      <c r="AZ40" s="518">
        <v>217</v>
      </c>
      <c r="BA40" s="519">
        <v>50.8</v>
      </c>
      <c r="BB40" s="520">
        <v>210</v>
      </c>
      <c r="BC40" s="519">
        <v>49.2</v>
      </c>
      <c r="BD40" s="522">
        <v>0</v>
      </c>
      <c r="BE40" s="521">
        <v>0</v>
      </c>
      <c r="BF40" s="518">
        <v>220</v>
      </c>
      <c r="BG40" s="519">
        <v>51.8</v>
      </c>
      <c r="BH40" s="520">
        <v>204</v>
      </c>
      <c r="BI40" s="519">
        <v>48</v>
      </c>
      <c r="BJ40" s="522">
        <v>1</v>
      </c>
      <c r="BK40" s="521">
        <v>0.2</v>
      </c>
    </row>
    <row r="41" spans="1:63" ht="20.100000000000001" customHeight="1" x14ac:dyDescent="0.2">
      <c r="A41" s="469" t="s">
        <v>230</v>
      </c>
      <c r="B41" s="470" t="s">
        <v>442</v>
      </c>
      <c r="C41" s="462" t="s">
        <v>132</v>
      </c>
      <c r="D41" s="518" t="s">
        <v>496</v>
      </c>
      <c r="E41" s="519" t="s">
        <v>496</v>
      </c>
      <c r="F41" s="520" t="s">
        <v>496</v>
      </c>
      <c r="G41" s="521" t="s">
        <v>496</v>
      </c>
      <c r="H41" s="518">
        <v>20</v>
      </c>
      <c r="I41" s="519">
        <v>47.6</v>
      </c>
      <c r="J41" s="520">
        <v>22</v>
      </c>
      <c r="K41" s="521">
        <v>52.4</v>
      </c>
      <c r="L41" s="518">
        <v>37</v>
      </c>
      <c r="M41" s="519">
        <v>44</v>
      </c>
      <c r="N41" s="520">
        <v>47</v>
      </c>
      <c r="O41" s="521">
        <v>56</v>
      </c>
      <c r="P41" s="518">
        <v>51</v>
      </c>
      <c r="Q41" s="519">
        <v>40.5</v>
      </c>
      <c r="R41" s="520">
        <v>75</v>
      </c>
      <c r="S41" s="519">
        <v>59.5</v>
      </c>
      <c r="T41" s="471">
        <v>0</v>
      </c>
      <c r="U41" s="521">
        <v>0</v>
      </c>
      <c r="V41" s="518">
        <v>76</v>
      </c>
      <c r="W41" s="519">
        <v>45.2</v>
      </c>
      <c r="X41" s="520">
        <v>92</v>
      </c>
      <c r="Y41" s="519">
        <v>54.8</v>
      </c>
      <c r="Z41" s="522">
        <v>0</v>
      </c>
      <c r="AA41" s="521">
        <v>0</v>
      </c>
      <c r="AB41" s="518">
        <v>79</v>
      </c>
      <c r="AC41" s="519">
        <v>47.3</v>
      </c>
      <c r="AD41" s="520">
        <v>88</v>
      </c>
      <c r="AE41" s="519">
        <v>52.7</v>
      </c>
      <c r="AF41" s="522">
        <v>0</v>
      </c>
      <c r="AG41" s="521">
        <v>0</v>
      </c>
      <c r="AH41" s="518">
        <v>84</v>
      </c>
      <c r="AI41" s="519">
        <v>50.3</v>
      </c>
      <c r="AJ41" s="520">
        <v>83</v>
      </c>
      <c r="AK41" s="519">
        <v>49.7</v>
      </c>
      <c r="AL41" s="522">
        <v>0</v>
      </c>
      <c r="AM41" s="521">
        <v>0</v>
      </c>
      <c r="AN41" s="518">
        <v>98</v>
      </c>
      <c r="AO41" s="519">
        <v>53</v>
      </c>
      <c r="AP41" s="520">
        <v>87</v>
      </c>
      <c r="AQ41" s="519">
        <v>47</v>
      </c>
      <c r="AR41" s="522">
        <v>0</v>
      </c>
      <c r="AS41" s="521">
        <v>0</v>
      </c>
      <c r="AT41" s="518">
        <v>110</v>
      </c>
      <c r="AU41" s="519">
        <v>53.4</v>
      </c>
      <c r="AV41" s="520">
        <v>96</v>
      </c>
      <c r="AW41" s="519">
        <v>46.6</v>
      </c>
      <c r="AX41" s="522">
        <v>0</v>
      </c>
      <c r="AY41" s="521">
        <v>0</v>
      </c>
      <c r="AZ41" s="518">
        <v>104</v>
      </c>
      <c r="BA41" s="519">
        <v>46</v>
      </c>
      <c r="BB41" s="520">
        <v>122</v>
      </c>
      <c r="BC41" s="519">
        <v>54</v>
      </c>
      <c r="BD41" s="522">
        <v>0</v>
      </c>
      <c r="BE41" s="521">
        <v>0</v>
      </c>
      <c r="BF41" s="518">
        <v>103</v>
      </c>
      <c r="BG41" s="519">
        <v>42.6</v>
      </c>
      <c r="BH41" s="520">
        <v>139</v>
      </c>
      <c r="BI41" s="519">
        <v>57.4</v>
      </c>
      <c r="BJ41" s="522">
        <v>0</v>
      </c>
      <c r="BK41" s="521">
        <v>0</v>
      </c>
    </row>
    <row r="42" spans="1:63" ht="20.100000000000001" customHeight="1" x14ac:dyDescent="0.2">
      <c r="A42" s="469" t="s">
        <v>237</v>
      </c>
      <c r="B42" s="470" t="s">
        <v>443</v>
      </c>
      <c r="C42" s="462" t="s">
        <v>132</v>
      </c>
      <c r="D42" s="518">
        <v>223</v>
      </c>
      <c r="E42" s="519">
        <v>64.599999999999994</v>
      </c>
      <c r="F42" s="520">
        <v>122</v>
      </c>
      <c r="G42" s="521">
        <v>35.4</v>
      </c>
      <c r="H42" s="518">
        <v>217</v>
      </c>
      <c r="I42" s="519">
        <v>63.6</v>
      </c>
      <c r="J42" s="520">
        <v>124</v>
      </c>
      <c r="K42" s="521">
        <v>36.4</v>
      </c>
      <c r="L42" s="518">
        <v>213</v>
      </c>
      <c r="M42" s="519">
        <v>61.7</v>
      </c>
      <c r="N42" s="520">
        <v>132</v>
      </c>
      <c r="O42" s="521">
        <v>38.299999999999997</v>
      </c>
      <c r="P42" s="518">
        <v>212</v>
      </c>
      <c r="Q42" s="519">
        <v>62</v>
      </c>
      <c r="R42" s="520">
        <v>130</v>
      </c>
      <c r="S42" s="519">
        <v>38</v>
      </c>
      <c r="T42" s="471">
        <v>0</v>
      </c>
      <c r="U42" s="521">
        <v>0</v>
      </c>
      <c r="V42" s="518">
        <v>207</v>
      </c>
      <c r="W42" s="519">
        <v>60.9</v>
      </c>
      <c r="X42" s="520">
        <v>133</v>
      </c>
      <c r="Y42" s="519">
        <v>39.1</v>
      </c>
      <c r="Z42" s="522">
        <v>0</v>
      </c>
      <c r="AA42" s="521">
        <v>0</v>
      </c>
      <c r="AB42" s="518">
        <v>209</v>
      </c>
      <c r="AC42" s="519">
        <v>62.2</v>
      </c>
      <c r="AD42" s="520">
        <v>127</v>
      </c>
      <c r="AE42" s="519">
        <v>37.799999999999997</v>
      </c>
      <c r="AF42" s="522">
        <v>0</v>
      </c>
      <c r="AG42" s="521">
        <v>0</v>
      </c>
      <c r="AH42" s="518">
        <v>235</v>
      </c>
      <c r="AI42" s="519">
        <v>63.7</v>
      </c>
      <c r="AJ42" s="520">
        <v>134</v>
      </c>
      <c r="AK42" s="519">
        <v>36.299999999999997</v>
      </c>
      <c r="AL42" s="522">
        <v>0</v>
      </c>
      <c r="AM42" s="521">
        <v>0</v>
      </c>
      <c r="AN42" s="518">
        <v>254</v>
      </c>
      <c r="AO42" s="519">
        <v>62.7</v>
      </c>
      <c r="AP42" s="520">
        <v>151</v>
      </c>
      <c r="AQ42" s="519">
        <v>37.299999999999997</v>
      </c>
      <c r="AR42" s="522">
        <v>0</v>
      </c>
      <c r="AS42" s="521">
        <v>0</v>
      </c>
      <c r="AT42" s="518">
        <v>260</v>
      </c>
      <c r="AU42" s="519">
        <v>60.6</v>
      </c>
      <c r="AV42" s="520">
        <v>169</v>
      </c>
      <c r="AW42" s="519">
        <v>39.4</v>
      </c>
      <c r="AX42" s="522">
        <v>0</v>
      </c>
      <c r="AY42" s="521">
        <v>0</v>
      </c>
      <c r="AZ42" s="518">
        <v>277</v>
      </c>
      <c r="BA42" s="519">
        <v>60.2</v>
      </c>
      <c r="BB42" s="520">
        <v>183</v>
      </c>
      <c r="BC42" s="519">
        <v>39.799999999999997</v>
      </c>
      <c r="BD42" s="522">
        <v>0</v>
      </c>
      <c r="BE42" s="521">
        <v>0</v>
      </c>
      <c r="BF42" s="518">
        <v>279</v>
      </c>
      <c r="BG42" s="519">
        <v>60.1</v>
      </c>
      <c r="BH42" s="520">
        <v>185</v>
      </c>
      <c r="BI42" s="519">
        <v>39.9</v>
      </c>
      <c r="BJ42" s="522">
        <v>0</v>
      </c>
      <c r="BK42" s="521">
        <v>0</v>
      </c>
    </row>
    <row r="43" spans="1:63" ht="20.100000000000001" customHeight="1" x14ac:dyDescent="0.2">
      <c r="A43" s="469" t="s">
        <v>237</v>
      </c>
      <c r="B43" s="470" t="s">
        <v>444</v>
      </c>
      <c r="C43" s="462" t="s">
        <v>127</v>
      </c>
      <c r="D43" s="518">
        <v>103</v>
      </c>
      <c r="E43" s="519">
        <v>55.1</v>
      </c>
      <c r="F43" s="520">
        <v>84</v>
      </c>
      <c r="G43" s="521">
        <v>44.9</v>
      </c>
      <c r="H43" s="518">
        <v>103</v>
      </c>
      <c r="I43" s="519">
        <v>54.5</v>
      </c>
      <c r="J43" s="520">
        <v>86</v>
      </c>
      <c r="K43" s="521">
        <v>45.5</v>
      </c>
      <c r="L43" s="518">
        <v>105</v>
      </c>
      <c r="M43" s="519">
        <v>55.3</v>
      </c>
      <c r="N43" s="520">
        <v>85</v>
      </c>
      <c r="O43" s="521">
        <v>44.7</v>
      </c>
      <c r="P43" s="518">
        <v>102</v>
      </c>
      <c r="Q43" s="519">
        <v>53.7</v>
      </c>
      <c r="R43" s="520">
        <v>88</v>
      </c>
      <c r="S43" s="519">
        <v>46.3</v>
      </c>
      <c r="T43" s="471">
        <v>0</v>
      </c>
      <c r="U43" s="521">
        <v>0</v>
      </c>
      <c r="V43" s="518">
        <v>108</v>
      </c>
      <c r="W43" s="519">
        <v>56.5</v>
      </c>
      <c r="X43" s="520">
        <v>83</v>
      </c>
      <c r="Y43" s="519">
        <v>43.5</v>
      </c>
      <c r="Z43" s="522">
        <v>0</v>
      </c>
      <c r="AA43" s="521">
        <v>0</v>
      </c>
      <c r="AB43" s="518">
        <v>100</v>
      </c>
      <c r="AC43" s="519">
        <v>51.3</v>
      </c>
      <c r="AD43" s="520">
        <v>95</v>
      </c>
      <c r="AE43" s="519">
        <v>48.7</v>
      </c>
      <c r="AF43" s="522">
        <v>0</v>
      </c>
      <c r="AG43" s="521">
        <v>0</v>
      </c>
      <c r="AH43" s="518">
        <v>96</v>
      </c>
      <c r="AI43" s="519">
        <v>48.5</v>
      </c>
      <c r="AJ43" s="520">
        <v>102</v>
      </c>
      <c r="AK43" s="519">
        <v>51.5</v>
      </c>
      <c r="AL43" s="522">
        <v>0</v>
      </c>
      <c r="AM43" s="521">
        <v>0</v>
      </c>
      <c r="AN43" s="518">
        <v>99</v>
      </c>
      <c r="AO43" s="519">
        <v>49</v>
      </c>
      <c r="AP43" s="520">
        <v>103</v>
      </c>
      <c r="AQ43" s="519">
        <v>51</v>
      </c>
      <c r="AR43" s="522">
        <v>0</v>
      </c>
      <c r="AS43" s="521">
        <v>0</v>
      </c>
      <c r="AT43" s="518">
        <v>94</v>
      </c>
      <c r="AU43" s="519">
        <v>44.8</v>
      </c>
      <c r="AV43" s="520">
        <v>116</v>
      </c>
      <c r="AW43" s="519">
        <v>55.2</v>
      </c>
      <c r="AX43" s="522">
        <v>0</v>
      </c>
      <c r="AY43" s="521">
        <v>0</v>
      </c>
      <c r="AZ43" s="518">
        <v>102</v>
      </c>
      <c r="BA43" s="519">
        <v>46.8</v>
      </c>
      <c r="BB43" s="520">
        <v>116</v>
      </c>
      <c r="BC43" s="519">
        <v>53.2</v>
      </c>
      <c r="BD43" s="522">
        <v>0</v>
      </c>
      <c r="BE43" s="521">
        <v>0</v>
      </c>
      <c r="BF43" s="518">
        <v>99</v>
      </c>
      <c r="BG43" s="519">
        <v>44.8</v>
      </c>
      <c r="BH43" s="520">
        <v>122</v>
      </c>
      <c r="BI43" s="519">
        <v>55.2</v>
      </c>
      <c r="BJ43" s="522">
        <v>0</v>
      </c>
      <c r="BK43" s="521">
        <v>0</v>
      </c>
    </row>
    <row r="44" spans="1:63" ht="20.100000000000001" customHeight="1" x14ac:dyDescent="0.2">
      <c r="A44" s="469" t="s">
        <v>242</v>
      </c>
      <c r="B44" s="470" t="s">
        <v>445</v>
      </c>
      <c r="C44" s="462" t="s">
        <v>127</v>
      </c>
      <c r="D44" s="518">
        <v>203</v>
      </c>
      <c r="E44" s="519">
        <v>64.900000000000006</v>
      </c>
      <c r="F44" s="520">
        <v>110</v>
      </c>
      <c r="G44" s="521">
        <v>35.1</v>
      </c>
      <c r="H44" s="518">
        <v>202</v>
      </c>
      <c r="I44" s="519">
        <v>64.7</v>
      </c>
      <c r="J44" s="520">
        <v>110</v>
      </c>
      <c r="K44" s="521">
        <v>35.299999999999997</v>
      </c>
      <c r="L44" s="518">
        <v>196</v>
      </c>
      <c r="M44" s="519">
        <v>62.2</v>
      </c>
      <c r="N44" s="520">
        <v>119</v>
      </c>
      <c r="O44" s="521">
        <v>37.799999999999997</v>
      </c>
      <c r="P44" s="518">
        <v>189</v>
      </c>
      <c r="Q44" s="519">
        <v>59.8</v>
      </c>
      <c r="R44" s="520">
        <v>127</v>
      </c>
      <c r="S44" s="519">
        <v>40.200000000000003</v>
      </c>
      <c r="T44" s="471">
        <v>0</v>
      </c>
      <c r="U44" s="521">
        <v>0</v>
      </c>
      <c r="V44" s="518">
        <v>179</v>
      </c>
      <c r="W44" s="519">
        <v>57</v>
      </c>
      <c r="X44" s="520">
        <v>135</v>
      </c>
      <c r="Y44" s="519">
        <v>43</v>
      </c>
      <c r="Z44" s="522">
        <v>0</v>
      </c>
      <c r="AA44" s="521">
        <v>0</v>
      </c>
      <c r="AB44" s="518">
        <v>188</v>
      </c>
      <c r="AC44" s="519">
        <v>58.9</v>
      </c>
      <c r="AD44" s="520">
        <v>131</v>
      </c>
      <c r="AE44" s="519">
        <v>41.1</v>
      </c>
      <c r="AF44" s="522">
        <v>0</v>
      </c>
      <c r="AG44" s="521">
        <v>0</v>
      </c>
      <c r="AH44" s="518">
        <v>191</v>
      </c>
      <c r="AI44" s="519">
        <v>56</v>
      </c>
      <c r="AJ44" s="520">
        <v>146</v>
      </c>
      <c r="AK44" s="519">
        <v>42.8</v>
      </c>
      <c r="AL44" s="522">
        <v>4</v>
      </c>
      <c r="AM44" s="521">
        <v>1.2</v>
      </c>
      <c r="AN44" s="518">
        <v>199</v>
      </c>
      <c r="AO44" s="519">
        <v>58.5</v>
      </c>
      <c r="AP44" s="520">
        <v>141</v>
      </c>
      <c r="AQ44" s="519">
        <v>41.5</v>
      </c>
      <c r="AR44" s="522">
        <v>0</v>
      </c>
      <c r="AS44" s="521">
        <v>0</v>
      </c>
      <c r="AT44" s="518">
        <v>207</v>
      </c>
      <c r="AU44" s="519">
        <v>60.7</v>
      </c>
      <c r="AV44" s="520">
        <v>134</v>
      </c>
      <c r="AW44" s="519">
        <v>39.299999999999997</v>
      </c>
      <c r="AX44" s="522">
        <v>0</v>
      </c>
      <c r="AY44" s="521">
        <v>0</v>
      </c>
      <c r="AZ44" s="518">
        <v>202</v>
      </c>
      <c r="BA44" s="519">
        <v>58.9</v>
      </c>
      <c r="BB44" s="520">
        <v>141</v>
      </c>
      <c r="BC44" s="519">
        <v>41.1</v>
      </c>
      <c r="BD44" s="522">
        <v>0</v>
      </c>
      <c r="BE44" s="521">
        <v>0</v>
      </c>
      <c r="BF44" s="518">
        <v>192</v>
      </c>
      <c r="BG44" s="519">
        <v>58</v>
      </c>
      <c r="BH44" s="520">
        <v>139</v>
      </c>
      <c r="BI44" s="519">
        <v>42</v>
      </c>
      <c r="BJ44" s="522">
        <v>0</v>
      </c>
      <c r="BK44" s="521">
        <v>0</v>
      </c>
    </row>
    <row r="45" spans="1:63" ht="20.100000000000001" customHeight="1" x14ac:dyDescent="0.2">
      <c r="A45" s="469" t="s">
        <v>245</v>
      </c>
      <c r="B45" s="470" t="s">
        <v>246</v>
      </c>
      <c r="C45" s="462" t="s">
        <v>127</v>
      </c>
      <c r="D45" s="518">
        <v>190</v>
      </c>
      <c r="E45" s="519">
        <v>46.2</v>
      </c>
      <c r="F45" s="520">
        <v>221</v>
      </c>
      <c r="G45" s="521">
        <v>53.8</v>
      </c>
      <c r="H45" s="518">
        <v>189</v>
      </c>
      <c r="I45" s="519">
        <v>46.2</v>
      </c>
      <c r="J45" s="520">
        <v>220</v>
      </c>
      <c r="K45" s="521">
        <v>53.8</v>
      </c>
      <c r="L45" s="518">
        <v>176</v>
      </c>
      <c r="M45" s="519">
        <v>44.1</v>
      </c>
      <c r="N45" s="520">
        <v>223</v>
      </c>
      <c r="O45" s="521">
        <v>55.9</v>
      </c>
      <c r="P45" s="518">
        <v>182</v>
      </c>
      <c r="Q45" s="519">
        <v>44.9</v>
      </c>
      <c r="R45" s="520">
        <v>223</v>
      </c>
      <c r="S45" s="519">
        <v>55.1</v>
      </c>
      <c r="T45" s="471">
        <v>0</v>
      </c>
      <c r="U45" s="521">
        <v>0</v>
      </c>
      <c r="V45" s="518">
        <v>195</v>
      </c>
      <c r="W45" s="519">
        <v>47</v>
      </c>
      <c r="X45" s="520">
        <v>220</v>
      </c>
      <c r="Y45" s="519">
        <v>53</v>
      </c>
      <c r="Z45" s="522">
        <v>0</v>
      </c>
      <c r="AA45" s="521">
        <v>0</v>
      </c>
      <c r="AB45" s="518">
        <v>192</v>
      </c>
      <c r="AC45" s="519">
        <v>46.8</v>
      </c>
      <c r="AD45" s="520">
        <v>218</v>
      </c>
      <c r="AE45" s="519">
        <v>53.2</v>
      </c>
      <c r="AF45" s="522">
        <v>0</v>
      </c>
      <c r="AG45" s="521">
        <v>0</v>
      </c>
      <c r="AH45" s="518">
        <v>202</v>
      </c>
      <c r="AI45" s="519">
        <v>47.4</v>
      </c>
      <c r="AJ45" s="520">
        <v>224</v>
      </c>
      <c r="AK45" s="519">
        <v>52.6</v>
      </c>
      <c r="AL45" s="522">
        <v>0</v>
      </c>
      <c r="AM45" s="521">
        <v>0</v>
      </c>
      <c r="AN45" s="518">
        <v>201</v>
      </c>
      <c r="AO45" s="519">
        <v>46.9</v>
      </c>
      <c r="AP45" s="520">
        <v>228</v>
      </c>
      <c r="AQ45" s="519">
        <v>53.1</v>
      </c>
      <c r="AR45" s="522">
        <v>0</v>
      </c>
      <c r="AS45" s="521">
        <v>0</v>
      </c>
      <c r="AT45" s="518">
        <v>216</v>
      </c>
      <c r="AU45" s="519">
        <v>49.1</v>
      </c>
      <c r="AV45" s="520">
        <v>224</v>
      </c>
      <c r="AW45" s="519">
        <v>50.9</v>
      </c>
      <c r="AX45" s="522">
        <v>0</v>
      </c>
      <c r="AY45" s="521">
        <v>0</v>
      </c>
      <c r="AZ45" s="518">
        <v>216</v>
      </c>
      <c r="BA45" s="519">
        <v>49.2</v>
      </c>
      <c r="BB45" s="520">
        <v>223</v>
      </c>
      <c r="BC45" s="519">
        <v>50.8</v>
      </c>
      <c r="BD45" s="522">
        <v>0</v>
      </c>
      <c r="BE45" s="521">
        <v>0</v>
      </c>
      <c r="BF45" s="518">
        <v>207</v>
      </c>
      <c r="BG45" s="519">
        <v>47</v>
      </c>
      <c r="BH45" s="520">
        <v>233</v>
      </c>
      <c r="BI45" s="519">
        <v>53</v>
      </c>
      <c r="BJ45" s="522">
        <v>0</v>
      </c>
      <c r="BK45" s="521">
        <v>0</v>
      </c>
    </row>
    <row r="46" spans="1:63" ht="20.100000000000001" customHeight="1" x14ac:dyDescent="0.2">
      <c r="A46" s="469" t="s">
        <v>249</v>
      </c>
      <c r="B46" s="470" t="s">
        <v>446</v>
      </c>
      <c r="C46" s="462" t="s">
        <v>132</v>
      </c>
      <c r="D46" s="518">
        <v>177</v>
      </c>
      <c r="E46" s="519">
        <v>55.1</v>
      </c>
      <c r="F46" s="520">
        <v>144</v>
      </c>
      <c r="G46" s="521">
        <v>44.9</v>
      </c>
      <c r="H46" s="518">
        <v>171</v>
      </c>
      <c r="I46" s="519">
        <v>52.8</v>
      </c>
      <c r="J46" s="520">
        <v>153</v>
      </c>
      <c r="K46" s="521">
        <v>47.2</v>
      </c>
      <c r="L46" s="518">
        <v>163</v>
      </c>
      <c r="M46" s="519">
        <v>51.6</v>
      </c>
      <c r="N46" s="520">
        <v>153</v>
      </c>
      <c r="O46" s="521">
        <v>48.4</v>
      </c>
      <c r="P46" s="518">
        <v>167</v>
      </c>
      <c r="Q46" s="519">
        <v>52.5</v>
      </c>
      <c r="R46" s="520">
        <v>151</v>
      </c>
      <c r="S46" s="519">
        <v>47.5</v>
      </c>
      <c r="T46" s="471">
        <v>0</v>
      </c>
      <c r="U46" s="521">
        <v>0</v>
      </c>
      <c r="V46" s="518">
        <v>159</v>
      </c>
      <c r="W46" s="519">
        <v>49.7</v>
      </c>
      <c r="X46" s="520">
        <v>159</v>
      </c>
      <c r="Y46" s="519">
        <v>49.7</v>
      </c>
      <c r="Z46" s="522">
        <v>2</v>
      </c>
      <c r="AA46" s="521">
        <v>0.6</v>
      </c>
      <c r="AB46" s="518">
        <v>174</v>
      </c>
      <c r="AC46" s="519">
        <v>54</v>
      </c>
      <c r="AD46" s="520">
        <v>148</v>
      </c>
      <c r="AE46" s="519">
        <v>46</v>
      </c>
      <c r="AF46" s="522">
        <v>0</v>
      </c>
      <c r="AG46" s="521">
        <v>0</v>
      </c>
      <c r="AH46" s="518">
        <v>169</v>
      </c>
      <c r="AI46" s="519">
        <v>50.9</v>
      </c>
      <c r="AJ46" s="520">
        <v>163</v>
      </c>
      <c r="AK46" s="519">
        <v>49.1</v>
      </c>
      <c r="AL46" s="522">
        <v>0</v>
      </c>
      <c r="AM46" s="521">
        <v>0</v>
      </c>
      <c r="AN46" s="518">
        <v>173</v>
      </c>
      <c r="AO46" s="519">
        <v>48.9</v>
      </c>
      <c r="AP46" s="520">
        <v>181</v>
      </c>
      <c r="AQ46" s="519">
        <v>51.1</v>
      </c>
      <c r="AR46" s="522">
        <v>0</v>
      </c>
      <c r="AS46" s="521">
        <v>0</v>
      </c>
      <c r="AT46" s="518">
        <v>164</v>
      </c>
      <c r="AU46" s="519">
        <v>45.2</v>
      </c>
      <c r="AV46" s="520">
        <v>199</v>
      </c>
      <c r="AW46" s="519">
        <v>54.8</v>
      </c>
      <c r="AX46" s="522">
        <v>0</v>
      </c>
      <c r="AY46" s="521">
        <v>0</v>
      </c>
      <c r="AZ46" s="518">
        <v>153</v>
      </c>
      <c r="BA46" s="519">
        <v>40.1</v>
      </c>
      <c r="BB46" s="520">
        <v>229</v>
      </c>
      <c r="BC46" s="519">
        <v>59.9</v>
      </c>
      <c r="BD46" s="522">
        <v>0</v>
      </c>
      <c r="BE46" s="521">
        <v>0</v>
      </c>
      <c r="BF46" s="518">
        <v>157</v>
      </c>
      <c r="BG46" s="519">
        <v>41.3</v>
      </c>
      <c r="BH46" s="520">
        <v>223</v>
      </c>
      <c r="BI46" s="519">
        <v>58.7</v>
      </c>
      <c r="BJ46" s="522">
        <v>0</v>
      </c>
      <c r="BK46" s="521">
        <v>0</v>
      </c>
    </row>
    <row r="47" spans="1:63" ht="20.100000000000001" customHeight="1" x14ac:dyDescent="0.2">
      <c r="A47" s="469" t="s">
        <v>249</v>
      </c>
      <c r="B47" s="470" t="s">
        <v>447</v>
      </c>
      <c r="C47" s="462" t="s">
        <v>132</v>
      </c>
      <c r="D47" s="518">
        <v>635</v>
      </c>
      <c r="E47" s="519">
        <v>48.3</v>
      </c>
      <c r="F47" s="520">
        <v>680</v>
      </c>
      <c r="G47" s="521">
        <v>51.7</v>
      </c>
      <c r="H47" s="518">
        <v>676</v>
      </c>
      <c r="I47" s="519">
        <v>46.8</v>
      </c>
      <c r="J47" s="520">
        <v>768</v>
      </c>
      <c r="K47" s="521">
        <v>53.2</v>
      </c>
      <c r="L47" s="518">
        <v>690</v>
      </c>
      <c r="M47" s="519">
        <v>47.5</v>
      </c>
      <c r="N47" s="520">
        <v>762</v>
      </c>
      <c r="O47" s="521">
        <v>52.5</v>
      </c>
      <c r="P47" s="518">
        <v>726</v>
      </c>
      <c r="Q47" s="519">
        <v>49.1</v>
      </c>
      <c r="R47" s="520">
        <v>752</v>
      </c>
      <c r="S47" s="519">
        <v>50.8</v>
      </c>
      <c r="T47" s="471">
        <v>1</v>
      </c>
      <c r="U47" s="521">
        <v>0.1</v>
      </c>
      <c r="V47" s="518">
        <v>778</v>
      </c>
      <c r="W47" s="519">
        <v>51.6</v>
      </c>
      <c r="X47" s="520">
        <v>730</v>
      </c>
      <c r="Y47" s="519">
        <v>48.4</v>
      </c>
      <c r="Z47" s="522">
        <v>1</v>
      </c>
      <c r="AA47" s="521">
        <v>0.1</v>
      </c>
      <c r="AB47" s="518">
        <v>764</v>
      </c>
      <c r="AC47" s="519">
        <v>50.4</v>
      </c>
      <c r="AD47" s="520">
        <v>749</v>
      </c>
      <c r="AE47" s="519">
        <v>49.4</v>
      </c>
      <c r="AF47" s="522">
        <v>2</v>
      </c>
      <c r="AG47" s="521">
        <v>0.1</v>
      </c>
      <c r="AH47" s="518">
        <v>757</v>
      </c>
      <c r="AI47" s="519">
        <v>49.3</v>
      </c>
      <c r="AJ47" s="520">
        <v>776</v>
      </c>
      <c r="AK47" s="519">
        <v>50.6</v>
      </c>
      <c r="AL47" s="522">
        <v>2</v>
      </c>
      <c r="AM47" s="521">
        <v>0.1</v>
      </c>
      <c r="AN47" s="518">
        <v>698</v>
      </c>
      <c r="AO47" s="519">
        <v>45.9</v>
      </c>
      <c r="AP47" s="520">
        <v>818</v>
      </c>
      <c r="AQ47" s="519">
        <v>53.8</v>
      </c>
      <c r="AR47" s="522">
        <v>4</v>
      </c>
      <c r="AS47" s="521">
        <v>0.3</v>
      </c>
      <c r="AT47" s="518">
        <v>668</v>
      </c>
      <c r="AU47" s="519">
        <v>43.9</v>
      </c>
      <c r="AV47" s="520">
        <v>851</v>
      </c>
      <c r="AW47" s="519">
        <v>55.9</v>
      </c>
      <c r="AX47" s="522">
        <v>3</v>
      </c>
      <c r="AY47" s="521">
        <v>0.2</v>
      </c>
      <c r="AZ47" s="518">
        <v>640</v>
      </c>
      <c r="BA47" s="519">
        <v>42</v>
      </c>
      <c r="BB47" s="520">
        <v>883</v>
      </c>
      <c r="BC47" s="519">
        <v>57.9</v>
      </c>
      <c r="BD47" s="522">
        <v>2</v>
      </c>
      <c r="BE47" s="521">
        <v>0.1</v>
      </c>
      <c r="BF47" s="518">
        <v>596</v>
      </c>
      <c r="BG47" s="519">
        <v>39.299999999999997</v>
      </c>
      <c r="BH47" s="520">
        <v>918</v>
      </c>
      <c r="BI47" s="519">
        <v>60.6</v>
      </c>
      <c r="BJ47" s="522">
        <v>2</v>
      </c>
      <c r="BK47" s="521">
        <v>0.1</v>
      </c>
    </row>
    <row r="48" spans="1:63" ht="20.100000000000001" customHeight="1" x14ac:dyDescent="0.2">
      <c r="A48" s="469" t="s">
        <v>249</v>
      </c>
      <c r="B48" s="470" t="s">
        <v>448</v>
      </c>
      <c r="C48" s="462" t="s">
        <v>127</v>
      </c>
      <c r="D48" s="518">
        <v>81</v>
      </c>
      <c r="E48" s="519">
        <v>50.6</v>
      </c>
      <c r="F48" s="520">
        <v>79</v>
      </c>
      <c r="G48" s="521">
        <v>49.4</v>
      </c>
      <c r="H48" s="518">
        <v>81</v>
      </c>
      <c r="I48" s="519">
        <v>49.1</v>
      </c>
      <c r="J48" s="520">
        <v>84</v>
      </c>
      <c r="K48" s="521">
        <v>50.9</v>
      </c>
      <c r="L48" s="518">
        <v>83</v>
      </c>
      <c r="M48" s="519">
        <v>50</v>
      </c>
      <c r="N48" s="520">
        <v>83</v>
      </c>
      <c r="O48" s="521">
        <v>50</v>
      </c>
      <c r="P48" s="518">
        <v>80</v>
      </c>
      <c r="Q48" s="519">
        <v>47.6</v>
      </c>
      <c r="R48" s="520">
        <v>87</v>
      </c>
      <c r="S48" s="519">
        <v>51.8</v>
      </c>
      <c r="T48" s="471">
        <v>1</v>
      </c>
      <c r="U48" s="521">
        <v>0.6</v>
      </c>
      <c r="V48" s="518">
        <v>78</v>
      </c>
      <c r="W48" s="519">
        <v>45.3</v>
      </c>
      <c r="X48" s="520">
        <v>93</v>
      </c>
      <c r="Y48" s="519">
        <v>54.1</v>
      </c>
      <c r="Z48" s="522">
        <v>1</v>
      </c>
      <c r="AA48" s="521">
        <v>0.6</v>
      </c>
      <c r="AB48" s="518">
        <v>78</v>
      </c>
      <c r="AC48" s="519">
        <v>44.6</v>
      </c>
      <c r="AD48" s="520">
        <v>95</v>
      </c>
      <c r="AE48" s="519">
        <v>54.3</v>
      </c>
      <c r="AF48" s="522">
        <v>2</v>
      </c>
      <c r="AG48" s="521">
        <v>1.1000000000000001</v>
      </c>
      <c r="AH48" s="518">
        <v>77</v>
      </c>
      <c r="AI48" s="519">
        <v>43.3</v>
      </c>
      <c r="AJ48" s="520">
        <v>99</v>
      </c>
      <c r="AK48" s="519">
        <v>55.6</v>
      </c>
      <c r="AL48" s="522">
        <v>2</v>
      </c>
      <c r="AM48" s="521">
        <v>1.1000000000000001</v>
      </c>
      <c r="AN48" s="518">
        <v>78</v>
      </c>
      <c r="AO48" s="519">
        <v>43.8</v>
      </c>
      <c r="AP48" s="520">
        <v>98</v>
      </c>
      <c r="AQ48" s="519">
        <v>55.1</v>
      </c>
      <c r="AR48" s="522">
        <v>2</v>
      </c>
      <c r="AS48" s="521">
        <v>1.1000000000000001</v>
      </c>
      <c r="AT48" s="518">
        <v>79</v>
      </c>
      <c r="AU48" s="519">
        <v>43.4</v>
      </c>
      <c r="AV48" s="520">
        <v>103</v>
      </c>
      <c r="AW48" s="519">
        <v>56.6</v>
      </c>
      <c r="AX48" s="522">
        <v>0</v>
      </c>
      <c r="AY48" s="521">
        <v>0</v>
      </c>
      <c r="AZ48" s="518">
        <v>80</v>
      </c>
      <c r="BA48" s="519">
        <v>44.7</v>
      </c>
      <c r="BB48" s="520">
        <v>99</v>
      </c>
      <c r="BC48" s="519">
        <v>55.3</v>
      </c>
      <c r="BD48" s="522">
        <v>0</v>
      </c>
      <c r="BE48" s="521">
        <v>0</v>
      </c>
      <c r="BF48" s="518">
        <v>80</v>
      </c>
      <c r="BG48" s="519">
        <v>44.2</v>
      </c>
      <c r="BH48" s="520">
        <v>101</v>
      </c>
      <c r="BI48" s="519">
        <v>55.8</v>
      </c>
      <c r="BJ48" s="522">
        <v>0</v>
      </c>
      <c r="BK48" s="521">
        <v>0</v>
      </c>
    </row>
    <row r="49" spans="1:63" ht="20.100000000000001" customHeight="1" x14ac:dyDescent="0.2">
      <c r="A49" s="469" t="s">
        <v>249</v>
      </c>
      <c r="B49" s="470" t="s">
        <v>449</v>
      </c>
      <c r="C49" s="462" t="s">
        <v>132</v>
      </c>
      <c r="D49" s="518" t="s">
        <v>496</v>
      </c>
      <c r="E49" s="519" t="s">
        <v>496</v>
      </c>
      <c r="F49" s="520" t="s">
        <v>496</v>
      </c>
      <c r="G49" s="521" t="s">
        <v>496</v>
      </c>
      <c r="H49" s="518" t="s">
        <v>496</v>
      </c>
      <c r="I49" s="519" t="s">
        <v>496</v>
      </c>
      <c r="J49" s="520" t="s">
        <v>496</v>
      </c>
      <c r="K49" s="521" t="s">
        <v>496</v>
      </c>
      <c r="L49" s="518" t="s">
        <v>496</v>
      </c>
      <c r="M49" s="519" t="s">
        <v>496</v>
      </c>
      <c r="N49" s="520" t="s">
        <v>496</v>
      </c>
      <c r="O49" s="521" t="s">
        <v>496</v>
      </c>
      <c r="P49" s="518" t="s">
        <v>496</v>
      </c>
      <c r="Q49" s="519" t="s">
        <v>496</v>
      </c>
      <c r="R49" s="520" t="s">
        <v>496</v>
      </c>
      <c r="S49" s="519" t="s">
        <v>496</v>
      </c>
      <c r="T49" s="471" t="s">
        <v>496</v>
      </c>
      <c r="U49" s="521" t="s">
        <v>496</v>
      </c>
      <c r="V49" s="518">
        <v>54</v>
      </c>
      <c r="W49" s="519">
        <v>48.2</v>
      </c>
      <c r="X49" s="520">
        <v>56</v>
      </c>
      <c r="Y49" s="519">
        <v>50</v>
      </c>
      <c r="Z49" s="522">
        <v>2</v>
      </c>
      <c r="AA49" s="521">
        <v>1.8</v>
      </c>
      <c r="AB49" s="518">
        <v>117</v>
      </c>
      <c r="AC49" s="519">
        <v>53.9</v>
      </c>
      <c r="AD49" s="520">
        <v>100</v>
      </c>
      <c r="AE49" s="519">
        <v>46.1</v>
      </c>
      <c r="AF49" s="522">
        <v>0</v>
      </c>
      <c r="AG49" s="521">
        <v>0</v>
      </c>
      <c r="AH49" s="518">
        <v>177</v>
      </c>
      <c r="AI49" s="519">
        <v>54.6</v>
      </c>
      <c r="AJ49" s="520">
        <v>144</v>
      </c>
      <c r="AK49" s="519">
        <v>44.4</v>
      </c>
      <c r="AL49" s="522">
        <v>3</v>
      </c>
      <c r="AM49" s="521">
        <v>0.9</v>
      </c>
      <c r="AN49" s="518">
        <v>233</v>
      </c>
      <c r="AO49" s="519">
        <v>53.9</v>
      </c>
      <c r="AP49" s="520">
        <v>196</v>
      </c>
      <c r="AQ49" s="519">
        <v>45.4</v>
      </c>
      <c r="AR49" s="522">
        <v>3</v>
      </c>
      <c r="AS49" s="521">
        <v>0.7</v>
      </c>
      <c r="AT49" s="518">
        <v>252</v>
      </c>
      <c r="AU49" s="519">
        <v>57.3</v>
      </c>
      <c r="AV49" s="520">
        <v>187</v>
      </c>
      <c r="AW49" s="519">
        <v>42.5</v>
      </c>
      <c r="AX49" s="522">
        <v>1</v>
      </c>
      <c r="AY49" s="521">
        <v>0.2</v>
      </c>
      <c r="AZ49" s="518">
        <v>239</v>
      </c>
      <c r="BA49" s="519">
        <v>54.2</v>
      </c>
      <c r="BB49" s="520">
        <v>201</v>
      </c>
      <c r="BC49" s="519">
        <v>45.6</v>
      </c>
      <c r="BD49" s="522">
        <v>1</v>
      </c>
      <c r="BE49" s="521">
        <v>0.2</v>
      </c>
      <c r="BF49" s="518">
        <v>234</v>
      </c>
      <c r="BG49" s="519">
        <v>51.4</v>
      </c>
      <c r="BH49" s="520">
        <v>221</v>
      </c>
      <c r="BI49" s="519">
        <v>48.6</v>
      </c>
      <c r="BJ49" s="522">
        <v>0</v>
      </c>
      <c r="BK49" s="521">
        <v>0</v>
      </c>
    </row>
    <row r="50" spans="1:63" ht="20.100000000000001" customHeight="1" x14ac:dyDescent="0.2">
      <c r="A50" s="469" t="s">
        <v>249</v>
      </c>
      <c r="B50" s="470" t="s">
        <v>450</v>
      </c>
      <c r="C50" s="462" t="s">
        <v>127</v>
      </c>
      <c r="D50" s="518">
        <v>198</v>
      </c>
      <c r="E50" s="519">
        <v>49.4</v>
      </c>
      <c r="F50" s="520">
        <v>203</v>
      </c>
      <c r="G50" s="521">
        <v>50.6</v>
      </c>
      <c r="H50" s="518">
        <v>192</v>
      </c>
      <c r="I50" s="519">
        <v>47.5</v>
      </c>
      <c r="J50" s="520">
        <v>212</v>
      </c>
      <c r="K50" s="521">
        <v>52.5</v>
      </c>
      <c r="L50" s="518">
        <v>185</v>
      </c>
      <c r="M50" s="519">
        <v>45.5</v>
      </c>
      <c r="N50" s="520">
        <v>222</v>
      </c>
      <c r="O50" s="521">
        <v>54.5</v>
      </c>
      <c r="P50" s="518">
        <v>198</v>
      </c>
      <c r="Q50" s="519">
        <v>49</v>
      </c>
      <c r="R50" s="520">
        <v>206</v>
      </c>
      <c r="S50" s="519">
        <v>51</v>
      </c>
      <c r="T50" s="471">
        <v>0</v>
      </c>
      <c r="U50" s="521">
        <v>0</v>
      </c>
      <c r="V50" s="518">
        <v>197</v>
      </c>
      <c r="W50" s="519">
        <v>48.3</v>
      </c>
      <c r="X50" s="520">
        <v>211</v>
      </c>
      <c r="Y50" s="519">
        <v>51.7</v>
      </c>
      <c r="Z50" s="522">
        <v>0</v>
      </c>
      <c r="AA50" s="521">
        <v>0</v>
      </c>
      <c r="AB50" s="518">
        <v>202</v>
      </c>
      <c r="AC50" s="519">
        <v>49.9</v>
      </c>
      <c r="AD50" s="520">
        <v>203</v>
      </c>
      <c r="AE50" s="519">
        <v>50.1</v>
      </c>
      <c r="AF50" s="522">
        <v>0</v>
      </c>
      <c r="AG50" s="521">
        <v>0</v>
      </c>
      <c r="AH50" s="518">
        <v>209</v>
      </c>
      <c r="AI50" s="519">
        <v>50.4</v>
      </c>
      <c r="AJ50" s="520">
        <v>202</v>
      </c>
      <c r="AK50" s="519">
        <v>48.7</v>
      </c>
      <c r="AL50" s="522">
        <v>4</v>
      </c>
      <c r="AM50" s="521">
        <v>1</v>
      </c>
      <c r="AN50" s="518">
        <v>198</v>
      </c>
      <c r="AO50" s="519">
        <v>47</v>
      </c>
      <c r="AP50" s="520">
        <v>222</v>
      </c>
      <c r="AQ50" s="519">
        <v>52.7</v>
      </c>
      <c r="AR50" s="522">
        <v>1</v>
      </c>
      <c r="AS50" s="521">
        <v>0.2</v>
      </c>
      <c r="AT50" s="518">
        <v>212</v>
      </c>
      <c r="AU50" s="519">
        <v>49.6</v>
      </c>
      <c r="AV50" s="520">
        <v>214</v>
      </c>
      <c r="AW50" s="519">
        <v>50.1</v>
      </c>
      <c r="AX50" s="522">
        <v>1</v>
      </c>
      <c r="AY50" s="521">
        <v>0.2</v>
      </c>
      <c r="AZ50" s="518">
        <v>186</v>
      </c>
      <c r="BA50" s="519">
        <v>43.6</v>
      </c>
      <c r="BB50" s="520">
        <v>240</v>
      </c>
      <c r="BC50" s="519">
        <v>56.2</v>
      </c>
      <c r="BD50" s="522">
        <v>1</v>
      </c>
      <c r="BE50" s="521">
        <v>0.2</v>
      </c>
      <c r="BF50" s="518">
        <v>180</v>
      </c>
      <c r="BG50" s="519">
        <v>42.5</v>
      </c>
      <c r="BH50" s="520">
        <v>243</v>
      </c>
      <c r="BI50" s="519">
        <v>57.3</v>
      </c>
      <c r="BJ50" s="522">
        <v>1</v>
      </c>
      <c r="BK50" s="521">
        <v>0.2</v>
      </c>
    </row>
    <row r="51" spans="1:63" ht="20.100000000000001" customHeight="1" x14ac:dyDescent="0.2">
      <c r="A51" s="469" t="s">
        <v>263</v>
      </c>
      <c r="B51" s="470" t="s">
        <v>451</v>
      </c>
      <c r="C51" s="462" t="s">
        <v>127</v>
      </c>
      <c r="D51" s="518">
        <v>157</v>
      </c>
      <c r="E51" s="519">
        <v>48.3</v>
      </c>
      <c r="F51" s="520">
        <v>168</v>
      </c>
      <c r="G51" s="521">
        <v>51.7</v>
      </c>
      <c r="H51" s="518">
        <v>156</v>
      </c>
      <c r="I51" s="519">
        <v>47.7</v>
      </c>
      <c r="J51" s="520">
        <v>171</v>
      </c>
      <c r="K51" s="521">
        <v>52.3</v>
      </c>
      <c r="L51" s="518">
        <v>159</v>
      </c>
      <c r="M51" s="519">
        <v>48.8</v>
      </c>
      <c r="N51" s="520">
        <v>167</v>
      </c>
      <c r="O51" s="521">
        <v>51.2</v>
      </c>
      <c r="P51" s="518">
        <v>159</v>
      </c>
      <c r="Q51" s="519">
        <v>49.1</v>
      </c>
      <c r="R51" s="520">
        <v>165</v>
      </c>
      <c r="S51" s="519">
        <v>50.9</v>
      </c>
      <c r="T51" s="471">
        <v>0</v>
      </c>
      <c r="U51" s="521">
        <v>0</v>
      </c>
      <c r="V51" s="518">
        <v>158</v>
      </c>
      <c r="W51" s="519">
        <v>48.8</v>
      </c>
      <c r="X51" s="520">
        <v>166</v>
      </c>
      <c r="Y51" s="519">
        <v>51.2</v>
      </c>
      <c r="Z51" s="522">
        <v>0</v>
      </c>
      <c r="AA51" s="521">
        <v>0</v>
      </c>
      <c r="AB51" s="518">
        <v>158</v>
      </c>
      <c r="AC51" s="519">
        <v>48.2</v>
      </c>
      <c r="AD51" s="520">
        <v>170</v>
      </c>
      <c r="AE51" s="519">
        <v>51.8</v>
      </c>
      <c r="AF51" s="522">
        <v>0</v>
      </c>
      <c r="AG51" s="521">
        <v>0</v>
      </c>
      <c r="AH51" s="518">
        <v>164</v>
      </c>
      <c r="AI51" s="519">
        <v>49.2</v>
      </c>
      <c r="AJ51" s="520">
        <v>169</v>
      </c>
      <c r="AK51" s="519">
        <v>50.8</v>
      </c>
      <c r="AL51" s="522">
        <v>0</v>
      </c>
      <c r="AM51" s="521">
        <v>0</v>
      </c>
      <c r="AN51" s="518">
        <v>164</v>
      </c>
      <c r="AO51" s="519">
        <v>49.5</v>
      </c>
      <c r="AP51" s="520">
        <v>167</v>
      </c>
      <c r="AQ51" s="519">
        <v>50.5</v>
      </c>
      <c r="AR51" s="522">
        <v>0</v>
      </c>
      <c r="AS51" s="521">
        <v>0</v>
      </c>
      <c r="AT51" s="518">
        <v>161</v>
      </c>
      <c r="AU51" s="519">
        <v>48.1</v>
      </c>
      <c r="AV51" s="520">
        <v>174</v>
      </c>
      <c r="AW51" s="519">
        <v>51.9</v>
      </c>
      <c r="AX51" s="522">
        <v>0</v>
      </c>
      <c r="AY51" s="521">
        <v>0</v>
      </c>
      <c r="AZ51" s="518">
        <v>158</v>
      </c>
      <c r="BA51" s="519">
        <v>47.3</v>
      </c>
      <c r="BB51" s="520">
        <v>176</v>
      </c>
      <c r="BC51" s="519">
        <v>52.7</v>
      </c>
      <c r="BD51" s="522">
        <v>0</v>
      </c>
      <c r="BE51" s="521">
        <v>0</v>
      </c>
      <c r="BF51" s="518">
        <v>152</v>
      </c>
      <c r="BG51" s="519">
        <v>45</v>
      </c>
      <c r="BH51" s="520">
        <v>186</v>
      </c>
      <c r="BI51" s="519">
        <v>55</v>
      </c>
      <c r="BJ51" s="522">
        <v>0</v>
      </c>
      <c r="BK51" s="521">
        <v>0</v>
      </c>
    </row>
    <row r="52" spans="1:63" ht="20.100000000000001" customHeight="1" x14ac:dyDescent="0.2">
      <c r="A52" s="469" t="s">
        <v>263</v>
      </c>
      <c r="B52" s="470" t="s">
        <v>764</v>
      </c>
      <c r="C52" s="462" t="s">
        <v>127</v>
      </c>
      <c r="D52" s="518">
        <v>56</v>
      </c>
      <c r="E52" s="519">
        <v>53.8</v>
      </c>
      <c r="F52" s="520">
        <v>48</v>
      </c>
      <c r="G52" s="521">
        <v>46.2</v>
      </c>
      <c r="H52" s="518">
        <v>81</v>
      </c>
      <c r="I52" s="519">
        <v>52.6</v>
      </c>
      <c r="J52" s="520">
        <v>73</v>
      </c>
      <c r="K52" s="521">
        <v>47.4</v>
      </c>
      <c r="L52" s="518">
        <v>107</v>
      </c>
      <c r="M52" s="519">
        <v>51.9</v>
      </c>
      <c r="N52" s="520">
        <v>99</v>
      </c>
      <c r="O52" s="521">
        <v>48.1</v>
      </c>
      <c r="P52" s="518">
        <v>102</v>
      </c>
      <c r="Q52" s="519">
        <v>49.5</v>
      </c>
      <c r="R52" s="520">
        <v>102</v>
      </c>
      <c r="S52" s="519">
        <v>49.5</v>
      </c>
      <c r="T52" s="471">
        <v>2</v>
      </c>
      <c r="U52" s="521">
        <v>1</v>
      </c>
      <c r="V52" s="518">
        <v>99</v>
      </c>
      <c r="W52" s="519">
        <v>47.6</v>
      </c>
      <c r="X52" s="520">
        <v>109</v>
      </c>
      <c r="Y52" s="519">
        <v>52.4</v>
      </c>
      <c r="Z52" s="522">
        <v>0</v>
      </c>
      <c r="AA52" s="521">
        <v>0</v>
      </c>
      <c r="AB52" s="518">
        <v>97</v>
      </c>
      <c r="AC52" s="519">
        <v>45.5</v>
      </c>
      <c r="AD52" s="520">
        <v>113</v>
      </c>
      <c r="AE52" s="519">
        <v>53.1</v>
      </c>
      <c r="AF52" s="522">
        <v>3</v>
      </c>
      <c r="AG52" s="521">
        <v>1.4</v>
      </c>
      <c r="AH52" s="518">
        <v>95</v>
      </c>
      <c r="AI52" s="519">
        <v>45.5</v>
      </c>
      <c r="AJ52" s="520">
        <v>114</v>
      </c>
      <c r="AK52" s="519">
        <v>54.5</v>
      </c>
      <c r="AL52" s="522">
        <v>0</v>
      </c>
      <c r="AM52" s="521">
        <v>0</v>
      </c>
      <c r="AN52" s="518">
        <v>96</v>
      </c>
      <c r="AO52" s="519">
        <v>45.9</v>
      </c>
      <c r="AP52" s="520">
        <v>113</v>
      </c>
      <c r="AQ52" s="519">
        <v>54.1</v>
      </c>
      <c r="AR52" s="522">
        <v>0</v>
      </c>
      <c r="AS52" s="521">
        <v>0</v>
      </c>
      <c r="AT52" s="518">
        <v>97</v>
      </c>
      <c r="AU52" s="519">
        <v>46.4</v>
      </c>
      <c r="AV52" s="520">
        <v>112</v>
      </c>
      <c r="AW52" s="519">
        <v>53.6</v>
      </c>
      <c r="AX52" s="522">
        <v>0</v>
      </c>
      <c r="AY52" s="521">
        <v>0</v>
      </c>
      <c r="AZ52" s="518">
        <v>95</v>
      </c>
      <c r="BA52" s="519">
        <v>45.9</v>
      </c>
      <c r="BB52" s="520">
        <v>112</v>
      </c>
      <c r="BC52" s="519">
        <v>54.1</v>
      </c>
      <c r="BD52" s="522">
        <v>0</v>
      </c>
      <c r="BE52" s="521">
        <v>0</v>
      </c>
      <c r="BF52" s="518">
        <v>101</v>
      </c>
      <c r="BG52" s="519">
        <v>49</v>
      </c>
      <c r="BH52" s="520">
        <v>105</v>
      </c>
      <c r="BI52" s="519">
        <v>51</v>
      </c>
      <c r="BJ52" s="522">
        <v>0</v>
      </c>
      <c r="BK52" s="521">
        <v>0</v>
      </c>
    </row>
    <row r="53" spans="1:63" ht="20.100000000000001" customHeight="1" x14ac:dyDescent="0.2">
      <c r="A53" s="469" t="s">
        <v>267</v>
      </c>
      <c r="B53" s="470" t="s">
        <v>453</v>
      </c>
      <c r="C53" s="462" t="s">
        <v>127</v>
      </c>
      <c r="D53" s="518">
        <v>250</v>
      </c>
      <c r="E53" s="519">
        <v>58.1</v>
      </c>
      <c r="F53" s="520">
        <v>180</v>
      </c>
      <c r="G53" s="521">
        <v>41.9</v>
      </c>
      <c r="H53" s="518">
        <v>249</v>
      </c>
      <c r="I53" s="519">
        <v>57.9</v>
      </c>
      <c r="J53" s="520">
        <v>181</v>
      </c>
      <c r="K53" s="521">
        <v>42.1</v>
      </c>
      <c r="L53" s="518">
        <v>263</v>
      </c>
      <c r="M53" s="519">
        <v>59.5</v>
      </c>
      <c r="N53" s="520">
        <v>179</v>
      </c>
      <c r="O53" s="521">
        <v>40.5</v>
      </c>
      <c r="P53" s="518">
        <v>267</v>
      </c>
      <c r="Q53" s="519">
        <v>60.1</v>
      </c>
      <c r="R53" s="520">
        <v>177</v>
      </c>
      <c r="S53" s="519">
        <v>39.9</v>
      </c>
      <c r="T53" s="471">
        <v>0</v>
      </c>
      <c r="U53" s="521">
        <v>0</v>
      </c>
      <c r="V53" s="518">
        <v>273</v>
      </c>
      <c r="W53" s="519">
        <v>62.2</v>
      </c>
      <c r="X53" s="520">
        <v>166</v>
      </c>
      <c r="Y53" s="519">
        <v>37.799999999999997</v>
      </c>
      <c r="Z53" s="522">
        <v>0</v>
      </c>
      <c r="AA53" s="521">
        <v>0</v>
      </c>
      <c r="AB53" s="518">
        <v>263</v>
      </c>
      <c r="AC53" s="519">
        <v>59.9</v>
      </c>
      <c r="AD53" s="520">
        <v>176</v>
      </c>
      <c r="AE53" s="519">
        <v>40.1</v>
      </c>
      <c r="AF53" s="522">
        <v>0</v>
      </c>
      <c r="AG53" s="521">
        <v>0</v>
      </c>
      <c r="AH53" s="518">
        <v>251</v>
      </c>
      <c r="AI53" s="519">
        <v>55.5</v>
      </c>
      <c r="AJ53" s="520">
        <v>201</v>
      </c>
      <c r="AK53" s="519">
        <v>44.5</v>
      </c>
      <c r="AL53" s="522">
        <v>0</v>
      </c>
      <c r="AM53" s="521">
        <v>0</v>
      </c>
      <c r="AN53" s="518">
        <v>242</v>
      </c>
      <c r="AO53" s="519">
        <v>53</v>
      </c>
      <c r="AP53" s="520">
        <v>214</v>
      </c>
      <c r="AQ53" s="519">
        <v>46.8</v>
      </c>
      <c r="AR53" s="522">
        <v>1</v>
      </c>
      <c r="AS53" s="521">
        <v>0.2</v>
      </c>
      <c r="AT53" s="518">
        <v>228</v>
      </c>
      <c r="AU53" s="519">
        <v>48.8</v>
      </c>
      <c r="AV53" s="520">
        <v>238</v>
      </c>
      <c r="AW53" s="519">
        <v>51</v>
      </c>
      <c r="AX53" s="522">
        <v>1</v>
      </c>
      <c r="AY53" s="521">
        <v>0.2</v>
      </c>
      <c r="AZ53" s="518">
        <v>223</v>
      </c>
      <c r="BA53" s="519">
        <v>47</v>
      </c>
      <c r="BB53" s="520">
        <v>251</v>
      </c>
      <c r="BC53" s="519">
        <v>53</v>
      </c>
      <c r="BD53" s="522">
        <v>0</v>
      </c>
      <c r="BE53" s="521">
        <v>0</v>
      </c>
      <c r="BF53" s="518">
        <v>229</v>
      </c>
      <c r="BG53" s="519">
        <v>47.7</v>
      </c>
      <c r="BH53" s="520">
        <v>251</v>
      </c>
      <c r="BI53" s="519">
        <v>52.3</v>
      </c>
      <c r="BJ53" s="522">
        <v>0</v>
      </c>
      <c r="BK53" s="521">
        <v>0</v>
      </c>
    </row>
    <row r="54" spans="1:63" ht="20.100000000000001" customHeight="1" x14ac:dyDescent="0.2">
      <c r="A54" s="469" t="s">
        <v>267</v>
      </c>
      <c r="B54" s="470" t="s">
        <v>454</v>
      </c>
      <c r="C54" s="462" t="s">
        <v>132</v>
      </c>
      <c r="D54" s="518">
        <v>154</v>
      </c>
      <c r="E54" s="519">
        <v>53.3</v>
      </c>
      <c r="F54" s="520">
        <v>135</v>
      </c>
      <c r="G54" s="521">
        <v>46.7</v>
      </c>
      <c r="H54" s="518">
        <v>151</v>
      </c>
      <c r="I54" s="519">
        <v>51.7</v>
      </c>
      <c r="J54" s="520">
        <v>141</v>
      </c>
      <c r="K54" s="521">
        <v>48.3</v>
      </c>
      <c r="L54" s="518">
        <v>150</v>
      </c>
      <c r="M54" s="519">
        <v>50.8</v>
      </c>
      <c r="N54" s="520">
        <v>145</v>
      </c>
      <c r="O54" s="521">
        <v>49.2</v>
      </c>
      <c r="P54" s="518">
        <v>138</v>
      </c>
      <c r="Q54" s="519">
        <v>47.3</v>
      </c>
      <c r="R54" s="520">
        <v>154</v>
      </c>
      <c r="S54" s="519">
        <v>52.7</v>
      </c>
      <c r="T54" s="471">
        <v>0</v>
      </c>
      <c r="U54" s="521">
        <v>0</v>
      </c>
      <c r="V54" s="518">
        <v>149</v>
      </c>
      <c r="W54" s="519">
        <v>49.3</v>
      </c>
      <c r="X54" s="520">
        <v>152</v>
      </c>
      <c r="Y54" s="519">
        <v>50.3</v>
      </c>
      <c r="Z54" s="522">
        <v>1</v>
      </c>
      <c r="AA54" s="521">
        <v>0.3</v>
      </c>
      <c r="AB54" s="518">
        <v>159</v>
      </c>
      <c r="AC54" s="519">
        <v>52</v>
      </c>
      <c r="AD54" s="520">
        <v>147</v>
      </c>
      <c r="AE54" s="519">
        <v>48</v>
      </c>
      <c r="AF54" s="522">
        <v>0</v>
      </c>
      <c r="AG54" s="521">
        <v>0</v>
      </c>
      <c r="AH54" s="518">
        <v>149</v>
      </c>
      <c r="AI54" s="519">
        <v>49.5</v>
      </c>
      <c r="AJ54" s="520">
        <v>152</v>
      </c>
      <c r="AK54" s="519">
        <v>50.5</v>
      </c>
      <c r="AL54" s="522">
        <v>0</v>
      </c>
      <c r="AM54" s="521">
        <v>0</v>
      </c>
      <c r="AN54" s="518">
        <v>158</v>
      </c>
      <c r="AO54" s="519">
        <v>53</v>
      </c>
      <c r="AP54" s="520">
        <v>140</v>
      </c>
      <c r="AQ54" s="519">
        <v>47</v>
      </c>
      <c r="AR54" s="522">
        <v>0</v>
      </c>
      <c r="AS54" s="521">
        <v>0</v>
      </c>
      <c r="AT54" s="518">
        <v>163</v>
      </c>
      <c r="AU54" s="519">
        <v>54.5</v>
      </c>
      <c r="AV54" s="520">
        <v>136</v>
      </c>
      <c r="AW54" s="519">
        <v>45.5</v>
      </c>
      <c r="AX54" s="522">
        <v>0</v>
      </c>
      <c r="AY54" s="521">
        <v>0</v>
      </c>
      <c r="AZ54" s="518">
        <v>160</v>
      </c>
      <c r="BA54" s="519">
        <v>52.5</v>
      </c>
      <c r="BB54" s="520">
        <v>145</v>
      </c>
      <c r="BC54" s="519">
        <v>47.5</v>
      </c>
      <c r="BD54" s="522">
        <v>0</v>
      </c>
      <c r="BE54" s="521">
        <v>0</v>
      </c>
      <c r="BF54" s="518">
        <v>160</v>
      </c>
      <c r="BG54" s="519">
        <v>51.6</v>
      </c>
      <c r="BH54" s="520">
        <v>150</v>
      </c>
      <c r="BI54" s="519">
        <v>48.4</v>
      </c>
      <c r="BJ54" s="522">
        <v>0</v>
      </c>
      <c r="BK54" s="521">
        <v>0</v>
      </c>
    </row>
    <row r="55" spans="1:63" ht="20.100000000000001" customHeight="1" x14ac:dyDescent="0.2">
      <c r="A55" s="469" t="s">
        <v>272</v>
      </c>
      <c r="B55" s="470" t="s">
        <v>455</v>
      </c>
      <c r="C55" s="462" t="s">
        <v>127</v>
      </c>
      <c r="D55" s="518">
        <v>146</v>
      </c>
      <c r="E55" s="519">
        <v>64.3</v>
      </c>
      <c r="F55" s="520">
        <v>81</v>
      </c>
      <c r="G55" s="521">
        <v>35.700000000000003</v>
      </c>
      <c r="H55" s="518">
        <v>154</v>
      </c>
      <c r="I55" s="519">
        <v>67</v>
      </c>
      <c r="J55" s="520">
        <v>76</v>
      </c>
      <c r="K55" s="521">
        <v>33</v>
      </c>
      <c r="L55" s="518">
        <v>153</v>
      </c>
      <c r="M55" s="519">
        <v>66.5</v>
      </c>
      <c r="N55" s="520">
        <v>77</v>
      </c>
      <c r="O55" s="521">
        <v>33.5</v>
      </c>
      <c r="P55" s="518">
        <v>144</v>
      </c>
      <c r="Q55" s="519">
        <v>62.3</v>
      </c>
      <c r="R55" s="520">
        <v>87</v>
      </c>
      <c r="S55" s="519">
        <v>37.700000000000003</v>
      </c>
      <c r="T55" s="471">
        <v>0</v>
      </c>
      <c r="U55" s="521">
        <v>0</v>
      </c>
      <c r="V55" s="518">
        <v>134</v>
      </c>
      <c r="W55" s="519">
        <v>57.8</v>
      </c>
      <c r="X55" s="520">
        <v>98</v>
      </c>
      <c r="Y55" s="519">
        <v>42.2</v>
      </c>
      <c r="Z55" s="522">
        <v>0</v>
      </c>
      <c r="AA55" s="521">
        <v>0</v>
      </c>
      <c r="AB55" s="518">
        <v>124</v>
      </c>
      <c r="AC55" s="519">
        <v>53.9</v>
      </c>
      <c r="AD55" s="520">
        <v>106</v>
      </c>
      <c r="AE55" s="519">
        <v>46.1</v>
      </c>
      <c r="AF55" s="522">
        <v>0</v>
      </c>
      <c r="AG55" s="521">
        <v>0</v>
      </c>
      <c r="AH55" s="518">
        <v>129</v>
      </c>
      <c r="AI55" s="519">
        <v>56.1</v>
      </c>
      <c r="AJ55" s="520">
        <v>100</v>
      </c>
      <c r="AK55" s="519">
        <v>43.5</v>
      </c>
      <c r="AL55" s="522">
        <v>1</v>
      </c>
      <c r="AM55" s="521">
        <v>0.4</v>
      </c>
      <c r="AN55" s="518">
        <v>122</v>
      </c>
      <c r="AO55" s="519">
        <v>52.6</v>
      </c>
      <c r="AP55" s="520">
        <v>110</v>
      </c>
      <c r="AQ55" s="519">
        <v>47.4</v>
      </c>
      <c r="AR55" s="522">
        <v>0</v>
      </c>
      <c r="AS55" s="521">
        <v>0</v>
      </c>
      <c r="AT55" s="518">
        <v>131</v>
      </c>
      <c r="AU55" s="519">
        <v>56.5</v>
      </c>
      <c r="AV55" s="520">
        <v>101</v>
      </c>
      <c r="AW55" s="519">
        <v>43.5</v>
      </c>
      <c r="AX55" s="522">
        <v>0</v>
      </c>
      <c r="AY55" s="521">
        <v>0</v>
      </c>
      <c r="AZ55" s="518">
        <v>129</v>
      </c>
      <c r="BA55" s="519">
        <v>54.9</v>
      </c>
      <c r="BB55" s="520">
        <v>106</v>
      </c>
      <c r="BC55" s="519">
        <v>45.1</v>
      </c>
      <c r="BD55" s="522">
        <v>0</v>
      </c>
      <c r="BE55" s="521">
        <v>0</v>
      </c>
      <c r="BF55" s="518">
        <v>117</v>
      </c>
      <c r="BG55" s="519">
        <v>48.8</v>
      </c>
      <c r="BH55" s="520">
        <v>123</v>
      </c>
      <c r="BI55" s="519">
        <v>51.3</v>
      </c>
      <c r="BJ55" s="522">
        <v>0</v>
      </c>
      <c r="BK55" s="521">
        <v>0</v>
      </c>
    </row>
    <row r="56" spans="1:63" ht="20.100000000000001" customHeight="1" x14ac:dyDescent="0.2">
      <c r="A56" s="469" t="s">
        <v>276</v>
      </c>
      <c r="B56" s="470" t="s">
        <v>456</v>
      </c>
      <c r="C56" s="462" t="s">
        <v>127</v>
      </c>
      <c r="D56" s="518">
        <v>190</v>
      </c>
      <c r="E56" s="519">
        <v>62.5</v>
      </c>
      <c r="F56" s="520">
        <v>114</v>
      </c>
      <c r="G56" s="521">
        <v>37.5</v>
      </c>
      <c r="H56" s="518">
        <v>183</v>
      </c>
      <c r="I56" s="519">
        <v>60.2</v>
      </c>
      <c r="J56" s="520">
        <v>121</v>
      </c>
      <c r="K56" s="521">
        <v>39.799999999999997</v>
      </c>
      <c r="L56" s="518">
        <v>186</v>
      </c>
      <c r="M56" s="519">
        <v>61.4</v>
      </c>
      <c r="N56" s="520">
        <v>117</v>
      </c>
      <c r="O56" s="521">
        <v>38.6</v>
      </c>
      <c r="P56" s="518">
        <v>183</v>
      </c>
      <c r="Q56" s="519">
        <v>61.4</v>
      </c>
      <c r="R56" s="520">
        <v>115</v>
      </c>
      <c r="S56" s="519">
        <v>38.6</v>
      </c>
      <c r="T56" s="471">
        <v>0</v>
      </c>
      <c r="U56" s="521">
        <v>0</v>
      </c>
      <c r="V56" s="518">
        <v>173</v>
      </c>
      <c r="W56" s="519">
        <v>58.8</v>
      </c>
      <c r="X56" s="520">
        <v>121</v>
      </c>
      <c r="Y56" s="519">
        <v>41.2</v>
      </c>
      <c r="Z56" s="522">
        <v>0</v>
      </c>
      <c r="AA56" s="521">
        <v>0</v>
      </c>
      <c r="AB56" s="518">
        <v>167</v>
      </c>
      <c r="AC56" s="519">
        <v>57.8</v>
      </c>
      <c r="AD56" s="520">
        <v>122</v>
      </c>
      <c r="AE56" s="519">
        <v>42.2</v>
      </c>
      <c r="AF56" s="522">
        <v>0</v>
      </c>
      <c r="AG56" s="521">
        <v>0</v>
      </c>
      <c r="AH56" s="518">
        <v>162</v>
      </c>
      <c r="AI56" s="519">
        <v>54.7</v>
      </c>
      <c r="AJ56" s="520">
        <v>134</v>
      </c>
      <c r="AK56" s="519">
        <v>45.3</v>
      </c>
      <c r="AL56" s="522">
        <v>0</v>
      </c>
      <c r="AM56" s="521">
        <v>0</v>
      </c>
      <c r="AN56" s="518">
        <v>159</v>
      </c>
      <c r="AO56" s="519">
        <v>53.2</v>
      </c>
      <c r="AP56" s="520">
        <v>140</v>
      </c>
      <c r="AQ56" s="519">
        <v>46.8</v>
      </c>
      <c r="AR56" s="522">
        <v>0</v>
      </c>
      <c r="AS56" s="521">
        <v>0</v>
      </c>
      <c r="AT56" s="518">
        <v>154</v>
      </c>
      <c r="AU56" s="519">
        <v>52.7</v>
      </c>
      <c r="AV56" s="520">
        <v>138</v>
      </c>
      <c r="AW56" s="519">
        <v>47.3</v>
      </c>
      <c r="AX56" s="522">
        <v>0</v>
      </c>
      <c r="AY56" s="521">
        <v>0</v>
      </c>
      <c r="AZ56" s="518">
        <v>151</v>
      </c>
      <c r="BA56" s="519">
        <v>52.2</v>
      </c>
      <c r="BB56" s="520">
        <v>138</v>
      </c>
      <c r="BC56" s="519">
        <v>47.8</v>
      </c>
      <c r="BD56" s="522">
        <v>0</v>
      </c>
      <c r="BE56" s="521">
        <v>0</v>
      </c>
      <c r="BF56" s="518">
        <v>150</v>
      </c>
      <c r="BG56" s="519">
        <v>52.1</v>
      </c>
      <c r="BH56" s="520">
        <v>138</v>
      </c>
      <c r="BI56" s="519">
        <v>47.9</v>
      </c>
      <c r="BJ56" s="522">
        <v>0</v>
      </c>
      <c r="BK56" s="521">
        <v>0</v>
      </c>
    </row>
    <row r="57" spans="1:63" ht="20.100000000000001" customHeight="1" x14ac:dyDescent="0.2">
      <c r="A57" s="469" t="s">
        <v>279</v>
      </c>
      <c r="B57" s="470" t="s">
        <v>457</v>
      </c>
      <c r="C57" s="462" t="s">
        <v>283</v>
      </c>
      <c r="D57" s="518">
        <v>322</v>
      </c>
      <c r="E57" s="519">
        <v>59.9</v>
      </c>
      <c r="F57" s="520">
        <v>216</v>
      </c>
      <c r="G57" s="521">
        <v>40.1</v>
      </c>
      <c r="H57" s="518">
        <v>303</v>
      </c>
      <c r="I57" s="519">
        <v>55.5</v>
      </c>
      <c r="J57" s="520">
        <v>243</v>
      </c>
      <c r="K57" s="521">
        <v>44.5</v>
      </c>
      <c r="L57" s="518">
        <v>314</v>
      </c>
      <c r="M57" s="519">
        <v>56.3</v>
      </c>
      <c r="N57" s="520">
        <v>244</v>
      </c>
      <c r="O57" s="521">
        <v>43.7</v>
      </c>
      <c r="P57" s="518">
        <v>297</v>
      </c>
      <c r="Q57" s="519">
        <v>53.1</v>
      </c>
      <c r="R57" s="520">
        <v>262</v>
      </c>
      <c r="S57" s="519">
        <v>46.9</v>
      </c>
      <c r="T57" s="471">
        <v>0</v>
      </c>
      <c r="U57" s="521">
        <v>0</v>
      </c>
      <c r="V57" s="518">
        <v>299</v>
      </c>
      <c r="W57" s="519">
        <v>53.9</v>
      </c>
      <c r="X57" s="520">
        <v>254</v>
      </c>
      <c r="Y57" s="519">
        <v>45.8</v>
      </c>
      <c r="Z57" s="522">
        <v>2</v>
      </c>
      <c r="AA57" s="521">
        <v>0.4</v>
      </c>
      <c r="AB57" s="518">
        <v>308</v>
      </c>
      <c r="AC57" s="519">
        <v>55.5</v>
      </c>
      <c r="AD57" s="520">
        <v>239</v>
      </c>
      <c r="AE57" s="519">
        <v>43.1</v>
      </c>
      <c r="AF57" s="522">
        <v>8</v>
      </c>
      <c r="AG57" s="521">
        <v>1.4</v>
      </c>
      <c r="AH57" s="518">
        <v>305</v>
      </c>
      <c r="AI57" s="519">
        <v>52.5</v>
      </c>
      <c r="AJ57" s="520">
        <v>259</v>
      </c>
      <c r="AK57" s="519">
        <v>44.6</v>
      </c>
      <c r="AL57" s="522">
        <v>17</v>
      </c>
      <c r="AM57" s="521">
        <v>2.9</v>
      </c>
      <c r="AN57" s="518">
        <v>304</v>
      </c>
      <c r="AO57" s="519">
        <v>51.9</v>
      </c>
      <c r="AP57" s="520">
        <v>264</v>
      </c>
      <c r="AQ57" s="519">
        <v>45.1</v>
      </c>
      <c r="AR57" s="522">
        <v>18</v>
      </c>
      <c r="AS57" s="521">
        <v>3.1</v>
      </c>
      <c r="AT57" s="518">
        <v>289</v>
      </c>
      <c r="AU57" s="519">
        <v>49.6</v>
      </c>
      <c r="AV57" s="520">
        <v>279</v>
      </c>
      <c r="AW57" s="519">
        <v>47.9</v>
      </c>
      <c r="AX57" s="522">
        <v>15</v>
      </c>
      <c r="AY57" s="521">
        <v>2.6</v>
      </c>
      <c r="AZ57" s="518">
        <v>276</v>
      </c>
      <c r="BA57" s="519">
        <v>47.4</v>
      </c>
      <c r="BB57" s="520">
        <v>293</v>
      </c>
      <c r="BC57" s="519">
        <v>50.3</v>
      </c>
      <c r="BD57" s="522">
        <v>13</v>
      </c>
      <c r="BE57" s="521">
        <v>2.2000000000000002</v>
      </c>
      <c r="BF57" s="518">
        <v>286</v>
      </c>
      <c r="BG57" s="519">
        <v>49</v>
      </c>
      <c r="BH57" s="520">
        <v>293</v>
      </c>
      <c r="BI57" s="519">
        <v>50.2</v>
      </c>
      <c r="BJ57" s="522">
        <v>5</v>
      </c>
      <c r="BK57" s="521">
        <v>0.9</v>
      </c>
    </row>
    <row r="58" spans="1:63" ht="20.100000000000001" customHeight="1" x14ac:dyDescent="0.2">
      <c r="A58" s="469" t="s">
        <v>279</v>
      </c>
      <c r="B58" s="470" t="s">
        <v>458</v>
      </c>
      <c r="C58" s="462" t="s">
        <v>132</v>
      </c>
      <c r="D58" s="518">
        <v>238</v>
      </c>
      <c r="E58" s="519">
        <v>44.4</v>
      </c>
      <c r="F58" s="520">
        <v>298</v>
      </c>
      <c r="G58" s="521">
        <v>55.6</v>
      </c>
      <c r="H58" s="518">
        <v>242</v>
      </c>
      <c r="I58" s="519">
        <v>44.6</v>
      </c>
      <c r="J58" s="520">
        <v>300</v>
      </c>
      <c r="K58" s="521">
        <v>55.4</v>
      </c>
      <c r="L58" s="518">
        <v>227</v>
      </c>
      <c r="M58" s="519">
        <v>42.8</v>
      </c>
      <c r="N58" s="520">
        <v>303</v>
      </c>
      <c r="O58" s="521">
        <v>57.2</v>
      </c>
      <c r="P58" s="518">
        <v>233</v>
      </c>
      <c r="Q58" s="519">
        <v>43.6</v>
      </c>
      <c r="R58" s="520">
        <v>301</v>
      </c>
      <c r="S58" s="519">
        <v>56.4</v>
      </c>
      <c r="T58" s="471">
        <v>0</v>
      </c>
      <c r="U58" s="521">
        <v>0</v>
      </c>
      <c r="V58" s="518">
        <v>236</v>
      </c>
      <c r="W58" s="519">
        <v>43.6</v>
      </c>
      <c r="X58" s="520">
        <v>302</v>
      </c>
      <c r="Y58" s="519">
        <v>55.8</v>
      </c>
      <c r="Z58" s="522">
        <v>3</v>
      </c>
      <c r="AA58" s="521">
        <v>0.6</v>
      </c>
      <c r="AB58" s="518">
        <v>226</v>
      </c>
      <c r="AC58" s="519">
        <v>40.6</v>
      </c>
      <c r="AD58" s="520">
        <v>327</v>
      </c>
      <c r="AE58" s="519">
        <v>58.8</v>
      </c>
      <c r="AF58" s="522">
        <v>3</v>
      </c>
      <c r="AG58" s="521">
        <v>0.5</v>
      </c>
      <c r="AH58" s="518">
        <v>205</v>
      </c>
      <c r="AI58" s="519">
        <v>36.1</v>
      </c>
      <c r="AJ58" s="520">
        <v>363</v>
      </c>
      <c r="AK58" s="519">
        <v>63.9</v>
      </c>
      <c r="AL58" s="522">
        <v>0</v>
      </c>
      <c r="AM58" s="521">
        <v>0</v>
      </c>
      <c r="AN58" s="518">
        <v>207</v>
      </c>
      <c r="AO58" s="519">
        <v>35.700000000000003</v>
      </c>
      <c r="AP58" s="520">
        <v>373</v>
      </c>
      <c r="AQ58" s="519">
        <v>64.3</v>
      </c>
      <c r="AR58" s="522">
        <v>0</v>
      </c>
      <c r="AS58" s="521">
        <v>0</v>
      </c>
      <c r="AT58" s="518">
        <v>206</v>
      </c>
      <c r="AU58" s="519">
        <v>34.799999999999997</v>
      </c>
      <c r="AV58" s="520">
        <v>384</v>
      </c>
      <c r="AW58" s="519">
        <v>64.900000000000006</v>
      </c>
      <c r="AX58" s="522">
        <v>2</v>
      </c>
      <c r="AY58" s="521">
        <v>0.3</v>
      </c>
      <c r="AZ58" s="518">
        <v>206</v>
      </c>
      <c r="BA58" s="519">
        <v>32.9</v>
      </c>
      <c r="BB58" s="520">
        <v>419</v>
      </c>
      <c r="BC58" s="519">
        <v>66.8</v>
      </c>
      <c r="BD58" s="522">
        <v>2</v>
      </c>
      <c r="BE58" s="521">
        <v>0.3</v>
      </c>
      <c r="BF58" s="518">
        <v>200</v>
      </c>
      <c r="BG58" s="519">
        <v>30.5</v>
      </c>
      <c r="BH58" s="520">
        <v>455</v>
      </c>
      <c r="BI58" s="519">
        <v>69.5</v>
      </c>
      <c r="BJ58" s="522">
        <v>0</v>
      </c>
      <c r="BK58" s="521">
        <v>0</v>
      </c>
    </row>
    <row r="59" spans="1:63" ht="20.100000000000001" customHeight="1" x14ac:dyDescent="0.2">
      <c r="A59" s="469" t="s">
        <v>279</v>
      </c>
      <c r="B59" s="470" t="s">
        <v>459</v>
      </c>
      <c r="C59" s="462" t="s">
        <v>283</v>
      </c>
      <c r="D59" s="518">
        <v>181</v>
      </c>
      <c r="E59" s="519">
        <v>57.1</v>
      </c>
      <c r="F59" s="520">
        <v>136</v>
      </c>
      <c r="G59" s="521">
        <v>42.9</v>
      </c>
      <c r="H59" s="518">
        <v>182</v>
      </c>
      <c r="I59" s="519">
        <v>56.7</v>
      </c>
      <c r="J59" s="520">
        <v>139</v>
      </c>
      <c r="K59" s="521">
        <v>43.3</v>
      </c>
      <c r="L59" s="518">
        <v>172</v>
      </c>
      <c r="M59" s="519">
        <v>53.1</v>
      </c>
      <c r="N59" s="520">
        <v>152</v>
      </c>
      <c r="O59" s="521">
        <v>46.9</v>
      </c>
      <c r="P59" s="518">
        <v>160</v>
      </c>
      <c r="Q59" s="519">
        <v>49.4</v>
      </c>
      <c r="R59" s="520">
        <v>164</v>
      </c>
      <c r="S59" s="519">
        <v>50.6</v>
      </c>
      <c r="T59" s="471">
        <v>0</v>
      </c>
      <c r="U59" s="521">
        <v>0</v>
      </c>
      <c r="V59" s="518">
        <v>162</v>
      </c>
      <c r="W59" s="519">
        <v>49.7</v>
      </c>
      <c r="X59" s="520">
        <v>163</v>
      </c>
      <c r="Y59" s="519">
        <v>50</v>
      </c>
      <c r="Z59" s="522">
        <v>1</v>
      </c>
      <c r="AA59" s="521">
        <v>0.3</v>
      </c>
      <c r="AB59" s="518">
        <v>153</v>
      </c>
      <c r="AC59" s="519">
        <v>46.8</v>
      </c>
      <c r="AD59" s="520">
        <v>173</v>
      </c>
      <c r="AE59" s="519">
        <v>52.9</v>
      </c>
      <c r="AF59" s="522">
        <v>1</v>
      </c>
      <c r="AG59" s="521">
        <v>0.3</v>
      </c>
      <c r="AH59" s="518">
        <v>159</v>
      </c>
      <c r="AI59" s="519">
        <v>49.4</v>
      </c>
      <c r="AJ59" s="520">
        <v>163</v>
      </c>
      <c r="AK59" s="519">
        <v>50.6</v>
      </c>
      <c r="AL59" s="522">
        <v>0</v>
      </c>
      <c r="AM59" s="521">
        <v>0</v>
      </c>
      <c r="AN59" s="518">
        <v>155</v>
      </c>
      <c r="AO59" s="519">
        <v>47.5</v>
      </c>
      <c r="AP59" s="520">
        <v>171</v>
      </c>
      <c r="AQ59" s="519">
        <v>52.5</v>
      </c>
      <c r="AR59" s="522">
        <v>0</v>
      </c>
      <c r="AS59" s="521">
        <v>0</v>
      </c>
      <c r="AT59" s="518">
        <v>140</v>
      </c>
      <c r="AU59" s="519">
        <v>42.4</v>
      </c>
      <c r="AV59" s="520">
        <v>190</v>
      </c>
      <c r="AW59" s="519">
        <v>57.6</v>
      </c>
      <c r="AX59" s="522">
        <v>0</v>
      </c>
      <c r="AY59" s="521">
        <v>0</v>
      </c>
      <c r="AZ59" s="518">
        <v>141</v>
      </c>
      <c r="BA59" s="519">
        <v>42.6</v>
      </c>
      <c r="BB59" s="520">
        <v>190</v>
      </c>
      <c r="BC59" s="519">
        <v>57.4</v>
      </c>
      <c r="BD59" s="522">
        <v>0</v>
      </c>
      <c r="BE59" s="521">
        <v>0</v>
      </c>
      <c r="BF59" s="518">
        <v>140</v>
      </c>
      <c r="BG59" s="519">
        <v>42.4</v>
      </c>
      <c r="BH59" s="520">
        <v>190</v>
      </c>
      <c r="BI59" s="519">
        <v>57.6</v>
      </c>
      <c r="BJ59" s="522">
        <v>0</v>
      </c>
      <c r="BK59" s="521">
        <v>0</v>
      </c>
    </row>
    <row r="60" spans="1:63" ht="20.100000000000001" customHeight="1" x14ac:dyDescent="0.2">
      <c r="A60" s="469" t="s">
        <v>288</v>
      </c>
      <c r="B60" s="470" t="s">
        <v>460</v>
      </c>
      <c r="C60" s="462" t="s">
        <v>127</v>
      </c>
      <c r="D60" s="518">
        <v>141</v>
      </c>
      <c r="E60" s="519">
        <v>51.8</v>
      </c>
      <c r="F60" s="520">
        <v>131</v>
      </c>
      <c r="G60" s="521">
        <v>48.2</v>
      </c>
      <c r="H60" s="518">
        <v>151</v>
      </c>
      <c r="I60" s="519">
        <v>52.4</v>
      </c>
      <c r="J60" s="520">
        <v>137</v>
      </c>
      <c r="K60" s="521">
        <v>47.6</v>
      </c>
      <c r="L60" s="518">
        <v>137</v>
      </c>
      <c r="M60" s="519">
        <v>47.2</v>
      </c>
      <c r="N60" s="520">
        <v>153</v>
      </c>
      <c r="O60" s="521">
        <v>52.8</v>
      </c>
      <c r="P60" s="518">
        <v>141</v>
      </c>
      <c r="Q60" s="519">
        <v>48.1</v>
      </c>
      <c r="R60" s="520">
        <v>152</v>
      </c>
      <c r="S60" s="519">
        <v>51.9</v>
      </c>
      <c r="T60" s="471">
        <v>0</v>
      </c>
      <c r="U60" s="521">
        <v>0</v>
      </c>
      <c r="V60" s="518">
        <v>151</v>
      </c>
      <c r="W60" s="519">
        <v>51</v>
      </c>
      <c r="X60" s="520">
        <v>145</v>
      </c>
      <c r="Y60" s="519">
        <v>49</v>
      </c>
      <c r="Z60" s="522">
        <v>0</v>
      </c>
      <c r="AA60" s="521">
        <v>0</v>
      </c>
      <c r="AB60" s="518">
        <v>150</v>
      </c>
      <c r="AC60" s="519">
        <v>51</v>
      </c>
      <c r="AD60" s="520">
        <v>144</v>
      </c>
      <c r="AE60" s="519">
        <v>49</v>
      </c>
      <c r="AF60" s="522">
        <v>0</v>
      </c>
      <c r="AG60" s="521">
        <v>0</v>
      </c>
      <c r="AH60" s="518">
        <v>158</v>
      </c>
      <c r="AI60" s="519">
        <v>53.4</v>
      </c>
      <c r="AJ60" s="520">
        <v>138</v>
      </c>
      <c r="AK60" s="519">
        <v>46.6</v>
      </c>
      <c r="AL60" s="522">
        <v>0</v>
      </c>
      <c r="AM60" s="521">
        <v>0</v>
      </c>
      <c r="AN60" s="518">
        <v>156</v>
      </c>
      <c r="AO60" s="519">
        <v>51.7</v>
      </c>
      <c r="AP60" s="520">
        <v>146</v>
      </c>
      <c r="AQ60" s="519">
        <v>48.3</v>
      </c>
      <c r="AR60" s="522">
        <v>0</v>
      </c>
      <c r="AS60" s="521">
        <v>0</v>
      </c>
      <c r="AT60" s="518">
        <v>163</v>
      </c>
      <c r="AU60" s="519">
        <v>52.6</v>
      </c>
      <c r="AV60" s="520">
        <v>147</v>
      </c>
      <c r="AW60" s="519">
        <v>47.4</v>
      </c>
      <c r="AX60" s="522">
        <v>0</v>
      </c>
      <c r="AY60" s="521">
        <v>0</v>
      </c>
      <c r="AZ60" s="518">
        <v>161</v>
      </c>
      <c r="BA60" s="519">
        <v>51.8</v>
      </c>
      <c r="BB60" s="520">
        <v>150</v>
      </c>
      <c r="BC60" s="519">
        <v>48.2</v>
      </c>
      <c r="BD60" s="522">
        <v>0</v>
      </c>
      <c r="BE60" s="521">
        <v>0</v>
      </c>
      <c r="BF60" s="518">
        <v>161</v>
      </c>
      <c r="BG60" s="519">
        <v>51.9</v>
      </c>
      <c r="BH60" s="520">
        <v>149</v>
      </c>
      <c r="BI60" s="519">
        <v>48.1</v>
      </c>
      <c r="BJ60" s="522">
        <v>0</v>
      </c>
      <c r="BK60" s="521">
        <v>0</v>
      </c>
    </row>
    <row r="61" spans="1:63" ht="20.100000000000001" customHeight="1" x14ac:dyDescent="0.2">
      <c r="A61" s="469" t="s">
        <v>291</v>
      </c>
      <c r="B61" s="470" t="s">
        <v>517</v>
      </c>
      <c r="C61" s="462" t="s">
        <v>132</v>
      </c>
      <c r="D61" s="471">
        <v>0</v>
      </c>
      <c r="E61" s="471">
        <v>0</v>
      </c>
      <c r="F61" s="471">
        <v>0</v>
      </c>
      <c r="G61" s="471">
        <v>0</v>
      </c>
      <c r="H61" s="471">
        <v>0</v>
      </c>
      <c r="I61" s="471">
        <v>0</v>
      </c>
      <c r="J61" s="471">
        <v>0</v>
      </c>
      <c r="K61" s="471">
        <v>0</v>
      </c>
      <c r="L61" s="471">
        <v>0</v>
      </c>
      <c r="M61" s="471">
        <v>0</v>
      </c>
      <c r="N61" s="471">
        <v>0</v>
      </c>
      <c r="O61" s="471">
        <v>0</v>
      </c>
      <c r="P61" s="471">
        <v>0</v>
      </c>
      <c r="Q61" s="471">
        <v>0</v>
      </c>
      <c r="R61" s="471">
        <v>0</v>
      </c>
      <c r="S61" s="471">
        <v>0</v>
      </c>
      <c r="T61" s="471">
        <v>0</v>
      </c>
      <c r="U61" s="471">
        <v>0</v>
      </c>
      <c r="V61" s="471">
        <v>0</v>
      </c>
      <c r="W61" s="471">
        <v>0</v>
      </c>
      <c r="X61" s="471">
        <v>0</v>
      </c>
      <c r="Y61" s="471">
        <v>0</v>
      </c>
      <c r="Z61" s="471">
        <v>0</v>
      </c>
      <c r="AA61" s="471">
        <v>0</v>
      </c>
      <c r="AB61" s="471">
        <v>0</v>
      </c>
      <c r="AC61" s="471">
        <v>0</v>
      </c>
      <c r="AD61" s="471">
        <v>0</v>
      </c>
      <c r="AE61" s="471">
        <v>0</v>
      </c>
      <c r="AF61" s="471">
        <v>0</v>
      </c>
      <c r="AG61" s="471">
        <v>0</v>
      </c>
      <c r="AH61" s="471">
        <v>0</v>
      </c>
      <c r="AI61" s="471">
        <v>0</v>
      </c>
      <c r="AJ61" s="471">
        <v>0</v>
      </c>
      <c r="AK61" s="471">
        <v>0</v>
      </c>
      <c r="AL61" s="471">
        <v>0</v>
      </c>
      <c r="AM61" s="471">
        <v>0</v>
      </c>
      <c r="AN61" s="471">
        <v>0</v>
      </c>
      <c r="AO61" s="471">
        <v>0</v>
      </c>
      <c r="AP61" s="471">
        <v>0</v>
      </c>
      <c r="AQ61" s="471">
        <v>0</v>
      </c>
      <c r="AR61" s="471">
        <v>0</v>
      </c>
      <c r="AS61" s="471">
        <v>0</v>
      </c>
      <c r="AT61" s="471">
        <v>0</v>
      </c>
      <c r="AU61" s="471">
        <v>0</v>
      </c>
      <c r="AV61" s="471">
        <v>0</v>
      </c>
      <c r="AW61" s="471">
        <v>0</v>
      </c>
      <c r="AX61" s="471">
        <v>0</v>
      </c>
      <c r="AY61" s="471">
        <v>0</v>
      </c>
      <c r="AZ61" s="471">
        <v>0</v>
      </c>
      <c r="BA61" s="471">
        <v>0</v>
      </c>
      <c r="BB61" s="471">
        <v>0</v>
      </c>
      <c r="BC61" s="471">
        <v>0</v>
      </c>
      <c r="BD61" s="471">
        <v>0</v>
      </c>
      <c r="BE61" s="471">
        <v>0</v>
      </c>
      <c r="BF61" s="518">
        <v>37</v>
      </c>
      <c r="BG61" s="519">
        <v>46.3</v>
      </c>
      <c r="BH61" s="520">
        <v>43</v>
      </c>
      <c r="BI61" s="519">
        <v>53.8</v>
      </c>
      <c r="BJ61" s="522">
        <v>0</v>
      </c>
      <c r="BK61" s="521">
        <v>0</v>
      </c>
    </row>
    <row r="62" spans="1:63" ht="20.100000000000001" customHeight="1" x14ac:dyDescent="0.2">
      <c r="A62" s="469" t="s">
        <v>291</v>
      </c>
      <c r="B62" s="470" t="s">
        <v>462</v>
      </c>
      <c r="C62" s="462" t="s">
        <v>132</v>
      </c>
      <c r="D62" s="518">
        <v>110</v>
      </c>
      <c r="E62" s="519">
        <v>48.5</v>
      </c>
      <c r="F62" s="520">
        <v>117</v>
      </c>
      <c r="G62" s="521">
        <v>51.5</v>
      </c>
      <c r="H62" s="518">
        <v>104</v>
      </c>
      <c r="I62" s="519">
        <v>45.2</v>
      </c>
      <c r="J62" s="520">
        <v>126</v>
      </c>
      <c r="K62" s="521">
        <v>54.8</v>
      </c>
      <c r="L62" s="518">
        <v>119</v>
      </c>
      <c r="M62" s="519">
        <v>47.6</v>
      </c>
      <c r="N62" s="520">
        <v>131</v>
      </c>
      <c r="O62" s="521">
        <v>52.4</v>
      </c>
      <c r="P62" s="518">
        <v>95</v>
      </c>
      <c r="Q62" s="519">
        <v>39.299999999999997</v>
      </c>
      <c r="R62" s="520">
        <v>147</v>
      </c>
      <c r="S62" s="519">
        <v>60.7</v>
      </c>
      <c r="T62" s="471">
        <v>0</v>
      </c>
      <c r="U62" s="521">
        <v>0</v>
      </c>
      <c r="V62" s="518">
        <v>99</v>
      </c>
      <c r="W62" s="519">
        <v>40.700000000000003</v>
      </c>
      <c r="X62" s="520">
        <v>144</v>
      </c>
      <c r="Y62" s="519">
        <v>59.3</v>
      </c>
      <c r="Z62" s="522">
        <v>0</v>
      </c>
      <c r="AA62" s="521">
        <v>0</v>
      </c>
      <c r="AB62" s="518">
        <v>93</v>
      </c>
      <c r="AC62" s="519">
        <v>39.200000000000003</v>
      </c>
      <c r="AD62" s="520">
        <v>144</v>
      </c>
      <c r="AE62" s="519">
        <v>60.8</v>
      </c>
      <c r="AF62" s="522">
        <v>0</v>
      </c>
      <c r="AG62" s="521">
        <v>0</v>
      </c>
      <c r="AH62" s="518">
        <v>81</v>
      </c>
      <c r="AI62" s="519">
        <v>34.6</v>
      </c>
      <c r="AJ62" s="520">
        <v>143</v>
      </c>
      <c r="AK62" s="519">
        <v>61.1</v>
      </c>
      <c r="AL62" s="522">
        <v>10</v>
      </c>
      <c r="AM62" s="521">
        <v>4.3</v>
      </c>
      <c r="AN62" s="518">
        <v>97</v>
      </c>
      <c r="AO62" s="519">
        <v>39.9</v>
      </c>
      <c r="AP62" s="520">
        <v>146</v>
      </c>
      <c r="AQ62" s="519">
        <v>60.1</v>
      </c>
      <c r="AR62" s="522">
        <v>0</v>
      </c>
      <c r="AS62" s="521">
        <v>0</v>
      </c>
      <c r="AT62" s="518">
        <v>88</v>
      </c>
      <c r="AU62" s="519">
        <v>35.9</v>
      </c>
      <c r="AV62" s="520">
        <v>156</v>
      </c>
      <c r="AW62" s="519">
        <v>63.7</v>
      </c>
      <c r="AX62" s="522">
        <v>1</v>
      </c>
      <c r="AY62" s="521">
        <v>0.4</v>
      </c>
      <c r="AZ62" s="518">
        <v>87</v>
      </c>
      <c r="BA62" s="519">
        <v>32.6</v>
      </c>
      <c r="BB62" s="520">
        <v>180</v>
      </c>
      <c r="BC62" s="519">
        <v>67.400000000000006</v>
      </c>
      <c r="BD62" s="522">
        <v>0</v>
      </c>
      <c r="BE62" s="521">
        <v>0</v>
      </c>
      <c r="BF62" s="518">
        <v>88</v>
      </c>
      <c r="BG62" s="519">
        <v>32</v>
      </c>
      <c r="BH62" s="520">
        <v>187</v>
      </c>
      <c r="BI62" s="519">
        <v>68</v>
      </c>
      <c r="BJ62" s="522">
        <v>0</v>
      </c>
      <c r="BK62" s="521">
        <v>0</v>
      </c>
    </row>
    <row r="63" spans="1:63" ht="20.100000000000001" customHeight="1" x14ac:dyDescent="0.2">
      <c r="A63" s="469" t="s">
        <v>291</v>
      </c>
      <c r="B63" s="470" t="s">
        <v>464</v>
      </c>
      <c r="C63" s="462" t="s">
        <v>127</v>
      </c>
      <c r="D63" s="518">
        <v>219</v>
      </c>
      <c r="E63" s="519">
        <v>65.2</v>
      </c>
      <c r="F63" s="520">
        <v>117</v>
      </c>
      <c r="G63" s="521">
        <v>34.799999999999997</v>
      </c>
      <c r="H63" s="518">
        <v>234</v>
      </c>
      <c r="I63" s="519">
        <v>67.2</v>
      </c>
      <c r="J63" s="520">
        <v>114</v>
      </c>
      <c r="K63" s="521">
        <v>32.799999999999997</v>
      </c>
      <c r="L63" s="518">
        <v>234</v>
      </c>
      <c r="M63" s="519">
        <v>65.900000000000006</v>
      </c>
      <c r="N63" s="520">
        <v>121</v>
      </c>
      <c r="O63" s="521">
        <v>34.1</v>
      </c>
      <c r="P63" s="518">
        <v>235</v>
      </c>
      <c r="Q63" s="519">
        <v>64.900000000000006</v>
      </c>
      <c r="R63" s="520">
        <v>127</v>
      </c>
      <c r="S63" s="519">
        <v>35.1</v>
      </c>
      <c r="T63" s="471">
        <v>0</v>
      </c>
      <c r="U63" s="521">
        <v>0</v>
      </c>
      <c r="V63" s="518">
        <v>225</v>
      </c>
      <c r="W63" s="519">
        <v>60.6</v>
      </c>
      <c r="X63" s="520">
        <v>146</v>
      </c>
      <c r="Y63" s="519">
        <v>39.4</v>
      </c>
      <c r="Z63" s="522">
        <v>0</v>
      </c>
      <c r="AA63" s="521">
        <v>0</v>
      </c>
      <c r="AB63" s="518">
        <v>221</v>
      </c>
      <c r="AC63" s="519">
        <v>58.2</v>
      </c>
      <c r="AD63" s="520">
        <v>159</v>
      </c>
      <c r="AE63" s="519">
        <v>41.8</v>
      </c>
      <c r="AF63" s="522">
        <v>0</v>
      </c>
      <c r="AG63" s="521">
        <v>0</v>
      </c>
      <c r="AH63" s="518">
        <v>233</v>
      </c>
      <c r="AI63" s="519">
        <v>60.8</v>
      </c>
      <c r="AJ63" s="520">
        <v>150</v>
      </c>
      <c r="AK63" s="519">
        <v>39.200000000000003</v>
      </c>
      <c r="AL63" s="522">
        <v>0</v>
      </c>
      <c r="AM63" s="521">
        <v>0</v>
      </c>
      <c r="AN63" s="518">
        <v>234</v>
      </c>
      <c r="AO63" s="519">
        <v>60.3</v>
      </c>
      <c r="AP63" s="520">
        <v>154</v>
      </c>
      <c r="AQ63" s="519">
        <v>39.700000000000003</v>
      </c>
      <c r="AR63" s="522">
        <v>0</v>
      </c>
      <c r="AS63" s="521">
        <v>0</v>
      </c>
      <c r="AT63" s="518">
        <v>224</v>
      </c>
      <c r="AU63" s="519">
        <v>58</v>
      </c>
      <c r="AV63" s="520">
        <v>162</v>
      </c>
      <c r="AW63" s="519">
        <v>42</v>
      </c>
      <c r="AX63" s="522">
        <v>0</v>
      </c>
      <c r="AY63" s="521">
        <v>0</v>
      </c>
      <c r="AZ63" s="518">
        <v>227</v>
      </c>
      <c r="BA63" s="519">
        <v>57</v>
      </c>
      <c r="BB63" s="520">
        <v>171</v>
      </c>
      <c r="BC63" s="519">
        <v>43</v>
      </c>
      <c r="BD63" s="522">
        <v>0</v>
      </c>
      <c r="BE63" s="521">
        <v>0</v>
      </c>
      <c r="BF63" s="518">
        <v>216</v>
      </c>
      <c r="BG63" s="519">
        <v>53.5</v>
      </c>
      <c r="BH63" s="520">
        <v>188</v>
      </c>
      <c r="BI63" s="519">
        <v>46.5</v>
      </c>
      <c r="BJ63" s="522">
        <v>0</v>
      </c>
      <c r="BK63" s="521">
        <v>0</v>
      </c>
    </row>
    <row r="64" spans="1:63" ht="20.100000000000001" customHeight="1" x14ac:dyDescent="0.2">
      <c r="A64" s="469" t="s">
        <v>300</v>
      </c>
      <c r="B64" s="470" t="s">
        <v>465</v>
      </c>
      <c r="C64" s="462" t="s">
        <v>127</v>
      </c>
      <c r="D64" s="518">
        <v>205</v>
      </c>
      <c r="E64" s="519">
        <v>49</v>
      </c>
      <c r="F64" s="520">
        <v>213</v>
      </c>
      <c r="G64" s="521">
        <v>51</v>
      </c>
      <c r="H64" s="518">
        <v>211</v>
      </c>
      <c r="I64" s="519">
        <v>50.6</v>
      </c>
      <c r="J64" s="520">
        <v>206</v>
      </c>
      <c r="K64" s="521">
        <v>49.4</v>
      </c>
      <c r="L64" s="518">
        <v>217</v>
      </c>
      <c r="M64" s="519">
        <v>51.5</v>
      </c>
      <c r="N64" s="520">
        <v>204</v>
      </c>
      <c r="O64" s="521">
        <v>48.5</v>
      </c>
      <c r="P64" s="518">
        <v>214</v>
      </c>
      <c r="Q64" s="519">
        <v>51.1</v>
      </c>
      <c r="R64" s="520">
        <v>205</v>
      </c>
      <c r="S64" s="519">
        <v>48.9</v>
      </c>
      <c r="T64" s="471">
        <v>0</v>
      </c>
      <c r="U64" s="521">
        <v>0</v>
      </c>
      <c r="V64" s="518">
        <v>210</v>
      </c>
      <c r="W64" s="519">
        <v>49.9</v>
      </c>
      <c r="X64" s="520">
        <v>211</v>
      </c>
      <c r="Y64" s="519">
        <v>50.1</v>
      </c>
      <c r="Z64" s="522">
        <v>0</v>
      </c>
      <c r="AA64" s="521">
        <v>0</v>
      </c>
      <c r="AB64" s="518">
        <v>208</v>
      </c>
      <c r="AC64" s="519">
        <v>49.4</v>
      </c>
      <c r="AD64" s="520">
        <v>213</v>
      </c>
      <c r="AE64" s="519">
        <v>50.6</v>
      </c>
      <c r="AF64" s="522">
        <v>0</v>
      </c>
      <c r="AG64" s="521">
        <v>0</v>
      </c>
      <c r="AH64" s="518">
        <v>194</v>
      </c>
      <c r="AI64" s="519">
        <v>47.1</v>
      </c>
      <c r="AJ64" s="520">
        <v>218</v>
      </c>
      <c r="AK64" s="519">
        <v>52.9</v>
      </c>
      <c r="AL64" s="522">
        <v>0</v>
      </c>
      <c r="AM64" s="521">
        <v>0</v>
      </c>
      <c r="AN64" s="518">
        <v>183</v>
      </c>
      <c r="AO64" s="519">
        <v>44.4</v>
      </c>
      <c r="AP64" s="520">
        <v>229</v>
      </c>
      <c r="AQ64" s="519">
        <v>55.6</v>
      </c>
      <c r="AR64" s="522">
        <v>0</v>
      </c>
      <c r="AS64" s="521">
        <v>0</v>
      </c>
      <c r="AT64" s="518">
        <v>191</v>
      </c>
      <c r="AU64" s="519">
        <v>45.9</v>
      </c>
      <c r="AV64" s="520">
        <v>225</v>
      </c>
      <c r="AW64" s="519">
        <v>54.1</v>
      </c>
      <c r="AX64" s="522">
        <v>0</v>
      </c>
      <c r="AY64" s="521">
        <v>0</v>
      </c>
      <c r="AZ64" s="518">
        <v>193</v>
      </c>
      <c r="BA64" s="519">
        <v>46.4</v>
      </c>
      <c r="BB64" s="520">
        <v>223</v>
      </c>
      <c r="BC64" s="519">
        <v>53.6</v>
      </c>
      <c r="BD64" s="522">
        <v>0</v>
      </c>
      <c r="BE64" s="521">
        <v>0</v>
      </c>
      <c r="BF64" s="518">
        <v>191</v>
      </c>
      <c r="BG64" s="519">
        <v>46</v>
      </c>
      <c r="BH64" s="520">
        <v>224</v>
      </c>
      <c r="BI64" s="519">
        <v>54</v>
      </c>
      <c r="BJ64" s="522">
        <v>0</v>
      </c>
      <c r="BK64" s="521">
        <v>0</v>
      </c>
    </row>
    <row r="65" spans="1:63" ht="20.100000000000001" customHeight="1" x14ac:dyDescent="0.2">
      <c r="A65" s="469" t="s">
        <v>300</v>
      </c>
      <c r="B65" s="470" t="s">
        <v>765</v>
      </c>
      <c r="C65" s="462" t="s">
        <v>127</v>
      </c>
      <c r="D65" s="523">
        <v>0</v>
      </c>
      <c r="E65" s="524">
        <v>0</v>
      </c>
      <c r="F65" s="524">
        <v>0</v>
      </c>
      <c r="G65" s="525">
        <v>0</v>
      </c>
      <c r="H65" s="523">
        <v>0</v>
      </c>
      <c r="I65" s="524">
        <v>0</v>
      </c>
      <c r="J65" s="524">
        <v>0</v>
      </c>
      <c r="K65" s="525">
        <v>0</v>
      </c>
      <c r="L65" s="523">
        <v>0</v>
      </c>
      <c r="M65" s="524">
        <v>0</v>
      </c>
      <c r="N65" s="524">
        <v>0</v>
      </c>
      <c r="O65" s="525">
        <v>0</v>
      </c>
      <c r="P65" s="523">
        <v>0</v>
      </c>
      <c r="Q65" s="524">
        <v>0</v>
      </c>
      <c r="R65" s="524">
        <v>0</v>
      </c>
      <c r="S65" s="524">
        <v>0</v>
      </c>
      <c r="T65" s="526">
        <v>0</v>
      </c>
      <c r="U65" s="525">
        <v>0</v>
      </c>
      <c r="V65" s="523">
        <v>0</v>
      </c>
      <c r="W65" s="524">
        <v>0</v>
      </c>
      <c r="X65" s="524">
        <v>0</v>
      </c>
      <c r="Y65" s="524">
        <v>0</v>
      </c>
      <c r="Z65" s="524">
        <v>0</v>
      </c>
      <c r="AA65" s="525">
        <v>0</v>
      </c>
      <c r="AB65" s="523">
        <v>0</v>
      </c>
      <c r="AC65" s="524">
        <v>0</v>
      </c>
      <c r="AD65" s="524">
        <v>0</v>
      </c>
      <c r="AE65" s="524">
        <v>0</v>
      </c>
      <c r="AF65" s="524">
        <v>0</v>
      </c>
      <c r="AG65" s="525">
        <v>0</v>
      </c>
      <c r="AH65" s="523">
        <v>0</v>
      </c>
      <c r="AI65" s="524">
        <v>0</v>
      </c>
      <c r="AJ65" s="524">
        <v>0</v>
      </c>
      <c r="AK65" s="524">
        <v>0</v>
      </c>
      <c r="AL65" s="524">
        <v>0</v>
      </c>
      <c r="AM65" s="525">
        <v>0</v>
      </c>
      <c r="AN65" s="523">
        <v>0</v>
      </c>
      <c r="AO65" s="524">
        <v>0</v>
      </c>
      <c r="AP65" s="524">
        <v>0</v>
      </c>
      <c r="AQ65" s="524">
        <v>0</v>
      </c>
      <c r="AR65" s="524">
        <v>0</v>
      </c>
      <c r="AS65" s="525">
        <v>0</v>
      </c>
      <c r="AT65" s="523">
        <v>0</v>
      </c>
      <c r="AU65" s="524">
        <v>0</v>
      </c>
      <c r="AV65" s="524">
        <v>0</v>
      </c>
      <c r="AW65" s="524">
        <v>0</v>
      </c>
      <c r="AX65" s="524">
        <v>0</v>
      </c>
      <c r="AY65" s="525">
        <v>0</v>
      </c>
      <c r="AZ65" s="518">
        <v>14</v>
      </c>
      <c r="BA65" s="519">
        <v>35</v>
      </c>
      <c r="BB65" s="520">
        <v>26</v>
      </c>
      <c r="BC65" s="519">
        <v>65</v>
      </c>
      <c r="BD65" s="522">
        <v>0</v>
      </c>
      <c r="BE65" s="521">
        <v>0</v>
      </c>
      <c r="BF65" s="518">
        <v>37</v>
      </c>
      <c r="BG65" s="519">
        <v>36.6</v>
      </c>
      <c r="BH65" s="520">
        <v>64</v>
      </c>
      <c r="BI65" s="519">
        <v>63.4</v>
      </c>
      <c r="BJ65" s="522">
        <v>0</v>
      </c>
      <c r="BK65" s="521">
        <v>0</v>
      </c>
    </row>
    <row r="66" spans="1:63" ht="20.100000000000001" customHeight="1" x14ac:dyDescent="0.2">
      <c r="A66" s="469" t="s">
        <v>300</v>
      </c>
      <c r="B66" s="470" t="s">
        <v>467</v>
      </c>
      <c r="C66" s="462" t="s">
        <v>127</v>
      </c>
      <c r="D66" s="518">
        <v>166</v>
      </c>
      <c r="E66" s="519">
        <v>46.2</v>
      </c>
      <c r="F66" s="520">
        <v>193</v>
      </c>
      <c r="G66" s="521">
        <v>53.8</v>
      </c>
      <c r="H66" s="518">
        <v>169</v>
      </c>
      <c r="I66" s="519">
        <v>45.6</v>
      </c>
      <c r="J66" s="520">
        <v>202</v>
      </c>
      <c r="K66" s="521">
        <v>54.4</v>
      </c>
      <c r="L66" s="518">
        <v>181</v>
      </c>
      <c r="M66" s="519">
        <v>46.8</v>
      </c>
      <c r="N66" s="520">
        <v>206</v>
      </c>
      <c r="O66" s="521">
        <v>53.2</v>
      </c>
      <c r="P66" s="518">
        <v>185</v>
      </c>
      <c r="Q66" s="519">
        <v>46</v>
      </c>
      <c r="R66" s="520">
        <v>217</v>
      </c>
      <c r="S66" s="519">
        <v>54</v>
      </c>
      <c r="T66" s="471">
        <v>0</v>
      </c>
      <c r="U66" s="521">
        <v>0</v>
      </c>
      <c r="V66" s="518">
        <v>180</v>
      </c>
      <c r="W66" s="519">
        <v>44.4</v>
      </c>
      <c r="X66" s="520">
        <v>225</v>
      </c>
      <c r="Y66" s="519">
        <v>55.6</v>
      </c>
      <c r="Z66" s="522">
        <v>0</v>
      </c>
      <c r="AA66" s="521">
        <v>0</v>
      </c>
      <c r="AB66" s="518">
        <v>162</v>
      </c>
      <c r="AC66" s="519">
        <v>39.9</v>
      </c>
      <c r="AD66" s="520">
        <v>244</v>
      </c>
      <c r="AE66" s="519">
        <v>60.1</v>
      </c>
      <c r="AF66" s="522">
        <v>0</v>
      </c>
      <c r="AG66" s="521">
        <v>0</v>
      </c>
      <c r="AH66" s="518">
        <v>165</v>
      </c>
      <c r="AI66" s="519">
        <v>39.9</v>
      </c>
      <c r="AJ66" s="520">
        <v>249</v>
      </c>
      <c r="AK66" s="519">
        <v>60.1</v>
      </c>
      <c r="AL66" s="522">
        <v>0</v>
      </c>
      <c r="AM66" s="521">
        <v>0</v>
      </c>
      <c r="AN66" s="518">
        <v>171</v>
      </c>
      <c r="AO66" s="519">
        <v>40.700000000000003</v>
      </c>
      <c r="AP66" s="520">
        <v>249</v>
      </c>
      <c r="AQ66" s="519">
        <v>59.3</v>
      </c>
      <c r="AR66" s="522">
        <v>0</v>
      </c>
      <c r="AS66" s="521">
        <v>0</v>
      </c>
      <c r="AT66" s="518">
        <v>174</v>
      </c>
      <c r="AU66" s="519">
        <v>41.6</v>
      </c>
      <c r="AV66" s="520">
        <v>244</v>
      </c>
      <c r="AW66" s="519">
        <v>58.4</v>
      </c>
      <c r="AX66" s="522">
        <v>0</v>
      </c>
      <c r="AY66" s="521">
        <v>0</v>
      </c>
      <c r="AZ66" s="518">
        <v>182</v>
      </c>
      <c r="BA66" s="519">
        <v>43</v>
      </c>
      <c r="BB66" s="520">
        <v>241</v>
      </c>
      <c r="BC66" s="519">
        <v>57</v>
      </c>
      <c r="BD66" s="522">
        <v>0</v>
      </c>
      <c r="BE66" s="521">
        <v>0</v>
      </c>
      <c r="BF66" s="518">
        <v>173</v>
      </c>
      <c r="BG66" s="519">
        <v>41.3</v>
      </c>
      <c r="BH66" s="520">
        <v>246</v>
      </c>
      <c r="BI66" s="519">
        <v>58.7</v>
      </c>
      <c r="BJ66" s="522">
        <v>0</v>
      </c>
      <c r="BK66" s="521">
        <v>0</v>
      </c>
    </row>
    <row r="67" spans="1:63" ht="20.100000000000001" customHeight="1" x14ac:dyDescent="0.2">
      <c r="A67" s="469" t="s">
        <v>300</v>
      </c>
      <c r="B67" s="470" t="s">
        <v>468</v>
      </c>
      <c r="C67" s="462" t="s">
        <v>127</v>
      </c>
      <c r="D67" s="518">
        <v>212</v>
      </c>
      <c r="E67" s="519">
        <v>51.6</v>
      </c>
      <c r="F67" s="520">
        <v>199</v>
      </c>
      <c r="G67" s="521">
        <v>48.4</v>
      </c>
      <c r="H67" s="518">
        <v>209</v>
      </c>
      <c r="I67" s="519">
        <v>50.5</v>
      </c>
      <c r="J67" s="520">
        <v>205</v>
      </c>
      <c r="K67" s="521">
        <v>49.5</v>
      </c>
      <c r="L67" s="518">
        <v>212</v>
      </c>
      <c r="M67" s="519">
        <v>51</v>
      </c>
      <c r="N67" s="520">
        <v>204</v>
      </c>
      <c r="O67" s="521">
        <v>49</v>
      </c>
      <c r="P67" s="518">
        <v>209</v>
      </c>
      <c r="Q67" s="519">
        <v>50</v>
      </c>
      <c r="R67" s="520">
        <v>209</v>
      </c>
      <c r="S67" s="519">
        <v>50</v>
      </c>
      <c r="T67" s="471">
        <v>0</v>
      </c>
      <c r="U67" s="521">
        <v>0</v>
      </c>
      <c r="V67" s="518">
        <v>201</v>
      </c>
      <c r="W67" s="519">
        <v>47.1</v>
      </c>
      <c r="X67" s="520">
        <v>226</v>
      </c>
      <c r="Y67" s="519">
        <v>52.9</v>
      </c>
      <c r="Z67" s="522">
        <v>0</v>
      </c>
      <c r="AA67" s="521">
        <v>0</v>
      </c>
      <c r="AB67" s="518">
        <v>203</v>
      </c>
      <c r="AC67" s="519">
        <v>46.8</v>
      </c>
      <c r="AD67" s="520">
        <v>231</v>
      </c>
      <c r="AE67" s="519">
        <v>53.2</v>
      </c>
      <c r="AF67" s="522">
        <v>0</v>
      </c>
      <c r="AG67" s="521">
        <v>0</v>
      </c>
      <c r="AH67" s="518">
        <v>200</v>
      </c>
      <c r="AI67" s="519">
        <v>47.8</v>
      </c>
      <c r="AJ67" s="520">
        <v>218</v>
      </c>
      <c r="AK67" s="519">
        <v>52.2</v>
      </c>
      <c r="AL67" s="522">
        <v>0</v>
      </c>
      <c r="AM67" s="521">
        <v>0</v>
      </c>
      <c r="AN67" s="518">
        <v>193</v>
      </c>
      <c r="AO67" s="519">
        <v>45.8</v>
      </c>
      <c r="AP67" s="520">
        <v>228</v>
      </c>
      <c r="AQ67" s="519">
        <v>54.2</v>
      </c>
      <c r="AR67" s="522">
        <v>0</v>
      </c>
      <c r="AS67" s="521">
        <v>0</v>
      </c>
      <c r="AT67" s="518">
        <v>178</v>
      </c>
      <c r="AU67" s="519">
        <v>42.7</v>
      </c>
      <c r="AV67" s="520">
        <v>239</v>
      </c>
      <c r="AW67" s="519">
        <v>57.3</v>
      </c>
      <c r="AX67" s="522">
        <v>0</v>
      </c>
      <c r="AY67" s="521">
        <v>0</v>
      </c>
      <c r="AZ67" s="518">
        <v>185</v>
      </c>
      <c r="BA67" s="519">
        <v>43.5</v>
      </c>
      <c r="BB67" s="520">
        <v>240</v>
      </c>
      <c r="BC67" s="519">
        <v>56.5</v>
      </c>
      <c r="BD67" s="522">
        <v>0</v>
      </c>
      <c r="BE67" s="521">
        <v>0</v>
      </c>
      <c r="BF67" s="518">
        <v>174</v>
      </c>
      <c r="BG67" s="519">
        <v>41</v>
      </c>
      <c r="BH67" s="520">
        <v>250</v>
      </c>
      <c r="BI67" s="519">
        <v>59</v>
      </c>
      <c r="BJ67" s="522">
        <v>0</v>
      </c>
      <c r="BK67" s="521">
        <v>0</v>
      </c>
    </row>
    <row r="68" spans="1:63" ht="20.100000000000001" customHeight="1" x14ac:dyDescent="0.2">
      <c r="A68" s="469" t="s">
        <v>309</v>
      </c>
      <c r="B68" s="470" t="s">
        <v>469</v>
      </c>
      <c r="C68" s="462" t="s">
        <v>132</v>
      </c>
      <c r="D68" s="518">
        <v>109</v>
      </c>
      <c r="E68" s="519">
        <v>75.7</v>
      </c>
      <c r="F68" s="520">
        <v>35</v>
      </c>
      <c r="G68" s="521">
        <v>24.3</v>
      </c>
      <c r="H68" s="518">
        <v>172</v>
      </c>
      <c r="I68" s="519">
        <v>77.099999999999994</v>
      </c>
      <c r="J68" s="520">
        <v>51</v>
      </c>
      <c r="K68" s="521">
        <v>22.9</v>
      </c>
      <c r="L68" s="518">
        <v>213</v>
      </c>
      <c r="M68" s="519">
        <v>70.3</v>
      </c>
      <c r="N68" s="520">
        <v>90</v>
      </c>
      <c r="O68" s="521">
        <v>29.7</v>
      </c>
      <c r="P68" s="518">
        <v>205</v>
      </c>
      <c r="Q68" s="519">
        <v>64.099999999999994</v>
      </c>
      <c r="R68" s="520">
        <v>113</v>
      </c>
      <c r="S68" s="519">
        <v>35.299999999999997</v>
      </c>
      <c r="T68" s="471">
        <v>2</v>
      </c>
      <c r="U68" s="521">
        <v>0.6</v>
      </c>
      <c r="V68" s="518">
        <v>198</v>
      </c>
      <c r="W68" s="519">
        <v>60.9</v>
      </c>
      <c r="X68" s="520">
        <v>127</v>
      </c>
      <c r="Y68" s="519">
        <v>39.1</v>
      </c>
      <c r="Z68" s="522">
        <v>0</v>
      </c>
      <c r="AA68" s="521">
        <v>0</v>
      </c>
      <c r="AB68" s="518">
        <v>182</v>
      </c>
      <c r="AC68" s="519">
        <v>55.2</v>
      </c>
      <c r="AD68" s="520">
        <v>148</v>
      </c>
      <c r="AE68" s="519">
        <v>44.8</v>
      </c>
      <c r="AF68" s="522">
        <v>0</v>
      </c>
      <c r="AG68" s="521">
        <v>0</v>
      </c>
      <c r="AH68" s="518">
        <v>193</v>
      </c>
      <c r="AI68" s="519">
        <v>55.5</v>
      </c>
      <c r="AJ68" s="520">
        <v>155</v>
      </c>
      <c r="AK68" s="519">
        <v>44.5</v>
      </c>
      <c r="AL68" s="522">
        <v>0</v>
      </c>
      <c r="AM68" s="521">
        <v>0</v>
      </c>
      <c r="AN68" s="518">
        <v>202</v>
      </c>
      <c r="AO68" s="519">
        <v>55.3</v>
      </c>
      <c r="AP68" s="520">
        <v>163</v>
      </c>
      <c r="AQ68" s="519">
        <v>44.7</v>
      </c>
      <c r="AR68" s="522">
        <v>0</v>
      </c>
      <c r="AS68" s="521">
        <v>0</v>
      </c>
      <c r="AT68" s="518">
        <v>204</v>
      </c>
      <c r="AU68" s="519">
        <v>53.3</v>
      </c>
      <c r="AV68" s="520">
        <v>179</v>
      </c>
      <c r="AW68" s="519">
        <v>46.7</v>
      </c>
      <c r="AX68" s="522">
        <v>0</v>
      </c>
      <c r="AY68" s="521">
        <v>0</v>
      </c>
      <c r="AZ68" s="518">
        <v>206</v>
      </c>
      <c r="BA68" s="519">
        <v>51.4</v>
      </c>
      <c r="BB68" s="520">
        <v>195</v>
      </c>
      <c r="BC68" s="519">
        <v>48.6</v>
      </c>
      <c r="BD68" s="522">
        <v>0</v>
      </c>
      <c r="BE68" s="521">
        <v>0</v>
      </c>
      <c r="BF68" s="518">
        <v>204</v>
      </c>
      <c r="BG68" s="519">
        <v>50.9</v>
      </c>
      <c r="BH68" s="520">
        <v>197</v>
      </c>
      <c r="BI68" s="519">
        <v>49.1</v>
      </c>
      <c r="BJ68" s="522">
        <v>0</v>
      </c>
      <c r="BK68" s="521">
        <v>0</v>
      </c>
    </row>
    <row r="69" spans="1:63" ht="20.100000000000001" customHeight="1" x14ac:dyDescent="0.2">
      <c r="A69" s="469" t="s">
        <v>309</v>
      </c>
      <c r="B69" s="470" t="s">
        <v>470</v>
      </c>
      <c r="C69" s="462" t="s">
        <v>127</v>
      </c>
      <c r="D69" s="518" t="s">
        <v>496</v>
      </c>
      <c r="E69" s="519" t="s">
        <v>496</v>
      </c>
      <c r="F69" s="520" t="s">
        <v>496</v>
      </c>
      <c r="G69" s="521" t="s">
        <v>496</v>
      </c>
      <c r="H69" s="518">
        <v>16</v>
      </c>
      <c r="I69" s="519">
        <v>80</v>
      </c>
      <c r="J69" s="520">
        <v>4</v>
      </c>
      <c r="K69" s="521">
        <v>20</v>
      </c>
      <c r="L69" s="518">
        <v>33</v>
      </c>
      <c r="M69" s="519">
        <v>76.7</v>
      </c>
      <c r="N69" s="520">
        <v>10</v>
      </c>
      <c r="O69" s="521">
        <v>23.3</v>
      </c>
      <c r="P69" s="518">
        <v>50</v>
      </c>
      <c r="Q69" s="519">
        <v>70.400000000000006</v>
      </c>
      <c r="R69" s="520">
        <v>21</v>
      </c>
      <c r="S69" s="519">
        <v>29.6</v>
      </c>
      <c r="T69" s="471">
        <v>0</v>
      </c>
      <c r="U69" s="521">
        <v>0</v>
      </c>
      <c r="V69" s="518">
        <v>81</v>
      </c>
      <c r="W69" s="519">
        <v>69.2</v>
      </c>
      <c r="X69" s="520">
        <v>35</v>
      </c>
      <c r="Y69" s="519">
        <v>29.9</v>
      </c>
      <c r="Z69" s="522">
        <v>1</v>
      </c>
      <c r="AA69" s="521">
        <v>0.9</v>
      </c>
      <c r="AB69" s="518">
        <v>105</v>
      </c>
      <c r="AC69" s="519">
        <v>71.400000000000006</v>
      </c>
      <c r="AD69" s="520">
        <v>41</v>
      </c>
      <c r="AE69" s="519">
        <v>27.9</v>
      </c>
      <c r="AF69" s="522">
        <v>1</v>
      </c>
      <c r="AG69" s="521">
        <v>0.7</v>
      </c>
      <c r="AH69" s="518">
        <v>117</v>
      </c>
      <c r="AI69" s="519">
        <v>67.599999999999994</v>
      </c>
      <c r="AJ69" s="520">
        <v>56</v>
      </c>
      <c r="AK69" s="519">
        <v>32.4</v>
      </c>
      <c r="AL69" s="522">
        <v>0</v>
      </c>
      <c r="AM69" s="521">
        <v>0</v>
      </c>
      <c r="AN69" s="518">
        <v>139</v>
      </c>
      <c r="AO69" s="519">
        <v>72</v>
      </c>
      <c r="AP69" s="520">
        <v>54</v>
      </c>
      <c r="AQ69" s="519">
        <v>28</v>
      </c>
      <c r="AR69" s="522">
        <v>0</v>
      </c>
      <c r="AS69" s="521">
        <v>0</v>
      </c>
      <c r="AT69" s="518">
        <v>131</v>
      </c>
      <c r="AU69" s="519">
        <v>65.5</v>
      </c>
      <c r="AV69" s="520">
        <v>69</v>
      </c>
      <c r="AW69" s="519">
        <v>34.5</v>
      </c>
      <c r="AX69" s="522">
        <v>0</v>
      </c>
      <c r="AY69" s="521">
        <v>0</v>
      </c>
      <c r="AZ69" s="518">
        <v>129</v>
      </c>
      <c r="BA69" s="519">
        <v>65.2</v>
      </c>
      <c r="BB69" s="520">
        <v>69</v>
      </c>
      <c r="BC69" s="519">
        <v>34.799999999999997</v>
      </c>
      <c r="BD69" s="522">
        <v>0</v>
      </c>
      <c r="BE69" s="521">
        <v>0</v>
      </c>
      <c r="BF69" s="518">
        <v>127</v>
      </c>
      <c r="BG69" s="519">
        <v>63.5</v>
      </c>
      <c r="BH69" s="520">
        <v>73</v>
      </c>
      <c r="BI69" s="519">
        <v>36.5</v>
      </c>
      <c r="BJ69" s="522">
        <v>0</v>
      </c>
      <c r="BK69" s="521">
        <v>0</v>
      </c>
    </row>
    <row r="70" spans="1:63" ht="20.100000000000001" customHeight="1" x14ac:dyDescent="0.2">
      <c r="A70" s="469" t="s">
        <v>314</v>
      </c>
      <c r="B70" s="470" t="s">
        <v>493</v>
      </c>
      <c r="C70" s="462" t="s">
        <v>127</v>
      </c>
      <c r="D70" s="518">
        <v>195</v>
      </c>
      <c r="E70" s="519">
        <v>51</v>
      </c>
      <c r="F70" s="520">
        <v>187</v>
      </c>
      <c r="G70" s="521">
        <v>49</v>
      </c>
      <c r="H70" s="518">
        <v>190</v>
      </c>
      <c r="I70" s="519">
        <v>50.8</v>
      </c>
      <c r="J70" s="520">
        <v>184</v>
      </c>
      <c r="K70" s="521">
        <v>49.2</v>
      </c>
      <c r="L70" s="518">
        <v>190</v>
      </c>
      <c r="M70" s="519">
        <v>50.5</v>
      </c>
      <c r="N70" s="520">
        <v>186</v>
      </c>
      <c r="O70" s="521">
        <v>49.5</v>
      </c>
      <c r="P70" s="518">
        <v>217</v>
      </c>
      <c r="Q70" s="519">
        <v>55.4</v>
      </c>
      <c r="R70" s="520">
        <v>175</v>
      </c>
      <c r="S70" s="519">
        <v>44.6</v>
      </c>
      <c r="T70" s="471">
        <v>0</v>
      </c>
      <c r="U70" s="521">
        <v>0</v>
      </c>
      <c r="V70" s="518">
        <v>197</v>
      </c>
      <c r="W70" s="519">
        <v>49.4</v>
      </c>
      <c r="X70" s="520">
        <v>201</v>
      </c>
      <c r="Y70" s="519">
        <v>50.4</v>
      </c>
      <c r="Z70" s="522">
        <v>1</v>
      </c>
      <c r="AA70" s="521">
        <v>0.3</v>
      </c>
      <c r="AB70" s="518">
        <v>200</v>
      </c>
      <c r="AC70" s="519">
        <v>49.1</v>
      </c>
      <c r="AD70" s="520">
        <v>207</v>
      </c>
      <c r="AE70" s="519">
        <v>50.9</v>
      </c>
      <c r="AF70" s="522">
        <v>0</v>
      </c>
      <c r="AG70" s="521">
        <v>0</v>
      </c>
      <c r="AH70" s="518">
        <v>200</v>
      </c>
      <c r="AI70" s="519">
        <v>49.4</v>
      </c>
      <c r="AJ70" s="520">
        <v>205</v>
      </c>
      <c r="AK70" s="519">
        <v>50.6</v>
      </c>
      <c r="AL70" s="522">
        <v>0</v>
      </c>
      <c r="AM70" s="521">
        <v>0</v>
      </c>
      <c r="AN70" s="518">
        <v>195</v>
      </c>
      <c r="AO70" s="519">
        <v>47.4</v>
      </c>
      <c r="AP70" s="520">
        <v>216</v>
      </c>
      <c r="AQ70" s="519">
        <v>52.6</v>
      </c>
      <c r="AR70" s="522">
        <v>0</v>
      </c>
      <c r="AS70" s="521">
        <v>0</v>
      </c>
      <c r="AT70" s="518">
        <v>202</v>
      </c>
      <c r="AU70" s="519">
        <v>49.3</v>
      </c>
      <c r="AV70" s="520">
        <v>208</v>
      </c>
      <c r="AW70" s="519">
        <v>50.7</v>
      </c>
      <c r="AX70" s="522">
        <v>0</v>
      </c>
      <c r="AY70" s="521">
        <v>0</v>
      </c>
      <c r="AZ70" s="518">
        <v>200</v>
      </c>
      <c r="BA70" s="519">
        <v>48.9</v>
      </c>
      <c r="BB70" s="520">
        <v>209</v>
      </c>
      <c r="BC70" s="519">
        <v>51.1</v>
      </c>
      <c r="BD70" s="522">
        <v>0</v>
      </c>
      <c r="BE70" s="521">
        <v>0</v>
      </c>
      <c r="BF70" s="518">
        <v>185</v>
      </c>
      <c r="BG70" s="519">
        <v>45.2</v>
      </c>
      <c r="BH70" s="520">
        <v>224</v>
      </c>
      <c r="BI70" s="519">
        <v>54.8</v>
      </c>
      <c r="BJ70" s="522">
        <v>0</v>
      </c>
      <c r="BK70" s="521">
        <v>0</v>
      </c>
    </row>
    <row r="71" spans="1:63" ht="20.100000000000001" customHeight="1" x14ac:dyDescent="0.2">
      <c r="A71" s="469" t="s">
        <v>317</v>
      </c>
      <c r="B71" s="470" t="s">
        <v>472</v>
      </c>
      <c r="C71" s="462" t="s">
        <v>127</v>
      </c>
      <c r="D71" s="518">
        <v>153</v>
      </c>
      <c r="E71" s="519">
        <v>58.8</v>
      </c>
      <c r="F71" s="520">
        <v>107</v>
      </c>
      <c r="G71" s="521">
        <v>41.2</v>
      </c>
      <c r="H71" s="518">
        <v>153</v>
      </c>
      <c r="I71" s="519">
        <v>58.6</v>
      </c>
      <c r="J71" s="520">
        <v>108</v>
      </c>
      <c r="K71" s="521">
        <v>41.4</v>
      </c>
      <c r="L71" s="518">
        <v>149</v>
      </c>
      <c r="M71" s="519">
        <v>56.4</v>
      </c>
      <c r="N71" s="520">
        <v>115</v>
      </c>
      <c r="O71" s="521">
        <v>43.6</v>
      </c>
      <c r="P71" s="518">
        <v>140</v>
      </c>
      <c r="Q71" s="519">
        <v>53.6</v>
      </c>
      <c r="R71" s="520">
        <v>121</v>
      </c>
      <c r="S71" s="519">
        <v>46.4</v>
      </c>
      <c r="T71" s="471">
        <v>0</v>
      </c>
      <c r="U71" s="521">
        <v>0</v>
      </c>
      <c r="V71" s="518">
        <v>129</v>
      </c>
      <c r="W71" s="519">
        <v>49.2</v>
      </c>
      <c r="X71" s="520">
        <v>133</v>
      </c>
      <c r="Y71" s="519">
        <v>50.8</v>
      </c>
      <c r="Z71" s="522">
        <v>0</v>
      </c>
      <c r="AA71" s="521">
        <v>0</v>
      </c>
      <c r="AB71" s="518">
        <v>129</v>
      </c>
      <c r="AC71" s="519">
        <v>48.7</v>
      </c>
      <c r="AD71" s="520">
        <v>136</v>
      </c>
      <c r="AE71" s="519">
        <v>51.3</v>
      </c>
      <c r="AF71" s="522">
        <v>0</v>
      </c>
      <c r="AG71" s="521">
        <v>0</v>
      </c>
      <c r="AH71" s="518">
        <v>131</v>
      </c>
      <c r="AI71" s="519">
        <v>48.7</v>
      </c>
      <c r="AJ71" s="520">
        <v>138</v>
      </c>
      <c r="AK71" s="519">
        <v>51.3</v>
      </c>
      <c r="AL71" s="522">
        <v>0</v>
      </c>
      <c r="AM71" s="521">
        <v>0</v>
      </c>
      <c r="AN71" s="518">
        <v>137</v>
      </c>
      <c r="AO71" s="519">
        <v>51.7</v>
      </c>
      <c r="AP71" s="520">
        <v>127</v>
      </c>
      <c r="AQ71" s="519">
        <v>47.9</v>
      </c>
      <c r="AR71" s="522">
        <v>1</v>
      </c>
      <c r="AS71" s="521">
        <v>0.4</v>
      </c>
      <c r="AT71" s="518">
        <v>135</v>
      </c>
      <c r="AU71" s="519">
        <v>50.8</v>
      </c>
      <c r="AV71" s="520">
        <v>130</v>
      </c>
      <c r="AW71" s="519">
        <v>48.9</v>
      </c>
      <c r="AX71" s="522">
        <v>1</v>
      </c>
      <c r="AY71" s="521">
        <v>0.4</v>
      </c>
      <c r="AZ71" s="518">
        <v>138</v>
      </c>
      <c r="BA71" s="519">
        <v>51.5</v>
      </c>
      <c r="BB71" s="520">
        <v>129</v>
      </c>
      <c r="BC71" s="519">
        <v>48.1</v>
      </c>
      <c r="BD71" s="522">
        <v>1</v>
      </c>
      <c r="BE71" s="521">
        <v>0.4</v>
      </c>
      <c r="BF71" s="518">
        <v>115</v>
      </c>
      <c r="BG71" s="519">
        <v>43.1</v>
      </c>
      <c r="BH71" s="520">
        <v>151</v>
      </c>
      <c r="BI71" s="519">
        <v>56.6</v>
      </c>
      <c r="BJ71" s="522">
        <v>1</v>
      </c>
      <c r="BK71" s="521">
        <v>0.4</v>
      </c>
    </row>
    <row r="72" spans="1:63" ht="20.100000000000001" customHeight="1" x14ac:dyDescent="0.2">
      <c r="A72" s="469" t="s">
        <v>320</v>
      </c>
      <c r="B72" s="470" t="s">
        <v>473</v>
      </c>
      <c r="C72" s="462" t="s">
        <v>127</v>
      </c>
      <c r="D72" s="518">
        <v>95</v>
      </c>
      <c r="E72" s="519">
        <v>46.6</v>
      </c>
      <c r="F72" s="520">
        <v>109</v>
      </c>
      <c r="G72" s="521">
        <v>53.4</v>
      </c>
      <c r="H72" s="518">
        <v>103</v>
      </c>
      <c r="I72" s="519">
        <v>47.2</v>
      </c>
      <c r="J72" s="520">
        <v>115</v>
      </c>
      <c r="K72" s="521">
        <v>52.8</v>
      </c>
      <c r="L72" s="518">
        <v>104</v>
      </c>
      <c r="M72" s="519">
        <v>46.6</v>
      </c>
      <c r="N72" s="520">
        <v>119</v>
      </c>
      <c r="O72" s="521">
        <v>53.4</v>
      </c>
      <c r="P72" s="518">
        <v>108</v>
      </c>
      <c r="Q72" s="519">
        <v>49.3</v>
      </c>
      <c r="R72" s="520">
        <v>111</v>
      </c>
      <c r="S72" s="519">
        <v>50.7</v>
      </c>
      <c r="T72" s="471">
        <v>0</v>
      </c>
      <c r="U72" s="521">
        <v>0</v>
      </c>
      <c r="V72" s="518">
        <v>104</v>
      </c>
      <c r="W72" s="519">
        <v>49.1</v>
      </c>
      <c r="X72" s="520">
        <v>108</v>
      </c>
      <c r="Y72" s="519">
        <v>50.9</v>
      </c>
      <c r="Z72" s="522">
        <v>0</v>
      </c>
      <c r="AA72" s="521">
        <v>0</v>
      </c>
      <c r="AB72" s="518">
        <v>102</v>
      </c>
      <c r="AC72" s="519">
        <v>50.5</v>
      </c>
      <c r="AD72" s="520">
        <v>100</v>
      </c>
      <c r="AE72" s="519">
        <v>49.5</v>
      </c>
      <c r="AF72" s="522">
        <v>0</v>
      </c>
      <c r="AG72" s="521">
        <v>0</v>
      </c>
      <c r="AH72" s="518">
        <v>95</v>
      </c>
      <c r="AI72" s="519">
        <v>50</v>
      </c>
      <c r="AJ72" s="520">
        <v>95</v>
      </c>
      <c r="AK72" s="519">
        <v>50</v>
      </c>
      <c r="AL72" s="522">
        <v>0</v>
      </c>
      <c r="AM72" s="521">
        <v>0</v>
      </c>
      <c r="AN72" s="518">
        <v>94</v>
      </c>
      <c r="AO72" s="519">
        <v>50.8</v>
      </c>
      <c r="AP72" s="520">
        <v>91</v>
      </c>
      <c r="AQ72" s="519">
        <v>49.2</v>
      </c>
      <c r="AR72" s="522">
        <v>0</v>
      </c>
      <c r="AS72" s="521">
        <v>0</v>
      </c>
      <c r="AT72" s="518">
        <v>96</v>
      </c>
      <c r="AU72" s="519">
        <v>51.6</v>
      </c>
      <c r="AV72" s="520">
        <v>90</v>
      </c>
      <c r="AW72" s="519">
        <v>48.4</v>
      </c>
      <c r="AX72" s="522">
        <v>0</v>
      </c>
      <c r="AY72" s="521">
        <v>0</v>
      </c>
      <c r="AZ72" s="518">
        <v>89</v>
      </c>
      <c r="BA72" s="519">
        <v>47.8</v>
      </c>
      <c r="BB72" s="520">
        <v>97</v>
      </c>
      <c r="BC72" s="519">
        <v>52.2</v>
      </c>
      <c r="BD72" s="522">
        <v>0</v>
      </c>
      <c r="BE72" s="521">
        <v>0</v>
      </c>
      <c r="BF72" s="518">
        <v>94</v>
      </c>
      <c r="BG72" s="519">
        <v>50.3</v>
      </c>
      <c r="BH72" s="520">
        <v>93</v>
      </c>
      <c r="BI72" s="519">
        <v>49.7</v>
      </c>
      <c r="BJ72" s="522">
        <v>0</v>
      </c>
      <c r="BK72" s="521">
        <v>0</v>
      </c>
    </row>
    <row r="73" spans="1:63" ht="20.100000000000001" customHeight="1" x14ac:dyDescent="0.2">
      <c r="A73" s="469" t="s">
        <v>323</v>
      </c>
      <c r="B73" s="470" t="s">
        <v>474</v>
      </c>
      <c r="C73" s="462" t="s">
        <v>283</v>
      </c>
      <c r="D73" s="518">
        <v>182</v>
      </c>
      <c r="E73" s="519">
        <v>56.7</v>
      </c>
      <c r="F73" s="520">
        <v>139</v>
      </c>
      <c r="G73" s="521">
        <v>43.3</v>
      </c>
      <c r="H73" s="518">
        <v>196</v>
      </c>
      <c r="I73" s="519">
        <v>57</v>
      </c>
      <c r="J73" s="520">
        <v>148</v>
      </c>
      <c r="K73" s="521">
        <v>43</v>
      </c>
      <c r="L73" s="518">
        <v>201</v>
      </c>
      <c r="M73" s="519">
        <v>54.5</v>
      </c>
      <c r="N73" s="520">
        <v>168</v>
      </c>
      <c r="O73" s="521">
        <v>45.5</v>
      </c>
      <c r="P73" s="518">
        <v>193</v>
      </c>
      <c r="Q73" s="519">
        <v>50.1</v>
      </c>
      <c r="R73" s="520">
        <v>192</v>
      </c>
      <c r="S73" s="519">
        <v>49.9</v>
      </c>
      <c r="T73" s="471">
        <v>0</v>
      </c>
      <c r="U73" s="521">
        <v>0</v>
      </c>
      <c r="V73" s="518">
        <v>198</v>
      </c>
      <c r="W73" s="519">
        <v>49.3</v>
      </c>
      <c r="X73" s="520">
        <v>203</v>
      </c>
      <c r="Y73" s="519">
        <v>50.5</v>
      </c>
      <c r="Z73" s="522">
        <v>1</v>
      </c>
      <c r="AA73" s="521">
        <v>0.2</v>
      </c>
      <c r="AB73" s="518">
        <v>195</v>
      </c>
      <c r="AC73" s="519">
        <v>49</v>
      </c>
      <c r="AD73" s="520">
        <v>203</v>
      </c>
      <c r="AE73" s="519">
        <v>51</v>
      </c>
      <c r="AF73" s="522">
        <v>0</v>
      </c>
      <c r="AG73" s="521">
        <v>0</v>
      </c>
      <c r="AH73" s="518">
        <v>194</v>
      </c>
      <c r="AI73" s="519">
        <v>48.9</v>
      </c>
      <c r="AJ73" s="520">
        <v>203</v>
      </c>
      <c r="AK73" s="519">
        <v>51.1</v>
      </c>
      <c r="AL73" s="522">
        <v>0</v>
      </c>
      <c r="AM73" s="521">
        <v>0</v>
      </c>
      <c r="AN73" s="518">
        <v>194</v>
      </c>
      <c r="AO73" s="519">
        <v>49</v>
      </c>
      <c r="AP73" s="520">
        <v>202</v>
      </c>
      <c r="AQ73" s="519">
        <v>51</v>
      </c>
      <c r="AR73" s="522">
        <v>0</v>
      </c>
      <c r="AS73" s="521">
        <v>0</v>
      </c>
      <c r="AT73" s="518">
        <v>194</v>
      </c>
      <c r="AU73" s="519">
        <v>47.7</v>
      </c>
      <c r="AV73" s="520">
        <v>213</v>
      </c>
      <c r="AW73" s="519">
        <v>52.3</v>
      </c>
      <c r="AX73" s="522">
        <v>0</v>
      </c>
      <c r="AY73" s="521">
        <v>0</v>
      </c>
      <c r="AZ73" s="518">
        <v>190</v>
      </c>
      <c r="BA73" s="519">
        <v>46.8</v>
      </c>
      <c r="BB73" s="520">
        <v>216</v>
      </c>
      <c r="BC73" s="519">
        <v>53.2</v>
      </c>
      <c r="BD73" s="522">
        <v>0</v>
      </c>
      <c r="BE73" s="521">
        <v>0</v>
      </c>
      <c r="BF73" s="518">
        <v>186</v>
      </c>
      <c r="BG73" s="519">
        <v>45.7</v>
      </c>
      <c r="BH73" s="520">
        <v>221</v>
      </c>
      <c r="BI73" s="519">
        <v>54.3</v>
      </c>
      <c r="BJ73" s="522">
        <v>0</v>
      </c>
      <c r="BK73" s="521">
        <v>0</v>
      </c>
    </row>
    <row r="74" spans="1:63" ht="20.100000000000001" customHeight="1" x14ac:dyDescent="0.2">
      <c r="A74" s="469" t="s">
        <v>325</v>
      </c>
      <c r="B74" s="470" t="s">
        <v>475</v>
      </c>
      <c r="C74" s="462" t="s">
        <v>127</v>
      </c>
      <c r="D74" s="518">
        <v>74</v>
      </c>
      <c r="E74" s="519">
        <v>37.6</v>
      </c>
      <c r="F74" s="520">
        <v>123</v>
      </c>
      <c r="G74" s="521">
        <v>62.4</v>
      </c>
      <c r="H74" s="518">
        <v>73</v>
      </c>
      <c r="I74" s="519">
        <v>36.5</v>
      </c>
      <c r="J74" s="520">
        <v>127</v>
      </c>
      <c r="K74" s="521">
        <v>63.5</v>
      </c>
      <c r="L74" s="518">
        <v>68</v>
      </c>
      <c r="M74" s="519">
        <v>33.799999999999997</v>
      </c>
      <c r="N74" s="520">
        <v>133</v>
      </c>
      <c r="O74" s="521">
        <v>66.2</v>
      </c>
      <c r="P74" s="518">
        <v>55</v>
      </c>
      <c r="Q74" s="519">
        <v>29.4</v>
      </c>
      <c r="R74" s="520">
        <v>132</v>
      </c>
      <c r="S74" s="519">
        <v>70.599999999999994</v>
      </c>
      <c r="T74" s="471">
        <v>0</v>
      </c>
      <c r="U74" s="521">
        <v>0</v>
      </c>
      <c r="V74" s="518">
        <v>51</v>
      </c>
      <c r="W74" s="519">
        <v>27</v>
      </c>
      <c r="X74" s="520">
        <v>138</v>
      </c>
      <c r="Y74" s="519">
        <v>73</v>
      </c>
      <c r="Z74" s="522">
        <v>0</v>
      </c>
      <c r="AA74" s="521">
        <v>0</v>
      </c>
      <c r="AB74" s="518">
        <v>61</v>
      </c>
      <c r="AC74" s="519">
        <v>31.9</v>
      </c>
      <c r="AD74" s="520">
        <v>130</v>
      </c>
      <c r="AE74" s="519">
        <v>68.099999999999994</v>
      </c>
      <c r="AF74" s="522">
        <v>0</v>
      </c>
      <c r="AG74" s="521">
        <v>0</v>
      </c>
      <c r="AH74" s="518">
        <v>67</v>
      </c>
      <c r="AI74" s="519">
        <v>34.5</v>
      </c>
      <c r="AJ74" s="520">
        <v>127</v>
      </c>
      <c r="AK74" s="519">
        <v>65.5</v>
      </c>
      <c r="AL74" s="522">
        <v>0</v>
      </c>
      <c r="AM74" s="521">
        <v>0</v>
      </c>
      <c r="AN74" s="518">
        <v>66</v>
      </c>
      <c r="AO74" s="519">
        <v>33.299999999999997</v>
      </c>
      <c r="AP74" s="520">
        <v>132</v>
      </c>
      <c r="AQ74" s="519">
        <v>66.7</v>
      </c>
      <c r="AR74" s="522">
        <v>0</v>
      </c>
      <c r="AS74" s="521">
        <v>0</v>
      </c>
      <c r="AT74" s="518">
        <v>66</v>
      </c>
      <c r="AU74" s="519">
        <v>32.4</v>
      </c>
      <c r="AV74" s="520">
        <v>138</v>
      </c>
      <c r="AW74" s="519">
        <v>67.599999999999994</v>
      </c>
      <c r="AX74" s="522">
        <v>0</v>
      </c>
      <c r="AY74" s="521">
        <v>0</v>
      </c>
      <c r="AZ74" s="518">
        <v>55</v>
      </c>
      <c r="BA74" s="519">
        <v>26.4</v>
      </c>
      <c r="BB74" s="520">
        <v>153</v>
      </c>
      <c r="BC74" s="519">
        <v>73.599999999999994</v>
      </c>
      <c r="BD74" s="522">
        <v>0</v>
      </c>
      <c r="BE74" s="521">
        <v>0</v>
      </c>
      <c r="BF74" s="518">
        <v>53</v>
      </c>
      <c r="BG74" s="519">
        <v>25.5</v>
      </c>
      <c r="BH74" s="520">
        <v>154</v>
      </c>
      <c r="BI74" s="519">
        <v>74</v>
      </c>
      <c r="BJ74" s="522">
        <v>1</v>
      </c>
      <c r="BK74" s="521">
        <v>0.5</v>
      </c>
    </row>
    <row r="75" spans="1:63" s="136" customFormat="1" ht="21" customHeight="1" thickBot="1" x14ac:dyDescent="0.25">
      <c r="A75" s="52"/>
      <c r="B75" s="53" t="s">
        <v>494</v>
      </c>
      <c r="C75" s="566"/>
      <c r="D75" s="171">
        <v>11668</v>
      </c>
      <c r="E75" s="172">
        <v>53.1</v>
      </c>
      <c r="F75" s="173">
        <v>10326</v>
      </c>
      <c r="G75" s="174">
        <v>46.9</v>
      </c>
      <c r="H75" s="171">
        <v>12095</v>
      </c>
      <c r="I75" s="172">
        <v>52.8</v>
      </c>
      <c r="J75" s="173">
        <v>10831</v>
      </c>
      <c r="K75" s="174">
        <v>47.2</v>
      </c>
      <c r="L75" s="171">
        <v>12413</v>
      </c>
      <c r="M75" s="172">
        <v>52.4</v>
      </c>
      <c r="N75" s="173">
        <v>11256</v>
      </c>
      <c r="O75" s="174">
        <v>47.6</v>
      </c>
      <c r="P75" s="171">
        <v>12377</v>
      </c>
      <c r="Q75" s="172">
        <v>51.3</v>
      </c>
      <c r="R75" s="173">
        <v>11711</v>
      </c>
      <c r="S75" s="172">
        <v>48.5</v>
      </c>
      <c r="T75" s="137">
        <v>29</v>
      </c>
      <c r="U75" s="174">
        <v>0.1</v>
      </c>
      <c r="V75" s="171">
        <v>12553</v>
      </c>
      <c r="W75" s="172">
        <v>50.9</v>
      </c>
      <c r="X75" s="173">
        <v>12098</v>
      </c>
      <c r="Y75" s="172">
        <v>49</v>
      </c>
      <c r="Z75" s="297">
        <v>26</v>
      </c>
      <c r="AA75" s="174">
        <v>0.1</v>
      </c>
      <c r="AB75" s="171">
        <v>12567</v>
      </c>
      <c r="AC75" s="172">
        <v>50.3</v>
      </c>
      <c r="AD75" s="173">
        <v>12414</v>
      </c>
      <c r="AE75" s="172">
        <v>49.6</v>
      </c>
      <c r="AF75" s="297">
        <v>29</v>
      </c>
      <c r="AG75" s="174">
        <v>0.1</v>
      </c>
      <c r="AH75" s="171">
        <v>12499</v>
      </c>
      <c r="AI75" s="172">
        <v>49.2</v>
      </c>
      <c r="AJ75" s="173">
        <v>12822</v>
      </c>
      <c r="AK75" s="172">
        <v>50.5</v>
      </c>
      <c r="AL75" s="297">
        <v>60</v>
      </c>
      <c r="AM75" s="174">
        <v>0.2</v>
      </c>
      <c r="AN75" s="171">
        <v>12449</v>
      </c>
      <c r="AO75" s="172">
        <v>48.2</v>
      </c>
      <c r="AP75" s="173">
        <v>13314</v>
      </c>
      <c r="AQ75" s="172">
        <v>51.6</v>
      </c>
      <c r="AR75" s="297">
        <v>44</v>
      </c>
      <c r="AS75" s="174">
        <v>0.2</v>
      </c>
      <c r="AT75" s="171">
        <v>12267</v>
      </c>
      <c r="AU75" s="172">
        <v>47.2</v>
      </c>
      <c r="AV75" s="173">
        <v>13680</v>
      </c>
      <c r="AW75" s="172">
        <v>52.6</v>
      </c>
      <c r="AX75" s="297">
        <v>48</v>
      </c>
      <c r="AY75" s="174">
        <v>0.2</v>
      </c>
      <c r="AZ75" s="171">
        <v>11966</v>
      </c>
      <c r="BA75" s="172">
        <v>45.622998322403539</v>
      </c>
      <c r="BB75" s="173">
        <v>14211</v>
      </c>
      <c r="BC75" s="172">
        <v>54.18255299679732</v>
      </c>
      <c r="BD75" s="297">
        <v>51</v>
      </c>
      <c r="BE75" s="174">
        <v>0.19444868079914596</v>
      </c>
      <c r="BF75" s="171">
        <v>11759</v>
      </c>
      <c r="BG75" s="172">
        <v>44.213415551210709</v>
      </c>
      <c r="BH75" s="173">
        <v>14769</v>
      </c>
      <c r="BI75" s="172">
        <v>55.530906903293733</v>
      </c>
      <c r="BJ75" s="297">
        <v>68</v>
      </c>
      <c r="BK75" s="174">
        <v>0.25567754549556326</v>
      </c>
    </row>
    <row r="76" spans="1:63" s="136" customFormat="1" ht="18" customHeight="1" x14ac:dyDescent="0.2">
      <c r="A76" s="432"/>
      <c r="B76" s="433" t="s">
        <v>531</v>
      </c>
      <c r="C76" s="567"/>
      <c r="D76" s="432"/>
      <c r="E76" s="433"/>
      <c r="F76" s="432"/>
      <c r="G76" s="433"/>
      <c r="H76" s="432"/>
      <c r="I76" s="433"/>
      <c r="J76" s="432"/>
      <c r="K76" s="433"/>
      <c r="L76" s="432"/>
      <c r="M76" s="433"/>
      <c r="N76" s="432"/>
      <c r="O76" s="433"/>
      <c r="P76" s="432"/>
      <c r="Q76" s="433"/>
      <c r="R76" s="432"/>
      <c r="S76" s="433"/>
      <c r="T76" s="432"/>
      <c r="U76" s="433"/>
      <c r="V76" s="432"/>
      <c r="W76" s="433"/>
      <c r="X76" s="432"/>
      <c r="Y76" s="433"/>
      <c r="Z76" s="432"/>
      <c r="AA76" s="433"/>
      <c r="AB76" s="432"/>
      <c r="AC76" s="433"/>
      <c r="AD76" s="432"/>
      <c r="AE76" s="433"/>
      <c r="AF76" s="432"/>
      <c r="AG76" s="433"/>
      <c r="AH76" s="432"/>
      <c r="AI76" s="433"/>
      <c r="AJ76" s="432"/>
      <c r="AK76" s="433"/>
      <c r="AL76" s="432"/>
      <c r="AM76" s="433"/>
      <c r="AN76" s="432"/>
      <c r="AO76" s="433"/>
      <c r="AP76" s="432"/>
      <c r="AQ76" s="433"/>
      <c r="AR76" s="432"/>
      <c r="AS76" s="433"/>
      <c r="AT76" s="432"/>
      <c r="AU76" s="433"/>
      <c r="AV76" s="432"/>
      <c r="AW76" s="433"/>
      <c r="AX76" s="432"/>
      <c r="AY76" s="433"/>
      <c r="AZ76" s="432"/>
      <c r="BA76" s="433"/>
      <c r="BB76" s="432"/>
      <c r="BC76" s="433"/>
      <c r="BD76" s="432"/>
      <c r="BE76" s="433"/>
      <c r="BF76" s="432"/>
      <c r="BG76" s="433"/>
      <c r="BH76" s="432"/>
      <c r="BI76" s="433"/>
      <c r="BJ76" s="432"/>
      <c r="BK76" s="433"/>
    </row>
    <row r="77" spans="1:63" s="136" customFormat="1" ht="20.100000000000001" customHeight="1" x14ac:dyDescent="0.2">
      <c r="A77" s="54" t="s">
        <v>329</v>
      </c>
      <c r="B77" s="55" t="s">
        <v>330</v>
      </c>
      <c r="C77" s="568" t="s">
        <v>127</v>
      </c>
      <c r="D77" s="434">
        <v>0</v>
      </c>
      <c r="E77" s="405">
        <v>0</v>
      </c>
      <c r="F77" s="405">
        <v>0</v>
      </c>
      <c r="G77" s="424">
        <v>0</v>
      </c>
      <c r="H77" s="434">
        <v>0</v>
      </c>
      <c r="I77" s="405">
        <v>0</v>
      </c>
      <c r="J77" s="405">
        <v>0</v>
      </c>
      <c r="K77" s="424">
        <v>0</v>
      </c>
      <c r="L77" s="434">
        <v>0</v>
      </c>
      <c r="M77" s="405">
        <v>0</v>
      </c>
      <c r="N77" s="405">
        <v>0</v>
      </c>
      <c r="O77" s="424">
        <v>0</v>
      </c>
      <c r="P77" s="434">
        <v>0</v>
      </c>
      <c r="Q77" s="405">
        <v>0</v>
      </c>
      <c r="R77" s="405">
        <v>0</v>
      </c>
      <c r="S77" s="405">
        <v>0</v>
      </c>
      <c r="T77" s="405">
        <v>0</v>
      </c>
      <c r="U77" s="424">
        <v>0</v>
      </c>
      <c r="V77" s="434">
        <v>0</v>
      </c>
      <c r="W77" s="405">
        <v>0</v>
      </c>
      <c r="X77" s="405">
        <v>0</v>
      </c>
      <c r="Y77" s="405">
        <v>0</v>
      </c>
      <c r="Z77" s="405">
        <v>0</v>
      </c>
      <c r="AA77" s="424">
        <v>0</v>
      </c>
      <c r="AB77" s="434">
        <v>0</v>
      </c>
      <c r="AC77" s="405">
        <v>0</v>
      </c>
      <c r="AD77" s="405">
        <v>0</v>
      </c>
      <c r="AE77" s="405">
        <v>0</v>
      </c>
      <c r="AF77" s="424">
        <v>0</v>
      </c>
      <c r="AG77" s="435">
        <v>0</v>
      </c>
      <c r="AH77" s="434">
        <v>0</v>
      </c>
      <c r="AI77" s="405">
        <v>0</v>
      </c>
      <c r="AJ77" s="405">
        <v>0</v>
      </c>
      <c r="AK77" s="405">
        <v>0</v>
      </c>
      <c r="AL77" s="405">
        <v>0</v>
      </c>
      <c r="AM77" s="424">
        <v>0</v>
      </c>
      <c r="AN77" s="119">
        <v>540</v>
      </c>
      <c r="AO77" s="120">
        <v>51.5</v>
      </c>
      <c r="AP77" s="121">
        <v>509</v>
      </c>
      <c r="AQ77" s="120">
        <v>48.5</v>
      </c>
      <c r="AR77" s="405">
        <v>0</v>
      </c>
      <c r="AS77" s="128">
        <v>0</v>
      </c>
      <c r="AT77" s="119">
        <v>307</v>
      </c>
      <c r="AU77" s="120">
        <v>48.1</v>
      </c>
      <c r="AV77" s="121">
        <v>331</v>
      </c>
      <c r="AW77" s="120">
        <v>51.9</v>
      </c>
      <c r="AX77" s="405">
        <v>0</v>
      </c>
      <c r="AY77" s="128">
        <v>0</v>
      </c>
      <c r="AZ77" s="119">
        <v>416</v>
      </c>
      <c r="BA77" s="120">
        <v>47.926267281105986</v>
      </c>
      <c r="BB77" s="121">
        <v>452</v>
      </c>
      <c r="BC77" s="120">
        <v>52.073732718894007</v>
      </c>
      <c r="BD77" s="405">
        <v>0</v>
      </c>
      <c r="BE77" s="128">
        <v>0</v>
      </c>
      <c r="BF77" s="119">
        <v>376</v>
      </c>
      <c r="BG77" s="120">
        <v>47.058823529411761</v>
      </c>
      <c r="BH77" s="121">
        <v>423</v>
      </c>
      <c r="BI77" s="120">
        <v>52.941176470588239</v>
      </c>
      <c r="BJ77" s="405">
        <v>0</v>
      </c>
      <c r="BK77" s="128">
        <v>0</v>
      </c>
    </row>
    <row r="78" spans="1:63" ht="23.25" customHeight="1" x14ac:dyDescent="0.2">
      <c r="A78" s="441" t="s">
        <v>771</v>
      </c>
      <c r="B78" s="36"/>
      <c r="C78" s="36"/>
      <c r="AH78" s="772"/>
      <c r="AI78" s="772"/>
      <c r="AJ78" s="772"/>
      <c r="AK78" s="772"/>
      <c r="AL78" s="772"/>
      <c r="AM78" s="772"/>
      <c r="AV78" s="47"/>
      <c r="BA78" s="47"/>
      <c r="BG78" s="47"/>
    </row>
    <row r="79" spans="1:63" ht="30" customHeight="1" x14ac:dyDescent="0.2">
      <c r="A79" s="725" t="s">
        <v>772</v>
      </c>
      <c r="B79" s="725"/>
      <c r="C79" s="725"/>
      <c r="BD79" s="306"/>
    </row>
    <row r="80" spans="1:63" x14ac:dyDescent="0.2">
      <c r="A80" s="36"/>
      <c r="B80" s="36"/>
      <c r="C80" s="36"/>
    </row>
    <row r="81" spans="1:60" ht="25.5" customHeight="1" x14ac:dyDescent="0.2">
      <c r="A81" s="740" t="s">
        <v>768</v>
      </c>
      <c r="B81" s="740"/>
      <c r="C81" s="740"/>
      <c r="AP81" s="47"/>
      <c r="AV81" s="47"/>
      <c r="BB81" s="47"/>
      <c r="BH81" s="47"/>
    </row>
    <row r="82" spans="1:60" x14ac:dyDescent="0.2">
      <c r="A82" s="276" t="s">
        <v>556</v>
      </c>
      <c r="B82" s="36"/>
      <c r="C82" s="36"/>
    </row>
  </sheetData>
  <autoFilter ref="A5:BK5" xr:uid="{00000000-0001-0000-1900-000000000000}"/>
  <mergeCells count="48">
    <mergeCell ref="BF3:BK3"/>
    <mergeCell ref="BF4:BG4"/>
    <mergeCell ref="BH4:BI4"/>
    <mergeCell ref="BJ4:BK4"/>
    <mergeCell ref="A1:C1"/>
    <mergeCell ref="AZ3:BE3"/>
    <mergeCell ref="AZ4:BA4"/>
    <mergeCell ref="BB4:BC4"/>
    <mergeCell ref="BD4:BE4"/>
    <mergeCell ref="AB4:AC4"/>
    <mergeCell ref="AD4:AE4"/>
    <mergeCell ref="AF4:AG4"/>
    <mergeCell ref="AH4:AI4"/>
    <mergeCell ref="AJ4:AK4"/>
    <mergeCell ref="AT3:AY3"/>
    <mergeCell ref="AT4:AU4"/>
    <mergeCell ref="AV4:AW4"/>
    <mergeCell ref="AX4:AY4"/>
    <mergeCell ref="AN4:AO4"/>
    <mergeCell ref="AH78:AM78"/>
    <mergeCell ref="A2:B2"/>
    <mergeCell ref="AN3:AS3"/>
    <mergeCell ref="A3:B3"/>
    <mergeCell ref="D3:G3"/>
    <mergeCell ref="H3:K3"/>
    <mergeCell ref="L3:O3"/>
    <mergeCell ref="P3:U3"/>
    <mergeCell ref="V3:AA3"/>
    <mergeCell ref="AB3:AG3"/>
    <mergeCell ref="V4:W4"/>
    <mergeCell ref="T4:U4"/>
    <mergeCell ref="AP4:AQ4"/>
    <mergeCell ref="AR4:AS4"/>
    <mergeCell ref="Z4:AA4"/>
    <mergeCell ref="A79:C79"/>
    <mergeCell ref="A81:C81"/>
    <mergeCell ref="AH3:AM3"/>
    <mergeCell ref="X4:Y4"/>
    <mergeCell ref="D4:E4"/>
    <mergeCell ref="F4:G4"/>
    <mergeCell ref="H4:I4"/>
    <mergeCell ref="J4:K4"/>
    <mergeCell ref="L4:M4"/>
    <mergeCell ref="N4:O4"/>
    <mergeCell ref="P4:Q4"/>
    <mergeCell ref="A4:B4"/>
    <mergeCell ref="AL4:AM4"/>
    <mergeCell ref="R4:S4"/>
  </mergeCells>
  <conditionalFormatting sqref="A6:BE74">
    <cfRule type="expression" dxfId="71" priority="2">
      <formula>MOD(ROW(),2)=0</formula>
    </cfRule>
  </conditionalFormatting>
  <conditionalFormatting sqref="BF6:BK74">
    <cfRule type="expression" dxfId="70" priority="1">
      <formula>MOD(ROW(),2)=0</formula>
    </cfRule>
  </conditionalFormatting>
  <hyperlinks>
    <hyperlink ref="A2:B2" location="TOC!A1" display="Return to Table of Contents" xr:uid="{00000000-0004-0000-1900-000000000000}"/>
  </hyperlinks>
  <pageMargins left="0.25" right="0.25" top="0.75" bottom="0.75" header="0.3" footer="0.3"/>
  <pageSetup scale="41" fitToWidth="0" orientation="portrait" horizontalDpi="1200" verticalDpi="1200" r:id="rId1"/>
  <headerFooter>
    <oddHeader>&amp;L&amp;9 2022-23 &amp;"Arial,Italic"Survey of Dental Education&amp;"Arial,Regular"
Report 1 - Academic Programs, Enrollment, and Graduates</oddHeader>
  </headerFooter>
  <colBreaks count="3" manualBreakCount="3">
    <brk id="15" max="1048575" man="1"/>
    <brk id="33" max="1048575" man="1"/>
    <brk id="51"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70C0"/>
    <pageSetUpPr fitToPage="1"/>
  </sheetPr>
  <dimension ref="A1:Z22"/>
  <sheetViews>
    <sheetView workbookViewId="0">
      <pane ySplit="4" topLeftCell="A5" activePane="bottomLeft" state="frozen"/>
      <selection activeCell="A2" sqref="A2:C2"/>
      <selection pane="bottomLeft"/>
    </sheetView>
  </sheetViews>
  <sheetFormatPr defaultColWidth="9.140625" defaultRowHeight="12.75" x14ac:dyDescent="0.2"/>
  <cols>
    <col min="1" max="1" width="8.5703125" style="1" customWidth="1"/>
    <col min="2" max="2" width="13.7109375" style="1" customWidth="1"/>
    <col min="3" max="3" width="9.140625" style="1" customWidth="1"/>
    <col min="4" max="4" width="6.140625" style="1" customWidth="1"/>
    <col min="5" max="5" width="9.140625" style="1" customWidth="1"/>
    <col min="6" max="6" width="6.140625" style="1" customWidth="1"/>
    <col min="7" max="7" width="9.140625" style="1" customWidth="1"/>
    <col min="8" max="8" width="6.140625" style="1" customWidth="1"/>
    <col min="9" max="9" width="9.140625" style="1" customWidth="1"/>
    <col min="10" max="10" width="6.140625" style="1" customWidth="1"/>
    <col min="11" max="11" width="9.140625" style="1" customWidth="1"/>
    <col min="12" max="12" width="6.140625" style="1" customWidth="1"/>
    <col min="13" max="13" width="9.140625" style="1" customWidth="1"/>
    <col min="14" max="14" width="6.140625" style="1" customWidth="1"/>
    <col min="15" max="15" width="9.140625" style="1" customWidth="1"/>
    <col min="16" max="16" width="6.140625" style="1" customWidth="1"/>
    <col min="17" max="17" width="9.140625" style="1" customWidth="1"/>
    <col min="18" max="18" width="6.140625" style="1" customWidth="1"/>
    <col min="19" max="19" width="9.140625" style="1" customWidth="1"/>
    <col min="20" max="20" width="6.140625" style="1" customWidth="1"/>
    <col min="21" max="21" width="9.140625" style="1" customWidth="1"/>
    <col min="22" max="22" width="6.140625" style="1" customWidth="1"/>
    <col min="23" max="23" width="9.140625" style="1" customWidth="1"/>
    <col min="24" max="24" width="6.140625" style="1" customWidth="1"/>
    <col min="25" max="25" width="9.140625" style="1" customWidth="1"/>
    <col min="26" max="26" width="6.140625" style="1" customWidth="1"/>
    <col min="27" max="16384" width="9.140625" style="1"/>
  </cols>
  <sheetData>
    <row r="1" spans="1:26" ht="17.25" x14ac:dyDescent="0.25">
      <c r="A1" s="2" t="s">
        <v>773</v>
      </c>
    </row>
    <row r="2" spans="1:26" ht="22.5" customHeight="1" x14ac:dyDescent="0.2">
      <c r="A2" s="723" t="s">
        <v>55</v>
      </c>
      <c r="B2" s="723"/>
      <c r="C2" s="723"/>
    </row>
    <row r="3" spans="1:26" ht="105.75" customHeight="1" x14ac:dyDescent="0.25">
      <c r="A3" s="743"/>
      <c r="B3" s="743"/>
      <c r="C3" s="756" t="s">
        <v>394</v>
      </c>
      <c r="D3" s="757"/>
      <c r="E3" s="756" t="s">
        <v>393</v>
      </c>
      <c r="F3" s="757"/>
      <c r="G3" s="756" t="s">
        <v>637</v>
      </c>
      <c r="H3" s="757"/>
      <c r="I3" s="756" t="s">
        <v>638</v>
      </c>
      <c r="J3" s="757"/>
      <c r="K3" s="756" t="s">
        <v>639</v>
      </c>
      <c r="L3" s="757"/>
      <c r="M3" s="756" t="s">
        <v>640</v>
      </c>
      <c r="N3" s="757"/>
      <c r="O3" s="756" t="s">
        <v>641</v>
      </c>
      <c r="P3" s="743"/>
      <c r="Q3" s="756" t="s">
        <v>505</v>
      </c>
      <c r="R3" s="757"/>
      <c r="S3" s="756" t="s">
        <v>774</v>
      </c>
      <c r="T3" s="757"/>
      <c r="U3" s="756" t="s">
        <v>775</v>
      </c>
      <c r="V3" s="757"/>
      <c r="W3" s="756" t="s">
        <v>776</v>
      </c>
      <c r="X3" s="757"/>
      <c r="Y3" s="743" t="s">
        <v>509</v>
      </c>
      <c r="Z3" s="743"/>
    </row>
    <row r="4" spans="1:26" ht="30" customHeight="1" x14ac:dyDescent="0.25">
      <c r="A4" s="18" t="s">
        <v>368</v>
      </c>
      <c r="B4" s="18" t="s">
        <v>26</v>
      </c>
      <c r="C4" s="60" t="s">
        <v>67</v>
      </c>
      <c r="D4" s="61" t="s">
        <v>484</v>
      </c>
      <c r="E4" s="60" t="s">
        <v>67</v>
      </c>
      <c r="F4" s="61" t="s">
        <v>484</v>
      </c>
      <c r="G4" s="60" t="s">
        <v>67</v>
      </c>
      <c r="H4" s="61" t="s">
        <v>484</v>
      </c>
      <c r="I4" s="60" t="s">
        <v>67</v>
      </c>
      <c r="J4" s="61" t="s">
        <v>484</v>
      </c>
      <c r="K4" s="60" t="s">
        <v>67</v>
      </c>
      <c r="L4" s="61" t="s">
        <v>484</v>
      </c>
      <c r="M4" s="60" t="s">
        <v>67</v>
      </c>
      <c r="N4" s="61" t="s">
        <v>484</v>
      </c>
      <c r="O4" s="60" t="s">
        <v>67</v>
      </c>
      <c r="P4" s="18" t="s">
        <v>484</v>
      </c>
      <c r="Q4" s="60" t="s">
        <v>67</v>
      </c>
      <c r="R4" s="61" t="s">
        <v>484</v>
      </c>
      <c r="S4" s="60" t="s">
        <v>67</v>
      </c>
      <c r="T4" s="61" t="s">
        <v>484</v>
      </c>
      <c r="U4" s="60" t="s">
        <v>67</v>
      </c>
      <c r="V4" s="61" t="s">
        <v>484</v>
      </c>
      <c r="W4" s="60" t="s">
        <v>67</v>
      </c>
      <c r="X4" s="61" t="s">
        <v>484</v>
      </c>
      <c r="Y4" s="18" t="s">
        <v>67</v>
      </c>
      <c r="Z4" s="18" t="s">
        <v>484</v>
      </c>
    </row>
    <row r="5" spans="1:26" s="26" customFormat="1" ht="20.100000000000001" customHeight="1" x14ac:dyDescent="0.2">
      <c r="A5" s="470" t="s">
        <v>376</v>
      </c>
      <c r="B5" s="325">
        <v>21994</v>
      </c>
      <c r="C5" s="497">
        <v>11668</v>
      </c>
      <c r="D5" s="498">
        <v>53.1</v>
      </c>
      <c r="E5" s="497">
        <v>10326</v>
      </c>
      <c r="F5" s="498">
        <v>46.9</v>
      </c>
      <c r="G5" s="527" t="s">
        <v>777</v>
      </c>
      <c r="H5" s="527" t="s">
        <v>777</v>
      </c>
      <c r="I5" s="497">
        <v>12326</v>
      </c>
      <c r="J5" s="499">
        <v>56</v>
      </c>
      <c r="K5" s="497">
        <v>1211</v>
      </c>
      <c r="L5" s="498">
        <v>5.5</v>
      </c>
      <c r="M5" s="497">
        <v>1534</v>
      </c>
      <c r="N5" s="499">
        <v>7</v>
      </c>
      <c r="O5" s="500">
        <v>100</v>
      </c>
      <c r="P5" s="326">
        <v>0.5</v>
      </c>
      <c r="Q5" s="497">
        <v>5204</v>
      </c>
      <c r="R5" s="498">
        <v>23.7</v>
      </c>
      <c r="S5" s="500">
        <v>58</v>
      </c>
      <c r="T5" s="498">
        <v>0.3</v>
      </c>
      <c r="U5" s="500">
        <v>289</v>
      </c>
      <c r="V5" s="498">
        <v>1.3</v>
      </c>
      <c r="W5" s="500">
        <v>487</v>
      </c>
      <c r="X5" s="499">
        <v>2.2000000000000002</v>
      </c>
      <c r="Y5" s="326">
        <v>785</v>
      </c>
      <c r="Z5" s="326">
        <v>3.6</v>
      </c>
    </row>
    <row r="6" spans="1:26" s="26" customFormat="1" ht="20.100000000000001" customHeight="1" x14ac:dyDescent="0.2">
      <c r="A6" s="470" t="s">
        <v>377</v>
      </c>
      <c r="B6" s="325">
        <v>22926</v>
      </c>
      <c r="C6" s="497">
        <v>12095</v>
      </c>
      <c r="D6" s="498">
        <v>52.8</v>
      </c>
      <c r="E6" s="497">
        <v>10831</v>
      </c>
      <c r="F6" s="498">
        <v>47.2</v>
      </c>
      <c r="G6" s="527" t="s">
        <v>777</v>
      </c>
      <c r="H6" s="527" t="s">
        <v>777</v>
      </c>
      <c r="I6" s="497">
        <v>12568</v>
      </c>
      <c r="J6" s="499">
        <v>54.8</v>
      </c>
      <c r="K6" s="497">
        <v>1174</v>
      </c>
      <c r="L6" s="498">
        <v>5.0999999999999996</v>
      </c>
      <c r="M6" s="497">
        <v>1731</v>
      </c>
      <c r="N6" s="499">
        <v>7.6</v>
      </c>
      <c r="O6" s="500">
        <v>102</v>
      </c>
      <c r="P6" s="326">
        <v>0.4</v>
      </c>
      <c r="Q6" s="497">
        <v>5384</v>
      </c>
      <c r="R6" s="498">
        <v>23.5</v>
      </c>
      <c r="S6" s="500">
        <v>60</v>
      </c>
      <c r="T6" s="498">
        <v>0.3</v>
      </c>
      <c r="U6" s="500">
        <v>408</v>
      </c>
      <c r="V6" s="498">
        <v>1.8</v>
      </c>
      <c r="W6" s="500">
        <v>843</v>
      </c>
      <c r="X6" s="498">
        <v>3.7</v>
      </c>
      <c r="Y6" s="326">
        <v>656</v>
      </c>
      <c r="Z6" s="326">
        <v>2.9</v>
      </c>
    </row>
    <row r="7" spans="1:26" s="26" customFormat="1" ht="20.100000000000001" customHeight="1" x14ac:dyDescent="0.2">
      <c r="A7" s="470" t="s">
        <v>378</v>
      </c>
      <c r="B7" s="325">
        <v>23669</v>
      </c>
      <c r="C7" s="497">
        <v>12413</v>
      </c>
      <c r="D7" s="498">
        <v>52.4</v>
      </c>
      <c r="E7" s="497">
        <v>11256</v>
      </c>
      <c r="F7" s="498">
        <v>47.6</v>
      </c>
      <c r="G7" s="527" t="s">
        <v>777</v>
      </c>
      <c r="H7" s="527" t="s">
        <v>777</v>
      </c>
      <c r="I7" s="497">
        <v>12920</v>
      </c>
      <c r="J7" s="498">
        <v>54.6</v>
      </c>
      <c r="K7" s="497">
        <v>1172</v>
      </c>
      <c r="L7" s="499">
        <v>5</v>
      </c>
      <c r="M7" s="497">
        <v>1842</v>
      </c>
      <c r="N7" s="499">
        <v>7.8</v>
      </c>
      <c r="O7" s="500">
        <v>113</v>
      </c>
      <c r="P7" s="326">
        <v>0.5</v>
      </c>
      <c r="Q7" s="497">
        <v>5642</v>
      </c>
      <c r="R7" s="498">
        <v>23.8</v>
      </c>
      <c r="S7" s="500">
        <v>60</v>
      </c>
      <c r="T7" s="498">
        <v>0.3</v>
      </c>
      <c r="U7" s="500">
        <v>479</v>
      </c>
      <c r="V7" s="499">
        <v>2</v>
      </c>
      <c r="W7" s="500">
        <v>986</v>
      </c>
      <c r="X7" s="498">
        <v>4.2</v>
      </c>
      <c r="Y7" s="326">
        <v>455</v>
      </c>
      <c r="Z7" s="326">
        <v>1.9</v>
      </c>
    </row>
    <row r="8" spans="1:26" s="26" customFormat="1" ht="20.100000000000001" customHeight="1" x14ac:dyDescent="0.2">
      <c r="A8" s="470" t="s">
        <v>379</v>
      </c>
      <c r="B8" s="325">
        <v>24117</v>
      </c>
      <c r="C8" s="497">
        <v>12377</v>
      </c>
      <c r="D8" s="498">
        <v>51.3</v>
      </c>
      <c r="E8" s="497">
        <v>11711</v>
      </c>
      <c r="F8" s="498">
        <v>48.6</v>
      </c>
      <c r="G8" s="527">
        <v>29</v>
      </c>
      <c r="H8" s="527">
        <v>0.1</v>
      </c>
      <c r="I8" s="497">
        <v>13067</v>
      </c>
      <c r="J8" s="498">
        <v>54.2</v>
      </c>
      <c r="K8" s="497">
        <v>1201</v>
      </c>
      <c r="L8" s="499">
        <v>5</v>
      </c>
      <c r="M8" s="497">
        <v>1875</v>
      </c>
      <c r="N8" s="498">
        <v>7.8</v>
      </c>
      <c r="O8" s="500">
        <v>86</v>
      </c>
      <c r="P8" s="326">
        <v>0.4</v>
      </c>
      <c r="Q8" s="497">
        <v>5564</v>
      </c>
      <c r="R8" s="498">
        <v>23.1</v>
      </c>
      <c r="S8" s="500">
        <v>56</v>
      </c>
      <c r="T8" s="498">
        <v>0.2</v>
      </c>
      <c r="U8" s="500">
        <v>527</v>
      </c>
      <c r="V8" s="499">
        <v>2.2000000000000002</v>
      </c>
      <c r="W8" s="500">
        <v>1225</v>
      </c>
      <c r="X8" s="498">
        <v>5.0999999999999996</v>
      </c>
      <c r="Y8" s="326">
        <v>516</v>
      </c>
      <c r="Z8" s="326">
        <v>2.1</v>
      </c>
    </row>
    <row r="9" spans="1:26" s="26" customFormat="1" ht="20.100000000000001" customHeight="1" x14ac:dyDescent="0.2">
      <c r="A9" s="470" t="s">
        <v>380</v>
      </c>
      <c r="B9" s="325">
        <v>24677</v>
      </c>
      <c r="C9" s="497">
        <v>12553</v>
      </c>
      <c r="D9" s="498">
        <v>50.9</v>
      </c>
      <c r="E9" s="497">
        <v>12098</v>
      </c>
      <c r="F9" s="499">
        <v>49</v>
      </c>
      <c r="G9" s="500">
        <v>26</v>
      </c>
      <c r="H9" s="498">
        <v>0.1</v>
      </c>
      <c r="I9" s="497">
        <v>13073</v>
      </c>
      <c r="J9" s="499">
        <v>53</v>
      </c>
      <c r="K9" s="497">
        <v>1239</v>
      </c>
      <c r="L9" s="499">
        <v>5</v>
      </c>
      <c r="M9" s="497">
        <v>2072</v>
      </c>
      <c r="N9" s="498">
        <v>8.4</v>
      </c>
      <c r="O9" s="500">
        <v>79</v>
      </c>
      <c r="P9" s="326">
        <v>0.3</v>
      </c>
      <c r="Q9" s="497">
        <v>5945</v>
      </c>
      <c r="R9" s="498">
        <v>24.1</v>
      </c>
      <c r="S9" s="500">
        <v>65</v>
      </c>
      <c r="T9" s="498">
        <v>0.3</v>
      </c>
      <c r="U9" s="500">
        <v>617</v>
      </c>
      <c r="V9" s="499">
        <v>2.5</v>
      </c>
      <c r="W9" s="500">
        <v>1061</v>
      </c>
      <c r="X9" s="498">
        <v>4.3</v>
      </c>
      <c r="Y9" s="326">
        <v>526</v>
      </c>
      <c r="Z9" s="326">
        <v>2.1</v>
      </c>
    </row>
    <row r="10" spans="1:26" s="26" customFormat="1" ht="20.100000000000001" customHeight="1" x14ac:dyDescent="0.2">
      <c r="A10" s="470" t="s">
        <v>381</v>
      </c>
      <c r="B10" s="325">
        <v>25010</v>
      </c>
      <c r="C10" s="497">
        <v>12567</v>
      </c>
      <c r="D10" s="498">
        <v>50.2</v>
      </c>
      <c r="E10" s="497">
        <v>12414</v>
      </c>
      <c r="F10" s="499">
        <v>49.6</v>
      </c>
      <c r="G10" s="500">
        <v>29</v>
      </c>
      <c r="H10" s="498">
        <v>0.1</v>
      </c>
      <c r="I10" s="497">
        <v>13027</v>
      </c>
      <c r="J10" s="499">
        <v>52.1</v>
      </c>
      <c r="K10" s="497">
        <v>1256</v>
      </c>
      <c r="L10" s="499">
        <v>5</v>
      </c>
      <c r="M10" s="497">
        <v>2200</v>
      </c>
      <c r="N10" s="498">
        <v>8.8000000000000007</v>
      </c>
      <c r="O10" s="500">
        <v>98</v>
      </c>
      <c r="P10" s="326">
        <v>0.4</v>
      </c>
      <c r="Q10" s="497">
        <v>6092</v>
      </c>
      <c r="R10" s="498">
        <v>24.4</v>
      </c>
      <c r="S10" s="500">
        <v>47</v>
      </c>
      <c r="T10" s="498">
        <v>0.2</v>
      </c>
      <c r="U10" s="500">
        <v>657</v>
      </c>
      <c r="V10" s="498">
        <v>2.6</v>
      </c>
      <c r="W10" s="497">
        <v>1039</v>
      </c>
      <c r="X10" s="498">
        <v>4.2</v>
      </c>
      <c r="Y10" s="326">
        <v>594</v>
      </c>
      <c r="Z10" s="326">
        <v>2.4</v>
      </c>
    </row>
    <row r="11" spans="1:26" s="26" customFormat="1" ht="20.100000000000001" customHeight="1" x14ac:dyDescent="0.2">
      <c r="A11" s="470" t="s">
        <v>382</v>
      </c>
      <c r="B11" s="325">
        <v>25381</v>
      </c>
      <c r="C11" s="497">
        <v>12499</v>
      </c>
      <c r="D11" s="498">
        <v>49.2</v>
      </c>
      <c r="E11" s="497">
        <v>12822</v>
      </c>
      <c r="F11" s="499">
        <v>50.5</v>
      </c>
      <c r="G11" s="500">
        <v>60</v>
      </c>
      <c r="H11" s="498">
        <v>0.2</v>
      </c>
      <c r="I11" s="497">
        <v>12977</v>
      </c>
      <c r="J11" s="499">
        <v>51.1</v>
      </c>
      <c r="K11" s="497">
        <v>1338</v>
      </c>
      <c r="L11" s="499">
        <v>5.3</v>
      </c>
      <c r="M11" s="497">
        <v>2293</v>
      </c>
      <c r="N11" s="499">
        <v>9</v>
      </c>
      <c r="O11" s="500">
        <v>91</v>
      </c>
      <c r="P11" s="326">
        <v>0.4</v>
      </c>
      <c r="Q11" s="497">
        <v>6099</v>
      </c>
      <c r="R11" s="499">
        <v>24</v>
      </c>
      <c r="S11" s="500">
        <v>54</v>
      </c>
      <c r="T11" s="498">
        <v>0.2</v>
      </c>
      <c r="U11" s="500">
        <v>766</v>
      </c>
      <c r="V11" s="499">
        <v>3</v>
      </c>
      <c r="W11" s="497">
        <v>1136</v>
      </c>
      <c r="X11" s="498">
        <v>4.5</v>
      </c>
      <c r="Y11" s="326">
        <v>627</v>
      </c>
      <c r="Z11" s="326">
        <v>2.5</v>
      </c>
    </row>
    <row r="12" spans="1:26" s="26" customFormat="1" ht="20.100000000000001" customHeight="1" x14ac:dyDescent="0.2">
      <c r="A12" s="470" t="s">
        <v>383</v>
      </c>
      <c r="B12" s="325">
        <v>25807</v>
      </c>
      <c r="C12" s="497">
        <v>12449</v>
      </c>
      <c r="D12" s="498">
        <v>48.2</v>
      </c>
      <c r="E12" s="497">
        <v>13314</v>
      </c>
      <c r="F12" s="498">
        <v>51.6</v>
      </c>
      <c r="G12" s="500">
        <v>44</v>
      </c>
      <c r="H12" s="498">
        <v>0.2</v>
      </c>
      <c r="I12" s="497">
        <v>12984</v>
      </c>
      <c r="J12" s="498">
        <v>50.3</v>
      </c>
      <c r="K12" s="497">
        <v>1407</v>
      </c>
      <c r="L12" s="499">
        <v>5.5</v>
      </c>
      <c r="M12" s="497">
        <v>2406</v>
      </c>
      <c r="N12" s="499">
        <v>9.3000000000000007</v>
      </c>
      <c r="O12" s="500">
        <v>102</v>
      </c>
      <c r="P12" s="326">
        <v>0.4</v>
      </c>
      <c r="Q12" s="497">
        <v>6189</v>
      </c>
      <c r="R12" s="499">
        <v>24</v>
      </c>
      <c r="S12" s="500">
        <v>50</v>
      </c>
      <c r="T12" s="498">
        <v>0.2</v>
      </c>
      <c r="U12" s="500">
        <v>794</v>
      </c>
      <c r="V12" s="499">
        <v>3.1</v>
      </c>
      <c r="W12" s="497">
        <v>1262</v>
      </c>
      <c r="X12" s="498">
        <v>4.9000000000000004</v>
      </c>
      <c r="Y12" s="326">
        <v>613</v>
      </c>
      <c r="Z12" s="326">
        <v>2.4</v>
      </c>
    </row>
    <row r="13" spans="1:26" s="26" customFormat="1" ht="20.100000000000001" customHeight="1" x14ac:dyDescent="0.2">
      <c r="A13" s="470" t="s">
        <v>384</v>
      </c>
      <c r="B13" s="325">
        <v>25995</v>
      </c>
      <c r="C13" s="497">
        <v>12267</v>
      </c>
      <c r="D13" s="498">
        <v>47.2</v>
      </c>
      <c r="E13" s="497">
        <v>13680</v>
      </c>
      <c r="F13" s="498">
        <v>52.6</v>
      </c>
      <c r="G13" s="500">
        <v>48</v>
      </c>
      <c r="H13" s="498">
        <v>0.2</v>
      </c>
      <c r="I13" s="497">
        <v>12861</v>
      </c>
      <c r="J13" s="498">
        <v>49.5</v>
      </c>
      <c r="K13" s="497">
        <v>1458</v>
      </c>
      <c r="L13" s="498">
        <v>5.6</v>
      </c>
      <c r="M13" s="497">
        <v>2568</v>
      </c>
      <c r="N13" s="499">
        <v>9.9</v>
      </c>
      <c r="O13" s="500">
        <v>93</v>
      </c>
      <c r="P13" s="326">
        <v>0.4</v>
      </c>
      <c r="Q13" s="497">
        <v>6219</v>
      </c>
      <c r="R13" s="499">
        <v>23.9</v>
      </c>
      <c r="S13" s="500">
        <v>52</v>
      </c>
      <c r="T13" s="498">
        <v>0.2</v>
      </c>
      <c r="U13" s="500">
        <v>812</v>
      </c>
      <c r="V13" s="499">
        <v>3.1</v>
      </c>
      <c r="W13" s="497">
        <v>1257</v>
      </c>
      <c r="X13" s="498">
        <v>4.8</v>
      </c>
      <c r="Y13" s="326">
        <v>675</v>
      </c>
      <c r="Z13" s="326">
        <v>2.6</v>
      </c>
    </row>
    <row r="14" spans="1:26" s="26" customFormat="1" ht="20.100000000000001" customHeight="1" x14ac:dyDescent="0.2">
      <c r="A14" s="470" t="s">
        <v>385</v>
      </c>
      <c r="B14" s="325">
        <v>26228</v>
      </c>
      <c r="C14" s="497">
        <v>11966</v>
      </c>
      <c r="D14" s="499">
        <v>45.622998322403539</v>
      </c>
      <c r="E14" s="497">
        <v>14211</v>
      </c>
      <c r="F14" s="499">
        <v>54.18255299679732</v>
      </c>
      <c r="G14" s="500">
        <v>51</v>
      </c>
      <c r="H14" s="499">
        <v>0.19444868079914596</v>
      </c>
      <c r="I14" s="497">
        <v>12796</v>
      </c>
      <c r="J14" s="498">
        <v>48.8</v>
      </c>
      <c r="K14" s="497">
        <v>1605</v>
      </c>
      <c r="L14" s="498">
        <v>6.1</v>
      </c>
      <c r="M14" s="497">
        <v>2707</v>
      </c>
      <c r="N14" s="498">
        <v>10.3</v>
      </c>
      <c r="O14" s="326">
        <v>74</v>
      </c>
      <c r="P14" s="326">
        <v>0.3</v>
      </c>
      <c r="Q14" s="497">
        <v>6208</v>
      </c>
      <c r="R14" s="499">
        <v>23.7</v>
      </c>
      <c r="S14" s="500">
        <v>58</v>
      </c>
      <c r="T14" s="498">
        <v>0.2</v>
      </c>
      <c r="U14" s="500">
        <v>802</v>
      </c>
      <c r="V14" s="498">
        <v>3.1</v>
      </c>
      <c r="W14" s="497">
        <v>1258</v>
      </c>
      <c r="X14" s="498">
        <v>4.8</v>
      </c>
      <c r="Y14" s="326">
        <v>720</v>
      </c>
      <c r="Z14" s="326">
        <v>2.7</v>
      </c>
    </row>
    <row r="15" spans="1:26" s="26" customFormat="1" ht="20.100000000000001" customHeight="1" thickBot="1" x14ac:dyDescent="0.25">
      <c r="A15" s="528" t="s">
        <v>386</v>
      </c>
      <c r="B15" s="502">
        <v>26596</v>
      </c>
      <c r="C15" s="503">
        <v>11759</v>
      </c>
      <c r="D15" s="508">
        <v>44.213415551210709</v>
      </c>
      <c r="E15" s="503">
        <v>14769</v>
      </c>
      <c r="F15" s="508">
        <v>55.530906903293733</v>
      </c>
      <c r="G15" s="507">
        <v>68</v>
      </c>
      <c r="H15" s="508">
        <v>0.25567754549556326</v>
      </c>
      <c r="I15" s="503">
        <v>12821</v>
      </c>
      <c r="J15" s="506">
        <v>48.2</v>
      </c>
      <c r="K15" s="503">
        <v>1691</v>
      </c>
      <c r="L15" s="506">
        <v>6.4</v>
      </c>
      <c r="M15" s="503">
        <v>2758</v>
      </c>
      <c r="N15" s="506">
        <v>10.4</v>
      </c>
      <c r="O15" s="505">
        <v>161</v>
      </c>
      <c r="P15" s="505">
        <v>0.6</v>
      </c>
      <c r="Q15" s="503">
        <v>6341</v>
      </c>
      <c r="R15" s="508">
        <v>23.8</v>
      </c>
      <c r="S15" s="507">
        <v>67</v>
      </c>
      <c r="T15" s="506">
        <v>0.3</v>
      </c>
      <c r="U15" s="507">
        <v>878</v>
      </c>
      <c r="V15" s="506">
        <v>3.3</v>
      </c>
      <c r="W15" s="503">
        <v>1219</v>
      </c>
      <c r="X15" s="506">
        <v>4.5999999999999996</v>
      </c>
      <c r="Y15" s="505">
        <v>660</v>
      </c>
      <c r="Z15" s="505">
        <v>2.5</v>
      </c>
    </row>
    <row r="16" spans="1:26" s="26" customFormat="1" ht="20.100000000000001" customHeight="1" thickTop="1" x14ac:dyDescent="0.2">
      <c r="A16" s="314" t="s">
        <v>778</v>
      </c>
      <c r="B16" s="325"/>
      <c r="C16" s="325"/>
      <c r="D16" s="326"/>
      <c r="E16" s="325"/>
      <c r="F16" s="326"/>
      <c r="G16" s="326"/>
      <c r="H16" s="326"/>
      <c r="I16" s="325"/>
      <c r="J16" s="326"/>
      <c r="K16" s="325"/>
      <c r="L16" s="326"/>
      <c r="M16" s="325"/>
      <c r="N16" s="326"/>
      <c r="O16" s="326"/>
      <c r="P16" s="326"/>
      <c r="Q16" s="325"/>
      <c r="R16" s="330"/>
      <c r="S16" s="326"/>
      <c r="T16" s="326"/>
      <c r="U16" s="326"/>
      <c r="V16" s="326"/>
      <c r="W16" s="325"/>
      <c r="X16" s="326"/>
      <c r="Y16" s="326"/>
      <c r="Z16" s="326"/>
    </row>
    <row r="17" spans="1:20" ht="15" customHeight="1" x14ac:dyDescent="0.2">
      <c r="A17" s="37" t="s">
        <v>779</v>
      </c>
      <c r="B17" s="36"/>
      <c r="C17" s="36"/>
      <c r="D17" s="36"/>
      <c r="E17" s="36"/>
      <c r="F17" s="36"/>
      <c r="G17" s="36"/>
      <c r="H17" s="36"/>
      <c r="I17" s="36"/>
      <c r="J17" s="36"/>
      <c r="K17" s="36"/>
      <c r="L17" s="36"/>
      <c r="M17" s="36"/>
      <c r="N17" s="36"/>
      <c r="O17" s="36"/>
      <c r="P17" s="36"/>
      <c r="Q17" s="36"/>
      <c r="R17" s="36"/>
      <c r="S17" s="36"/>
      <c r="T17" s="36"/>
    </row>
    <row r="18" spans="1:20" ht="18.75" customHeight="1" x14ac:dyDescent="0.2">
      <c r="A18" s="725" t="s">
        <v>780</v>
      </c>
      <c r="B18" s="725"/>
      <c r="C18" s="725"/>
      <c r="D18" s="725"/>
      <c r="E18" s="725"/>
      <c r="F18" s="725"/>
      <c r="G18" s="725"/>
      <c r="H18" s="725"/>
      <c r="I18" s="725"/>
      <c r="J18" s="725"/>
      <c r="K18" s="725"/>
      <c r="L18" s="725"/>
      <c r="M18" s="725"/>
      <c r="N18" s="725"/>
      <c r="O18" s="725"/>
      <c r="P18" s="725"/>
      <c r="Q18" s="725"/>
      <c r="R18" s="725"/>
      <c r="S18" s="725"/>
      <c r="T18" s="725"/>
    </row>
    <row r="19" spans="1:20" ht="1.5" customHeight="1" x14ac:dyDescent="0.2">
      <c r="A19" s="725"/>
      <c r="B19" s="725"/>
      <c r="C19" s="725"/>
      <c r="D19" s="725"/>
      <c r="E19" s="725"/>
      <c r="F19" s="725"/>
      <c r="G19" s="725"/>
      <c r="H19" s="725"/>
      <c r="I19" s="725"/>
      <c r="J19" s="725"/>
      <c r="K19" s="725"/>
      <c r="L19" s="725"/>
      <c r="M19" s="725"/>
      <c r="N19" s="725"/>
      <c r="O19" s="725"/>
      <c r="P19" s="725"/>
      <c r="Q19" s="725"/>
      <c r="R19" s="725"/>
      <c r="S19" s="725"/>
      <c r="T19" s="725"/>
    </row>
    <row r="20" spans="1:20" x14ac:dyDescent="0.2">
      <c r="A20" s="36"/>
      <c r="B20" s="36"/>
      <c r="C20" s="36"/>
      <c r="D20" s="36"/>
      <c r="E20" s="36"/>
      <c r="F20" s="36"/>
      <c r="G20" s="36"/>
      <c r="H20" s="36"/>
      <c r="I20" s="36"/>
      <c r="J20" s="36"/>
      <c r="K20" s="36"/>
      <c r="L20" s="36"/>
      <c r="M20" s="36"/>
      <c r="N20" s="36"/>
      <c r="O20" s="36"/>
      <c r="P20" s="36"/>
      <c r="Q20" s="36"/>
      <c r="R20" s="36"/>
      <c r="S20" s="36"/>
      <c r="T20" s="36"/>
    </row>
    <row r="21" spans="1:20" x14ac:dyDescent="0.2">
      <c r="A21" s="37" t="s">
        <v>781</v>
      </c>
      <c r="B21" s="36"/>
      <c r="C21" s="36"/>
      <c r="D21" s="36"/>
      <c r="E21" s="36"/>
      <c r="F21" s="36"/>
      <c r="G21" s="36"/>
      <c r="H21" s="36"/>
      <c r="I21" s="36"/>
      <c r="J21" s="36"/>
      <c r="K21" s="36"/>
      <c r="L21" s="36"/>
      <c r="M21" s="36"/>
      <c r="N21" s="36"/>
      <c r="O21" s="36"/>
      <c r="P21" s="36"/>
      <c r="Q21" s="36"/>
      <c r="R21" s="36"/>
      <c r="S21" s="36"/>
      <c r="T21" s="36"/>
    </row>
    <row r="22" spans="1:20" x14ac:dyDescent="0.2">
      <c r="A22" s="37" t="s">
        <v>556</v>
      </c>
      <c r="B22" s="36"/>
      <c r="C22" s="36"/>
      <c r="D22" s="36"/>
      <c r="E22" s="36"/>
      <c r="F22" s="36"/>
      <c r="G22" s="36"/>
      <c r="H22" s="36"/>
      <c r="I22" s="36"/>
      <c r="J22" s="36"/>
      <c r="K22" s="36"/>
      <c r="L22" s="36"/>
      <c r="M22" s="36"/>
      <c r="N22" s="36"/>
      <c r="O22" s="36"/>
      <c r="P22" s="36"/>
      <c r="Q22" s="36"/>
      <c r="R22" s="36"/>
      <c r="S22" s="36"/>
      <c r="T22" s="36"/>
    </row>
  </sheetData>
  <mergeCells count="15">
    <mergeCell ref="Y3:Z3"/>
    <mergeCell ref="M3:N3"/>
    <mergeCell ref="O3:P3"/>
    <mergeCell ref="Q3:R3"/>
    <mergeCell ref="S3:T3"/>
    <mergeCell ref="U3:V3"/>
    <mergeCell ref="W3:X3"/>
    <mergeCell ref="A2:C2"/>
    <mergeCell ref="A18:T19"/>
    <mergeCell ref="K3:L3"/>
    <mergeCell ref="A3:B3"/>
    <mergeCell ref="C3:D3"/>
    <mergeCell ref="E3:F3"/>
    <mergeCell ref="G3:H3"/>
    <mergeCell ref="I3:J3"/>
  </mergeCells>
  <conditionalFormatting sqref="A5:Z15">
    <cfRule type="expression" dxfId="69" priority="1">
      <formula>MOD(ROW(),2)=0</formula>
    </cfRule>
  </conditionalFormatting>
  <hyperlinks>
    <hyperlink ref="A2:C2" location="TOC!A1" display="Return to Table of Contents" xr:uid="{00000000-0004-0000-1B00-000000000000}"/>
  </hyperlinks>
  <pageMargins left="0.25" right="0.25" top="0.75" bottom="0.75" header="0.3" footer="0.3"/>
  <pageSetup scale="66" fitToHeight="0" orientation="landscape" horizontalDpi="1200" verticalDpi="1200" r:id="rId1"/>
  <headerFooter>
    <oddHeader>&amp;L&amp;9 2022-23 &amp;"Arial,Italic"Survey of Dental Education&amp;"Arial,Regular"
Report 1 - Academic Programs, Enrollment, and Graduates</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A884-815B-4DCE-9413-6E9CFFA53142}">
  <sheetPr>
    <tabColor rgb="FF0070C0"/>
    <pageSetUpPr fitToPage="1"/>
  </sheetPr>
  <dimension ref="A1:AR87"/>
  <sheetViews>
    <sheetView zoomScaleNormal="100" zoomScaleSheetLayoutView="100" workbookViewId="0">
      <pane xSplit="3" ySplit="4" topLeftCell="D5" activePane="bottomRight" state="frozen"/>
      <selection pane="topRight" activeCell="D32" sqref="D32"/>
      <selection pane="bottomLeft" activeCell="D32" sqref="D32"/>
      <selection pane="bottomRight" sqref="A1:C1"/>
    </sheetView>
  </sheetViews>
  <sheetFormatPr defaultColWidth="9.140625" defaultRowHeight="14.25" x14ac:dyDescent="0.2"/>
  <cols>
    <col min="1" max="1" width="11.42578125" style="135" customWidth="1"/>
    <col min="2" max="2" width="57" style="135" customWidth="1"/>
    <col min="3" max="3" width="24.28515625" style="135" customWidth="1"/>
    <col min="4" max="6" width="9.5703125" style="135" customWidth="1"/>
    <col min="7" max="7" width="9.5703125" style="612" customWidth="1"/>
    <col min="8" max="10" width="9.5703125" style="135" customWidth="1"/>
    <col min="11" max="11" width="9.5703125" style="612" customWidth="1"/>
    <col min="12" max="14" width="9.5703125" style="135" customWidth="1"/>
    <col min="15" max="15" width="9.5703125" style="612" customWidth="1"/>
    <col min="16" max="18" width="9.5703125" style="135" customWidth="1"/>
    <col min="19" max="19" width="9.5703125" style="612" customWidth="1"/>
    <col min="20" max="22" width="9.5703125" style="135" customWidth="1"/>
    <col min="23" max="23" width="9.5703125" style="612" customWidth="1"/>
    <col min="24" max="26" width="9.5703125" style="135" customWidth="1"/>
    <col min="27" max="27" width="9.5703125" style="612" customWidth="1"/>
    <col min="28" max="30" width="9.5703125" style="135" customWidth="1"/>
    <col min="31" max="31" width="9.5703125" style="612" customWidth="1"/>
    <col min="32" max="34" width="9.5703125" style="135" customWidth="1"/>
    <col min="35" max="35" width="9.5703125" style="612" customWidth="1"/>
    <col min="36" max="38" width="9.5703125" style="135" customWidth="1"/>
    <col min="39" max="39" width="9.5703125" style="612" customWidth="1"/>
    <col min="40" max="42" width="9.5703125" style="135" customWidth="1"/>
    <col min="43" max="43" width="9.5703125" style="612" customWidth="1"/>
    <col min="44" max="16384" width="9.140625" style="135"/>
  </cols>
  <sheetData>
    <row r="1" spans="1:44" ht="30" customHeight="1" x14ac:dyDescent="0.25">
      <c r="A1" s="724" t="s">
        <v>782</v>
      </c>
      <c r="B1" s="724"/>
      <c r="C1" s="724"/>
    </row>
    <row r="2" spans="1:44" ht="26.25" customHeight="1" x14ac:dyDescent="0.2">
      <c r="A2" s="723" t="s">
        <v>55</v>
      </c>
      <c r="B2" s="723"/>
      <c r="C2" s="556"/>
    </row>
    <row r="3" spans="1:44" ht="45" customHeight="1" x14ac:dyDescent="0.25">
      <c r="A3" s="18"/>
      <c r="B3" s="380"/>
      <c r="C3" s="176" t="s">
        <v>119</v>
      </c>
      <c r="D3" s="732" t="s">
        <v>638</v>
      </c>
      <c r="E3" s="731"/>
      <c r="F3" s="731"/>
      <c r="G3" s="771"/>
      <c r="H3" s="732" t="s">
        <v>639</v>
      </c>
      <c r="I3" s="731"/>
      <c r="J3" s="731"/>
      <c r="K3" s="771"/>
      <c r="L3" s="732" t="s">
        <v>640</v>
      </c>
      <c r="M3" s="731"/>
      <c r="N3" s="731"/>
      <c r="O3" s="771"/>
      <c r="P3" s="732" t="s">
        <v>504</v>
      </c>
      <c r="Q3" s="731"/>
      <c r="R3" s="731"/>
      <c r="S3" s="771"/>
      <c r="T3" s="732" t="s">
        <v>505</v>
      </c>
      <c r="U3" s="731"/>
      <c r="V3" s="731"/>
      <c r="W3" s="771"/>
      <c r="X3" s="756" t="s">
        <v>506</v>
      </c>
      <c r="Y3" s="743"/>
      <c r="Z3" s="743"/>
      <c r="AA3" s="757"/>
      <c r="AB3" s="732" t="s">
        <v>507</v>
      </c>
      <c r="AC3" s="731"/>
      <c r="AD3" s="731"/>
      <c r="AE3" s="771"/>
      <c r="AF3" s="732" t="s">
        <v>508</v>
      </c>
      <c r="AG3" s="731"/>
      <c r="AH3" s="731"/>
      <c r="AI3" s="771"/>
      <c r="AJ3" s="732" t="s">
        <v>509</v>
      </c>
      <c r="AK3" s="731"/>
      <c r="AL3" s="731"/>
      <c r="AM3" s="771"/>
      <c r="AN3" s="732" t="s">
        <v>510</v>
      </c>
      <c r="AO3" s="731"/>
      <c r="AP3" s="731"/>
      <c r="AQ3" s="731"/>
    </row>
    <row r="4" spans="1:44" ht="16.5" customHeight="1" x14ac:dyDescent="0.25">
      <c r="A4" s="50" t="s">
        <v>783</v>
      </c>
      <c r="B4" s="62" t="s">
        <v>511</v>
      </c>
      <c r="C4" s="176"/>
      <c r="D4" s="44" t="s">
        <v>394</v>
      </c>
      <c r="E4" s="19" t="s">
        <v>393</v>
      </c>
      <c r="F4" s="19" t="s">
        <v>784</v>
      </c>
      <c r="G4" s="624" t="s">
        <v>395</v>
      </c>
      <c r="H4" s="44" t="s">
        <v>394</v>
      </c>
      <c r="I4" s="19" t="s">
        <v>393</v>
      </c>
      <c r="J4" s="19" t="s">
        <v>784</v>
      </c>
      <c r="K4" s="624" t="s">
        <v>395</v>
      </c>
      <c r="L4" s="44" t="s">
        <v>394</v>
      </c>
      <c r="M4" s="19" t="s">
        <v>393</v>
      </c>
      <c r="N4" s="19" t="s">
        <v>784</v>
      </c>
      <c r="O4" s="624" t="s">
        <v>395</v>
      </c>
      <c r="P4" s="44" t="s">
        <v>394</v>
      </c>
      <c r="Q4" s="19" t="s">
        <v>393</v>
      </c>
      <c r="R4" s="19" t="s">
        <v>784</v>
      </c>
      <c r="S4" s="624" t="s">
        <v>395</v>
      </c>
      <c r="T4" s="44" t="s">
        <v>394</v>
      </c>
      <c r="U4" s="19" t="s">
        <v>393</v>
      </c>
      <c r="V4" s="19" t="s">
        <v>784</v>
      </c>
      <c r="W4" s="624" t="s">
        <v>395</v>
      </c>
      <c r="X4" s="44" t="s">
        <v>394</v>
      </c>
      <c r="Y4" s="19" t="s">
        <v>393</v>
      </c>
      <c r="Z4" s="19" t="s">
        <v>784</v>
      </c>
      <c r="AA4" s="624" t="s">
        <v>395</v>
      </c>
      <c r="AB4" s="44" t="s">
        <v>394</v>
      </c>
      <c r="AC4" s="19" t="s">
        <v>393</v>
      </c>
      <c r="AD4" s="19" t="s">
        <v>784</v>
      </c>
      <c r="AE4" s="624" t="s">
        <v>395</v>
      </c>
      <c r="AF4" s="44" t="s">
        <v>394</v>
      </c>
      <c r="AG4" s="19" t="s">
        <v>393</v>
      </c>
      <c r="AH4" s="19" t="s">
        <v>784</v>
      </c>
      <c r="AI4" s="624" t="s">
        <v>395</v>
      </c>
      <c r="AJ4" s="44" t="s">
        <v>394</v>
      </c>
      <c r="AK4" s="19" t="s">
        <v>393</v>
      </c>
      <c r="AL4" s="19" t="s">
        <v>784</v>
      </c>
      <c r="AM4" s="624" t="s">
        <v>395</v>
      </c>
      <c r="AN4" s="44" t="s">
        <v>394</v>
      </c>
      <c r="AO4" s="19" t="s">
        <v>393</v>
      </c>
      <c r="AP4" s="19" t="s">
        <v>784</v>
      </c>
      <c r="AQ4" s="659" t="s">
        <v>395</v>
      </c>
    </row>
    <row r="5" spans="1:44" ht="20.100000000000001" customHeight="1" x14ac:dyDescent="0.2">
      <c r="A5" s="469" t="s">
        <v>120</v>
      </c>
      <c r="B5" s="470" t="s">
        <v>407</v>
      </c>
      <c r="C5" s="462" t="s">
        <v>127</v>
      </c>
      <c r="D5" s="480">
        <v>93</v>
      </c>
      <c r="E5" s="480">
        <v>100</v>
      </c>
      <c r="F5" s="480">
        <v>1</v>
      </c>
      <c r="G5" s="613">
        <f t="shared" ref="G5:G36" si="0">SUM(D5:F5)</f>
        <v>194</v>
      </c>
      <c r="H5" s="480">
        <v>3</v>
      </c>
      <c r="I5" s="480">
        <v>21</v>
      </c>
      <c r="J5" s="480">
        <v>0</v>
      </c>
      <c r="K5" s="613">
        <f t="shared" ref="K5:K36" si="1">SUM(H5:J5)</f>
        <v>24</v>
      </c>
      <c r="L5" s="480">
        <v>12</v>
      </c>
      <c r="M5" s="480">
        <v>19</v>
      </c>
      <c r="N5" s="480">
        <v>0</v>
      </c>
      <c r="O5" s="613">
        <f t="shared" ref="O5:O36" si="2">SUM(L5:N5)</f>
        <v>31</v>
      </c>
      <c r="P5" s="480">
        <v>0</v>
      </c>
      <c r="Q5" s="480">
        <v>0</v>
      </c>
      <c r="R5" s="480">
        <v>0</v>
      </c>
      <c r="S5" s="613">
        <f t="shared" ref="S5:S36" si="3">SUM(P5:R5)</f>
        <v>0</v>
      </c>
      <c r="T5" s="480">
        <v>15</v>
      </c>
      <c r="U5" s="480">
        <v>44</v>
      </c>
      <c r="V5" s="480">
        <v>0</v>
      </c>
      <c r="W5" s="613">
        <f t="shared" ref="W5:W36" si="4">SUM(T5:V5)</f>
        <v>59</v>
      </c>
      <c r="X5" s="480">
        <v>0</v>
      </c>
      <c r="Y5" s="480">
        <v>0</v>
      </c>
      <c r="Z5" s="480">
        <v>0</v>
      </c>
      <c r="AA5" s="613">
        <f t="shared" ref="AA5:AA36" si="5">SUM(X5:Z5)</f>
        <v>0</v>
      </c>
      <c r="AB5" s="480">
        <v>4</v>
      </c>
      <c r="AC5" s="480">
        <v>6</v>
      </c>
      <c r="AD5" s="480">
        <v>0</v>
      </c>
      <c r="AE5" s="613">
        <f t="shared" ref="AE5:AE36" si="6">SUM(AB5:AD5)</f>
        <v>10</v>
      </c>
      <c r="AF5" s="480">
        <v>0</v>
      </c>
      <c r="AG5" s="480">
        <v>5</v>
      </c>
      <c r="AH5" s="480">
        <v>0</v>
      </c>
      <c r="AI5" s="613">
        <f t="shared" ref="AI5:AI36" si="7">SUM(AF5:AH5)</f>
        <v>5</v>
      </c>
      <c r="AJ5" s="480">
        <v>2</v>
      </c>
      <c r="AK5" s="480">
        <v>3</v>
      </c>
      <c r="AL5" s="480">
        <v>0</v>
      </c>
      <c r="AM5" s="613">
        <f t="shared" ref="AM5:AM36" si="8">SUM(AJ5:AL5)</f>
        <v>5</v>
      </c>
      <c r="AN5" s="480">
        <v>129</v>
      </c>
      <c r="AO5" s="480">
        <v>198</v>
      </c>
      <c r="AP5" s="480">
        <v>1</v>
      </c>
      <c r="AQ5" s="614">
        <v>328</v>
      </c>
      <c r="AR5" s="615"/>
    </row>
    <row r="6" spans="1:44" ht="20.100000000000001" customHeight="1" x14ac:dyDescent="0.2">
      <c r="A6" s="469" t="s">
        <v>128</v>
      </c>
      <c r="B6" s="470" t="s">
        <v>408</v>
      </c>
      <c r="C6" s="462" t="s">
        <v>132</v>
      </c>
      <c r="D6" s="480">
        <v>67</v>
      </c>
      <c r="E6" s="480">
        <v>87</v>
      </c>
      <c r="F6" s="480">
        <v>0</v>
      </c>
      <c r="G6" s="613">
        <f t="shared" si="0"/>
        <v>154</v>
      </c>
      <c r="H6" s="480">
        <v>4</v>
      </c>
      <c r="I6" s="480">
        <v>4</v>
      </c>
      <c r="J6" s="480">
        <v>0</v>
      </c>
      <c r="K6" s="613">
        <f t="shared" si="1"/>
        <v>8</v>
      </c>
      <c r="L6" s="480">
        <v>10</v>
      </c>
      <c r="M6" s="480">
        <v>13</v>
      </c>
      <c r="N6" s="480">
        <v>0</v>
      </c>
      <c r="O6" s="613">
        <f t="shared" si="2"/>
        <v>23</v>
      </c>
      <c r="P6" s="480">
        <v>2</v>
      </c>
      <c r="Q6" s="480">
        <v>3</v>
      </c>
      <c r="R6" s="480">
        <v>0</v>
      </c>
      <c r="S6" s="613">
        <f t="shared" si="3"/>
        <v>5</v>
      </c>
      <c r="T6" s="480">
        <v>34</v>
      </c>
      <c r="U6" s="480">
        <v>58</v>
      </c>
      <c r="V6" s="480">
        <v>0</v>
      </c>
      <c r="W6" s="613">
        <f t="shared" si="4"/>
        <v>92</v>
      </c>
      <c r="X6" s="480">
        <v>1</v>
      </c>
      <c r="Y6" s="480">
        <v>0</v>
      </c>
      <c r="Z6" s="480">
        <v>0</v>
      </c>
      <c r="AA6" s="613">
        <f t="shared" si="5"/>
        <v>1</v>
      </c>
      <c r="AB6" s="480">
        <v>8</v>
      </c>
      <c r="AC6" s="480">
        <v>9</v>
      </c>
      <c r="AD6" s="480">
        <v>0</v>
      </c>
      <c r="AE6" s="613">
        <f t="shared" si="6"/>
        <v>17</v>
      </c>
      <c r="AF6" s="480">
        <v>0</v>
      </c>
      <c r="AG6" s="480">
        <v>1</v>
      </c>
      <c r="AH6" s="480">
        <v>0</v>
      </c>
      <c r="AI6" s="613">
        <f t="shared" si="7"/>
        <v>1</v>
      </c>
      <c r="AJ6" s="480">
        <v>5</v>
      </c>
      <c r="AK6" s="480">
        <v>5</v>
      </c>
      <c r="AL6" s="480">
        <v>0</v>
      </c>
      <c r="AM6" s="613">
        <f t="shared" si="8"/>
        <v>10</v>
      </c>
      <c r="AN6" s="480">
        <v>131</v>
      </c>
      <c r="AO6" s="480">
        <v>180</v>
      </c>
      <c r="AP6" s="480">
        <v>0</v>
      </c>
      <c r="AQ6" s="614">
        <v>311</v>
      </c>
      <c r="AR6" s="615"/>
    </row>
    <row r="7" spans="1:44" ht="20.100000000000001" customHeight="1" x14ac:dyDescent="0.2">
      <c r="A7" s="469" t="s">
        <v>128</v>
      </c>
      <c r="B7" s="470" t="s">
        <v>409</v>
      </c>
      <c r="C7" s="462" t="s">
        <v>132</v>
      </c>
      <c r="D7" s="480">
        <v>205</v>
      </c>
      <c r="E7" s="480">
        <v>152</v>
      </c>
      <c r="F7" s="480">
        <v>0</v>
      </c>
      <c r="G7" s="613">
        <f t="shared" si="0"/>
        <v>357</v>
      </c>
      <c r="H7" s="480">
        <v>2</v>
      </c>
      <c r="I7" s="480">
        <v>6</v>
      </c>
      <c r="J7" s="480">
        <v>0</v>
      </c>
      <c r="K7" s="613">
        <f t="shared" si="1"/>
        <v>8</v>
      </c>
      <c r="L7" s="480">
        <v>30</v>
      </c>
      <c r="M7" s="480">
        <v>27</v>
      </c>
      <c r="N7" s="480">
        <v>0</v>
      </c>
      <c r="O7" s="613">
        <f t="shared" si="2"/>
        <v>57</v>
      </c>
      <c r="P7" s="480">
        <v>13</v>
      </c>
      <c r="Q7" s="480">
        <v>13</v>
      </c>
      <c r="R7" s="480">
        <v>0</v>
      </c>
      <c r="S7" s="613">
        <f t="shared" si="3"/>
        <v>26</v>
      </c>
      <c r="T7" s="480">
        <v>27</v>
      </c>
      <c r="U7" s="480">
        <v>63</v>
      </c>
      <c r="V7" s="480">
        <v>0</v>
      </c>
      <c r="W7" s="613">
        <f t="shared" si="4"/>
        <v>90</v>
      </c>
      <c r="X7" s="480">
        <v>0</v>
      </c>
      <c r="Y7" s="480">
        <v>0</v>
      </c>
      <c r="Z7" s="480">
        <v>0</v>
      </c>
      <c r="AA7" s="613">
        <f t="shared" si="5"/>
        <v>0</v>
      </c>
      <c r="AB7" s="480">
        <v>15</v>
      </c>
      <c r="AC7" s="480">
        <v>15</v>
      </c>
      <c r="AD7" s="480">
        <v>0</v>
      </c>
      <c r="AE7" s="613">
        <f t="shared" si="6"/>
        <v>30</v>
      </c>
      <c r="AF7" s="480">
        <v>5</v>
      </c>
      <c r="AG7" s="480">
        <v>7</v>
      </c>
      <c r="AH7" s="480">
        <v>0</v>
      </c>
      <c r="AI7" s="613">
        <f t="shared" si="7"/>
        <v>12</v>
      </c>
      <c r="AJ7" s="480">
        <v>2</v>
      </c>
      <c r="AK7" s="480">
        <v>0</v>
      </c>
      <c r="AL7" s="480">
        <v>0</v>
      </c>
      <c r="AM7" s="613">
        <f t="shared" si="8"/>
        <v>2</v>
      </c>
      <c r="AN7" s="480">
        <v>299</v>
      </c>
      <c r="AO7" s="480">
        <v>283</v>
      </c>
      <c r="AP7" s="480">
        <v>0</v>
      </c>
      <c r="AQ7" s="614">
        <v>582</v>
      </c>
      <c r="AR7" s="615"/>
    </row>
    <row r="8" spans="1:44" ht="20.100000000000001" customHeight="1" x14ac:dyDescent="0.2">
      <c r="A8" s="469" t="s">
        <v>136</v>
      </c>
      <c r="B8" s="473" t="s">
        <v>513</v>
      </c>
      <c r="C8" s="473" t="s">
        <v>141</v>
      </c>
      <c r="D8" s="480">
        <v>12</v>
      </c>
      <c r="E8" s="480">
        <v>17</v>
      </c>
      <c r="F8" s="480">
        <v>0</v>
      </c>
      <c r="G8" s="613">
        <f t="shared" si="0"/>
        <v>29</v>
      </c>
      <c r="H8" s="480">
        <v>0</v>
      </c>
      <c r="I8" s="480">
        <v>1</v>
      </c>
      <c r="J8" s="480">
        <v>0</v>
      </c>
      <c r="K8" s="613">
        <f t="shared" si="1"/>
        <v>1</v>
      </c>
      <c r="L8" s="480">
        <v>0</v>
      </c>
      <c r="M8" s="480">
        <v>2</v>
      </c>
      <c r="N8" s="480">
        <v>0</v>
      </c>
      <c r="O8" s="613">
        <f t="shared" si="2"/>
        <v>2</v>
      </c>
      <c r="P8" s="480">
        <v>0</v>
      </c>
      <c r="Q8" s="480">
        <v>0</v>
      </c>
      <c r="R8" s="480">
        <v>0</v>
      </c>
      <c r="S8" s="613">
        <f t="shared" si="3"/>
        <v>0</v>
      </c>
      <c r="T8" s="480">
        <v>25</v>
      </c>
      <c r="U8" s="480">
        <v>14</v>
      </c>
      <c r="V8" s="480">
        <v>0</v>
      </c>
      <c r="W8" s="613">
        <f t="shared" si="4"/>
        <v>39</v>
      </c>
      <c r="X8" s="480">
        <v>0</v>
      </c>
      <c r="Y8" s="480">
        <v>0</v>
      </c>
      <c r="Z8" s="480">
        <v>0</v>
      </c>
      <c r="AA8" s="613">
        <f t="shared" si="5"/>
        <v>0</v>
      </c>
      <c r="AB8" s="480">
        <v>1</v>
      </c>
      <c r="AC8" s="480">
        <v>1</v>
      </c>
      <c r="AD8" s="480">
        <v>0</v>
      </c>
      <c r="AE8" s="613">
        <f t="shared" si="6"/>
        <v>2</v>
      </c>
      <c r="AF8" s="480">
        <v>0</v>
      </c>
      <c r="AG8" s="480">
        <v>0</v>
      </c>
      <c r="AH8" s="480">
        <v>0</v>
      </c>
      <c r="AI8" s="613">
        <f t="shared" si="7"/>
        <v>0</v>
      </c>
      <c r="AJ8" s="480">
        <v>2</v>
      </c>
      <c r="AK8" s="480">
        <v>2</v>
      </c>
      <c r="AL8" s="480">
        <v>0</v>
      </c>
      <c r="AM8" s="613">
        <f t="shared" si="8"/>
        <v>4</v>
      </c>
      <c r="AN8" s="480">
        <v>40</v>
      </c>
      <c r="AO8" s="480">
        <v>37</v>
      </c>
      <c r="AP8" s="480">
        <v>0</v>
      </c>
      <c r="AQ8" s="614">
        <v>77</v>
      </c>
      <c r="AR8" s="615"/>
    </row>
    <row r="9" spans="1:44" ht="20.100000000000001" customHeight="1" x14ac:dyDescent="0.2">
      <c r="A9" s="469" t="s">
        <v>136</v>
      </c>
      <c r="B9" s="470" t="s">
        <v>411</v>
      </c>
      <c r="C9" s="462" t="s">
        <v>132</v>
      </c>
      <c r="D9" s="480">
        <v>73</v>
      </c>
      <c r="E9" s="480">
        <v>64</v>
      </c>
      <c r="F9" s="480">
        <v>0</v>
      </c>
      <c r="G9" s="613">
        <f t="shared" si="0"/>
        <v>137</v>
      </c>
      <c r="H9" s="480">
        <v>5</v>
      </c>
      <c r="I9" s="480">
        <v>0</v>
      </c>
      <c r="J9" s="480">
        <v>0</v>
      </c>
      <c r="K9" s="613">
        <f t="shared" si="1"/>
        <v>5</v>
      </c>
      <c r="L9" s="480">
        <v>7</v>
      </c>
      <c r="M9" s="480">
        <v>4</v>
      </c>
      <c r="N9" s="480">
        <v>0</v>
      </c>
      <c r="O9" s="613">
        <f t="shared" si="2"/>
        <v>11</v>
      </c>
      <c r="P9" s="480">
        <v>0</v>
      </c>
      <c r="Q9" s="480">
        <v>0</v>
      </c>
      <c r="R9" s="480">
        <v>0</v>
      </c>
      <c r="S9" s="613">
        <f t="shared" si="3"/>
        <v>0</v>
      </c>
      <c r="T9" s="480">
        <v>117</v>
      </c>
      <c r="U9" s="480">
        <v>148</v>
      </c>
      <c r="V9" s="480">
        <v>0</v>
      </c>
      <c r="W9" s="613">
        <f t="shared" si="4"/>
        <v>265</v>
      </c>
      <c r="X9" s="480">
        <v>4</v>
      </c>
      <c r="Y9" s="480">
        <v>2</v>
      </c>
      <c r="Z9" s="480">
        <v>0</v>
      </c>
      <c r="AA9" s="613">
        <f t="shared" si="5"/>
        <v>6</v>
      </c>
      <c r="AB9" s="480">
        <v>32</v>
      </c>
      <c r="AC9" s="480">
        <v>25</v>
      </c>
      <c r="AD9" s="480">
        <v>0</v>
      </c>
      <c r="AE9" s="613">
        <f t="shared" si="6"/>
        <v>57</v>
      </c>
      <c r="AF9" s="480">
        <v>0</v>
      </c>
      <c r="AG9" s="480">
        <v>0</v>
      </c>
      <c r="AH9" s="480">
        <v>0</v>
      </c>
      <c r="AI9" s="613">
        <f t="shared" si="7"/>
        <v>0</v>
      </c>
      <c r="AJ9" s="480">
        <v>6</v>
      </c>
      <c r="AK9" s="480">
        <v>4</v>
      </c>
      <c r="AL9" s="480">
        <v>0</v>
      </c>
      <c r="AM9" s="613">
        <f t="shared" si="8"/>
        <v>10</v>
      </c>
      <c r="AN9" s="480">
        <v>244</v>
      </c>
      <c r="AO9" s="480">
        <v>247</v>
      </c>
      <c r="AP9" s="480">
        <v>0</v>
      </c>
      <c r="AQ9" s="614">
        <v>491</v>
      </c>
      <c r="AR9" s="615"/>
    </row>
    <row r="10" spans="1:44" ht="20.100000000000001" customHeight="1" x14ac:dyDescent="0.2">
      <c r="A10" s="469" t="s">
        <v>136</v>
      </c>
      <c r="B10" s="470" t="s">
        <v>412</v>
      </c>
      <c r="C10" s="462" t="s">
        <v>127</v>
      </c>
      <c r="D10" s="480">
        <v>22</v>
      </c>
      <c r="E10" s="480">
        <v>32</v>
      </c>
      <c r="F10" s="480">
        <v>0</v>
      </c>
      <c r="G10" s="613">
        <f t="shared" si="0"/>
        <v>54</v>
      </c>
      <c r="H10" s="480">
        <v>9</v>
      </c>
      <c r="I10" s="480">
        <v>8</v>
      </c>
      <c r="J10" s="480">
        <v>0</v>
      </c>
      <c r="K10" s="613">
        <f t="shared" si="1"/>
        <v>17</v>
      </c>
      <c r="L10" s="480">
        <v>21</v>
      </c>
      <c r="M10" s="480">
        <v>23</v>
      </c>
      <c r="N10" s="480">
        <v>0</v>
      </c>
      <c r="O10" s="613">
        <f t="shared" si="2"/>
        <v>44</v>
      </c>
      <c r="P10" s="480">
        <v>0</v>
      </c>
      <c r="Q10" s="480">
        <v>0</v>
      </c>
      <c r="R10" s="480">
        <v>0</v>
      </c>
      <c r="S10" s="613">
        <f t="shared" si="3"/>
        <v>0</v>
      </c>
      <c r="T10" s="480">
        <v>59</v>
      </c>
      <c r="U10" s="480">
        <v>116</v>
      </c>
      <c r="V10" s="480">
        <v>0</v>
      </c>
      <c r="W10" s="613">
        <f t="shared" si="4"/>
        <v>175</v>
      </c>
      <c r="X10" s="480">
        <v>0</v>
      </c>
      <c r="Y10" s="480">
        <v>0</v>
      </c>
      <c r="Z10" s="480">
        <v>0</v>
      </c>
      <c r="AA10" s="613">
        <f t="shared" si="5"/>
        <v>0</v>
      </c>
      <c r="AB10" s="480">
        <v>4</v>
      </c>
      <c r="AC10" s="480">
        <v>9</v>
      </c>
      <c r="AD10" s="480">
        <v>0</v>
      </c>
      <c r="AE10" s="613">
        <f t="shared" si="6"/>
        <v>13</v>
      </c>
      <c r="AF10" s="480">
        <v>11</v>
      </c>
      <c r="AG10" s="480">
        <v>14</v>
      </c>
      <c r="AH10" s="480">
        <v>0</v>
      </c>
      <c r="AI10" s="613">
        <f t="shared" si="7"/>
        <v>25</v>
      </c>
      <c r="AJ10" s="480">
        <v>4</v>
      </c>
      <c r="AK10" s="480">
        <v>3</v>
      </c>
      <c r="AL10" s="480">
        <v>0</v>
      </c>
      <c r="AM10" s="613">
        <f t="shared" si="8"/>
        <v>7</v>
      </c>
      <c r="AN10" s="480">
        <v>130</v>
      </c>
      <c r="AO10" s="480">
        <v>205</v>
      </c>
      <c r="AP10" s="480">
        <v>0</v>
      </c>
      <c r="AQ10" s="614">
        <v>335</v>
      </c>
      <c r="AR10" s="615"/>
    </row>
    <row r="11" spans="1:44" ht="20.100000000000001" customHeight="1" x14ac:dyDescent="0.2">
      <c r="A11" s="469" t="s">
        <v>136</v>
      </c>
      <c r="B11" s="470" t="s">
        <v>413</v>
      </c>
      <c r="C11" s="462" t="s">
        <v>127</v>
      </c>
      <c r="D11" s="480">
        <v>48</v>
      </c>
      <c r="E11" s="480">
        <v>72</v>
      </c>
      <c r="F11" s="480">
        <v>0</v>
      </c>
      <c r="G11" s="613">
        <f t="shared" si="0"/>
        <v>120</v>
      </c>
      <c r="H11" s="480">
        <v>9</v>
      </c>
      <c r="I11" s="480">
        <v>9</v>
      </c>
      <c r="J11" s="480">
        <v>0</v>
      </c>
      <c r="K11" s="613">
        <f t="shared" si="1"/>
        <v>18</v>
      </c>
      <c r="L11" s="480">
        <v>10</v>
      </c>
      <c r="M11" s="480">
        <v>51</v>
      </c>
      <c r="N11" s="480">
        <v>0</v>
      </c>
      <c r="O11" s="613">
        <f t="shared" si="2"/>
        <v>61</v>
      </c>
      <c r="P11" s="480">
        <v>1</v>
      </c>
      <c r="Q11" s="480">
        <v>7</v>
      </c>
      <c r="R11" s="480">
        <v>0</v>
      </c>
      <c r="S11" s="613">
        <f t="shared" si="3"/>
        <v>8</v>
      </c>
      <c r="T11" s="480">
        <v>88</v>
      </c>
      <c r="U11" s="480">
        <v>97</v>
      </c>
      <c r="V11" s="480">
        <v>0</v>
      </c>
      <c r="W11" s="613">
        <f t="shared" si="4"/>
        <v>185</v>
      </c>
      <c r="X11" s="480">
        <v>2</v>
      </c>
      <c r="Y11" s="480">
        <v>7</v>
      </c>
      <c r="Z11" s="480">
        <v>0</v>
      </c>
      <c r="AA11" s="613">
        <f t="shared" si="5"/>
        <v>9</v>
      </c>
      <c r="AB11" s="480">
        <v>1</v>
      </c>
      <c r="AC11" s="480">
        <v>0</v>
      </c>
      <c r="AD11" s="480">
        <v>0</v>
      </c>
      <c r="AE11" s="613">
        <f t="shared" si="6"/>
        <v>1</v>
      </c>
      <c r="AF11" s="480">
        <v>1</v>
      </c>
      <c r="AG11" s="480">
        <v>0</v>
      </c>
      <c r="AH11" s="480">
        <v>0</v>
      </c>
      <c r="AI11" s="613">
        <f t="shared" si="7"/>
        <v>1</v>
      </c>
      <c r="AJ11" s="480">
        <v>0</v>
      </c>
      <c r="AK11" s="480">
        <v>0</v>
      </c>
      <c r="AL11" s="480">
        <v>0</v>
      </c>
      <c r="AM11" s="613">
        <f t="shared" si="8"/>
        <v>0</v>
      </c>
      <c r="AN11" s="480">
        <v>160</v>
      </c>
      <c r="AO11" s="480">
        <v>243</v>
      </c>
      <c r="AP11" s="480">
        <v>0</v>
      </c>
      <c r="AQ11" s="614">
        <v>403</v>
      </c>
      <c r="AR11" s="615"/>
    </row>
    <row r="12" spans="1:44" ht="20.100000000000001" customHeight="1" x14ac:dyDescent="0.2">
      <c r="A12" s="469" t="s">
        <v>136</v>
      </c>
      <c r="B12" s="470" t="s">
        <v>414</v>
      </c>
      <c r="C12" s="462" t="s">
        <v>132</v>
      </c>
      <c r="D12" s="480">
        <v>102</v>
      </c>
      <c r="E12" s="480">
        <v>122</v>
      </c>
      <c r="F12" s="480">
        <v>0</v>
      </c>
      <c r="G12" s="613">
        <f t="shared" si="0"/>
        <v>224</v>
      </c>
      <c r="H12" s="480">
        <v>17</v>
      </c>
      <c r="I12" s="480">
        <v>28</v>
      </c>
      <c r="J12" s="480">
        <v>0</v>
      </c>
      <c r="K12" s="613">
        <f t="shared" si="1"/>
        <v>45</v>
      </c>
      <c r="L12" s="480">
        <v>41</v>
      </c>
      <c r="M12" s="480">
        <v>42</v>
      </c>
      <c r="N12" s="480">
        <v>0</v>
      </c>
      <c r="O12" s="613">
        <f t="shared" si="2"/>
        <v>83</v>
      </c>
      <c r="P12" s="480">
        <v>0</v>
      </c>
      <c r="Q12" s="480">
        <v>0</v>
      </c>
      <c r="R12" s="480">
        <v>0</v>
      </c>
      <c r="S12" s="613">
        <f t="shared" si="3"/>
        <v>0</v>
      </c>
      <c r="T12" s="480">
        <v>76</v>
      </c>
      <c r="U12" s="480">
        <v>99</v>
      </c>
      <c r="V12" s="480">
        <v>0</v>
      </c>
      <c r="W12" s="613">
        <f t="shared" si="4"/>
        <v>175</v>
      </c>
      <c r="X12" s="480">
        <v>0</v>
      </c>
      <c r="Y12" s="480">
        <v>0</v>
      </c>
      <c r="Z12" s="480">
        <v>0</v>
      </c>
      <c r="AA12" s="613">
        <f t="shared" si="5"/>
        <v>0</v>
      </c>
      <c r="AB12" s="480">
        <v>12</v>
      </c>
      <c r="AC12" s="480">
        <v>19</v>
      </c>
      <c r="AD12" s="480">
        <v>0</v>
      </c>
      <c r="AE12" s="613">
        <f t="shared" si="6"/>
        <v>31</v>
      </c>
      <c r="AF12" s="480">
        <v>32</v>
      </c>
      <c r="AG12" s="480">
        <v>33</v>
      </c>
      <c r="AH12" s="480">
        <v>0</v>
      </c>
      <c r="AI12" s="613">
        <f t="shared" si="7"/>
        <v>65</v>
      </c>
      <c r="AJ12" s="480">
        <v>12</v>
      </c>
      <c r="AK12" s="480">
        <v>5</v>
      </c>
      <c r="AL12" s="480">
        <v>0</v>
      </c>
      <c r="AM12" s="613">
        <f t="shared" si="8"/>
        <v>17</v>
      </c>
      <c r="AN12" s="480">
        <v>292</v>
      </c>
      <c r="AO12" s="480">
        <v>348</v>
      </c>
      <c r="AP12" s="480">
        <v>0</v>
      </c>
      <c r="AQ12" s="614">
        <v>640</v>
      </c>
      <c r="AR12" s="615"/>
    </row>
    <row r="13" spans="1:44" ht="20.100000000000001" customHeight="1" x14ac:dyDescent="0.2">
      <c r="A13" s="469" t="s">
        <v>136</v>
      </c>
      <c r="B13" s="470" t="s">
        <v>415</v>
      </c>
      <c r="C13" s="462" t="s">
        <v>132</v>
      </c>
      <c r="D13" s="480">
        <v>83</v>
      </c>
      <c r="E13" s="480">
        <v>49</v>
      </c>
      <c r="F13" s="480">
        <v>0</v>
      </c>
      <c r="G13" s="613">
        <f t="shared" si="0"/>
        <v>132</v>
      </c>
      <c r="H13" s="480">
        <v>8</v>
      </c>
      <c r="I13" s="480">
        <v>7</v>
      </c>
      <c r="J13" s="480">
        <v>0</v>
      </c>
      <c r="K13" s="613">
        <f t="shared" si="1"/>
        <v>15</v>
      </c>
      <c r="L13" s="480">
        <v>13</v>
      </c>
      <c r="M13" s="480">
        <v>9</v>
      </c>
      <c r="N13" s="480">
        <v>0</v>
      </c>
      <c r="O13" s="613">
        <f t="shared" si="2"/>
        <v>22</v>
      </c>
      <c r="P13" s="480">
        <v>0</v>
      </c>
      <c r="Q13" s="480">
        <v>0</v>
      </c>
      <c r="R13" s="480">
        <v>0</v>
      </c>
      <c r="S13" s="613">
        <f t="shared" si="3"/>
        <v>0</v>
      </c>
      <c r="T13" s="480">
        <v>89</v>
      </c>
      <c r="U13" s="480">
        <v>100</v>
      </c>
      <c r="V13" s="480">
        <v>0</v>
      </c>
      <c r="W13" s="613">
        <f t="shared" si="4"/>
        <v>189</v>
      </c>
      <c r="X13" s="480">
        <v>1</v>
      </c>
      <c r="Y13" s="480">
        <v>0</v>
      </c>
      <c r="Z13" s="480">
        <v>0</v>
      </c>
      <c r="AA13" s="613">
        <f t="shared" si="5"/>
        <v>1</v>
      </c>
      <c r="AB13" s="480">
        <v>29</v>
      </c>
      <c r="AC13" s="480">
        <v>27</v>
      </c>
      <c r="AD13" s="480">
        <v>0</v>
      </c>
      <c r="AE13" s="613">
        <f t="shared" si="6"/>
        <v>56</v>
      </c>
      <c r="AF13" s="480">
        <v>18</v>
      </c>
      <c r="AG13" s="480">
        <v>17</v>
      </c>
      <c r="AH13" s="480">
        <v>0</v>
      </c>
      <c r="AI13" s="613">
        <f t="shared" si="7"/>
        <v>35</v>
      </c>
      <c r="AJ13" s="480">
        <v>9</v>
      </c>
      <c r="AK13" s="480">
        <v>8</v>
      </c>
      <c r="AL13" s="480">
        <v>0</v>
      </c>
      <c r="AM13" s="613">
        <f t="shared" si="8"/>
        <v>17</v>
      </c>
      <c r="AN13" s="480">
        <v>250</v>
      </c>
      <c r="AO13" s="480">
        <v>217</v>
      </c>
      <c r="AP13" s="480">
        <v>0</v>
      </c>
      <c r="AQ13" s="614">
        <v>467</v>
      </c>
      <c r="AR13" s="615"/>
    </row>
    <row r="14" spans="1:44" ht="20.100000000000001" customHeight="1" x14ac:dyDescent="0.2">
      <c r="A14" s="469" t="s">
        <v>136</v>
      </c>
      <c r="B14" s="470" t="s">
        <v>416</v>
      </c>
      <c r="C14" s="462" t="s">
        <v>132</v>
      </c>
      <c r="D14" s="480">
        <v>43</v>
      </c>
      <c r="E14" s="480">
        <v>42</v>
      </c>
      <c r="F14" s="480">
        <v>0</v>
      </c>
      <c r="G14" s="613">
        <f t="shared" si="0"/>
        <v>85</v>
      </c>
      <c r="H14" s="480">
        <v>4</v>
      </c>
      <c r="I14" s="480">
        <v>14</v>
      </c>
      <c r="J14" s="480">
        <v>0</v>
      </c>
      <c r="K14" s="613">
        <f t="shared" si="1"/>
        <v>18</v>
      </c>
      <c r="L14" s="480">
        <v>18</v>
      </c>
      <c r="M14" s="480">
        <v>26</v>
      </c>
      <c r="N14" s="480">
        <v>0</v>
      </c>
      <c r="O14" s="613">
        <f t="shared" si="2"/>
        <v>44</v>
      </c>
      <c r="P14" s="480">
        <v>2</v>
      </c>
      <c r="Q14" s="480">
        <v>1</v>
      </c>
      <c r="R14" s="480">
        <v>0</v>
      </c>
      <c r="S14" s="613">
        <f t="shared" si="3"/>
        <v>3</v>
      </c>
      <c r="T14" s="480">
        <v>72</v>
      </c>
      <c r="U14" s="480">
        <v>55</v>
      </c>
      <c r="V14" s="480">
        <v>0</v>
      </c>
      <c r="W14" s="613">
        <f t="shared" si="4"/>
        <v>127</v>
      </c>
      <c r="X14" s="480">
        <v>0</v>
      </c>
      <c r="Y14" s="480">
        <v>3</v>
      </c>
      <c r="Z14" s="480">
        <v>0</v>
      </c>
      <c r="AA14" s="613">
        <f t="shared" si="5"/>
        <v>3</v>
      </c>
      <c r="AB14" s="480">
        <v>4</v>
      </c>
      <c r="AC14" s="480">
        <v>1</v>
      </c>
      <c r="AD14" s="480">
        <v>0</v>
      </c>
      <c r="AE14" s="613">
        <f t="shared" si="6"/>
        <v>5</v>
      </c>
      <c r="AF14" s="480">
        <v>0</v>
      </c>
      <c r="AG14" s="480">
        <v>0</v>
      </c>
      <c r="AH14" s="480">
        <v>0</v>
      </c>
      <c r="AI14" s="613">
        <f t="shared" si="7"/>
        <v>0</v>
      </c>
      <c r="AJ14" s="480">
        <v>1</v>
      </c>
      <c r="AK14" s="480">
        <v>1</v>
      </c>
      <c r="AL14" s="480">
        <v>0</v>
      </c>
      <c r="AM14" s="613">
        <f t="shared" si="8"/>
        <v>2</v>
      </c>
      <c r="AN14" s="480">
        <v>144</v>
      </c>
      <c r="AO14" s="480">
        <v>143</v>
      </c>
      <c r="AP14" s="480">
        <v>0</v>
      </c>
      <c r="AQ14" s="614">
        <v>287</v>
      </c>
      <c r="AR14" s="615"/>
    </row>
    <row r="15" spans="1:44" ht="20.100000000000001" customHeight="1" x14ac:dyDescent="0.2">
      <c r="A15" s="469" t="s">
        <v>158</v>
      </c>
      <c r="B15" s="470" t="s">
        <v>417</v>
      </c>
      <c r="C15" s="462" t="s">
        <v>127</v>
      </c>
      <c r="D15" s="480">
        <v>73</v>
      </c>
      <c r="E15" s="480">
        <v>102</v>
      </c>
      <c r="F15" s="480">
        <v>9</v>
      </c>
      <c r="G15" s="613">
        <f t="shared" si="0"/>
        <v>184</v>
      </c>
      <c r="H15" s="480">
        <v>10</v>
      </c>
      <c r="I15" s="480">
        <v>8</v>
      </c>
      <c r="J15" s="480">
        <v>3</v>
      </c>
      <c r="K15" s="613">
        <f t="shared" si="1"/>
        <v>21</v>
      </c>
      <c r="L15" s="480">
        <v>12</v>
      </c>
      <c r="M15" s="480">
        <v>31</v>
      </c>
      <c r="N15" s="480">
        <v>3</v>
      </c>
      <c r="O15" s="613">
        <f t="shared" si="2"/>
        <v>46</v>
      </c>
      <c r="P15" s="480">
        <v>1</v>
      </c>
      <c r="Q15" s="480">
        <v>0</v>
      </c>
      <c r="R15" s="480">
        <v>0</v>
      </c>
      <c r="S15" s="613">
        <f t="shared" si="3"/>
        <v>1</v>
      </c>
      <c r="T15" s="480">
        <v>25</v>
      </c>
      <c r="U15" s="480">
        <v>29</v>
      </c>
      <c r="V15" s="480">
        <v>2</v>
      </c>
      <c r="W15" s="613">
        <f t="shared" si="4"/>
        <v>56</v>
      </c>
      <c r="X15" s="480">
        <v>0</v>
      </c>
      <c r="Y15" s="480">
        <v>1</v>
      </c>
      <c r="Z15" s="480">
        <v>0</v>
      </c>
      <c r="AA15" s="613">
        <f t="shared" si="5"/>
        <v>1</v>
      </c>
      <c r="AB15" s="480">
        <v>5</v>
      </c>
      <c r="AC15" s="480">
        <v>17</v>
      </c>
      <c r="AD15" s="480">
        <v>2</v>
      </c>
      <c r="AE15" s="613">
        <f t="shared" si="6"/>
        <v>24</v>
      </c>
      <c r="AF15" s="480">
        <v>17</v>
      </c>
      <c r="AG15" s="480">
        <v>35</v>
      </c>
      <c r="AH15" s="480">
        <v>2</v>
      </c>
      <c r="AI15" s="613">
        <f t="shared" si="7"/>
        <v>54</v>
      </c>
      <c r="AJ15" s="480">
        <v>0</v>
      </c>
      <c r="AK15" s="480">
        <v>5</v>
      </c>
      <c r="AL15" s="480">
        <v>5</v>
      </c>
      <c r="AM15" s="613">
        <f t="shared" si="8"/>
        <v>10</v>
      </c>
      <c r="AN15" s="480">
        <v>143</v>
      </c>
      <c r="AO15" s="480">
        <v>228</v>
      </c>
      <c r="AP15" s="480">
        <v>26</v>
      </c>
      <c r="AQ15" s="614">
        <v>397</v>
      </c>
      <c r="AR15" s="615"/>
    </row>
    <row r="16" spans="1:44" ht="20.100000000000001" customHeight="1" x14ac:dyDescent="0.2">
      <c r="A16" s="469" t="s">
        <v>162</v>
      </c>
      <c r="B16" s="470" t="s">
        <v>418</v>
      </c>
      <c r="C16" s="462" t="s">
        <v>127</v>
      </c>
      <c r="D16" s="480">
        <v>57</v>
      </c>
      <c r="E16" s="480">
        <v>62</v>
      </c>
      <c r="F16" s="480">
        <v>0</v>
      </c>
      <c r="G16" s="613">
        <f t="shared" si="0"/>
        <v>119</v>
      </c>
      <c r="H16" s="480">
        <v>13</v>
      </c>
      <c r="I16" s="480">
        <v>14</v>
      </c>
      <c r="J16" s="480">
        <v>0</v>
      </c>
      <c r="K16" s="613">
        <f t="shared" si="1"/>
        <v>27</v>
      </c>
      <c r="L16" s="480">
        <v>8</v>
      </c>
      <c r="M16" s="480">
        <v>14</v>
      </c>
      <c r="N16" s="480">
        <v>0</v>
      </c>
      <c r="O16" s="613">
        <f t="shared" si="2"/>
        <v>22</v>
      </c>
      <c r="P16" s="480">
        <v>0</v>
      </c>
      <c r="Q16" s="480">
        <v>0</v>
      </c>
      <c r="R16" s="480">
        <v>0</v>
      </c>
      <c r="S16" s="613">
        <f t="shared" si="3"/>
        <v>0</v>
      </c>
      <c r="T16" s="480">
        <v>11</v>
      </c>
      <c r="U16" s="480">
        <v>13</v>
      </c>
      <c r="V16" s="480">
        <v>0</v>
      </c>
      <c r="W16" s="613">
        <f t="shared" si="4"/>
        <v>24</v>
      </c>
      <c r="X16" s="480">
        <v>0</v>
      </c>
      <c r="Y16" s="480">
        <v>0</v>
      </c>
      <c r="Z16" s="480">
        <v>0</v>
      </c>
      <c r="AA16" s="613">
        <f t="shared" si="5"/>
        <v>0</v>
      </c>
      <c r="AB16" s="480">
        <v>0</v>
      </c>
      <c r="AC16" s="480">
        <v>0</v>
      </c>
      <c r="AD16" s="480">
        <v>0</v>
      </c>
      <c r="AE16" s="613">
        <f t="shared" si="6"/>
        <v>0</v>
      </c>
      <c r="AF16" s="480">
        <v>0</v>
      </c>
      <c r="AG16" s="480">
        <v>0</v>
      </c>
      <c r="AH16" s="480">
        <v>0</v>
      </c>
      <c r="AI16" s="613">
        <f t="shared" si="7"/>
        <v>0</v>
      </c>
      <c r="AJ16" s="480">
        <v>2</v>
      </c>
      <c r="AK16" s="480">
        <v>6</v>
      </c>
      <c r="AL16" s="480">
        <v>0</v>
      </c>
      <c r="AM16" s="613">
        <f t="shared" si="8"/>
        <v>8</v>
      </c>
      <c r="AN16" s="480">
        <v>91</v>
      </c>
      <c r="AO16" s="480">
        <v>109</v>
      </c>
      <c r="AP16" s="480">
        <v>0</v>
      </c>
      <c r="AQ16" s="614">
        <v>200</v>
      </c>
      <c r="AR16" s="615"/>
    </row>
    <row r="17" spans="1:44" ht="20.100000000000001" customHeight="1" x14ac:dyDescent="0.2">
      <c r="A17" s="469" t="s">
        <v>166</v>
      </c>
      <c r="B17" s="470" t="s">
        <v>419</v>
      </c>
      <c r="C17" s="462" t="s">
        <v>132</v>
      </c>
      <c r="D17" s="480">
        <v>9</v>
      </c>
      <c r="E17" s="480">
        <v>8</v>
      </c>
      <c r="F17" s="480">
        <v>0</v>
      </c>
      <c r="G17" s="613">
        <f t="shared" si="0"/>
        <v>17</v>
      </c>
      <c r="H17" s="480">
        <v>70</v>
      </c>
      <c r="I17" s="480">
        <v>115</v>
      </c>
      <c r="J17" s="480">
        <v>0</v>
      </c>
      <c r="K17" s="613">
        <f t="shared" si="1"/>
        <v>185</v>
      </c>
      <c r="L17" s="480">
        <v>11</v>
      </c>
      <c r="M17" s="480">
        <v>15</v>
      </c>
      <c r="N17" s="480">
        <v>0</v>
      </c>
      <c r="O17" s="613">
        <f t="shared" si="2"/>
        <v>26</v>
      </c>
      <c r="P17" s="480">
        <v>0</v>
      </c>
      <c r="Q17" s="480">
        <v>0</v>
      </c>
      <c r="R17" s="480">
        <v>0</v>
      </c>
      <c r="S17" s="613">
        <f t="shared" si="3"/>
        <v>0</v>
      </c>
      <c r="T17" s="480">
        <v>15</v>
      </c>
      <c r="U17" s="480">
        <v>18</v>
      </c>
      <c r="V17" s="480">
        <v>0</v>
      </c>
      <c r="W17" s="613">
        <f t="shared" si="4"/>
        <v>33</v>
      </c>
      <c r="X17" s="480">
        <v>1</v>
      </c>
      <c r="Y17" s="480">
        <v>0</v>
      </c>
      <c r="Z17" s="480">
        <v>0</v>
      </c>
      <c r="AA17" s="613">
        <f t="shared" si="5"/>
        <v>1</v>
      </c>
      <c r="AB17" s="480">
        <v>3</v>
      </c>
      <c r="AC17" s="480">
        <v>6</v>
      </c>
      <c r="AD17" s="480">
        <v>0</v>
      </c>
      <c r="AE17" s="613">
        <f t="shared" si="6"/>
        <v>9</v>
      </c>
      <c r="AF17" s="480">
        <v>0</v>
      </c>
      <c r="AG17" s="480">
        <v>3</v>
      </c>
      <c r="AH17" s="480">
        <v>0</v>
      </c>
      <c r="AI17" s="613">
        <f t="shared" si="7"/>
        <v>3</v>
      </c>
      <c r="AJ17" s="480">
        <v>2</v>
      </c>
      <c r="AK17" s="480">
        <v>2</v>
      </c>
      <c r="AL17" s="480">
        <v>0</v>
      </c>
      <c r="AM17" s="613">
        <f t="shared" si="8"/>
        <v>4</v>
      </c>
      <c r="AN17" s="480">
        <v>111</v>
      </c>
      <c r="AO17" s="480">
        <v>167</v>
      </c>
      <c r="AP17" s="480">
        <v>0</v>
      </c>
      <c r="AQ17" s="614">
        <v>278</v>
      </c>
      <c r="AR17" s="615"/>
    </row>
    <row r="18" spans="1:44" ht="20.100000000000001" customHeight="1" x14ac:dyDescent="0.2">
      <c r="A18" s="469" t="s">
        <v>171</v>
      </c>
      <c r="B18" s="470" t="s">
        <v>420</v>
      </c>
      <c r="C18" s="462" t="s">
        <v>127</v>
      </c>
      <c r="D18" s="480">
        <v>65</v>
      </c>
      <c r="E18" s="480">
        <v>108</v>
      </c>
      <c r="F18" s="480">
        <v>0</v>
      </c>
      <c r="G18" s="613">
        <f t="shared" si="0"/>
        <v>173</v>
      </c>
      <c r="H18" s="480">
        <v>4</v>
      </c>
      <c r="I18" s="480">
        <v>16</v>
      </c>
      <c r="J18" s="480">
        <v>0</v>
      </c>
      <c r="K18" s="613">
        <f t="shared" si="1"/>
        <v>20</v>
      </c>
      <c r="L18" s="480">
        <v>29</v>
      </c>
      <c r="M18" s="480">
        <v>57</v>
      </c>
      <c r="N18" s="480">
        <v>0</v>
      </c>
      <c r="O18" s="613">
        <f t="shared" si="2"/>
        <v>86</v>
      </c>
      <c r="P18" s="480">
        <v>0</v>
      </c>
      <c r="Q18" s="480">
        <v>0</v>
      </c>
      <c r="R18" s="480">
        <v>0</v>
      </c>
      <c r="S18" s="613">
        <f t="shared" si="3"/>
        <v>0</v>
      </c>
      <c r="T18" s="480">
        <v>27</v>
      </c>
      <c r="U18" s="480">
        <v>45</v>
      </c>
      <c r="V18" s="480">
        <v>0</v>
      </c>
      <c r="W18" s="613">
        <f t="shared" si="4"/>
        <v>72</v>
      </c>
      <c r="X18" s="480">
        <v>0</v>
      </c>
      <c r="Y18" s="480">
        <v>0</v>
      </c>
      <c r="Z18" s="480">
        <v>0</v>
      </c>
      <c r="AA18" s="613">
        <f t="shared" si="5"/>
        <v>0</v>
      </c>
      <c r="AB18" s="480">
        <v>3</v>
      </c>
      <c r="AC18" s="480">
        <v>12</v>
      </c>
      <c r="AD18" s="480">
        <v>0</v>
      </c>
      <c r="AE18" s="613">
        <f t="shared" si="6"/>
        <v>15</v>
      </c>
      <c r="AF18" s="480">
        <v>0</v>
      </c>
      <c r="AG18" s="480">
        <v>0</v>
      </c>
      <c r="AH18" s="480">
        <v>0</v>
      </c>
      <c r="AI18" s="613">
        <f t="shared" si="7"/>
        <v>0</v>
      </c>
      <c r="AJ18" s="480">
        <v>3</v>
      </c>
      <c r="AK18" s="480">
        <v>2</v>
      </c>
      <c r="AL18" s="480">
        <v>0</v>
      </c>
      <c r="AM18" s="613">
        <f t="shared" si="8"/>
        <v>5</v>
      </c>
      <c r="AN18" s="480">
        <v>131</v>
      </c>
      <c r="AO18" s="480">
        <v>240</v>
      </c>
      <c r="AP18" s="480">
        <v>0</v>
      </c>
      <c r="AQ18" s="614">
        <v>371</v>
      </c>
      <c r="AR18" s="615"/>
    </row>
    <row r="19" spans="1:44" ht="20.100000000000001" customHeight="1" x14ac:dyDescent="0.2">
      <c r="A19" s="469" t="s">
        <v>171</v>
      </c>
      <c r="B19" s="470" t="s">
        <v>421</v>
      </c>
      <c r="C19" s="462" t="s">
        <v>132</v>
      </c>
      <c r="D19" s="480">
        <v>87</v>
      </c>
      <c r="E19" s="480">
        <v>86</v>
      </c>
      <c r="F19" s="480">
        <v>0</v>
      </c>
      <c r="G19" s="613">
        <f t="shared" si="0"/>
        <v>173</v>
      </c>
      <c r="H19" s="480">
        <v>8</v>
      </c>
      <c r="I19" s="480">
        <v>11</v>
      </c>
      <c r="J19" s="480">
        <v>0</v>
      </c>
      <c r="K19" s="613">
        <f t="shared" si="1"/>
        <v>19</v>
      </c>
      <c r="L19" s="480">
        <v>56</v>
      </c>
      <c r="M19" s="480">
        <v>131</v>
      </c>
      <c r="N19" s="480">
        <v>0</v>
      </c>
      <c r="O19" s="613">
        <f t="shared" si="2"/>
        <v>187</v>
      </c>
      <c r="P19" s="480">
        <v>1</v>
      </c>
      <c r="Q19" s="480">
        <v>0</v>
      </c>
      <c r="R19" s="480">
        <v>0</v>
      </c>
      <c r="S19" s="613">
        <f t="shared" si="3"/>
        <v>1</v>
      </c>
      <c r="T19" s="480">
        <v>37</v>
      </c>
      <c r="U19" s="480">
        <v>49</v>
      </c>
      <c r="V19" s="480">
        <v>0</v>
      </c>
      <c r="W19" s="613">
        <f t="shared" si="4"/>
        <v>86</v>
      </c>
      <c r="X19" s="480">
        <v>0</v>
      </c>
      <c r="Y19" s="480">
        <v>0</v>
      </c>
      <c r="Z19" s="480">
        <v>0</v>
      </c>
      <c r="AA19" s="613">
        <f t="shared" si="5"/>
        <v>0</v>
      </c>
      <c r="AB19" s="480">
        <v>8</v>
      </c>
      <c r="AC19" s="480">
        <v>12</v>
      </c>
      <c r="AD19" s="480">
        <v>0</v>
      </c>
      <c r="AE19" s="613">
        <f t="shared" si="6"/>
        <v>20</v>
      </c>
      <c r="AF19" s="480">
        <v>9</v>
      </c>
      <c r="AG19" s="480">
        <v>32</v>
      </c>
      <c r="AH19" s="480">
        <v>0</v>
      </c>
      <c r="AI19" s="613">
        <f t="shared" si="7"/>
        <v>41</v>
      </c>
      <c r="AJ19" s="480">
        <v>10</v>
      </c>
      <c r="AK19" s="480">
        <v>9</v>
      </c>
      <c r="AL19" s="480">
        <v>0</v>
      </c>
      <c r="AM19" s="613">
        <f t="shared" si="8"/>
        <v>19</v>
      </c>
      <c r="AN19" s="480">
        <v>216</v>
      </c>
      <c r="AO19" s="480">
        <v>330</v>
      </c>
      <c r="AP19" s="480">
        <v>0</v>
      </c>
      <c r="AQ19" s="614">
        <v>546</v>
      </c>
      <c r="AR19" s="615"/>
    </row>
    <row r="20" spans="1:44" ht="20.100000000000001" customHeight="1" x14ac:dyDescent="0.2">
      <c r="A20" s="469" t="s">
        <v>171</v>
      </c>
      <c r="B20" s="470" t="s">
        <v>422</v>
      </c>
      <c r="C20" s="462" t="s">
        <v>132</v>
      </c>
      <c r="D20" s="480">
        <v>130</v>
      </c>
      <c r="E20" s="480">
        <v>109</v>
      </c>
      <c r="F20" s="480">
        <v>1</v>
      </c>
      <c r="G20" s="613">
        <f t="shared" si="0"/>
        <v>240</v>
      </c>
      <c r="H20" s="480">
        <v>0</v>
      </c>
      <c r="I20" s="480">
        <v>3</v>
      </c>
      <c r="J20" s="480">
        <v>0</v>
      </c>
      <c r="K20" s="613">
        <f t="shared" si="1"/>
        <v>3</v>
      </c>
      <c r="L20" s="480">
        <v>12</v>
      </c>
      <c r="M20" s="480">
        <v>26</v>
      </c>
      <c r="N20" s="480">
        <v>0</v>
      </c>
      <c r="O20" s="613">
        <f t="shared" si="2"/>
        <v>38</v>
      </c>
      <c r="P20" s="480">
        <v>10</v>
      </c>
      <c r="Q20" s="480">
        <v>21</v>
      </c>
      <c r="R20" s="480">
        <v>0</v>
      </c>
      <c r="S20" s="613">
        <f t="shared" si="3"/>
        <v>31</v>
      </c>
      <c r="T20" s="480">
        <v>32</v>
      </c>
      <c r="U20" s="480">
        <v>57</v>
      </c>
      <c r="V20" s="480">
        <v>0</v>
      </c>
      <c r="W20" s="613">
        <f t="shared" si="4"/>
        <v>89</v>
      </c>
      <c r="X20" s="480">
        <v>0</v>
      </c>
      <c r="Y20" s="480">
        <v>0</v>
      </c>
      <c r="Z20" s="480">
        <v>0</v>
      </c>
      <c r="AA20" s="613">
        <f t="shared" si="5"/>
        <v>0</v>
      </c>
      <c r="AB20" s="480">
        <v>4</v>
      </c>
      <c r="AC20" s="480">
        <v>6</v>
      </c>
      <c r="AD20" s="480">
        <v>0</v>
      </c>
      <c r="AE20" s="613">
        <f t="shared" si="6"/>
        <v>10</v>
      </c>
      <c r="AF20" s="480">
        <v>0</v>
      </c>
      <c r="AG20" s="480">
        <v>1</v>
      </c>
      <c r="AH20" s="480">
        <v>0</v>
      </c>
      <c r="AI20" s="613">
        <f t="shared" si="7"/>
        <v>1</v>
      </c>
      <c r="AJ20" s="480">
        <v>3</v>
      </c>
      <c r="AK20" s="480">
        <v>0</v>
      </c>
      <c r="AL20" s="480">
        <v>0</v>
      </c>
      <c r="AM20" s="613">
        <f t="shared" si="8"/>
        <v>3</v>
      </c>
      <c r="AN20" s="480">
        <v>191</v>
      </c>
      <c r="AO20" s="480">
        <v>223</v>
      </c>
      <c r="AP20" s="480">
        <v>1</v>
      </c>
      <c r="AQ20" s="614">
        <v>415</v>
      </c>
      <c r="AR20" s="615"/>
    </row>
    <row r="21" spans="1:44" ht="20.100000000000001" customHeight="1" x14ac:dyDescent="0.2">
      <c r="A21" s="469" t="s">
        <v>177</v>
      </c>
      <c r="B21" s="470" t="s">
        <v>423</v>
      </c>
      <c r="C21" s="462" t="s">
        <v>127</v>
      </c>
      <c r="D21" s="480">
        <v>102</v>
      </c>
      <c r="E21" s="480">
        <v>124</v>
      </c>
      <c r="F21" s="480">
        <v>0</v>
      </c>
      <c r="G21" s="613">
        <f t="shared" si="0"/>
        <v>226</v>
      </c>
      <c r="H21" s="480">
        <v>11</v>
      </c>
      <c r="I21" s="480">
        <v>22</v>
      </c>
      <c r="J21" s="480">
        <v>0</v>
      </c>
      <c r="K21" s="613">
        <f t="shared" si="1"/>
        <v>33</v>
      </c>
      <c r="L21" s="480">
        <v>16</v>
      </c>
      <c r="M21" s="480">
        <v>7</v>
      </c>
      <c r="N21" s="480">
        <v>0</v>
      </c>
      <c r="O21" s="613">
        <f t="shared" si="2"/>
        <v>23</v>
      </c>
      <c r="P21" s="480">
        <v>3</v>
      </c>
      <c r="Q21" s="480">
        <v>0</v>
      </c>
      <c r="R21" s="480">
        <v>0</v>
      </c>
      <c r="S21" s="613">
        <f t="shared" si="3"/>
        <v>3</v>
      </c>
      <c r="T21" s="480">
        <v>35</v>
      </c>
      <c r="U21" s="480">
        <v>47</v>
      </c>
      <c r="V21" s="480">
        <v>0</v>
      </c>
      <c r="W21" s="613">
        <f t="shared" si="4"/>
        <v>82</v>
      </c>
      <c r="X21" s="480">
        <v>0</v>
      </c>
      <c r="Y21" s="480">
        <v>0</v>
      </c>
      <c r="Z21" s="480">
        <v>0</v>
      </c>
      <c r="AA21" s="613">
        <f t="shared" si="5"/>
        <v>0</v>
      </c>
      <c r="AB21" s="480">
        <v>4</v>
      </c>
      <c r="AC21" s="480">
        <v>7</v>
      </c>
      <c r="AD21" s="480">
        <v>0</v>
      </c>
      <c r="AE21" s="613">
        <f t="shared" si="6"/>
        <v>11</v>
      </c>
      <c r="AF21" s="480">
        <v>0</v>
      </c>
      <c r="AG21" s="480">
        <v>0</v>
      </c>
      <c r="AH21" s="480">
        <v>0</v>
      </c>
      <c r="AI21" s="613">
        <f t="shared" si="7"/>
        <v>0</v>
      </c>
      <c r="AJ21" s="480">
        <v>4</v>
      </c>
      <c r="AK21" s="480">
        <v>2</v>
      </c>
      <c r="AL21" s="480">
        <v>0</v>
      </c>
      <c r="AM21" s="613">
        <f t="shared" si="8"/>
        <v>6</v>
      </c>
      <c r="AN21" s="480">
        <v>175</v>
      </c>
      <c r="AO21" s="480">
        <v>209</v>
      </c>
      <c r="AP21" s="480">
        <v>0</v>
      </c>
      <c r="AQ21" s="614">
        <v>384</v>
      </c>
      <c r="AR21" s="615"/>
    </row>
    <row r="22" spans="1:44" ht="20.100000000000001" customHeight="1" x14ac:dyDescent="0.2">
      <c r="A22" s="469" t="s">
        <v>181</v>
      </c>
      <c r="B22" s="470" t="s">
        <v>424</v>
      </c>
      <c r="C22" s="462" t="s">
        <v>127</v>
      </c>
      <c r="D22" s="480">
        <v>78</v>
      </c>
      <c r="E22" s="480">
        <v>71</v>
      </c>
      <c r="F22" s="480">
        <v>0</v>
      </c>
      <c r="G22" s="613">
        <f t="shared" si="0"/>
        <v>149</v>
      </c>
      <c r="H22" s="480">
        <v>4</v>
      </c>
      <c r="I22" s="480">
        <v>5</v>
      </c>
      <c r="J22" s="480">
        <v>0</v>
      </c>
      <c r="K22" s="613">
        <f t="shared" si="1"/>
        <v>9</v>
      </c>
      <c r="L22" s="480">
        <v>3</v>
      </c>
      <c r="M22" s="480">
        <v>6</v>
      </c>
      <c r="N22" s="480">
        <v>0</v>
      </c>
      <c r="O22" s="613">
        <f t="shared" si="2"/>
        <v>9</v>
      </c>
      <c r="P22" s="480">
        <v>0</v>
      </c>
      <c r="Q22" s="480">
        <v>0</v>
      </c>
      <c r="R22" s="480">
        <v>0</v>
      </c>
      <c r="S22" s="613">
        <f t="shared" si="3"/>
        <v>0</v>
      </c>
      <c r="T22" s="480">
        <v>10</v>
      </c>
      <c r="U22" s="480">
        <v>15</v>
      </c>
      <c r="V22" s="480">
        <v>0</v>
      </c>
      <c r="W22" s="613">
        <f t="shared" si="4"/>
        <v>25</v>
      </c>
      <c r="X22" s="480">
        <v>0</v>
      </c>
      <c r="Y22" s="480">
        <v>0</v>
      </c>
      <c r="Z22" s="480">
        <v>0</v>
      </c>
      <c r="AA22" s="613">
        <f t="shared" si="5"/>
        <v>0</v>
      </c>
      <c r="AB22" s="480">
        <v>5</v>
      </c>
      <c r="AC22" s="480">
        <v>3</v>
      </c>
      <c r="AD22" s="480">
        <v>0</v>
      </c>
      <c r="AE22" s="613">
        <f t="shared" si="6"/>
        <v>8</v>
      </c>
      <c r="AF22" s="480">
        <v>0</v>
      </c>
      <c r="AG22" s="480">
        <v>6</v>
      </c>
      <c r="AH22" s="480">
        <v>0</v>
      </c>
      <c r="AI22" s="613">
        <f t="shared" si="7"/>
        <v>6</v>
      </c>
      <c r="AJ22" s="480">
        <v>0</v>
      </c>
      <c r="AK22" s="480">
        <v>5</v>
      </c>
      <c r="AL22" s="480">
        <v>0</v>
      </c>
      <c r="AM22" s="613">
        <f t="shared" si="8"/>
        <v>5</v>
      </c>
      <c r="AN22" s="480">
        <v>100</v>
      </c>
      <c r="AO22" s="480">
        <v>111</v>
      </c>
      <c r="AP22" s="480">
        <v>0</v>
      </c>
      <c r="AQ22" s="614">
        <v>211</v>
      </c>
      <c r="AR22" s="615"/>
    </row>
    <row r="23" spans="1:44" ht="20.100000000000001" customHeight="1" x14ac:dyDescent="0.2">
      <c r="A23" s="469" t="s">
        <v>181</v>
      </c>
      <c r="B23" s="470" t="s">
        <v>425</v>
      </c>
      <c r="C23" s="462" t="s">
        <v>127</v>
      </c>
      <c r="D23" s="480">
        <v>59</v>
      </c>
      <c r="E23" s="480">
        <v>83</v>
      </c>
      <c r="F23" s="480">
        <v>0</v>
      </c>
      <c r="G23" s="613">
        <f t="shared" si="0"/>
        <v>142</v>
      </c>
      <c r="H23" s="480">
        <v>7</v>
      </c>
      <c r="I23" s="480">
        <v>24</v>
      </c>
      <c r="J23" s="480">
        <v>0</v>
      </c>
      <c r="K23" s="613">
        <f t="shared" si="1"/>
        <v>31</v>
      </c>
      <c r="L23" s="480">
        <v>33</v>
      </c>
      <c r="M23" s="480">
        <v>35</v>
      </c>
      <c r="N23" s="480">
        <v>0</v>
      </c>
      <c r="O23" s="613">
        <f t="shared" si="2"/>
        <v>68</v>
      </c>
      <c r="P23" s="480">
        <v>0</v>
      </c>
      <c r="Q23" s="480">
        <v>0</v>
      </c>
      <c r="R23" s="480">
        <v>0</v>
      </c>
      <c r="S23" s="613">
        <f t="shared" si="3"/>
        <v>0</v>
      </c>
      <c r="T23" s="480">
        <v>33</v>
      </c>
      <c r="U23" s="480">
        <v>77</v>
      </c>
      <c r="V23" s="480">
        <v>0</v>
      </c>
      <c r="W23" s="613">
        <f t="shared" si="4"/>
        <v>110</v>
      </c>
      <c r="X23" s="480">
        <v>0</v>
      </c>
      <c r="Y23" s="480">
        <v>0</v>
      </c>
      <c r="Z23" s="480">
        <v>0</v>
      </c>
      <c r="AA23" s="613">
        <f t="shared" si="5"/>
        <v>0</v>
      </c>
      <c r="AB23" s="480">
        <v>6</v>
      </c>
      <c r="AC23" s="480">
        <v>6</v>
      </c>
      <c r="AD23" s="480">
        <v>0</v>
      </c>
      <c r="AE23" s="613">
        <f t="shared" si="6"/>
        <v>12</v>
      </c>
      <c r="AF23" s="480">
        <v>0</v>
      </c>
      <c r="AG23" s="480">
        <v>7</v>
      </c>
      <c r="AH23" s="480">
        <v>0</v>
      </c>
      <c r="AI23" s="613">
        <f t="shared" si="7"/>
        <v>7</v>
      </c>
      <c r="AJ23" s="480">
        <v>1</v>
      </c>
      <c r="AK23" s="480">
        <v>3</v>
      </c>
      <c r="AL23" s="480">
        <v>0</v>
      </c>
      <c r="AM23" s="613">
        <f t="shared" si="8"/>
        <v>4</v>
      </c>
      <c r="AN23" s="480">
        <v>139</v>
      </c>
      <c r="AO23" s="480">
        <v>235</v>
      </c>
      <c r="AP23" s="480">
        <v>0</v>
      </c>
      <c r="AQ23" s="614">
        <v>374</v>
      </c>
      <c r="AR23" s="615"/>
    </row>
    <row r="24" spans="1:44" ht="20.100000000000001" customHeight="1" x14ac:dyDescent="0.2">
      <c r="A24" s="469" t="s">
        <v>181</v>
      </c>
      <c r="B24" s="470" t="s">
        <v>426</v>
      </c>
      <c r="C24" s="462" t="s">
        <v>132</v>
      </c>
      <c r="D24" s="480">
        <v>129</v>
      </c>
      <c r="E24" s="480">
        <v>203</v>
      </c>
      <c r="F24" s="480">
        <v>2</v>
      </c>
      <c r="G24" s="613">
        <f t="shared" si="0"/>
        <v>334</v>
      </c>
      <c r="H24" s="480">
        <v>8</v>
      </c>
      <c r="I24" s="480">
        <v>9</v>
      </c>
      <c r="J24" s="480">
        <v>0</v>
      </c>
      <c r="K24" s="613">
        <f t="shared" si="1"/>
        <v>17</v>
      </c>
      <c r="L24" s="480">
        <v>12</v>
      </c>
      <c r="M24" s="480">
        <v>39</v>
      </c>
      <c r="N24" s="480">
        <v>0</v>
      </c>
      <c r="O24" s="613">
        <f t="shared" si="2"/>
        <v>51</v>
      </c>
      <c r="P24" s="480">
        <v>0</v>
      </c>
      <c r="Q24" s="480">
        <v>0</v>
      </c>
      <c r="R24" s="480">
        <v>0</v>
      </c>
      <c r="S24" s="613">
        <f t="shared" si="3"/>
        <v>0</v>
      </c>
      <c r="T24" s="480">
        <v>44</v>
      </c>
      <c r="U24" s="480">
        <v>79</v>
      </c>
      <c r="V24" s="480">
        <v>0</v>
      </c>
      <c r="W24" s="613">
        <f t="shared" si="4"/>
        <v>123</v>
      </c>
      <c r="X24" s="480">
        <v>0</v>
      </c>
      <c r="Y24" s="480">
        <v>0</v>
      </c>
      <c r="Z24" s="480">
        <v>0</v>
      </c>
      <c r="AA24" s="613">
        <f t="shared" si="5"/>
        <v>0</v>
      </c>
      <c r="AB24" s="480">
        <v>5</v>
      </c>
      <c r="AC24" s="480">
        <v>15</v>
      </c>
      <c r="AD24" s="480">
        <v>0</v>
      </c>
      <c r="AE24" s="613">
        <f t="shared" si="6"/>
        <v>20</v>
      </c>
      <c r="AF24" s="480">
        <v>4</v>
      </c>
      <c r="AG24" s="480">
        <v>3</v>
      </c>
      <c r="AH24" s="480">
        <v>0</v>
      </c>
      <c r="AI24" s="613">
        <f t="shared" si="7"/>
        <v>7</v>
      </c>
      <c r="AJ24" s="480">
        <v>1</v>
      </c>
      <c r="AK24" s="480">
        <v>5</v>
      </c>
      <c r="AL24" s="480">
        <v>0</v>
      </c>
      <c r="AM24" s="613">
        <f t="shared" si="8"/>
        <v>6</v>
      </c>
      <c r="AN24" s="480">
        <v>203</v>
      </c>
      <c r="AO24" s="480">
        <v>353</v>
      </c>
      <c r="AP24" s="480">
        <v>2</v>
      </c>
      <c r="AQ24" s="614">
        <v>558</v>
      </c>
      <c r="AR24" s="615"/>
    </row>
    <row r="25" spans="1:44" ht="20.100000000000001" customHeight="1" x14ac:dyDescent="0.2">
      <c r="A25" s="469" t="s">
        <v>188</v>
      </c>
      <c r="B25" s="470" t="s">
        <v>427</v>
      </c>
      <c r="C25" s="462" t="s">
        <v>127</v>
      </c>
      <c r="D25" s="480">
        <v>123</v>
      </c>
      <c r="E25" s="480">
        <v>151</v>
      </c>
      <c r="F25" s="480">
        <v>0</v>
      </c>
      <c r="G25" s="613">
        <f t="shared" si="0"/>
        <v>274</v>
      </c>
      <c r="H25" s="480">
        <v>4</v>
      </c>
      <c r="I25" s="480">
        <v>18</v>
      </c>
      <c r="J25" s="480">
        <v>0</v>
      </c>
      <c r="K25" s="613">
        <f t="shared" si="1"/>
        <v>22</v>
      </c>
      <c r="L25" s="480">
        <v>7</v>
      </c>
      <c r="M25" s="480">
        <v>20</v>
      </c>
      <c r="N25" s="480">
        <v>0</v>
      </c>
      <c r="O25" s="613">
        <f t="shared" si="2"/>
        <v>27</v>
      </c>
      <c r="P25" s="480">
        <v>1</v>
      </c>
      <c r="Q25" s="480">
        <v>1</v>
      </c>
      <c r="R25" s="480">
        <v>0</v>
      </c>
      <c r="S25" s="613">
        <f t="shared" si="3"/>
        <v>2</v>
      </c>
      <c r="T25" s="480">
        <v>44</v>
      </c>
      <c r="U25" s="480">
        <v>56</v>
      </c>
      <c r="V25" s="480">
        <v>0</v>
      </c>
      <c r="W25" s="613">
        <f t="shared" si="4"/>
        <v>100</v>
      </c>
      <c r="X25" s="480">
        <v>0</v>
      </c>
      <c r="Y25" s="480">
        <v>1</v>
      </c>
      <c r="Z25" s="480">
        <v>0</v>
      </c>
      <c r="AA25" s="613">
        <f t="shared" si="5"/>
        <v>1</v>
      </c>
      <c r="AB25" s="480">
        <v>0</v>
      </c>
      <c r="AC25" s="480">
        <v>0</v>
      </c>
      <c r="AD25" s="480">
        <v>0</v>
      </c>
      <c r="AE25" s="613">
        <f t="shared" si="6"/>
        <v>0</v>
      </c>
      <c r="AF25" s="480">
        <v>0</v>
      </c>
      <c r="AG25" s="480">
        <v>0</v>
      </c>
      <c r="AH25" s="480">
        <v>0</v>
      </c>
      <c r="AI25" s="613">
        <f t="shared" si="7"/>
        <v>0</v>
      </c>
      <c r="AJ25" s="480">
        <v>2</v>
      </c>
      <c r="AK25" s="480">
        <v>6</v>
      </c>
      <c r="AL25" s="480">
        <v>0</v>
      </c>
      <c r="AM25" s="613">
        <f t="shared" si="8"/>
        <v>8</v>
      </c>
      <c r="AN25" s="480">
        <v>181</v>
      </c>
      <c r="AO25" s="480">
        <v>253</v>
      </c>
      <c r="AP25" s="480">
        <v>0</v>
      </c>
      <c r="AQ25" s="614">
        <v>434</v>
      </c>
      <c r="AR25" s="615"/>
    </row>
    <row r="26" spans="1:44" ht="20.100000000000001" customHeight="1" x14ac:dyDescent="0.2">
      <c r="A26" s="469" t="s">
        <v>192</v>
      </c>
      <c r="B26" s="470" t="s">
        <v>428</v>
      </c>
      <c r="C26" s="462" t="s">
        <v>127</v>
      </c>
      <c r="D26" s="480">
        <v>117</v>
      </c>
      <c r="E26" s="480">
        <v>133</v>
      </c>
      <c r="F26" s="480">
        <v>0</v>
      </c>
      <c r="G26" s="613">
        <f t="shared" si="0"/>
        <v>250</v>
      </c>
      <c r="H26" s="480">
        <v>3</v>
      </c>
      <c r="I26" s="480">
        <v>9</v>
      </c>
      <c r="J26" s="480">
        <v>0</v>
      </c>
      <c r="K26" s="613">
        <f t="shared" si="1"/>
        <v>12</v>
      </c>
      <c r="L26" s="480">
        <v>10</v>
      </c>
      <c r="M26" s="480">
        <v>17</v>
      </c>
      <c r="N26" s="480">
        <v>0</v>
      </c>
      <c r="O26" s="613">
        <f t="shared" si="2"/>
        <v>27</v>
      </c>
      <c r="P26" s="480">
        <v>2</v>
      </c>
      <c r="Q26" s="480">
        <v>1</v>
      </c>
      <c r="R26" s="480">
        <v>0</v>
      </c>
      <c r="S26" s="613">
        <f t="shared" si="3"/>
        <v>3</v>
      </c>
      <c r="T26" s="480">
        <v>18</v>
      </c>
      <c r="U26" s="480">
        <v>16</v>
      </c>
      <c r="V26" s="480">
        <v>0</v>
      </c>
      <c r="W26" s="613">
        <f t="shared" si="4"/>
        <v>34</v>
      </c>
      <c r="X26" s="480">
        <v>1</v>
      </c>
      <c r="Y26" s="480">
        <v>0</v>
      </c>
      <c r="Z26" s="480">
        <v>0</v>
      </c>
      <c r="AA26" s="613">
        <f t="shared" si="5"/>
        <v>1</v>
      </c>
      <c r="AB26" s="480">
        <v>2</v>
      </c>
      <c r="AC26" s="480">
        <v>0</v>
      </c>
      <c r="AD26" s="480">
        <v>0</v>
      </c>
      <c r="AE26" s="613">
        <f t="shared" si="6"/>
        <v>2</v>
      </c>
      <c r="AF26" s="480">
        <v>0</v>
      </c>
      <c r="AG26" s="480">
        <v>0</v>
      </c>
      <c r="AH26" s="480">
        <v>0</v>
      </c>
      <c r="AI26" s="613">
        <f t="shared" si="7"/>
        <v>0</v>
      </c>
      <c r="AJ26" s="480">
        <v>0</v>
      </c>
      <c r="AK26" s="480">
        <v>5</v>
      </c>
      <c r="AL26" s="480">
        <v>0</v>
      </c>
      <c r="AM26" s="613">
        <f t="shared" si="8"/>
        <v>5</v>
      </c>
      <c r="AN26" s="480">
        <v>153</v>
      </c>
      <c r="AO26" s="480">
        <v>181</v>
      </c>
      <c r="AP26" s="480">
        <v>0</v>
      </c>
      <c r="AQ26" s="614">
        <v>334</v>
      </c>
      <c r="AR26" s="615"/>
    </row>
    <row r="27" spans="1:44" ht="20.100000000000001" customHeight="1" x14ac:dyDescent="0.2">
      <c r="A27" s="469" t="s">
        <v>195</v>
      </c>
      <c r="B27" s="470" t="s">
        <v>429</v>
      </c>
      <c r="C27" s="462" t="s">
        <v>127</v>
      </c>
      <c r="D27" s="480">
        <v>94</v>
      </c>
      <c r="E27" s="480">
        <v>117</v>
      </c>
      <c r="F27" s="480">
        <v>0</v>
      </c>
      <c r="G27" s="613">
        <f t="shared" si="0"/>
        <v>211</v>
      </c>
      <c r="H27" s="480">
        <v>1</v>
      </c>
      <c r="I27" s="480">
        <v>2</v>
      </c>
      <c r="J27" s="480">
        <v>0</v>
      </c>
      <c r="K27" s="613">
        <f t="shared" si="1"/>
        <v>3</v>
      </c>
      <c r="L27" s="480">
        <v>4</v>
      </c>
      <c r="M27" s="480">
        <v>7</v>
      </c>
      <c r="N27" s="480">
        <v>0</v>
      </c>
      <c r="O27" s="613">
        <f t="shared" si="2"/>
        <v>11</v>
      </c>
      <c r="P27" s="480">
        <v>0</v>
      </c>
      <c r="Q27" s="480">
        <v>0</v>
      </c>
      <c r="R27" s="480">
        <v>0</v>
      </c>
      <c r="S27" s="613">
        <f t="shared" si="3"/>
        <v>0</v>
      </c>
      <c r="T27" s="480">
        <v>8</v>
      </c>
      <c r="U27" s="480">
        <v>12</v>
      </c>
      <c r="V27" s="480">
        <v>0</v>
      </c>
      <c r="W27" s="613">
        <f t="shared" si="4"/>
        <v>20</v>
      </c>
      <c r="X27" s="480">
        <v>0</v>
      </c>
      <c r="Y27" s="480">
        <v>0</v>
      </c>
      <c r="Z27" s="480">
        <v>0</v>
      </c>
      <c r="AA27" s="613">
        <f t="shared" si="5"/>
        <v>0</v>
      </c>
      <c r="AB27" s="480">
        <v>6</v>
      </c>
      <c r="AC27" s="480">
        <v>4</v>
      </c>
      <c r="AD27" s="480">
        <v>0</v>
      </c>
      <c r="AE27" s="613">
        <f t="shared" si="6"/>
        <v>10</v>
      </c>
      <c r="AF27" s="480">
        <v>1</v>
      </c>
      <c r="AG27" s="480">
        <v>0</v>
      </c>
      <c r="AH27" s="480">
        <v>0</v>
      </c>
      <c r="AI27" s="613">
        <f t="shared" si="7"/>
        <v>1</v>
      </c>
      <c r="AJ27" s="480">
        <v>2</v>
      </c>
      <c r="AK27" s="480">
        <v>2</v>
      </c>
      <c r="AL27" s="480">
        <v>0</v>
      </c>
      <c r="AM27" s="613">
        <f t="shared" si="8"/>
        <v>4</v>
      </c>
      <c r="AN27" s="480">
        <v>116</v>
      </c>
      <c r="AO27" s="480">
        <v>144</v>
      </c>
      <c r="AP27" s="480">
        <v>0</v>
      </c>
      <c r="AQ27" s="614">
        <v>260</v>
      </c>
      <c r="AR27" s="615"/>
    </row>
    <row r="28" spans="1:44" ht="20.100000000000001" customHeight="1" x14ac:dyDescent="0.2">
      <c r="A28" s="469" t="s">
        <v>195</v>
      </c>
      <c r="B28" s="470" t="s">
        <v>430</v>
      </c>
      <c r="C28" s="462" t="s">
        <v>127</v>
      </c>
      <c r="D28" s="480">
        <v>151</v>
      </c>
      <c r="E28" s="480">
        <v>177</v>
      </c>
      <c r="F28" s="480">
        <v>0</v>
      </c>
      <c r="G28" s="613">
        <f t="shared" si="0"/>
        <v>328</v>
      </c>
      <c r="H28" s="480">
        <v>7</v>
      </c>
      <c r="I28" s="480">
        <v>10</v>
      </c>
      <c r="J28" s="480">
        <v>0</v>
      </c>
      <c r="K28" s="613">
        <f t="shared" si="1"/>
        <v>17</v>
      </c>
      <c r="L28" s="480">
        <v>11</v>
      </c>
      <c r="M28" s="480">
        <v>25</v>
      </c>
      <c r="N28" s="480">
        <v>0</v>
      </c>
      <c r="O28" s="613">
        <f t="shared" si="2"/>
        <v>36</v>
      </c>
      <c r="P28" s="480">
        <v>0</v>
      </c>
      <c r="Q28" s="480">
        <v>0</v>
      </c>
      <c r="R28" s="480">
        <v>0</v>
      </c>
      <c r="S28" s="613">
        <f t="shared" si="3"/>
        <v>0</v>
      </c>
      <c r="T28" s="480">
        <v>23</v>
      </c>
      <c r="U28" s="480">
        <v>44</v>
      </c>
      <c r="V28" s="480">
        <v>0</v>
      </c>
      <c r="W28" s="613">
        <f t="shared" si="4"/>
        <v>67</v>
      </c>
      <c r="X28" s="480">
        <v>1</v>
      </c>
      <c r="Y28" s="480">
        <v>0</v>
      </c>
      <c r="Z28" s="480">
        <v>0</v>
      </c>
      <c r="AA28" s="613">
        <f t="shared" si="5"/>
        <v>1</v>
      </c>
      <c r="AB28" s="480">
        <v>4</v>
      </c>
      <c r="AC28" s="480">
        <v>10</v>
      </c>
      <c r="AD28" s="480">
        <v>0</v>
      </c>
      <c r="AE28" s="613">
        <f t="shared" si="6"/>
        <v>14</v>
      </c>
      <c r="AF28" s="480">
        <v>3</v>
      </c>
      <c r="AG28" s="480">
        <v>5</v>
      </c>
      <c r="AH28" s="480">
        <v>0</v>
      </c>
      <c r="AI28" s="613">
        <f t="shared" si="7"/>
        <v>8</v>
      </c>
      <c r="AJ28" s="480">
        <v>0</v>
      </c>
      <c r="AK28" s="480">
        <v>0</v>
      </c>
      <c r="AL28" s="480">
        <v>0</v>
      </c>
      <c r="AM28" s="613">
        <f t="shared" si="8"/>
        <v>0</v>
      </c>
      <c r="AN28" s="480">
        <v>200</v>
      </c>
      <c r="AO28" s="480">
        <v>271</v>
      </c>
      <c r="AP28" s="480">
        <v>0</v>
      </c>
      <c r="AQ28" s="614">
        <v>471</v>
      </c>
      <c r="AR28" s="615"/>
    </row>
    <row r="29" spans="1:44" ht="20.100000000000001" customHeight="1" x14ac:dyDescent="0.2">
      <c r="A29" s="469" t="s">
        <v>200</v>
      </c>
      <c r="B29" s="470" t="s">
        <v>431</v>
      </c>
      <c r="C29" s="462" t="s">
        <v>127</v>
      </c>
      <c r="D29" s="480">
        <v>106</v>
      </c>
      <c r="E29" s="480">
        <v>131</v>
      </c>
      <c r="F29" s="480">
        <v>0</v>
      </c>
      <c r="G29" s="613">
        <f t="shared" si="0"/>
        <v>237</v>
      </c>
      <c r="H29" s="480">
        <v>5</v>
      </c>
      <c r="I29" s="480">
        <v>3</v>
      </c>
      <c r="J29" s="480">
        <v>0</v>
      </c>
      <c r="K29" s="613">
        <f t="shared" si="1"/>
        <v>8</v>
      </c>
      <c r="L29" s="480">
        <v>4</v>
      </c>
      <c r="M29" s="480">
        <v>5</v>
      </c>
      <c r="N29" s="480">
        <v>0</v>
      </c>
      <c r="O29" s="613">
        <f t="shared" si="2"/>
        <v>9</v>
      </c>
      <c r="P29" s="480">
        <v>0</v>
      </c>
      <c r="Q29" s="480">
        <v>1</v>
      </c>
      <c r="R29" s="480">
        <v>0</v>
      </c>
      <c r="S29" s="613">
        <f t="shared" si="3"/>
        <v>1</v>
      </c>
      <c r="T29" s="480">
        <v>17</v>
      </c>
      <c r="U29" s="480">
        <v>28</v>
      </c>
      <c r="V29" s="480">
        <v>0</v>
      </c>
      <c r="W29" s="613">
        <f t="shared" si="4"/>
        <v>45</v>
      </c>
      <c r="X29" s="480">
        <v>0</v>
      </c>
      <c r="Y29" s="480">
        <v>0</v>
      </c>
      <c r="Z29" s="480">
        <v>0</v>
      </c>
      <c r="AA29" s="613">
        <f t="shared" si="5"/>
        <v>0</v>
      </c>
      <c r="AB29" s="480">
        <v>2</v>
      </c>
      <c r="AC29" s="480">
        <v>1</v>
      </c>
      <c r="AD29" s="480">
        <v>0</v>
      </c>
      <c r="AE29" s="613">
        <f t="shared" si="6"/>
        <v>3</v>
      </c>
      <c r="AF29" s="480">
        <v>0</v>
      </c>
      <c r="AG29" s="480">
        <v>0</v>
      </c>
      <c r="AH29" s="480">
        <v>0</v>
      </c>
      <c r="AI29" s="613">
        <f t="shared" si="7"/>
        <v>0</v>
      </c>
      <c r="AJ29" s="480">
        <v>1</v>
      </c>
      <c r="AK29" s="480">
        <v>0</v>
      </c>
      <c r="AL29" s="480">
        <v>0</v>
      </c>
      <c r="AM29" s="613">
        <f t="shared" si="8"/>
        <v>1</v>
      </c>
      <c r="AN29" s="480">
        <v>135</v>
      </c>
      <c r="AO29" s="480">
        <v>169</v>
      </c>
      <c r="AP29" s="480">
        <v>0</v>
      </c>
      <c r="AQ29" s="614">
        <v>304</v>
      </c>
      <c r="AR29" s="615"/>
    </row>
    <row r="30" spans="1:44" ht="20.100000000000001" customHeight="1" x14ac:dyDescent="0.2">
      <c r="A30" s="469" t="s">
        <v>202</v>
      </c>
      <c r="B30" s="470" t="s">
        <v>514</v>
      </c>
      <c r="C30" s="462" t="s">
        <v>132</v>
      </c>
      <c r="D30" s="480">
        <v>72</v>
      </c>
      <c r="E30" s="480">
        <v>83</v>
      </c>
      <c r="F30" s="480">
        <v>0</v>
      </c>
      <c r="G30" s="613">
        <f t="shared" si="0"/>
        <v>155</v>
      </c>
      <c r="H30" s="480">
        <v>1</v>
      </c>
      <c r="I30" s="480">
        <v>8</v>
      </c>
      <c r="J30" s="480">
        <v>0</v>
      </c>
      <c r="K30" s="613">
        <f t="shared" si="1"/>
        <v>9</v>
      </c>
      <c r="L30" s="480">
        <v>7</v>
      </c>
      <c r="M30" s="480">
        <v>14</v>
      </c>
      <c r="N30" s="480">
        <v>0</v>
      </c>
      <c r="O30" s="613">
        <f t="shared" si="2"/>
        <v>21</v>
      </c>
      <c r="P30" s="480">
        <v>0</v>
      </c>
      <c r="Q30" s="480">
        <v>1</v>
      </c>
      <c r="R30" s="480">
        <v>0</v>
      </c>
      <c r="S30" s="613">
        <f t="shared" si="3"/>
        <v>1</v>
      </c>
      <c r="T30" s="480">
        <v>14</v>
      </c>
      <c r="U30" s="480">
        <v>31</v>
      </c>
      <c r="V30" s="480">
        <v>0</v>
      </c>
      <c r="W30" s="613">
        <f t="shared" si="4"/>
        <v>45</v>
      </c>
      <c r="X30" s="480">
        <v>0</v>
      </c>
      <c r="Y30" s="480">
        <v>1</v>
      </c>
      <c r="Z30" s="480">
        <v>0</v>
      </c>
      <c r="AA30" s="613">
        <f t="shared" si="5"/>
        <v>1</v>
      </c>
      <c r="AB30" s="480">
        <v>4</v>
      </c>
      <c r="AC30" s="480">
        <v>7</v>
      </c>
      <c r="AD30" s="480">
        <v>0</v>
      </c>
      <c r="AE30" s="613">
        <f t="shared" si="6"/>
        <v>11</v>
      </c>
      <c r="AF30" s="480">
        <v>0</v>
      </c>
      <c r="AG30" s="480">
        <v>4</v>
      </c>
      <c r="AH30" s="480">
        <v>0</v>
      </c>
      <c r="AI30" s="613">
        <f t="shared" si="7"/>
        <v>4</v>
      </c>
      <c r="AJ30" s="480">
        <v>1</v>
      </c>
      <c r="AK30" s="480">
        <v>5</v>
      </c>
      <c r="AL30" s="480">
        <v>0</v>
      </c>
      <c r="AM30" s="613">
        <f t="shared" si="8"/>
        <v>6</v>
      </c>
      <c r="AN30" s="480">
        <v>99</v>
      </c>
      <c r="AO30" s="480">
        <v>154</v>
      </c>
      <c r="AP30" s="480">
        <v>0</v>
      </c>
      <c r="AQ30" s="614">
        <v>253</v>
      </c>
      <c r="AR30" s="615"/>
    </row>
    <row r="31" spans="1:44" ht="20.100000000000001" customHeight="1" x14ac:dyDescent="0.2">
      <c r="A31" s="469" t="s">
        <v>205</v>
      </c>
      <c r="B31" s="470" t="s">
        <v>433</v>
      </c>
      <c r="C31" s="462" t="s">
        <v>127</v>
      </c>
      <c r="D31" s="480">
        <v>94</v>
      </c>
      <c r="E31" s="480">
        <v>97</v>
      </c>
      <c r="F31" s="480">
        <v>9</v>
      </c>
      <c r="G31" s="613">
        <f t="shared" si="0"/>
        <v>200</v>
      </c>
      <c r="H31" s="480">
        <v>25</v>
      </c>
      <c r="I31" s="480">
        <v>39</v>
      </c>
      <c r="J31" s="480">
        <v>0</v>
      </c>
      <c r="K31" s="613">
        <f t="shared" si="1"/>
        <v>64</v>
      </c>
      <c r="L31" s="480">
        <v>20</v>
      </c>
      <c r="M31" s="480">
        <v>23</v>
      </c>
      <c r="N31" s="480">
        <v>2</v>
      </c>
      <c r="O31" s="613">
        <f t="shared" si="2"/>
        <v>45</v>
      </c>
      <c r="P31" s="480">
        <v>0</v>
      </c>
      <c r="Q31" s="480">
        <v>0</v>
      </c>
      <c r="R31" s="480">
        <v>0</v>
      </c>
      <c r="S31" s="613">
        <f t="shared" si="3"/>
        <v>0</v>
      </c>
      <c r="T31" s="480">
        <v>55</v>
      </c>
      <c r="U31" s="480">
        <v>95</v>
      </c>
      <c r="V31" s="480">
        <v>5</v>
      </c>
      <c r="W31" s="613">
        <f t="shared" si="4"/>
        <v>155</v>
      </c>
      <c r="X31" s="480">
        <v>0</v>
      </c>
      <c r="Y31" s="480">
        <v>0</v>
      </c>
      <c r="Z31" s="480">
        <v>0</v>
      </c>
      <c r="AA31" s="613">
        <f t="shared" si="5"/>
        <v>0</v>
      </c>
      <c r="AB31" s="480">
        <v>10</v>
      </c>
      <c r="AC31" s="480">
        <v>8</v>
      </c>
      <c r="AD31" s="480">
        <v>0</v>
      </c>
      <c r="AE31" s="613">
        <f t="shared" si="6"/>
        <v>18</v>
      </c>
      <c r="AF31" s="480">
        <v>14</v>
      </c>
      <c r="AG31" s="480">
        <v>20</v>
      </c>
      <c r="AH31" s="480">
        <v>1</v>
      </c>
      <c r="AI31" s="613">
        <f t="shared" si="7"/>
        <v>35</v>
      </c>
      <c r="AJ31" s="480">
        <v>0</v>
      </c>
      <c r="AK31" s="480">
        <v>1</v>
      </c>
      <c r="AL31" s="480">
        <v>1</v>
      </c>
      <c r="AM31" s="613">
        <f t="shared" si="8"/>
        <v>2</v>
      </c>
      <c r="AN31" s="480">
        <v>218</v>
      </c>
      <c r="AO31" s="480">
        <v>283</v>
      </c>
      <c r="AP31" s="480">
        <v>18</v>
      </c>
      <c r="AQ31" s="614">
        <v>519</v>
      </c>
      <c r="AR31" s="615"/>
    </row>
    <row r="32" spans="1:44" ht="20.100000000000001" customHeight="1" x14ac:dyDescent="0.2">
      <c r="A32" s="469" t="s">
        <v>209</v>
      </c>
      <c r="B32" s="470" t="s">
        <v>434</v>
      </c>
      <c r="C32" s="462" t="s">
        <v>132</v>
      </c>
      <c r="D32" s="480">
        <v>16</v>
      </c>
      <c r="E32" s="480">
        <v>30</v>
      </c>
      <c r="F32" s="480">
        <v>0</v>
      </c>
      <c r="G32" s="613">
        <f t="shared" si="0"/>
        <v>46</v>
      </c>
      <c r="H32" s="480">
        <v>3</v>
      </c>
      <c r="I32" s="480">
        <v>7</v>
      </c>
      <c r="J32" s="480">
        <v>0</v>
      </c>
      <c r="K32" s="613">
        <f t="shared" si="1"/>
        <v>10</v>
      </c>
      <c r="L32" s="480">
        <v>8</v>
      </c>
      <c r="M32" s="480">
        <v>9</v>
      </c>
      <c r="N32" s="480">
        <v>0</v>
      </c>
      <c r="O32" s="613">
        <f t="shared" si="2"/>
        <v>17</v>
      </c>
      <c r="P32" s="480">
        <v>0</v>
      </c>
      <c r="Q32" s="480">
        <v>0</v>
      </c>
      <c r="R32" s="480">
        <v>0</v>
      </c>
      <c r="S32" s="613">
        <f t="shared" si="3"/>
        <v>0</v>
      </c>
      <c r="T32" s="480">
        <v>15</v>
      </c>
      <c r="U32" s="480">
        <v>26</v>
      </c>
      <c r="V32" s="480">
        <v>0</v>
      </c>
      <c r="W32" s="613">
        <f t="shared" si="4"/>
        <v>41</v>
      </c>
      <c r="X32" s="480">
        <v>0</v>
      </c>
      <c r="Y32" s="480">
        <v>0</v>
      </c>
      <c r="Z32" s="480">
        <v>0</v>
      </c>
      <c r="AA32" s="613">
        <f t="shared" si="5"/>
        <v>0</v>
      </c>
      <c r="AB32" s="480">
        <v>5</v>
      </c>
      <c r="AC32" s="480">
        <v>6</v>
      </c>
      <c r="AD32" s="480">
        <v>0</v>
      </c>
      <c r="AE32" s="613">
        <f t="shared" si="6"/>
        <v>11</v>
      </c>
      <c r="AF32" s="480">
        <v>4</v>
      </c>
      <c r="AG32" s="480">
        <v>12</v>
      </c>
      <c r="AH32" s="480">
        <v>0</v>
      </c>
      <c r="AI32" s="613">
        <f t="shared" si="7"/>
        <v>16</v>
      </c>
      <c r="AJ32" s="480">
        <v>0</v>
      </c>
      <c r="AK32" s="480">
        <v>1</v>
      </c>
      <c r="AL32" s="480">
        <v>0</v>
      </c>
      <c r="AM32" s="613">
        <f t="shared" si="8"/>
        <v>1</v>
      </c>
      <c r="AN32" s="480">
        <v>51</v>
      </c>
      <c r="AO32" s="480">
        <v>91</v>
      </c>
      <c r="AP32" s="480">
        <v>0</v>
      </c>
      <c r="AQ32" s="614">
        <v>142</v>
      </c>
      <c r="AR32" s="615"/>
    </row>
    <row r="33" spans="1:44" ht="20.100000000000001" customHeight="1" x14ac:dyDescent="0.2">
      <c r="A33" s="469" t="s">
        <v>209</v>
      </c>
      <c r="B33" s="470" t="s">
        <v>435</v>
      </c>
      <c r="C33" s="462" t="s">
        <v>132</v>
      </c>
      <c r="D33" s="480">
        <v>113</v>
      </c>
      <c r="E33" s="480">
        <v>139</v>
      </c>
      <c r="F33" s="480">
        <v>0</v>
      </c>
      <c r="G33" s="613">
        <f t="shared" si="0"/>
        <v>252</v>
      </c>
      <c r="H33" s="480">
        <v>12</v>
      </c>
      <c r="I33" s="480">
        <v>10</v>
      </c>
      <c r="J33" s="480">
        <v>0</v>
      </c>
      <c r="K33" s="613">
        <f t="shared" si="1"/>
        <v>22</v>
      </c>
      <c r="L33" s="480">
        <v>25</v>
      </c>
      <c r="M33" s="480">
        <v>58</v>
      </c>
      <c r="N33" s="480">
        <v>0</v>
      </c>
      <c r="O33" s="613">
        <f t="shared" si="2"/>
        <v>83</v>
      </c>
      <c r="P33" s="480">
        <v>2</v>
      </c>
      <c r="Q33" s="480">
        <v>0</v>
      </c>
      <c r="R33" s="480">
        <v>0</v>
      </c>
      <c r="S33" s="613">
        <f t="shared" si="3"/>
        <v>2</v>
      </c>
      <c r="T33" s="480">
        <v>68</v>
      </c>
      <c r="U33" s="480">
        <v>83</v>
      </c>
      <c r="V33" s="480">
        <v>0</v>
      </c>
      <c r="W33" s="613">
        <f t="shared" si="4"/>
        <v>151</v>
      </c>
      <c r="X33" s="480">
        <v>0</v>
      </c>
      <c r="Y33" s="480">
        <v>2</v>
      </c>
      <c r="Z33" s="480">
        <v>0</v>
      </c>
      <c r="AA33" s="613">
        <f t="shared" si="5"/>
        <v>2</v>
      </c>
      <c r="AB33" s="480">
        <v>12</v>
      </c>
      <c r="AC33" s="480">
        <v>7</v>
      </c>
      <c r="AD33" s="480">
        <v>0</v>
      </c>
      <c r="AE33" s="613">
        <f t="shared" si="6"/>
        <v>19</v>
      </c>
      <c r="AF33" s="480">
        <v>37</v>
      </c>
      <c r="AG33" s="480">
        <v>48</v>
      </c>
      <c r="AH33" s="480">
        <v>0</v>
      </c>
      <c r="AI33" s="613">
        <f t="shared" si="7"/>
        <v>85</v>
      </c>
      <c r="AJ33" s="480">
        <v>12</v>
      </c>
      <c r="AK33" s="480">
        <v>24</v>
      </c>
      <c r="AL33" s="480">
        <v>0</v>
      </c>
      <c r="AM33" s="613">
        <f t="shared" si="8"/>
        <v>36</v>
      </c>
      <c r="AN33" s="480">
        <v>281</v>
      </c>
      <c r="AO33" s="480">
        <v>371</v>
      </c>
      <c r="AP33" s="480">
        <v>0</v>
      </c>
      <c r="AQ33" s="614">
        <v>652</v>
      </c>
      <c r="AR33" s="615"/>
    </row>
    <row r="34" spans="1:44" ht="20.100000000000001" customHeight="1" x14ac:dyDescent="0.2">
      <c r="A34" s="469" t="s">
        <v>209</v>
      </c>
      <c r="B34" s="470" t="s">
        <v>436</v>
      </c>
      <c r="C34" s="462" t="s">
        <v>132</v>
      </c>
      <c r="D34" s="480">
        <v>129</v>
      </c>
      <c r="E34" s="480">
        <v>152</v>
      </c>
      <c r="F34" s="480">
        <v>1</v>
      </c>
      <c r="G34" s="613">
        <f t="shared" si="0"/>
        <v>282</v>
      </c>
      <c r="H34" s="480">
        <v>36</v>
      </c>
      <c r="I34" s="480">
        <v>99</v>
      </c>
      <c r="J34" s="480">
        <v>0</v>
      </c>
      <c r="K34" s="613">
        <f t="shared" si="1"/>
        <v>135</v>
      </c>
      <c r="L34" s="480">
        <v>26</v>
      </c>
      <c r="M34" s="480">
        <v>80</v>
      </c>
      <c r="N34" s="480">
        <v>0</v>
      </c>
      <c r="O34" s="613">
        <f t="shared" si="2"/>
        <v>106</v>
      </c>
      <c r="P34" s="480">
        <v>2</v>
      </c>
      <c r="Q34" s="480">
        <v>1</v>
      </c>
      <c r="R34" s="480">
        <v>0</v>
      </c>
      <c r="S34" s="613">
        <f t="shared" si="3"/>
        <v>3</v>
      </c>
      <c r="T34" s="480">
        <v>97</v>
      </c>
      <c r="U34" s="480">
        <v>154</v>
      </c>
      <c r="V34" s="480">
        <v>0</v>
      </c>
      <c r="W34" s="613">
        <f t="shared" si="4"/>
        <v>251</v>
      </c>
      <c r="X34" s="480">
        <v>0</v>
      </c>
      <c r="Y34" s="480">
        <v>0</v>
      </c>
      <c r="Z34" s="480">
        <v>0</v>
      </c>
      <c r="AA34" s="613">
        <f t="shared" si="5"/>
        <v>0</v>
      </c>
      <c r="AB34" s="480">
        <v>13</v>
      </c>
      <c r="AC34" s="480">
        <v>14</v>
      </c>
      <c r="AD34" s="480">
        <v>0</v>
      </c>
      <c r="AE34" s="613">
        <f t="shared" si="6"/>
        <v>27</v>
      </c>
      <c r="AF34" s="480">
        <v>14</v>
      </c>
      <c r="AG34" s="480">
        <v>17</v>
      </c>
      <c r="AH34" s="480">
        <v>0</v>
      </c>
      <c r="AI34" s="613">
        <f t="shared" si="7"/>
        <v>31</v>
      </c>
      <c r="AJ34" s="480">
        <v>12</v>
      </c>
      <c r="AK34" s="480">
        <v>28</v>
      </c>
      <c r="AL34" s="480">
        <v>8</v>
      </c>
      <c r="AM34" s="613">
        <f t="shared" si="8"/>
        <v>48</v>
      </c>
      <c r="AN34" s="480">
        <v>329</v>
      </c>
      <c r="AO34" s="480">
        <v>545</v>
      </c>
      <c r="AP34" s="480">
        <v>9</v>
      </c>
      <c r="AQ34" s="614">
        <v>883</v>
      </c>
      <c r="AR34" s="615"/>
    </row>
    <row r="35" spans="1:44" ht="20.100000000000001" customHeight="1" x14ac:dyDescent="0.2">
      <c r="A35" s="469" t="s">
        <v>217</v>
      </c>
      <c r="B35" s="470" t="s">
        <v>437</v>
      </c>
      <c r="C35" s="462" t="s">
        <v>132</v>
      </c>
      <c r="D35" s="480">
        <v>131</v>
      </c>
      <c r="E35" s="480">
        <v>129</v>
      </c>
      <c r="F35" s="480">
        <v>0</v>
      </c>
      <c r="G35" s="613">
        <f t="shared" si="0"/>
        <v>260</v>
      </c>
      <c r="H35" s="480">
        <v>11</v>
      </c>
      <c r="I35" s="480">
        <v>22</v>
      </c>
      <c r="J35" s="480">
        <v>0</v>
      </c>
      <c r="K35" s="613">
        <f t="shared" si="1"/>
        <v>33</v>
      </c>
      <c r="L35" s="480">
        <v>18</v>
      </c>
      <c r="M35" s="480">
        <v>24</v>
      </c>
      <c r="N35" s="480">
        <v>0</v>
      </c>
      <c r="O35" s="613">
        <f t="shared" si="2"/>
        <v>42</v>
      </c>
      <c r="P35" s="480">
        <v>1</v>
      </c>
      <c r="Q35" s="480">
        <v>0</v>
      </c>
      <c r="R35" s="480">
        <v>0</v>
      </c>
      <c r="S35" s="613">
        <f t="shared" si="3"/>
        <v>1</v>
      </c>
      <c r="T35" s="480">
        <v>50</v>
      </c>
      <c r="U35" s="480">
        <v>66</v>
      </c>
      <c r="V35" s="480">
        <v>0</v>
      </c>
      <c r="W35" s="613">
        <f t="shared" si="4"/>
        <v>116</v>
      </c>
      <c r="X35" s="480">
        <v>0</v>
      </c>
      <c r="Y35" s="480">
        <v>2</v>
      </c>
      <c r="Z35" s="480">
        <v>0</v>
      </c>
      <c r="AA35" s="613">
        <f t="shared" si="5"/>
        <v>2</v>
      </c>
      <c r="AB35" s="480">
        <v>11</v>
      </c>
      <c r="AC35" s="480">
        <v>8</v>
      </c>
      <c r="AD35" s="480">
        <v>0</v>
      </c>
      <c r="AE35" s="613">
        <f t="shared" si="6"/>
        <v>19</v>
      </c>
      <c r="AF35" s="480">
        <v>38</v>
      </c>
      <c r="AG35" s="480">
        <v>44</v>
      </c>
      <c r="AH35" s="480">
        <v>0</v>
      </c>
      <c r="AI35" s="613">
        <f t="shared" si="7"/>
        <v>82</v>
      </c>
      <c r="AJ35" s="480">
        <v>12</v>
      </c>
      <c r="AK35" s="480">
        <v>19</v>
      </c>
      <c r="AL35" s="480">
        <v>0</v>
      </c>
      <c r="AM35" s="613">
        <f t="shared" si="8"/>
        <v>31</v>
      </c>
      <c r="AN35" s="480">
        <v>272</v>
      </c>
      <c r="AO35" s="480">
        <v>314</v>
      </c>
      <c r="AP35" s="480">
        <v>0</v>
      </c>
      <c r="AQ35" s="614">
        <v>586</v>
      </c>
      <c r="AR35" s="615"/>
    </row>
    <row r="36" spans="1:44" ht="20.100000000000001" customHeight="1" x14ac:dyDescent="0.2">
      <c r="A36" s="469" t="s">
        <v>217</v>
      </c>
      <c r="B36" s="470" t="s">
        <v>438</v>
      </c>
      <c r="C36" s="462" t="s">
        <v>127</v>
      </c>
      <c r="D36" s="480">
        <v>114</v>
      </c>
      <c r="E36" s="480">
        <v>150</v>
      </c>
      <c r="F36" s="480">
        <v>0</v>
      </c>
      <c r="G36" s="613">
        <f t="shared" si="0"/>
        <v>264</v>
      </c>
      <c r="H36" s="480">
        <v>17</v>
      </c>
      <c r="I36" s="480">
        <v>12</v>
      </c>
      <c r="J36" s="480">
        <v>0</v>
      </c>
      <c r="K36" s="613">
        <f t="shared" si="1"/>
        <v>29</v>
      </c>
      <c r="L36" s="480">
        <v>11</v>
      </c>
      <c r="M36" s="480">
        <v>15</v>
      </c>
      <c r="N36" s="480">
        <v>0</v>
      </c>
      <c r="O36" s="613">
        <f t="shared" si="2"/>
        <v>26</v>
      </c>
      <c r="P36" s="480">
        <v>1</v>
      </c>
      <c r="Q36" s="480">
        <v>0</v>
      </c>
      <c r="R36" s="480">
        <v>0</v>
      </c>
      <c r="S36" s="613">
        <f t="shared" si="3"/>
        <v>1</v>
      </c>
      <c r="T36" s="480">
        <v>33</v>
      </c>
      <c r="U36" s="480">
        <v>60</v>
      </c>
      <c r="V36" s="480">
        <v>0</v>
      </c>
      <c r="W36" s="613">
        <f t="shared" si="4"/>
        <v>93</v>
      </c>
      <c r="X36" s="480">
        <v>0</v>
      </c>
      <c r="Y36" s="480">
        <v>0</v>
      </c>
      <c r="Z36" s="480">
        <v>0</v>
      </c>
      <c r="AA36" s="613">
        <f t="shared" si="5"/>
        <v>0</v>
      </c>
      <c r="AB36" s="480">
        <v>10</v>
      </c>
      <c r="AC36" s="480">
        <v>9</v>
      </c>
      <c r="AD36" s="480">
        <v>0</v>
      </c>
      <c r="AE36" s="613">
        <f t="shared" si="6"/>
        <v>19</v>
      </c>
      <c r="AF36" s="480">
        <v>11</v>
      </c>
      <c r="AG36" s="480">
        <v>22</v>
      </c>
      <c r="AH36" s="480">
        <v>0</v>
      </c>
      <c r="AI36" s="613">
        <f t="shared" si="7"/>
        <v>33</v>
      </c>
      <c r="AJ36" s="480">
        <v>2</v>
      </c>
      <c r="AK36" s="480">
        <v>6</v>
      </c>
      <c r="AL36" s="480">
        <v>0</v>
      </c>
      <c r="AM36" s="613">
        <f t="shared" si="8"/>
        <v>8</v>
      </c>
      <c r="AN36" s="480">
        <v>199</v>
      </c>
      <c r="AO36" s="480">
        <v>274</v>
      </c>
      <c r="AP36" s="480">
        <v>0</v>
      </c>
      <c r="AQ36" s="614">
        <v>473</v>
      </c>
      <c r="AR36" s="615"/>
    </row>
    <row r="37" spans="1:44" ht="20.100000000000001" customHeight="1" x14ac:dyDescent="0.2">
      <c r="A37" s="469" t="s">
        <v>223</v>
      </c>
      <c r="B37" s="470" t="s">
        <v>439</v>
      </c>
      <c r="C37" s="462" t="s">
        <v>127</v>
      </c>
      <c r="D37" s="480">
        <v>151</v>
      </c>
      <c r="E37" s="480">
        <v>159</v>
      </c>
      <c r="F37" s="480">
        <v>0</v>
      </c>
      <c r="G37" s="613">
        <f t="shared" ref="G37:G68" si="9">SUM(D37:F37)</f>
        <v>310</v>
      </c>
      <c r="H37" s="480">
        <v>5</v>
      </c>
      <c r="I37" s="480">
        <v>4</v>
      </c>
      <c r="J37" s="480">
        <v>0</v>
      </c>
      <c r="K37" s="613">
        <f t="shared" ref="K37:K68" si="10">SUM(H37:J37)</f>
        <v>9</v>
      </c>
      <c r="L37" s="480">
        <v>5</v>
      </c>
      <c r="M37" s="480">
        <v>10</v>
      </c>
      <c r="N37" s="480">
        <v>0</v>
      </c>
      <c r="O37" s="613">
        <f t="shared" ref="O37:O68" si="11">SUM(L37:N37)</f>
        <v>15</v>
      </c>
      <c r="P37" s="480">
        <v>0</v>
      </c>
      <c r="Q37" s="480">
        <v>0</v>
      </c>
      <c r="R37" s="480">
        <v>0</v>
      </c>
      <c r="S37" s="613">
        <f t="shared" ref="S37:S68" si="12">SUM(P37:R37)</f>
        <v>0</v>
      </c>
      <c r="T37" s="480">
        <v>24</v>
      </c>
      <c r="U37" s="480">
        <v>35</v>
      </c>
      <c r="V37" s="480">
        <v>0</v>
      </c>
      <c r="W37" s="613">
        <f t="shared" ref="W37:W68" si="13">SUM(T37:V37)</f>
        <v>59</v>
      </c>
      <c r="X37" s="480">
        <v>0</v>
      </c>
      <c r="Y37" s="480">
        <v>0</v>
      </c>
      <c r="Z37" s="480">
        <v>0</v>
      </c>
      <c r="AA37" s="613">
        <f t="shared" ref="AA37:AA68" si="14">SUM(X37:Z37)</f>
        <v>0</v>
      </c>
      <c r="AB37" s="480">
        <v>4</v>
      </c>
      <c r="AC37" s="480">
        <v>4</v>
      </c>
      <c r="AD37" s="480">
        <v>0</v>
      </c>
      <c r="AE37" s="613">
        <f t="shared" ref="AE37:AE68" si="15">SUM(AB37:AD37)</f>
        <v>8</v>
      </c>
      <c r="AF37" s="480">
        <v>16</v>
      </c>
      <c r="AG37" s="480">
        <v>33</v>
      </c>
      <c r="AH37" s="480">
        <v>0</v>
      </c>
      <c r="AI37" s="613">
        <f t="shared" ref="AI37:AI68" si="16">SUM(AF37:AH37)</f>
        <v>49</v>
      </c>
      <c r="AJ37" s="480">
        <v>3</v>
      </c>
      <c r="AK37" s="480">
        <v>2</v>
      </c>
      <c r="AL37" s="480">
        <v>0</v>
      </c>
      <c r="AM37" s="613">
        <f t="shared" ref="AM37:AM68" si="17">SUM(AJ37:AL37)</f>
        <v>5</v>
      </c>
      <c r="AN37" s="480">
        <v>208</v>
      </c>
      <c r="AO37" s="480">
        <v>247</v>
      </c>
      <c r="AP37" s="480">
        <v>0</v>
      </c>
      <c r="AQ37" s="614">
        <v>455</v>
      </c>
      <c r="AR37" s="615"/>
    </row>
    <row r="38" spans="1:44" ht="20.100000000000001" customHeight="1" x14ac:dyDescent="0.2">
      <c r="A38" s="469" t="s">
        <v>227</v>
      </c>
      <c r="B38" s="470" t="s">
        <v>440</v>
      </c>
      <c r="C38" s="462" t="s">
        <v>127</v>
      </c>
      <c r="D38" s="480">
        <v>61</v>
      </c>
      <c r="E38" s="480">
        <v>66</v>
      </c>
      <c r="F38" s="480">
        <v>0</v>
      </c>
      <c r="G38" s="613">
        <f t="shared" si="9"/>
        <v>127</v>
      </c>
      <c r="H38" s="480">
        <v>6</v>
      </c>
      <c r="I38" s="480">
        <v>10</v>
      </c>
      <c r="J38" s="480">
        <v>0</v>
      </c>
      <c r="K38" s="613">
        <f t="shared" si="10"/>
        <v>16</v>
      </c>
      <c r="L38" s="480">
        <v>0</v>
      </c>
      <c r="M38" s="480">
        <v>0</v>
      </c>
      <c r="N38" s="480">
        <v>0</v>
      </c>
      <c r="O38" s="613">
        <f t="shared" si="11"/>
        <v>0</v>
      </c>
      <c r="P38" s="480">
        <v>0</v>
      </c>
      <c r="Q38" s="480">
        <v>0</v>
      </c>
      <c r="R38" s="480">
        <v>0</v>
      </c>
      <c r="S38" s="613">
        <f t="shared" si="12"/>
        <v>0</v>
      </c>
      <c r="T38" s="480">
        <v>7</v>
      </c>
      <c r="U38" s="480">
        <v>6</v>
      </c>
      <c r="V38" s="480">
        <v>0</v>
      </c>
      <c r="W38" s="613">
        <f t="shared" si="13"/>
        <v>13</v>
      </c>
      <c r="X38" s="480">
        <v>0</v>
      </c>
      <c r="Y38" s="480">
        <v>0</v>
      </c>
      <c r="Z38" s="480">
        <v>0</v>
      </c>
      <c r="AA38" s="613">
        <f t="shared" si="14"/>
        <v>0</v>
      </c>
      <c r="AB38" s="480">
        <v>1</v>
      </c>
      <c r="AC38" s="480">
        <v>1</v>
      </c>
      <c r="AD38" s="480">
        <v>0</v>
      </c>
      <c r="AE38" s="613">
        <f t="shared" si="15"/>
        <v>2</v>
      </c>
      <c r="AF38" s="480">
        <v>0</v>
      </c>
      <c r="AG38" s="480">
        <v>0</v>
      </c>
      <c r="AH38" s="480">
        <v>0</v>
      </c>
      <c r="AI38" s="613">
        <f t="shared" si="16"/>
        <v>0</v>
      </c>
      <c r="AJ38" s="480">
        <v>0</v>
      </c>
      <c r="AK38" s="480">
        <v>0</v>
      </c>
      <c r="AL38" s="480">
        <v>0</v>
      </c>
      <c r="AM38" s="613">
        <f t="shared" si="17"/>
        <v>0</v>
      </c>
      <c r="AN38" s="480">
        <v>75</v>
      </c>
      <c r="AO38" s="480">
        <v>83</v>
      </c>
      <c r="AP38" s="480">
        <v>0</v>
      </c>
      <c r="AQ38" s="614">
        <v>158</v>
      </c>
      <c r="AR38" s="615"/>
    </row>
    <row r="39" spans="1:44" ht="20.100000000000001" customHeight="1" x14ac:dyDescent="0.2">
      <c r="A39" s="469" t="s">
        <v>230</v>
      </c>
      <c r="B39" s="470" t="s">
        <v>441</v>
      </c>
      <c r="C39" s="462" t="s">
        <v>127</v>
      </c>
      <c r="D39" s="480">
        <v>167</v>
      </c>
      <c r="E39" s="480">
        <v>149</v>
      </c>
      <c r="F39" s="480">
        <v>0</v>
      </c>
      <c r="G39" s="613">
        <f t="shared" si="9"/>
        <v>316</v>
      </c>
      <c r="H39" s="480">
        <v>7</v>
      </c>
      <c r="I39" s="480">
        <v>2</v>
      </c>
      <c r="J39" s="480">
        <v>0</v>
      </c>
      <c r="K39" s="613">
        <f t="shared" si="10"/>
        <v>9</v>
      </c>
      <c r="L39" s="480">
        <v>11</v>
      </c>
      <c r="M39" s="480">
        <v>9</v>
      </c>
      <c r="N39" s="480">
        <v>0</v>
      </c>
      <c r="O39" s="613">
        <f t="shared" si="11"/>
        <v>20</v>
      </c>
      <c r="P39" s="480">
        <v>1</v>
      </c>
      <c r="Q39" s="480">
        <v>1</v>
      </c>
      <c r="R39" s="480">
        <v>0</v>
      </c>
      <c r="S39" s="613">
        <f t="shared" si="12"/>
        <v>2</v>
      </c>
      <c r="T39" s="480">
        <v>21</v>
      </c>
      <c r="U39" s="480">
        <v>33</v>
      </c>
      <c r="V39" s="480">
        <v>0</v>
      </c>
      <c r="W39" s="613">
        <f t="shared" si="13"/>
        <v>54</v>
      </c>
      <c r="X39" s="480">
        <v>1</v>
      </c>
      <c r="Y39" s="480">
        <v>1</v>
      </c>
      <c r="Z39" s="480">
        <v>0</v>
      </c>
      <c r="AA39" s="613">
        <f t="shared" si="14"/>
        <v>2</v>
      </c>
      <c r="AB39" s="480">
        <v>5</v>
      </c>
      <c r="AC39" s="480">
        <v>6</v>
      </c>
      <c r="AD39" s="480">
        <v>0</v>
      </c>
      <c r="AE39" s="613">
        <f t="shared" si="15"/>
        <v>11</v>
      </c>
      <c r="AF39" s="480">
        <v>6</v>
      </c>
      <c r="AG39" s="480">
        <v>3</v>
      </c>
      <c r="AH39" s="480">
        <v>1</v>
      </c>
      <c r="AI39" s="613">
        <f t="shared" si="16"/>
        <v>10</v>
      </c>
      <c r="AJ39" s="480">
        <v>1</v>
      </c>
      <c r="AK39" s="480">
        <v>0</v>
      </c>
      <c r="AL39" s="480">
        <v>0</v>
      </c>
      <c r="AM39" s="613">
        <f t="shared" si="17"/>
        <v>1</v>
      </c>
      <c r="AN39" s="480">
        <v>220</v>
      </c>
      <c r="AO39" s="480">
        <v>204</v>
      </c>
      <c r="AP39" s="480">
        <v>1</v>
      </c>
      <c r="AQ39" s="614">
        <v>425</v>
      </c>
      <c r="AR39" s="615"/>
    </row>
    <row r="40" spans="1:44" ht="20.100000000000001" customHeight="1" x14ac:dyDescent="0.2">
      <c r="A40" s="469" t="s">
        <v>230</v>
      </c>
      <c r="B40" s="470" t="s">
        <v>515</v>
      </c>
      <c r="C40" s="462" t="s">
        <v>132</v>
      </c>
      <c r="D40" s="480">
        <v>67</v>
      </c>
      <c r="E40" s="480">
        <v>80</v>
      </c>
      <c r="F40" s="480">
        <v>0</v>
      </c>
      <c r="G40" s="613">
        <f t="shared" si="9"/>
        <v>147</v>
      </c>
      <c r="H40" s="480">
        <v>1</v>
      </c>
      <c r="I40" s="480">
        <v>3</v>
      </c>
      <c r="J40" s="480">
        <v>0</v>
      </c>
      <c r="K40" s="613">
        <f t="shared" si="10"/>
        <v>4</v>
      </c>
      <c r="L40" s="480">
        <v>5</v>
      </c>
      <c r="M40" s="480">
        <v>13</v>
      </c>
      <c r="N40" s="480">
        <v>0</v>
      </c>
      <c r="O40" s="613">
        <f t="shared" si="11"/>
        <v>18</v>
      </c>
      <c r="P40" s="480">
        <v>0</v>
      </c>
      <c r="Q40" s="480">
        <v>1</v>
      </c>
      <c r="R40" s="480">
        <v>0</v>
      </c>
      <c r="S40" s="613">
        <f t="shared" si="12"/>
        <v>1</v>
      </c>
      <c r="T40" s="480">
        <v>24</v>
      </c>
      <c r="U40" s="480">
        <v>39</v>
      </c>
      <c r="V40" s="480">
        <v>0</v>
      </c>
      <c r="W40" s="613">
        <f t="shared" si="13"/>
        <v>63</v>
      </c>
      <c r="X40" s="480">
        <v>0</v>
      </c>
      <c r="Y40" s="480">
        <v>0</v>
      </c>
      <c r="Z40" s="480">
        <v>0</v>
      </c>
      <c r="AA40" s="613">
        <f t="shared" si="14"/>
        <v>0</v>
      </c>
      <c r="AB40" s="480">
        <v>4</v>
      </c>
      <c r="AC40" s="480">
        <v>2</v>
      </c>
      <c r="AD40" s="480">
        <v>0</v>
      </c>
      <c r="AE40" s="613">
        <f t="shared" si="15"/>
        <v>6</v>
      </c>
      <c r="AF40" s="480">
        <v>0</v>
      </c>
      <c r="AG40" s="480">
        <v>0</v>
      </c>
      <c r="AH40" s="480">
        <v>0</v>
      </c>
      <c r="AI40" s="613">
        <f t="shared" si="16"/>
        <v>0</v>
      </c>
      <c r="AJ40" s="480">
        <v>2</v>
      </c>
      <c r="AK40" s="480">
        <v>1</v>
      </c>
      <c r="AL40" s="480">
        <v>0</v>
      </c>
      <c r="AM40" s="613">
        <f t="shared" si="17"/>
        <v>3</v>
      </c>
      <c r="AN40" s="480">
        <v>103</v>
      </c>
      <c r="AO40" s="480">
        <v>139</v>
      </c>
      <c r="AP40" s="480">
        <v>0</v>
      </c>
      <c r="AQ40" s="614">
        <v>242</v>
      </c>
      <c r="AR40" s="615"/>
    </row>
    <row r="41" spans="1:44" ht="20.100000000000001" customHeight="1" x14ac:dyDescent="0.2">
      <c r="A41" s="469" t="s">
        <v>237</v>
      </c>
      <c r="B41" s="470" t="s">
        <v>443</v>
      </c>
      <c r="C41" s="462" t="s">
        <v>132</v>
      </c>
      <c r="D41" s="480">
        <v>215</v>
      </c>
      <c r="E41" s="480">
        <v>125</v>
      </c>
      <c r="F41" s="480">
        <v>0</v>
      </c>
      <c r="G41" s="613">
        <f t="shared" si="9"/>
        <v>340</v>
      </c>
      <c r="H41" s="480">
        <v>4</v>
      </c>
      <c r="I41" s="480">
        <v>6</v>
      </c>
      <c r="J41" s="480">
        <v>0</v>
      </c>
      <c r="K41" s="613">
        <f t="shared" si="10"/>
        <v>10</v>
      </c>
      <c r="L41" s="480">
        <v>18</v>
      </c>
      <c r="M41" s="480">
        <v>17</v>
      </c>
      <c r="N41" s="480">
        <v>0</v>
      </c>
      <c r="O41" s="613">
        <f t="shared" si="11"/>
        <v>35</v>
      </c>
      <c r="P41" s="480">
        <v>4</v>
      </c>
      <c r="Q41" s="480">
        <v>3</v>
      </c>
      <c r="R41" s="480">
        <v>0</v>
      </c>
      <c r="S41" s="613">
        <f t="shared" si="12"/>
        <v>7</v>
      </c>
      <c r="T41" s="480">
        <v>9</v>
      </c>
      <c r="U41" s="480">
        <v>17</v>
      </c>
      <c r="V41" s="480">
        <v>0</v>
      </c>
      <c r="W41" s="613">
        <f t="shared" si="13"/>
        <v>26</v>
      </c>
      <c r="X41" s="480">
        <v>7</v>
      </c>
      <c r="Y41" s="480">
        <v>5</v>
      </c>
      <c r="Z41" s="480">
        <v>0</v>
      </c>
      <c r="AA41" s="613">
        <f t="shared" si="14"/>
        <v>12</v>
      </c>
      <c r="AB41" s="480">
        <v>9</v>
      </c>
      <c r="AC41" s="480">
        <v>5</v>
      </c>
      <c r="AD41" s="480">
        <v>0</v>
      </c>
      <c r="AE41" s="613">
        <f t="shared" si="15"/>
        <v>14</v>
      </c>
      <c r="AF41" s="480">
        <v>10</v>
      </c>
      <c r="AG41" s="480">
        <v>6</v>
      </c>
      <c r="AH41" s="480">
        <v>0</v>
      </c>
      <c r="AI41" s="613">
        <f t="shared" si="16"/>
        <v>16</v>
      </c>
      <c r="AJ41" s="480">
        <v>3</v>
      </c>
      <c r="AK41" s="480">
        <v>1</v>
      </c>
      <c r="AL41" s="480">
        <v>0</v>
      </c>
      <c r="AM41" s="613">
        <f t="shared" si="17"/>
        <v>4</v>
      </c>
      <c r="AN41" s="480">
        <v>279</v>
      </c>
      <c r="AO41" s="480">
        <v>185</v>
      </c>
      <c r="AP41" s="480">
        <v>0</v>
      </c>
      <c r="AQ41" s="614">
        <v>464</v>
      </c>
      <c r="AR41" s="615"/>
    </row>
    <row r="42" spans="1:44" ht="20.100000000000001" customHeight="1" x14ac:dyDescent="0.2">
      <c r="A42" s="469" t="s">
        <v>237</v>
      </c>
      <c r="B42" s="470" t="s">
        <v>444</v>
      </c>
      <c r="C42" s="462" t="s">
        <v>127</v>
      </c>
      <c r="D42" s="480">
        <v>80</v>
      </c>
      <c r="E42" s="480">
        <v>93</v>
      </c>
      <c r="F42" s="480">
        <v>0</v>
      </c>
      <c r="G42" s="613">
        <f t="shared" si="9"/>
        <v>173</v>
      </c>
      <c r="H42" s="480">
        <v>0</v>
      </c>
      <c r="I42" s="480">
        <v>3</v>
      </c>
      <c r="J42" s="480">
        <v>0</v>
      </c>
      <c r="K42" s="613">
        <f t="shared" si="10"/>
        <v>3</v>
      </c>
      <c r="L42" s="480">
        <v>2</v>
      </c>
      <c r="M42" s="480">
        <v>3</v>
      </c>
      <c r="N42" s="480">
        <v>0</v>
      </c>
      <c r="O42" s="613">
        <f t="shared" si="11"/>
        <v>5</v>
      </c>
      <c r="P42" s="480">
        <v>1</v>
      </c>
      <c r="Q42" s="480">
        <v>2</v>
      </c>
      <c r="R42" s="480">
        <v>0</v>
      </c>
      <c r="S42" s="613">
        <f t="shared" si="12"/>
        <v>3</v>
      </c>
      <c r="T42" s="480">
        <v>10</v>
      </c>
      <c r="U42" s="480">
        <v>19</v>
      </c>
      <c r="V42" s="480">
        <v>0</v>
      </c>
      <c r="W42" s="613">
        <f t="shared" si="13"/>
        <v>29</v>
      </c>
      <c r="X42" s="480">
        <v>0</v>
      </c>
      <c r="Y42" s="480">
        <v>0</v>
      </c>
      <c r="Z42" s="480">
        <v>0</v>
      </c>
      <c r="AA42" s="613">
        <f t="shared" si="14"/>
        <v>0</v>
      </c>
      <c r="AB42" s="480">
        <v>4</v>
      </c>
      <c r="AC42" s="480">
        <v>1</v>
      </c>
      <c r="AD42" s="480">
        <v>0</v>
      </c>
      <c r="AE42" s="613">
        <f t="shared" si="15"/>
        <v>5</v>
      </c>
      <c r="AF42" s="480">
        <v>0</v>
      </c>
      <c r="AG42" s="480">
        <v>0</v>
      </c>
      <c r="AH42" s="480">
        <v>0</v>
      </c>
      <c r="AI42" s="613">
        <f t="shared" si="16"/>
        <v>0</v>
      </c>
      <c r="AJ42" s="480">
        <v>2</v>
      </c>
      <c r="AK42" s="480">
        <v>1</v>
      </c>
      <c r="AL42" s="480">
        <v>0</v>
      </c>
      <c r="AM42" s="613">
        <f t="shared" si="17"/>
        <v>3</v>
      </c>
      <c r="AN42" s="480">
        <v>99</v>
      </c>
      <c r="AO42" s="480">
        <v>122</v>
      </c>
      <c r="AP42" s="480">
        <v>0</v>
      </c>
      <c r="AQ42" s="614">
        <v>221</v>
      </c>
      <c r="AR42" s="615"/>
    </row>
    <row r="43" spans="1:44" ht="20.100000000000001" customHeight="1" x14ac:dyDescent="0.2">
      <c r="A43" s="469" t="s">
        <v>242</v>
      </c>
      <c r="B43" s="470" t="s">
        <v>445</v>
      </c>
      <c r="C43" s="462" t="s">
        <v>127</v>
      </c>
      <c r="D43" s="480">
        <v>106</v>
      </c>
      <c r="E43" s="480">
        <v>40</v>
      </c>
      <c r="F43" s="480">
        <v>0</v>
      </c>
      <c r="G43" s="613">
        <f t="shared" si="9"/>
        <v>146</v>
      </c>
      <c r="H43" s="480">
        <v>0</v>
      </c>
      <c r="I43" s="480">
        <v>8</v>
      </c>
      <c r="J43" s="480">
        <v>0</v>
      </c>
      <c r="K43" s="613">
        <f t="shared" si="10"/>
        <v>8</v>
      </c>
      <c r="L43" s="480">
        <v>18</v>
      </c>
      <c r="M43" s="480">
        <v>15</v>
      </c>
      <c r="N43" s="480">
        <v>0</v>
      </c>
      <c r="O43" s="613">
        <f t="shared" si="11"/>
        <v>33</v>
      </c>
      <c r="P43" s="480">
        <v>1</v>
      </c>
      <c r="Q43" s="480">
        <v>0</v>
      </c>
      <c r="R43" s="480">
        <v>0</v>
      </c>
      <c r="S43" s="613">
        <f t="shared" si="12"/>
        <v>1</v>
      </c>
      <c r="T43" s="480">
        <v>53</v>
      </c>
      <c r="U43" s="480">
        <v>67</v>
      </c>
      <c r="V43" s="480">
        <v>0</v>
      </c>
      <c r="W43" s="613">
        <f t="shared" si="13"/>
        <v>120</v>
      </c>
      <c r="X43" s="480">
        <v>1</v>
      </c>
      <c r="Y43" s="480">
        <v>1</v>
      </c>
      <c r="Z43" s="480">
        <v>0</v>
      </c>
      <c r="AA43" s="613">
        <f t="shared" si="14"/>
        <v>2</v>
      </c>
      <c r="AB43" s="480">
        <v>11</v>
      </c>
      <c r="AC43" s="480">
        <v>5</v>
      </c>
      <c r="AD43" s="480">
        <v>0</v>
      </c>
      <c r="AE43" s="613">
        <f t="shared" si="15"/>
        <v>16</v>
      </c>
      <c r="AF43" s="480">
        <v>0</v>
      </c>
      <c r="AG43" s="480">
        <v>1</v>
      </c>
      <c r="AH43" s="480">
        <v>0</v>
      </c>
      <c r="AI43" s="613">
        <f t="shared" si="16"/>
        <v>1</v>
      </c>
      <c r="AJ43" s="480">
        <v>2</v>
      </c>
      <c r="AK43" s="480">
        <v>2</v>
      </c>
      <c r="AL43" s="480">
        <v>0</v>
      </c>
      <c r="AM43" s="613">
        <f t="shared" si="17"/>
        <v>4</v>
      </c>
      <c r="AN43" s="480">
        <v>192</v>
      </c>
      <c r="AO43" s="480">
        <v>139</v>
      </c>
      <c r="AP43" s="480">
        <v>0</v>
      </c>
      <c r="AQ43" s="614">
        <v>331</v>
      </c>
      <c r="AR43" s="615"/>
    </row>
    <row r="44" spans="1:44" ht="20.100000000000001" customHeight="1" x14ac:dyDescent="0.2">
      <c r="A44" s="469" t="s">
        <v>245</v>
      </c>
      <c r="B44" s="470" t="s">
        <v>246</v>
      </c>
      <c r="C44" s="462" t="s">
        <v>127</v>
      </c>
      <c r="D44" s="480">
        <v>96</v>
      </c>
      <c r="E44" s="480">
        <v>81</v>
      </c>
      <c r="F44" s="480">
        <v>0</v>
      </c>
      <c r="G44" s="613">
        <f t="shared" si="9"/>
        <v>177</v>
      </c>
      <c r="H44" s="480">
        <v>7</v>
      </c>
      <c r="I44" s="480">
        <v>11</v>
      </c>
      <c r="J44" s="480">
        <v>0</v>
      </c>
      <c r="K44" s="613">
        <f t="shared" si="10"/>
        <v>18</v>
      </c>
      <c r="L44" s="480">
        <v>31</v>
      </c>
      <c r="M44" s="480">
        <v>47</v>
      </c>
      <c r="N44" s="480">
        <v>0</v>
      </c>
      <c r="O44" s="613">
        <f t="shared" si="11"/>
        <v>78</v>
      </c>
      <c r="P44" s="480">
        <v>0</v>
      </c>
      <c r="Q44" s="480">
        <v>0</v>
      </c>
      <c r="R44" s="480">
        <v>0</v>
      </c>
      <c r="S44" s="613">
        <f t="shared" si="12"/>
        <v>0</v>
      </c>
      <c r="T44" s="480">
        <v>44</v>
      </c>
      <c r="U44" s="480">
        <v>63</v>
      </c>
      <c r="V44" s="480">
        <v>0</v>
      </c>
      <c r="W44" s="613">
        <f t="shared" si="13"/>
        <v>107</v>
      </c>
      <c r="X44" s="480">
        <v>0</v>
      </c>
      <c r="Y44" s="480">
        <v>0</v>
      </c>
      <c r="Z44" s="480">
        <v>0</v>
      </c>
      <c r="AA44" s="613">
        <f t="shared" si="14"/>
        <v>0</v>
      </c>
      <c r="AB44" s="480">
        <v>9</v>
      </c>
      <c r="AC44" s="480">
        <v>4</v>
      </c>
      <c r="AD44" s="480">
        <v>0</v>
      </c>
      <c r="AE44" s="613">
        <f t="shared" si="15"/>
        <v>13</v>
      </c>
      <c r="AF44" s="480">
        <v>13</v>
      </c>
      <c r="AG44" s="480">
        <v>19</v>
      </c>
      <c r="AH44" s="480">
        <v>0</v>
      </c>
      <c r="AI44" s="613">
        <f t="shared" si="16"/>
        <v>32</v>
      </c>
      <c r="AJ44" s="480">
        <v>7</v>
      </c>
      <c r="AK44" s="480">
        <v>8</v>
      </c>
      <c r="AL44" s="480">
        <v>0</v>
      </c>
      <c r="AM44" s="613">
        <f t="shared" si="17"/>
        <v>15</v>
      </c>
      <c r="AN44" s="480">
        <v>207</v>
      </c>
      <c r="AO44" s="480">
        <v>233</v>
      </c>
      <c r="AP44" s="480">
        <v>0</v>
      </c>
      <c r="AQ44" s="614">
        <v>440</v>
      </c>
      <c r="AR44" s="615"/>
    </row>
    <row r="45" spans="1:44" ht="20.100000000000001" customHeight="1" x14ac:dyDescent="0.2">
      <c r="A45" s="469" t="s">
        <v>249</v>
      </c>
      <c r="B45" s="470" t="s">
        <v>446</v>
      </c>
      <c r="C45" s="462" t="s">
        <v>132</v>
      </c>
      <c r="D45" s="480">
        <v>68</v>
      </c>
      <c r="E45" s="480">
        <v>81</v>
      </c>
      <c r="F45" s="480">
        <v>0</v>
      </c>
      <c r="G45" s="613">
        <f t="shared" si="9"/>
        <v>149</v>
      </c>
      <c r="H45" s="480">
        <v>14</v>
      </c>
      <c r="I45" s="480">
        <v>14</v>
      </c>
      <c r="J45" s="480">
        <v>0</v>
      </c>
      <c r="K45" s="613">
        <f t="shared" si="10"/>
        <v>28</v>
      </c>
      <c r="L45" s="480">
        <v>21</v>
      </c>
      <c r="M45" s="480">
        <v>40</v>
      </c>
      <c r="N45" s="480">
        <v>0</v>
      </c>
      <c r="O45" s="613">
        <f t="shared" si="11"/>
        <v>61</v>
      </c>
      <c r="P45" s="480">
        <v>0</v>
      </c>
      <c r="Q45" s="480">
        <v>2</v>
      </c>
      <c r="R45" s="480">
        <v>0</v>
      </c>
      <c r="S45" s="613">
        <f t="shared" si="12"/>
        <v>2</v>
      </c>
      <c r="T45" s="480">
        <v>48</v>
      </c>
      <c r="U45" s="480">
        <v>79</v>
      </c>
      <c r="V45" s="480">
        <v>0</v>
      </c>
      <c r="W45" s="613">
        <f t="shared" si="13"/>
        <v>127</v>
      </c>
      <c r="X45" s="480">
        <v>0</v>
      </c>
      <c r="Y45" s="480">
        <v>0</v>
      </c>
      <c r="Z45" s="480">
        <v>0</v>
      </c>
      <c r="AA45" s="613">
        <f t="shared" si="14"/>
        <v>0</v>
      </c>
      <c r="AB45" s="480">
        <v>3</v>
      </c>
      <c r="AC45" s="480">
        <v>1</v>
      </c>
      <c r="AD45" s="480">
        <v>0</v>
      </c>
      <c r="AE45" s="613">
        <f t="shared" si="15"/>
        <v>4</v>
      </c>
      <c r="AF45" s="480">
        <v>0</v>
      </c>
      <c r="AG45" s="480">
        <v>5</v>
      </c>
      <c r="AH45" s="480">
        <v>0</v>
      </c>
      <c r="AI45" s="613">
        <f t="shared" si="16"/>
        <v>5</v>
      </c>
      <c r="AJ45" s="480">
        <v>3</v>
      </c>
      <c r="AK45" s="480">
        <v>1</v>
      </c>
      <c r="AL45" s="480">
        <v>0</v>
      </c>
      <c r="AM45" s="613">
        <f t="shared" si="17"/>
        <v>4</v>
      </c>
      <c r="AN45" s="480">
        <v>157</v>
      </c>
      <c r="AO45" s="480">
        <v>223</v>
      </c>
      <c r="AP45" s="480">
        <v>0</v>
      </c>
      <c r="AQ45" s="614">
        <v>380</v>
      </c>
      <c r="AR45" s="615"/>
    </row>
    <row r="46" spans="1:44" ht="20.100000000000001" customHeight="1" x14ac:dyDescent="0.2">
      <c r="A46" s="469" t="s">
        <v>249</v>
      </c>
      <c r="B46" s="470" t="s">
        <v>447</v>
      </c>
      <c r="C46" s="462" t="s">
        <v>132</v>
      </c>
      <c r="D46" s="480">
        <v>193</v>
      </c>
      <c r="E46" s="480">
        <v>280</v>
      </c>
      <c r="F46" s="480">
        <v>1</v>
      </c>
      <c r="G46" s="613">
        <f t="shared" si="9"/>
        <v>474</v>
      </c>
      <c r="H46" s="480">
        <v>6</v>
      </c>
      <c r="I46" s="480">
        <v>27</v>
      </c>
      <c r="J46" s="480">
        <v>0</v>
      </c>
      <c r="K46" s="613">
        <f t="shared" si="10"/>
        <v>33</v>
      </c>
      <c r="L46" s="480">
        <v>28</v>
      </c>
      <c r="M46" s="480">
        <v>50</v>
      </c>
      <c r="N46" s="480">
        <v>0</v>
      </c>
      <c r="O46" s="613">
        <f t="shared" si="11"/>
        <v>78</v>
      </c>
      <c r="P46" s="480">
        <v>0</v>
      </c>
      <c r="Q46" s="480">
        <v>0</v>
      </c>
      <c r="R46" s="480">
        <v>0</v>
      </c>
      <c r="S46" s="613">
        <f t="shared" si="12"/>
        <v>0</v>
      </c>
      <c r="T46" s="480">
        <v>205</v>
      </c>
      <c r="U46" s="480">
        <v>304</v>
      </c>
      <c r="V46" s="480">
        <v>0</v>
      </c>
      <c r="W46" s="613">
        <f t="shared" si="13"/>
        <v>509</v>
      </c>
      <c r="X46" s="480">
        <v>0</v>
      </c>
      <c r="Y46" s="480">
        <v>0</v>
      </c>
      <c r="Z46" s="480">
        <v>0</v>
      </c>
      <c r="AA46" s="613">
        <f t="shared" si="14"/>
        <v>0</v>
      </c>
      <c r="AB46" s="480">
        <v>20</v>
      </c>
      <c r="AC46" s="480">
        <v>26</v>
      </c>
      <c r="AD46" s="480">
        <v>0</v>
      </c>
      <c r="AE46" s="613">
        <f t="shared" si="15"/>
        <v>46</v>
      </c>
      <c r="AF46" s="480">
        <v>99</v>
      </c>
      <c r="AG46" s="480">
        <v>169</v>
      </c>
      <c r="AH46" s="480">
        <v>0</v>
      </c>
      <c r="AI46" s="613">
        <f t="shared" si="16"/>
        <v>268</v>
      </c>
      <c r="AJ46" s="480">
        <v>45</v>
      </c>
      <c r="AK46" s="480">
        <v>62</v>
      </c>
      <c r="AL46" s="480">
        <v>1</v>
      </c>
      <c r="AM46" s="613">
        <f t="shared" si="17"/>
        <v>108</v>
      </c>
      <c r="AN46" s="480">
        <v>596</v>
      </c>
      <c r="AO46" s="480">
        <v>918</v>
      </c>
      <c r="AP46" s="480">
        <v>2</v>
      </c>
      <c r="AQ46" s="614">
        <v>1516</v>
      </c>
      <c r="AR46" s="615"/>
    </row>
    <row r="47" spans="1:44" ht="20.100000000000001" customHeight="1" x14ac:dyDescent="0.2">
      <c r="A47" s="469" t="s">
        <v>249</v>
      </c>
      <c r="B47" s="470" t="s">
        <v>448</v>
      </c>
      <c r="C47" s="462" t="s">
        <v>127</v>
      </c>
      <c r="D47" s="480">
        <v>42</v>
      </c>
      <c r="E47" s="480">
        <v>38</v>
      </c>
      <c r="F47" s="480">
        <v>0</v>
      </c>
      <c r="G47" s="613">
        <f t="shared" si="9"/>
        <v>80</v>
      </c>
      <c r="H47" s="480">
        <v>1</v>
      </c>
      <c r="I47" s="480">
        <v>1</v>
      </c>
      <c r="J47" s="480">
        <v>0</v>
      </c>
      <c r="K47" s="613">
        <f t="shared" si="10"/>
        <v>2</v>
      </c>
      <c r="L47" s="480">
        <v>1</v>
      </c>
      <c r="M47" s="480">
        <v>5</v>
      </c>
      <c r="N47" s="480">
        <v>0</v>
      </c>
      <c r="O47" s="613">
        <f t="shared" si="11"/>
        <v>6</v>
      </c>
      <c r="P47" s="480">
        <v>0</v>
      </c>
      <c r="Q47" s="480">
        <v>0</v>
      </c>
      <c r="R47" s="480">
        <v>0</v>
      </c>
      <c r="S47" s="613">
        <f t="shared" si="12"/>
        <v>0</v>
      </c>
      <c r="T47" s="480">
        <v>29</v>
      </c>
      <c r="U47" s="480">
        <v>48</v>
      </c>
      <c r="V47" s="480">
        <v>0</v>
      </c>
      <c r="W47" s="613">
        <f t="shared" si="13"/>
        <v>77</v>
      </c>
      <c r="X47" s="480">
        <v>0</v>
      </c>
      <c r="Y47" s="480">
        <v>1</v>
      </c>
      <c r="Z47" s="480">
        <v>0</v>
      </c>
      <c r="AA47" s="613">
        <f t="shared" si="14"/>
        <v>1</v>
      </c>
      <c r="AB47" s="480">
        <v>4</v>
      </c>
      <c r="AC47" s="480">
        <v>1</v>
      </c>
      <c r="AD47" s="480">
        <v>0</v>
      </c>
      <c r="AE47" s="613">
        <f t="shared" si="15"/>
        <v>5</v>
      </c>
      <c r="AF47" s="480">
        <v>1</v>
      </c>
      <c r="AG47" s="480">
        <v>2</v>
      </c>
      <c r="AH47" s="480">
        <v>0</v>
      </c>
      <c r="AI47" s="613">
        <f t="shared" si="16"/>
        <v>3</v>
      </c>
      <c r="AJ47" s="480">
        <v>2</v>
      </c>
      <c r="AK47" s="480">
        <v>5</v>
      </c>
      <c r="AL47" s="480">
        <v>0</v>
      </c>
      <c r="AM47" s="613">
        <f t="shared" si="17"/>
        <v>7</v>
      </c>
      <c r="AN47" s="480">
        <v>80</v>
      </c>
      <c r="AO47" s="480">
        <v>101</v>
      </c>
      <c r="AP47" s="480">
        <v>0</v>
      </c>
      <c r="AQ47" s="614">
        <v>181</v>
      </c>
      <c r="AR47" s="615"/>
    </row>
    <row r="48" spans="1:44" ht="20.100000000000001" customHeight="1" x14ac:dyDescent="0.2">
      <c r="A48" s="469" t="s">
        <v>249</v>
      </c>
      <c r="B48" s="470" t="s">
        <v>516</v>
      </c>
      <c r="C48" s="462" t="s">
        <v>132</v>
      </c>
      <c r="D48" s="480">
        <v>116</v>
      </c>
      <c r="E48" s="480">
        <v>91</v>
      </c>
      <c r="F48" s="480">
        <v>0</v>
      </c>
      <c r="G48" s="613">
        <f t="shared" si="9"/>
        <v>207</v>
      </c>
      <c r="H48" s="480">
        <v>4</v>
      </c>
      <c r="I48" s="480">
        <v>9</v>
      </c>
      <c r="J48" s="480">
        <v>0</v>
      </c>
      <c r="K48" s="613">
        <f t="shared" si="10"/>
        <v>13</v>
      </c>
      <c r="L48" s="480">
        <v>19</v>
      </c>
      <c r="M48" s="480">
        <v>26</v>
      </c>
      <c r="N48" s="480">
        <v>0</v>
      </c>
      <c r="O48" s="613">
        <f t="shared" si="11"/>
        <v>45</v>
      </c>
      <c r="P48" s="480">
        <v>0</v>
      </c>
      <c r="Q48" s="480">
        <v>0</v>
      </c>
      <c r="R48" s="480">
        <v>0</v>
      </c>
      <c r="S48" s="613">
        <f t="shared" si="12"/>
        <v>0</v>
      </c>
      <c r="T48" s="480">
        <v>66</v>
      </c>
      <c r="U48" s="480">
        <v>70</v>
      </c>
      <c r="V48" s="480">
        <v>0</v>
      </c>
      <c r="W48" s="613">
        <f t="shared" si="13"/>
        <v>136</v>
      </c>
      <c r="X48" s="480">
        <v>0</v>
      </c>
      <c r="Y48" s="480">
        <v>0</v>
      </c>
      <c r="Z48" s="480">
        <v>0</v>
      </c>
      <c r="AA48" s="613">
        <f t="shared" si="14"/>
        <v>0</v>
      </c>
      <c r="AB48" s="480">
        <v>5</v>
      </c>
      <c r="AC48" s="480">
        <v>6</v>
      </c>
      <c r="AD48" s="480">
        <v>0</v>
      </c>
      <c r="AE48" s="613">
        <f t="shared" si="15"/>
        <v>11</v>
      </c>
      <c r="AF48" s="480">
        <v>12</v>
      </c>
      <c r="AG48" s="480">
        <v>13</v>
      </c>
      <c r="AH48" s="480">
        <v>0</v>
      </c>
      <c r="AI48" s="613">
        <f t="shared" si="16"/>
        <v>25</v>
      </c>
      <c r="AJ48" s="480">
        <v>12</v>
      </c>
      <c r="AK48" s="480">
        <v>6</v>
      </c>
      <c r="AL48" s="480">
        <v>0</v>
      </c>
      <c r="AM48" s="613">
        <f t="shared" si="17"/>
        <v>18</v>
      </c>
      <c r="AN48" s="480">
        <v>234</v>
      </c>
      <c r="AO48" s="480">
        <v>221</v>
      </c>
      <c r="AP48" s="480">
        <v>0</v>
      </c>
      <c r="AQ48" s="614">
        <v>455</v>
      </c>
      <c r="AR48" s="615"/>
    </row>
    <row r="49" spans="1:44" ht="20.100000000000001" customHeight="1" x14ac:dyDescent="0.2">
      <c r="A49" s="469" t="s">
        <v>249</v>
      </c>
      <c r="B49" s="470" t="s">
        <v>450</v>
      </c>
      <c r="C49" s="462" t="s">
        <v>127</v>
      </c>
      <c r="D49" s="480">
        <v>95</v>
      </c>
      <c r="E49" s="480">
        <v>119</v>
      </c>
      <c r="F49" s="480">
        <v>0</v>
      </c>
      <c r="G49" s="613">
        <f t="shared" si="9"/>
        <v>214</v>
      </c>
      <c r="H49" s="480">
        <v>7</v>
      </c>
      <c r="I49" s="480">
        <v>5</v>
      </c>
      <c r="J49" s="480">
        <v>0</v>
      </c>
      <c r="K49" s="613">
        <f t="shared" si="10"/>
        <v>12</v>
      </c>
      <c r="L49" s="480">
        <v>11</v>
      </c>
      <c r="M49" s="480">
        <v>12</v>
      </c>
      <c r="N49" s="480">
        <v>0</v>
      </c>
      <c r="O49" s="613">
        <f t="shared" si="11"/>
        <v>23</v>
      </c>
      <c r="P49" s="480">
        <v>0</v>
      </c>
      <c r="Q49" s="480">
        <v>1</v>
      </c>
      <c r="R49" s="480">
        <v>0</v>
      </c>
      <c r="S49" s="613">
        <f t="shared" si="12"/>
        <v>1</v>
      </c>
      <c r="T49" s="480">
        <v>34</v>
      </c>
      <c r="U49" s="480">
        <v>63</v>
      </c>
      <c r="V49" s="480">
        <v>0</v>
      </c>
      <c r="W49" s="613">
        <f t="shared" si="13"/>
        <v>97</v>
      </c>
      <c r="X49" s="480">
        <v>1</v>
      </c>
      <c r="Y49" s="480">
        <v>0</v>
      </c>
      <c r="Z49" s="480">
        <v>0</v>
      </c>
      <c r="AA49" s="613">
        <f t="shared" si="14"/>
        <v>1</v>
      </c>
      <c r="AB49" s="480">
        <v>12</v>
      </c>
      <c r="AC49" s="480">
        <v>10</v>
      </c>
      <c r="AD49" s="480">
        <v>0</v>
      </c>
      <c r="AE49" s="613">
        <f t="shared" si="15"/>
        <v>22</v>
      </c>
      <c r="AF49" s="480">
        <v>14</v>
      </c>
      <c r="AG49" s="480">
        <v>25</v>
      </c>
      <c r="AH49" s="480">
        <v>0</v>
      </c>
      <c r="AI49" s="613">
        <f t="shared" si="16"/>
        <v>39</v>
      </c>
      <c r="AJ49" s="480">
        <v>6</v>
      </c>
      <c r="AK49" s="480">
        <v>8</v>
      </c>
      <c r="AL49" s="480">
        <v>1</v>
      </c>
      <c r="AM49" s="613">
        <f t="shared" si="17"/>
        <v>15</v>
      </c>
      <c r="AN49" s="480">
        <v>180</v>
      </c>
      <c r="AO49" s="480">
        <v>243</v>
      </c>
      <c r="AP49" s="480">
        <v>1</v>
      </c>
      <c r="AQ49" s="614">
        <v>424</v>
      </c>
      <c r="AR49" s="615"/>
    </row>
    <row r="50" spans="1:44" ht="20.100000000000001" customHeight="1" x14ac:dyDescent="0.2">
      <c r="A50" s="469" t="s">
        <v>263</v>
      </c>
      <c r="B50" s="470" t="s">
        <v>451</v>
      </c>
      <c r="C50" s="462" t="s">
        <v>127</v>
      </c>
      <c r="D50" s="480">
        <v>89</v>
      </c>
      <c r="E50" s="480">
        <v>93</v>
      </c>
      <c r="F50" s="480">
        <v>0</v>
      </c>
      <c r="G50" s="613">
        <f t="shared" si="9"/>
        <v>182</v>
      </c>
      <c r="H50" s="480">
        <v>17</v>
      </c>
      <c r="I50" s="480">
        <v>20</v>
      </c>
      <c r="J50" s="480">
        <v>0</v>
      </c>
      <c r="K50" s="613">
        <f t="shared" si="10"/>
        <v>37</v>
      </c>
      <c r="L50" s="480">
        <v>17</v>
      </c>
      <c r="M50" s="480">
        <v>18</v>
      </c>
      <c r="N50" s="480">
        <v>0</v>
      </c>
      <c r="O50" s="613">
        <f t="shared" si="11"/>
        <v>35</v>
      </c>
      <c r="P50" s="480">
        <v>1</v>
      </c>
      <c r="Q50" s="480">
        <v>2</v>
      </c>
      <c r="R50" s="480">
        <v>0</v>
      </c>
      <c r="S50" s="613">
        <f t="shared" si="12"/>
        <v>3</v>
      </c>
      <c r="T50" s="480">
        <v>14</v>
      </c>
      <c r="U50" s="480">
        <v>34</v>
      </c>
      <c r="V50" s="480">
        <v>0</v>
      </c>
      <c r="W50" s="613">
        <f t="shared" si="13"/>
        <v>48</v>
      </c>
      <c r="X50" s="480">
        <v>0</v>
      </c>
      <c r="Y50" s="480">
        <v>0</v>
      </c>
      <c r="Z50" s="480">
        <v>0</v>
      </c>
      <c r="AA50" s="613">
        <f t="shared" si="14"/>
        <v>0</v>
      </c>
      <c r="AB50" s="480">
        <v>9</v>
      </c>
      <c r="AC50" s="480">
        <v>8</v>
      </c>
      <c r="AD50" s="480">
        <v>0</v>
      </c>
      <c r="AE50" s="613">
        <f t="shared" si="15"/>
        <v>17</v>
      </c>
      <c r="AF50" s="480">
        <v>3</v>
      </c>
      <c r="AG50" s="480">
        <v>6</v>
      </c>
      <c r="AH50" s="480">
        <v>0</v>
      </c>
      <c r="AI50" s="613">
        <f t="shared" si="16"/>
        <v>9</v>
      </c>
      <c r="AJ50" s="480">
        <v>2</v>
      </c>
      <c r="AK50" s="480">
        <v>5</v>
      </c>
      <c r="AL50" s="480">
        <v>0</v>
      </c>
      <c r="AM50" s="613">
        <f t="shared" si="17"/>
        <v>7</v>
      </c>
      <c r="AN50" s="480">
        <v>152</v>
      </c>
      <c r="AO50" s="480">
        <v>186</v>
      </c>
      <c r="AP50" s="480">
        <v>0</v>
      </c>
      <c r="AQ50" s="614">
        <v>338</v>
      </c>
      <c r="AR50" s="615"/>
    </row>
    <row r="51" spans="1:44" ht="20.100000000000001" customHeight="1" x14ac:dyDescent="0.2">
      <c r="A51" s="469" t="s">
        <v>263</v>
      </c>
      <c r="B51" s="470" t="s">
        <v>452</v>
      </c>
      <c r="C51" s="462" t="s">
        <v>127</v>
      </c>
      <c r="D51" s="480">
        <v>58</v>
      </c>
      <c r="E51" s="480">
        <v>62</v>
      </c>
      <c r="F51" s="480">
        <v>0</v>
      </c>
      <c r="G51" s="613">
        <f t="shared" si="9"/>
        <v>120</v>
      </c>
      <c r="H51" s="480">
        <v>18</v>
      </c>
      <c r="I51" s="480">
        <v>17</v>
      </c>
      <c r="J51" s="480">
        <v>0</v>
      </c>
      <c r="K51" s="613">
        <f t="shared" si="10"/>
        <v>35</v>
      </c>
      <c r="L51" s="480">
        <v>7</v>
      </c>
      <c r="M51" s="480">
        <v>15</v>
      </c>
      <c r="N51" s="480">
        <v>0</v>
      </c>
      <c r="O51" s="613">
        <f t="shared" si="11"/>
        <v>22</v>
      </c>
      <c r="P51" s="480">
        <v>2</v>
      </c>
      <c r="Q51" s="480">
        <v>1</v>
      </c>
      <c r="R51" s="480">
        <v>0</v>
      </c>
      <c r="S51" s="613">
        <f t="shared" si="12"/>
        <v>3</v>
      </c>
      <c r="T51" s="480">
        <v>16</v>
      </c>
      <c r="U51" s="480">
        <v>10</v>
      </c>
      <c r="V51" s="480">
        <v>0</v>
      </c>
      <c r="W51" s="613">
        <f t="shared" si="13"/>
        <v>26</v>
      </c>
      <c r="X51" s="480">
        <v>0</v>
      </c>
      <c r="Y51" s="480">
        <v>0</v>
      </c>
      <c r="Z51" s="480">
        <v>0</v>
      </c>
      <c r="AA51" s="613">
        <f t="shared" si="14"/>
        <v>0</v>
      </c>
      <c r="AB51" s="480">
        <v>0</v>
      </c>
      <c r="AC51" s="480">
        <v>0</v>
      </c>
      <c r="AD51" s="480">
        <v>0</v>
      </c>
      <c r="AE51" s="613">
        <f t="shared" si="15"/>
        <v>0</v>
      </c>
      <c r="AF51" s="480">
        <v>0</v>
      </c>
      <c r="AG51" s="480">
        <v>0</v>
      </c>
      <c r="AH51" s="480">
        <v>0</v>
      </c>
      <c r="AI51" s="613">
        <f t="shared" si="16"/>
        <v>0</v>
      </c>
      <c r="AJ51" s="480">
        <v>0</v>
      </c>
      <c r="AK51" s="480">
        <v>0</v>
      </c>
      <c r="AL51" s="480">
        <v>0</v>
      </c>
      <c r="AM51" s="613">
        <f t="shared" si="17"/>
        <v>0</v>
      </c>
      <c r="AN51" s="480">
        <v>101</v>
      </c>
      <c r="AO51" s="480">
        <v>105</v>
      </c>
      <c r="AP51" s="480">
        <v>0</v>
      </c>
      <c r="AQ51" s="614">
        <v>206</v>
      </c>
      <c r="AR51" s="615"/>
    </row>
    <row r="52" spans="1:44" ht="20.100000000000001" customHeight="1" x14ac:dyDescent="0.2">
      <c r="A52" s="469" t="s">
        <v>267</v>
      </c>
      <c r="B52" s="470" t="s">
        <v>453</v>
      </c>
      <c r="C52" s="462" t="s">
        <v>127</v>
      </c>
      <c r="D52" s="480">
        <v>167</v>
      </c>
      <c r="E52" s="480">
        <v>172</v>
      </c>
      <c r="F52" s="480">
        <v>0</v>
      </c>
      <c r="G52" s="613">
        <f t="shared" si="9"/>
        <v>339</v>
      </c>
      <c r="H52" s="480">
        <v>7</v>
      </c>
      <c r="I52" s="480">
        <v>10</v>
      </c>
      <c r="J52" s="480">
        <v>0</v>
      </c>
      <c r="K52" s="613">
        <f t="shared" si="10"/>
        <v>17</v>
      </c>
      <c r="L52" s="480">
        <v>5</v>
      </c>
      <c r="M52" s="480">
        <v>5</v>
      </c>
      <c r="N52" s="480">
        <v>0</v>
      </c>
      <c r="O52" s="613">
        <f t="shared" si="11"/>
        <v>10</v>
      </c>
      <c r="P52" s="480">
        <v>0</v>
      </c>
      <c r="Q52" s="480">
        <v>0</v>
      </c>
      <c r="R52" s="480">
        <v>0</v>
      </c>
      <c r="S52" s="613">
        <f t="shared" si="12"/>
        <v>0</v>
      </c>
      <c r="T52" s="480">
        <v>32</v>
      </c>
      <c r="U52" s="480">
        <v>43</v>
      </c>
      <c r="V52" s="480">
        <v>0</v>
      </c>
      <c r="W52" s="613">
        <f t="shared" si="13"/>
        <v>75</v>
      </c>
      <c r="X52" s="480">
        <v>0</v>
      </c>
      <c r="Y52" s="480">
        <v>0</v>
      </c>
      <c r="Z52" s="480">
        <v>0</v>
      </c>
      <c r="AA52" s="613">
        <f t="shared" si="14"/>
        <v>0</v>
      </c>
      <c r="AB52" s="480">
        <v>7</v>
      </c>
      <c r="AC52" s="480">
        <v>13</v>
      </c>
      <c r="AD52" s="480">
        <v>0</v>
      </c>
      <c r="AE52" s="613">
        <f t="shared" si="15"/>
        <v>20</v>
      </c>
      <c r="AF52" s="480">
        <v>1</v>
      </c>
      <c r="AG52" s="480">
        <v>0</v>
      </c>
      <c r="AH52" s="480">
        <v>0</v>
      </c>
      <c r="AI52" s="613">
        <f t="shared" si="16"/>
        <v>1</v>
      </c>
      <c r="AJ52" s="480">
        <v>10</v>
      </c>
      <c r="AK52" s="480">
        <v>8</v>
      </c>
      <c r="AL52" s="480">
        <v>0</v>
      </c>
      <c r="AM52" s="613">
        <f t="shared" si="17"/>
        <v>18</v>
      </c>
      <c r="AN52" s="480">
        <v>229</v>
      </c>
      <c r="AO52" s="480">
        <v>251</v>
      </c>
      <c r="AP52" s="480">
        <v>0</v>
      </c>
      <c r="AQ52" s="614">
        <v>480</v>
      </c>
      <c r="AR52" s="615"/>
    </row>
    <row r="53" spans="1:44" ht="20.100000000000001" customHeight="1" x14ac:dyDescent="0.2">
      <c r="A53" s="469" t="s">
        <v>267</v>
      </c>
      <c r="B53" s="470" t="s">
        <v>454</v>
      </c>
      <c r="C53" s="462" t="s">
        <v>132</v>
      </c>
      <c r="D53" s="480">
        <v>79</v>
      </c>
      <c r="E53" s="480">
        <v>60</v>
      </c>
      <c r="F53" s="480">
        <v>0</v>
      </c>
      <c r="G53" s="613">
        <f t="shared" si="9"/>
        <v>139</v>
      </c>
      <c r="H53" s="480">
        <v>5</v>
      </c>
      <c r="I53" s="480">
        <v>11</v>
      </c>
      <c r="J53" s="480">
        <v>0</v>
      </c>
      <c r="K53" s="613">
        <f t="shared" si="10"/>
        <v>16</v>
      </c>
      <c r="L53" s="480">
        <v>13</v>
      </c>
      <c r="M53" s="480">
        <v>15</v>
      </c>
      <c r="N53" s="480">
        <v>0</v>
      </c>
      <c r="O53" s="613">
        <f t="shared" si="11"/>
        <v>28</v>
      </c>
      <c r="P53" s="480">
        <v>0</v>
      </c>
      <c r="Q53" s="480">
        <v>0</v>
      </c>
      <c r="R53" s="480">
        <v>0</v>
      </c>
      <c r="S53" s="613">
        <f t="shared" si="12"/>
        <v>0</v>
      </c>
      <c r="T53" s="480">
        <v>37</v>
      </c>
      <c r="U53" s="480">
        <v>42</v>
      </c>
      <c r="V53" s="480">
        <v>0</v>
      </c>
      <c r="W53" s="613">
        <f t="shared" si="13"/>
        <v>79</v>
      </c>
      <c r="X53" s="480">
        <v>0</v>
      </c>
      <c r="Y53" s="480">
        <v>0</v>
      </c>
      <c r="Z53" s="480">
        <v>0</v>
      </c>
      <c r="AA53" s="613">
        <f t="shared" si="14"/>
        <v>0</v>
      </c>
      <c r="AB53" s="480">
        <v>5</v>
      </c>
      <c r="AC53" s="480">
        <v>1</v>
      </c>
      <c r="AD53" s="480">
        <v>0</v>
      </c>
      <c r="AE53" s="613">
        <f t="shared" si="15"/>
        <v>6</v>
      </c>
      <c r="AF53" s="480">
        <v>19</v>
      </c>
      <c r="AG53" s="480">
        <v>19</v>
      </c>
      <c r="AH53" s="480">
        <v>0</v>
      </c>
      <c r="AI53" s="613">
        <f t="shared" si="16"/>
        <v>38</v>
      </c>
      <c r="AJ53" s="480">
        <v>2</v>
      </c>
      <c r="AK53" s="480">
        <v>2</v>
      </c>
      <c r="AL53" s="480">
        <v>0</v>
      </c>
      <c r="AM53" s="613">
        <f t="shared" si="17"/>
        <v>4</v>
      </c>
      <c r="AN53" s="480">
        <v>160</v>
      </c>
      <c r="AO53" s="480">
        <v>150</v>
      </c>
      <c r="AP53" s="480">
        <v>0</v>
      </c>
      <c r="AQ53" s="614">
        <v>310</v>
      </c>
      <c r="AR53" s="615"/>
    </row>
    <row r="54" spans="1:44" ht="20.100000000000001" customHeight="1" x14ac:dyDescent="0.2">
      <c r="A54" s="469" t="s">
        <v>272</v>
      </c>
      <c r="B54" s="470" t="s">
        <v>455</v>
      </c>
      <c r="C54" s="462" t="s">
        <v>127</v>
      </c>
      <c r="D54" s="480">
        <v>77</v>
      </c>
      <c r="E54" s="480">
        <v>60</v>
      </c>
      <c r="F54" s="480">
        <v>0</v>
      </c>
      <c r="G54" s="613">
        <f t="shared" si="9"/>
        <v>137</v>
      </c>
      <c r="H54" s="480">
        <v>1</v>
      </c>
      <c r="I54" s="480">
        <v>3</v>
      </c>
      <c r="J54" s="480">
        <v>0</v>
      </c>
      <c r="K54" s="613">
        <f t="shared" si="10"/>
        <v>4</v>
      </c>
      <c r="L54" s="480">
        <v>9</v>
      </c>
      <c r="M54" s="480">
        <v>8</v>
      </c>
      <c r="N54" s="480">
        <v>0</v>
      </c>
      <c r="O54" s="613">
        <f t="shared" si="11"/>
        <v>17</v>
      </c>
      <c r="P54" s="480">
        <v>1</v>
      </c>
      <c r="Q54" s="480">
        <v>2</v>
      </c>
      <c r="R54" s="480">
        <v>0</v>
      </c>
      <c r="S54" s="613">
        <f t="shared" si="12"/>
        <v>3</v>
      </c>
      <c r="T54" s="480">
        <v>17</v>
      </c>
      <c r="U54" s="480">
        <v>36</v>
      </c>
      <c r="V54" s="480">
        <v>0</v>
      </c>
      <c r="W54" s="613">
        <f t="shared" si="13"/>
        <v>53</v>
      </c>
      <c r="X54" s="480">
        <v>0</v>
      </c>
      <c r="Y54" s="480">
        <v>0</v>
      </c>
      <c r="Z54" s="480">
        <v>0</v>
      </c>
      <c r="AA54" s="613">
        <f t="shared" si="14"/>
        <v>0</v>
      </c>
      <c r="AB54" s="480">
        <v>1</v>
      </c>
      <c r="AC54" s="480">
        <v>1</v>
      </c>
      <c r="AD54" s="480">
        <v>0</v>
      </c>
      <c r="AE54" s="613">
        <f t="shared" si="15"/>
        <v>2</v>
      </c>
      <c r="AF54" s="480">
        <v>1</v>
      </c>
      <c r="AG54" s="480">
        <v>1</v>
      </c>
      <c r="AH54" s="480">
        <v>0</v>
      </c>
      <c r="AI54" s="613">
        <f t="shared" si="16"/>
        <v>2</v>
      </c>
      <c r="AJ54" s="480">
        <v>10</v>
      </c>
      <c r="AK54" s="480">
        <v>12</v>
      </c>
      <c r="AL54" s="480">
        <v>0</v>
      </c>
      <c r="AM54" s="613">
        <f t="shared" si="17"/>
        <v>22</v>
      </c>
      <c r="AN54" s="480">
        <v>117</v>
      </c>
      <c r="AO54" s="480">
        <v>123</v>
      </c>
      <c r="AP54" s="480">
        <v>0</v>
      </c>
      <c r="AQ54" s="614">
        <v>240</v>
      </c>
      <c r="AR54" s="615"/>
    </row>
    <row r="55" spans="1:44" ht="20.100000000000001" customHeight="1" x14ac:dyDescent="0.2">
      <c r="A55" s="469" t="s">
        <v>276</v>
      </c>
      <c r="B55" s="470" t="s">
        <v>456</v>
      </c>
      <c r="C55" s="462" t="s">
        <v>127</v>
      </c>
      <c r="D55" s="480">
        <v>92</v>
      </c>
      <c r="E55" s="480">
        <v>71</v>
      </c>
      <c r="F55" s="480">
        <v>0</v>
      </c>
      <c r="G55" s="613">
        <f t="shared" si="9"/>
        <v>163</v>
      </c>
      <c r="H55" s="480">
        <v>1</v>
      </c>
      <c r="I55" s="480">
        <v>0</v>
      </c>
      <c r="J55" s="480">
        <v>0</v>
      </c>
      <c r="K55" s="613">
        <f t="shared" si="10"/>
        <v>1</v>
      </c>
      <c r="L55" s="480">
        <v>10</v>
      </c>
      <c r="M55" s="480">
        <v>6</v>
      </c>
      <c r="N55" s="480">
        <v>0</v>
      </c>
      <c r="O55" s="613">
        <f t="shared" si="11"/>
        <v>16</v>
      </c>
      <c r="P55" s="480">
        <v>0</v>
      </c>
      <c r="Q55" s="480">
        <v>0</v>
      </c>
      <c r="R55" s="480">
        <v>0</v>
      </c>
      <c r="S55" s="613">
        <f t="shared" si="12"/>
        <v>0</v>
      </c>
      <c r="T55" s="480">
        <v>33</v>
      </c>
      <c r="U55" s="480">
        <v>49</v>
      </c>
      <c r="V55" s="480">
        <v>0</v>
      </c>
      <c r="W55" s="613">
        <f t="shared" si="13"/>
        <v>82</v>
      </c>
      <c r="X55" s="480">
        <v>0</v>
      </c>
      <c r="Y55" s="480">
        <v>0</v>
      </c>
      <c r="Z55" s="480">
        <v>0</v>
      </c>
      <c r="AA55" s="613">
        <f t="shared" si="14"/>
        <v>0</v>
      </c>
      <c r="AB55" s="480">
        <v>13</v>
      </c>
      <c r="AC55" s="480">
        <v>9</v>
      </c>
      <c r="AD55" s="480">
        <v>0</v>
      </c>
      <c r="AE55" s="613">
        <f t="shared" si="15"/>
        <v>22</v>
      </c>
      <c r="AF55" s="480">
        <v>1</v>
      </c>
      <c r="AG55" s="480">
        <v>3</v>
      </c>
      <c r="AH55" s="480">
        <v>0</v>
      </c>
      <c r="AI55" s="613">
        <f t="shared" si="16"/>
        <v>4</v>
      </c>
      <c r="AJ55" s="480">
        <v>0</v>
      </c>
      <c r="AK55" s="480">
        <v>0</v>
      </c>
      <c r="AL55" s="480">
        <v>0</v>
      </c>
      <c r="AM55" s="613">
        <f t="shared" si="17"/>
        <v>0</v>
      </c>
      <c r="AN55" s="480">
        <v>150</v>
      </c>
      <c r="AO55" s="480">
        <v>138</v>
      </c>
      <c r="AP55" s="480">
        <v>0</v>
      </c>
      <c r="AQ55" s="614">
        <v>288</v>
      </c>
      <c r="AR55" s="615"/>
    </row>
    <row r="56" spans="1:44" ht="20.100000000000001" customHeight="1" x14ac:dyDescent="0.2">
      <c r="A56" s="469" t="s">
        <v>279</v>
      </c>
      <c r="B56" s="470" t="s">
        <v>457</v>
      </c>
      <c r="C56" s="462" t="s">
        <v>283</v>
      </c>
      <c r="D56" s="480">
        <v>139</v>
      </c>
      <c r="E56" s="480">
        <v>109</v>
      </c>
      <c r="F56" s="480">
        <v>2</v>
      </c>
      <c r="G56" s="613">
        <f t="shared" si="9"/>
        <v>250</v>
      </c>
      <c r="H56" s="480">
        <v>9</v>
      </c>
      <c r="I56" s="480">
        <v>15</v>
      </c>
      <c r="J56" s="480">
        <v>0</v>
      </c>
      <c r="K56" s="613">
        <f t="shared" si="10"/>
        <v>24</v>
      </c>
      <c r="L56" s="480">
        <v>9</v>
      </c>
      <c r="M56" s="480">
        <v>14</v>
      </c>
      <c r="N56" s="480">
        <v>1</v>
      </c>
      <c r="O56" s="613">
        <f t="shared" si="11"/>
        <v>24</v>
      </c>
      <c r="P56" s="480">
        <v>0</v>
      </c>
      <c r="Q56" s="480">
        <v>0</v>
      </c>
      <c r="R56" s="480">
        <v>0</v>
      </c>
      <c r="S56" s="613">
        <f t="shared" si="12"/>
        <v>0</v>
      </c>
      <c r="T56" s="480">
        <v>86</v>
      </c>
      <c r="U56" s="480">
        <v>104</v>
      </c>
      <c r="V56" s="480">
        <v>1</v>
      </c>
      <c r="W56" s="613">
        <f t="shared" si="13"/>
        <v>191</v>
      </c>
      <c r="X56" s="480">
        <v>0</v>
      </c>
      <c r="Y56" s="480">
        <v>0</v>
      </c>
      <c r="Z56" s="480">
        <v>0</v>
      </c>
      <c r="AA56" s="613">
        <f t="shared" si="14"/>
        <v>0</v>
      </c>
      <c r="AB56" s="480">
        <v>7</v>
      </c>
      <c r="AC56" s="480">
        <v>8</v>
      </c>
      <c r="AD56" s="480">
        <v>0</v>
      </c>
      <c r="AE56" s="613">
        <f t="shared" si="15"/>
        <v>15</v>
      </c>
      <c r="AF56" s="480">
        <v>25</v>
      </c>
      <c r="AG56" s="480">
        <v>36</v>
      </c>
      <c r="AH56" s="480">
        <v>0</v>
      </c>
      <c r="AI56" s="613">
        <f t="shared" si="16"/>
        <v>61</v>
      </c>
      <c r="AJ56" s="480">
        <v>11</v>
      </c>
      <c r="AK56" s="480">
        <v>7</v>
      </c>
      <c r="AL56" s="480">
        <v>1</v>
      </c>
      <c r="AM56" s="613">
        <f t="shared" si="17"/>
        <v>19</v>
      </c>
      <c r="AN56" s="480">
        <v>286</v>
      </c>
      <c r="AO56" s="480">
        <v>293</v>
      </c>
      <c r="AP56" s="480">
        <v>5</v>
      </c>
      <c r="AQ56" s="614">
        <v>584</v>
      </c>
      <c r="AR56" s="615"/>
    </row>
    <row r="57" spans="1:44" ht="20.100000000000001" customHeight="1" x14ac:dyDescent="0.2">
      <c r="A57" s="469" t="s">
        <v>279</v>
      </c>
      <c r="B57" s="470" t="s">
        <v>458</v>
      </c>
      <c r="C57" s="462" t="s">
        <v>132</v>
      </c>
      <c r="D57" s="480">
        <v>87</v>
      </c>
      <c r="E57" s="480">
        <v>152</v>
      </c>
      <c r="F57" s="480">
        <v>0</v>
      </c>
      <c r="G57" s="613">
        <f t="shared" si="9"/>
        <v>239</v>
      </c>
      <c r="H57" s="480">
        <v>11</v>
      </c>
      <c r="I57" s="480">
        <v>18</v>
      </c>
      <c r="J57" s="480">
        <v>0</v>
      </c>
      <c r="K57" s="613">
        <f t="shared" si="10"/>
        <v>29</v>
      </c>
      <c r="L57" s="480">
        <v>14</v>
      </c>
      <c r="M57" s="480">
        <v>45</v>
      </c>
      <c r="N57" s="480">
        <v>0</v>
      </c>
      <c r="O57" s="613">
        <f t="shared" si="11"/>
        <v>59</v>
      </c>
      <c r="P57" s="480">
        <v>0</v>
      </c>
      <c r="Q57" s="480">
        <v>0</v>
      </c>
      <c r="R57" s="480">
        <v>0</v>
      </c>
      <c r="S57" s="613">
        <f t="shared" si="12"/>
        <v>0</v>
      </c>
      <c r="T57" s="480">
        <v>64</v>
      </c>
      <c r="U57" s="480">
        <v>143</v>
      </c>
      <c r="V57" s="480">
        <v>0</v>
      </c>
      <c r="W57" s="613">
        <f t="shared" si="13"/>
        <v>207</v>
      </c>
      <c r="X57" s="480">
        <v>0</v>
      </c>
      <c r="Y57" s="480">
        <v>1</v>
      </c>
      <c r="Z57" s="480">
        <v>0</v>
      </c>
      <c r="AA57" s="613">
        <f t="shared" si="14"/>
        <v>1</v>
      </c>
      <c r="AB57" s="480">
        <v>6</v>
      </c>
      <c r="AC57" s="480">
        <v>9</v>
      </c>
      <c r="AD57" s="480">
        <v>0</v>
      </c>
      <c r="AE57" s="613">
        <f t="shared" si="15"/>
        <v>15</v>
      </c>
      <c r="AF57" s="480">
        <v>16</v>
      </c>
      <c r="AG57" s="480">
        <v>48</v>
      </c>
      <c r="AH57" s="480">
        <v>0</v>
      </c>
      <c r="AI57" s="613">
        <f t="shared" si="16"/>
        <v>64</v>
      </c>
      <c r="AJ57" s="480">
        <v>2</v>
      </c>
      <c r="AK57" s="480">
        <v>39</v>
      </c>
      <c r="AL57" s="480">
        <v>0</v>
      </c>
      <c r="AM57" s="613">
        <f t="shared" si="17"/>
        <v>41</v>
      </c>
      <c r="AN57" s="480">
        <v>200</v>
      </c>
      <c r="AO57" s="480">
        <v>455</v>
      </c>
      <c r="AP57" s="480">
        <v>0</v>
      </c>
      <c r="AQ57" s="614">
        <v>655</v>
      </c>
      <c r="AR57" s="615"/>
    </row>
    <row r="58" spans="1:44" ht="20.100000000000001" customHeight="1" x14ac:dyDescent="0.2">
      <c r="A58" s="469" t="s">
        <v>279</v>
      </c>
      <c r="B58" s="470" t="s">
        <v>459</v>
      </c>
      <c r="C58" s="462" t="s">
        <v>283</v>
      </c>
      <c r="D58" s="480">
        <v>81</v>
      </c>
      <c r="E58" s="480">
        <v>101</v>
      </c>
      <c r="F58" s="480">
        <v>0</v>
      </c>
      <c r="G58" s="613">
        <f t="shared" si="9"/>
        <v>182</v>
      </c>
      <c r="H58" s="480">
        <v>18</v>
      </c>
      <c r="I58" s="480">
        <v>20</v>
      </c>
      <c r="J58" s="480">
        <v>0</v>
      </c>
      <c r="K58" s="613">
        <f t="shared" si="10"/>
        <v>38</v>
      </c>
      <c r="L58" s="480">
        <v>5</v>
      </c>
      <c r="M58" s="480">
        <v>19</v>
      </c>
      <c r="N58" s="480">
        <v>0</v>
      </c>
      <c r="O58" s="613">
        <f t="shared" si="11"/>
        <v>24</v>
      </c>
      <c r="P58" s="480">
        <v>2</v>
      </c>
      <c r="Q58" s="480">
        <v>2</v>
      </c>
      <c r="R58" s="480">
        <v>0</v>
      </c>
      <c r="S58" s="613">
        <f t="shared" si="12"/>
        <v>4</v>
      </c>
      <c r="T58" s="480">
        <v>28</v>
      </c>
      <c r="U58" s="480">
        <v>43</v>
      </c>
      <c r="V58" s="480">
        <v>0</v>
      </c>
      <c r="W58" s="613">
        <f t="shared" si="13"/>
        <v>71</v>
      </c>
      <c r="X58" s="480">
        <v>0</v>
      </c>
      <c r="Y58" s="480">
        <v>3</v>
      </c>
      <c r="Z58" s="480">
        <v>0</v>
      </c>
      <c r="AA58" s="613">
        <f t="shared" si="14"/>
        <v>3</v>
      </c>
      <c r="AB58" s="480">
        <v>0</v>
      </c>
      <c r="AC58" s="480">
        <v>0</v>
      </c>
      <c r="AD58" s="480">
        <v>0</v>
      </c>
      <c r="AE58" s="613">
        <f t="shared" si="15"/>
        <v>0</v>
      </c>
      <c r="AF58" s="480">
        <v>0</v>
      </c>
      <c r="AG58" s="480">
        <v>0</v>
      </c>
      <c r="AH58" s="480">
        <v>0</v>
      </c>
      <c r="AI58" s="613">
        <f t="shared" si="16"/>
        <v>0</v>
      </c>
      <c r="AJ58" s="480">
        <v>6</v>
      </c>
      <c r="AK58" s="480">
        <v>2</v>
      </c>
      <c r="AL58" s="480">
        <v>0</v>
      </c>
      <c r="AM58" s="613">
        <f t="shared" si="17"/>
        <v>8</v>
      </c>
      <c r="AN58" s="480">
        <v>140</v>
      </c>
      <c r="AO58" s="480">
        <v>190</v>
      </c>
      <c r="AP58" s="480">
        <v>0</v>
      </c>
      <c r="AQ58" s="614">
        <v>330</v>
      </c>
      <c r="AR58" s="615"/>
    </row>
    <row r="59" spans="1:44" ht="20.100000000000001" customHeight="1" x14ac:dyDescent="0.2">
      <c r="A59" s="469" t="s">
        <v>288</v>
      </c>
      <c r="B59" s="470" t="s">
        <v>460</v>
      </c>
      <c r="C59" s="462" t="s">
        <v>127</v>
      </c>
      <c r="D59" s="480">
        <v>129</v>
      </c>
      <c r="E59" s="480">
        <v>102</v>
      </c>
      <c r="F59" s="480">
        <v>0</v>
      </c>
      <c r="G59" s="613">
        <f t="shared" si="9"/>
        <v>231</v>
      </c>
      <c r="H59" s="480">
        <v>9</v>
      </c>
      <c r="I59" s="480">
        <v>13</v>
      </c>
      <c r="J59" s="480">
        <v>0</v>
      </c>
      <c r="K59" s="613">
        <f t="shared" si="10"/>
        <v>22</v>
      </c>
      <c r="L59" s="480">
        <v>3</v>
      </c>
      <c r="M59" s="480">
        <v>5</v>
      </c>
      <c r="N59" s="480">
        <v>0</v>
      </c>
      <c r="O59" s="613">
        <f t="shared" si="11"/>
        <v>8</v>
      </c>
      <c r="P59" s="480">
        <v>0</v>
      </c>
      <c r="Q59" s="480">
        <v>3</v>
      </c>
      <c r="R59" s="480">
        <v>0</v>
      </c>
      <c r="S59" s="613">
        <f t="shared" si="12"/>
        <v>3</v>
      </c>
      <c r="T59" s="480">
        <v>15</v>
      </c>
      <c r="U59" s="480">
        <v>17</v>
      </c>
      <c r="V59" s="480">
        <v>0</v>
      </c>
      <c r="W59" s="613">
        <f t="shared" si="13"/>
        <v>32</v>
      </c>
      <c r="X59" s="480">
        <v>2</v>
      </c>
      <c r="Y59" s="480">
        <v>3</v>
      </c>
      <c r="Z59" s="480">
        <v>0</v>
      </c>
      <c r="AA59" s="613">
        <f t="shared" si="14"/>
        <v>5</v>
      </c>
      <c r="AB59" s="480">
        <v>2</v>
      </c>
      <c r="AC59" s="480">
        <v>3</v>
      </c>
      <c r="AD59" s="480">
        <v>0</v>
      </c>
      <c r="AE59" s="613">
        <f t="shared" si="15"/>
        <v>5</v>
      </c>
      <c r="AF59" s="480">
        <v>0</v>
      </c>
      <c r="AG59" s="480">
        <v>0</v>
      </c>
      <c r="AH59" s="480">
        <v>0</v>
      </c>
      <c r="AI59" s="613">
        <f t="shared" si="16"/>
        <v>0</v>
      </c>
      <c r="AJ59" s="480">
        <v>1</v>
      </c>
      <c r="AK59" s="480">
        <v>3</v>
      </c>
      <c r="AL59" s="480">
        <v>0</v>
      </c>
      <c r="AM59" s="613">
        <f t="shared" si="17"/>
        <v>4</v>
      </c>
      <c r="AN59" s="480">
        <v>161</v>
      </c>
      <c r="AO59" s="480">
        <v>149</v>
      </c>
      <c r="AP59" s="480">
        <v>0</v>
      </c>
      <c r="AQ59" s="614">
        <v>310</v>
      </c>
      <c r="AR59" s="615"/>
    </row>
    <row r="60" spans="1:44" ht="20.100000000000001" customHeight="1" x14ac:dyDescent="0.2">
      <c r="A60" s="496" t="s">
        <v>291</v>
      </c>
      <c r="B60" s="473" t="s">
        <v>517</v>
      </c>
      <c r="C60" s="473" t="s">
        <v>132</v>
      </c>
      <c r="D60" s="480">
        <v>28</v>
      </c>
      <c r="E60" s="480">
        <v>28</v>
      </c>
      <c r="F60" s="480">
        <v>0</v>
      </c>
      <c r="G60" s="613">
        <f t="shared" si="9"/>
        <v>56</v>
      </c>
      <c r="H60" s="480">
        <v>2</v>
      </c>
      <c r="I60" s="480">
        <v>3</v>
      </c>
      <c r="J60" s="480">
        <v>0</v>
      </c>
      <c r="K60" s="613">
        <f t="shared" si="10"/>
        <v>5</v>
      </c>
      <c r="L60" s="480">
        <v>1</v>
      </c>
      <c r="M60" s="480">
        <v>0</v>
      </c>
      <c r="N60" s="480">
        <v>0</v>
      </c>
      <c r="O60" s="613">
        <f t="shared" si="11"/>
        <v>1</v>
      </c>
      <c r="P60" s="480">
        <v>0</v>
      </c>
      <c r="Q60" s="480">
        <v>1</v>
      </c>
      <c r="R60" s="480">
        <v>0</v>
      </c>
      <c r="S60" s="613">
        <f t="shared" si="12"/>
        <v>1</v>
      </c>
      <c r="T60" s="480">
        <v>6</v>
      </c>
      <c r="U60" s="480">
        <v>11</v>
      </c>
      <c r="V60" s="480">
        <v>0</v>
      </c>
      <c r="W60" s="613">
        <f t="shared" si="13"/>
        <v>17</v>
      </c>
      <c r="X60" s="480">
        <v>0</v>
      </c>
      <c r="Y60" s="480">
        <v>0</v>
      </c>
      <c r="Z60" s="480">
        <v>0</v>
      </c>
      <c r="AA60" s="613">
        <f t="shared" si="14"/>
        <v>0</v>
      </c>
      <c r="AB60" s="480">
        <v>0</v>
      </c>
      <c r="AC60" s="480">
        <v>0</v>
      </c>
      <c r="AD60" s="480">
        <v>0</v>
      </c>
      <c r="AE60" s="613">
        <f t="shared" si="15"/>
        <v>0</v>
      </c>
      <c r="AF60" s="480">
        <v>0</v>
      </c>
      <c r="AG60" s="480">
        <v>0</v>
      </c>
      <c r="AH60" s="480">
        <v>0</v>
      </c>
      <c r="AI60" s="613">
        <f t="shared" si="16"/>
        <v>0</v>
      </c>
      <c r="AJ60" s="480">
        <v>0</v>
      </c>
      <c r="AK60" s="480">
        <v>0</v>
      </c>
      <c r="AL60" s="480">
        <v>0</v>
      </c>
      <c r="AM60" s="613">
        <f t="shared" si="17"/>
        <v>0</v>
      </c>
      <c r="AN60" s="480">
        <v>37</v>
      </c>
      <c r="AO60" s="480">
        <v>43</v>
      </c>
      <c r="AP60" s="480">
        <v>0</v>
      </c>
      <c r="AQ60" s="614">
        <v>80</v>
      </c>
      <c r="AR60" s="615"/>
    </row>
    <row r="61" spans="1:44" ht="20.100000000000001" customHeight="1" x14ac:dyDescent="0.2">
      <c r="A61" s="469" t="s">
        <v>291</v>
      </c>
      <c r="B61" s="470" t="s">
        <v>462</v>
      </c>
      <c r="C61" s="462" t="s">
        <v>132</v>
      </c>
      <c r="D61" s="480">
        <v>2</v>
      </c>
      <c r="E61" s="480">
        <v>2</v>
      </c>
      <c r="F61" s="480">
        <v>0</v>
      </c>
      <c r="G61" s="613">
        <f t="shared" si="9"/>
        <v>4</v>
      </c>
      <c r="H61" s="480">
        <v>80</v>
      </c>
      <c r="I61" s="480">
        <v>161</v>
      </c>
      <c r="J61" s="480">
        <v>0</v>
      </c>
      <c r="K61" s="613">
        <f t="shared" si="10"/>
        <v>241</v>
      </c>
      <c r="L61" s="480">
        <v>3</v>
      </c>
      <c r="M61" s="480">
        <v>7</v>
      </c>
      <c r="N61" s="480">
        <v>0</v>
      </c>
      <c r="O61" s="613">
        <f t="shared" si="11"/>
        <v>10</v>
      </c>
      <c r="P61" s="480">
        <v>0</v>
      </c>
      <c r="Q61" s="480">
        <v>0</v>
      </c>
      <c r="R61" s="480">
        <v>0</v>
      </c>
      <c r="S61" s="613">
        <f t="shared" si="12"/>
        <v>0</v>
      </c>
      <c r="T61" s="480">
        <v>3</v>
      </c>
      <c r="U61" s="480">
        <v>13</v>
      </c>
      <c r="V61" s="480">
        <v>0</v>
      </c>
      <c r="W61" s="613">
        <f t="shared" si="13"/>
        <v>16</v>
      </c>
      <c r="X61" s="480">
        <v>0</v>
      </c>
      <c r="Y61" s="480">
        <v>1</v>
      </c>
      <c r="Z61" s="480">
        <v>0</v>
      </c>
      <c r="AA61" s="613">
        <f t="shared" si="14"/>
        <v>1</v>
      </c>
      <c r="AB61" s="480">
        <v>0</v>
      </c>
      <c r="AC61" s="480">
        <v>3</v>
      </c>
      <c r="AD61" s="480">
        <v>0</v>
      </c>
      <c r="AE61" s="613">
        <f t="shared" si="15"/>
        <v>3</v>
      </c>
      <c r="AF61" s="480">
        <v>0</v>
      </c>
      <c r="AG61" s="480">
        <v>0</v>
      </c>
      <c r="AH61" s="480">
        <v>0</v>
      </c>
      <c r="AI61" s="613">
        <f t="shared" si="16"/>
        <v>0</v>
      </c>
      <c r="AJ61" s="480">
        <v>0</v>
      </c>
      <c r="AK61" s="480">
        <v>0</v>
      </c>
      <c r="AL61" s="480">
        <v>0</v>
      </c>
      <c r="AM61" s="613">
        <f t="shared" si="17"/>
        <v>0</v>
      </c>
      <c r="AN61" s="480">
        <v>88</v>
      </c>
      <c r="AO61" s="480">
        <v>187</v>
      </c>
      <c r="AP61" s="480">
        <v>0</v>
      </c>
      <c r="AQ61" s="614">
        <v>275</v>
      </c>
      <c r="AR61" s="615"/>
    </row>
    <row r="62" spans="1:44" ht="20.100000000000001" customHeight="1" x14ac:dyDescent="0.2">
      <c r="A62" s="469" t="s">
        <v>291</v>
      </c>
      <c r="B62" s="470" t="s">
        <v>464</v>
      </c>
      <c r="C62" s="462" t="s">
        <v>127</v>
      </c>
      <c r="D62" s="480">
        <v>173</v>
      </c>
      <c r="E62" s="480">
        <v>125</v>
      </c>
      <c r="F62" s="480">
        <v>0</v>
      </c>
      <c r="G62" s="613">
        <f t="shared" si="9"/>
        <v>298</v>
      </c>
      <c r="H62" s="480">
        <v>9</v>
      </c>
      <c r="I62" s="480">
        <v>20</v>
      </c>
      <c r="J62" s="480">
        <v>0</v>
      </c>
      <c r="K62" s="613">
        <f t="shared" si="10"/>
        <v>29</v>
      </c>
      <c r="L62" s="480">
        <v>8</v>
      </c>
      <c r="M62" s="480">
        <v>8</v>
      </c>
      <c r="N62" s="480">
        <v>0</v>
      </c>
      <c r="O62" s="613">
        <f t="shared" si="11"/>
        <v>16</v>
      </c>
      <c r="P62" s="480">
        <v>0</v>
      </c>
      <c r="Q62" s="480">
        <v>2</v>
      </c>
      <c r="R62" s="480">
        <v>0</v>
      </c>
      <c r="S62" s="613">
        <f t="shared" si="12"/>
        <v>2</v>
      </c>
      <c r="T62" s="480">
        <v>23</v>
      </c>
      <c r="U62" s="480">
        <v>29</v>
      </c>
      <c r="V62" s="480">
        <v>0</v>
      </c>
      <c r="W62" s="613">
        <f t="shared" si="13"/>
        <v>52</v>
      </c>
      <c r="X62" s="480">
        <v>0</v>
      </c>
      <c r="Y62" s="480">
        <v>1</v>
      </c>
      <c r="Z62" s="480">
        <v>0</v>
      </c>
      <c r="AA62" s="613">
        <f t="shared" si="14"/>
        <v>1</v>
      </c>
      <c r="AB62" s="480">
        <v>3</v>
      </c>
      <c r="AC62" s="480">
        <v>3</v>
      </c>
      <c r="AD62" s="480">
        <v>0</v>
      </c>
      <c r="AE62" s="613">
        <f t="shared" si="15"/>
        <v>6</v>
      </c>
      <c r="AF62" s="480">
        <v>0</v>
      </c>
      <c r="AG62" s="480">
        <v>0</v>
      </c>
      <c r="AH62" s="480">
        <v>0</v>
      </c>
      <c r="AI62" s="613">
        <f t="shared" si="16"/>
        <v>0</v>
      </c>
      <c r="AJ62" s="480">
        <v>0</v>
      </c>
      <c r="AK62" s="480">
        <v>0</v>
      </c>
      <c r="AL62" s="480">
        <v>0</v>
      </c>
      <c r="AM62" s="613">
        <f t="shared" si="17"/>
        <v>0</v>
      </c>
      <c r="AN62" s="480">
        <v>216</v>
      </c>
      <c r="AO62" s="480">
        <v>188</v>
      </c>
      <c r="AP62" s="480">
        <v>0</v>
      </c>
      <c r="AQ62" s="614">
        <v>404</v>
      </c>
      <c r="AR62" s="615"/>
    </row>
    <row r="63" spans="1:44" ht="20.100000000000001" customHeight="1" x14ac:dyDescent="0.2">
      <c r="A63" s="469" t="s">
        <v>300</v>
      </c>
      <c r="B63" s="470" t="s">
        <v>465</v>
      </c>
      <c r="C63" s="462" t="s">
        <v>127</v>
      </c>
      <c r="D63" s="480">
        <v>71</v>
      </c>
      <c r="E63" s="480">
        <v>62</v>
      </c>
      <c r="F63" s="480">
        <v>0</v>
      </c>
      <c r="G63" s="613">
        <f t="shared" si="9"/>
        <v>133</v>
      </c>
      <c r="H63" s="480">
        <v>18</v>
      </c>
      <c r="I63" s="480">
        <v>30</v>
      </c>
      <c r="J63" s="480">
        <v>0</v>
      </c>
      <c r="K63" s="613">
        <f t="shared" si="10"/>
        <v>48</v>
      </c>
      <c r="L63" s="480">
        <v>60</v>
      </c>
      <c r="M63" s="480">
        <v>61</v>
      </c>
      <c r="N63" s="480">
        <v>0</v>
      </c>
      <c r="O63" s="613">
        <f t="shared" si="11"/>
        <v>121</v>
      </c>
      <c r="P63" s="480">
        <v>0</v>
      </c>
      <c r="Q63" s="480">
        <v>0</v>
      </c>
      <c r="R63" s="480">
        <v>0</v>
      </c>
      <c r="S63" s="613">
        <f t="shared" si="12"/>
        <v>0</v>
      </c>
      <c r="T63" s="480">
        <v>37</v>
      </c>
      <c r="U63" s="480">
        <v>66</v>
      </c>
      <c r="V63" s="480">
        <v>0</v>
      </c>
      <c r="W63" s="613">
        <f t="shared" si="13"/>
        <v>103</v>
      </c>
      <c r="X63" s="480">
        <v>0</v>
      </c>
      <c r="Y63" s="480">
        <v>0</v>
      </c>
      <c r="Z63" s="480">
        <v>0</v>
      </c>
      <c r="AA63" s="613">
        <f t="shared" si="14"/>
        <v>0</v>
      </c>
      <c r="AB63" s="480">
        <v>1</v>
      </c>
      <c r="AC63" s="480">
        <v>2</v>
      </c>
      <c r="AD63" s="480">
        <v>0</v>
      </c>
      <c r="AE63" s="613">
        <f t="shared" si="15"/>
        <v>3</v>
      </c>
      <c r="AF63" s="480">
        <v>3</v>
      </c>
      <c r="AG63" s="480">
        <v>2</v>
      </c>
      <c r="AH63" s="480">
        <v>0</v>
      </c>
      <c r="AI63" s="613">
        <f t="shared" si="16"/>
        <v>5</v>
      </c>
      <c r="AJ63" s="480">
        <v>1</v>
      </c>
      <c r="AK63" s="480">
        <v>1</v>
      </c>
      <c r="AL63" s="480">
        <v>0</v>
      </c>
      <c r="AM63" s="613">
        <f t="shared" si="17"/>
        <v>2</v>
      </c>
      <c r="AN63" s="480">
        <v>191</v>
      </c>
      <c r="AO63" s="480">
        <v>224</v>
      </c>
      <c r="AP63" s="480">
        <v>0</v>
      </c>
      <c r="AQ63" s="614">
        <v>415</v>
      </c>
      <c r="AR63" s="615"/>
    </row>
    <row r="64" spans="1:44" ht="20.100000000000001" customHeight="1" x14ac:dyDescent="0.2">
      <c r="A64" s="469" t="s">
        <v>300</v>
      </c>
      <c r="B64" s="470" t="s">
        <v>519</v>
      </c>
      <c r="C64" s="462" t="s">
        <v>127</v>
      </c>
      <c r="D64" s="480">
        <v>20</v>
      </c>
      <c r="E64" s="480">
        <v>21</v>
      </c>
      <c r="F64" s="480">
        <v>0</v>
      </c>
      <c r="G64" s="613">
        <f t="shared" si="9"/>
        <v>41</v>
      </c>
      <c r="H64" s="480">
        <v>2</v>
      </c>
      <c r="I64" s="480">
        <v>3</v>
      </c>
      <c r="J64" s="480">
        <v>0</v>
      </c>
      <c r="K64" s="613">
        <f t="shared" si="10"/>
        <v>5</v>
      </c>
      <c r="L64" s="480">
        <v>7</v>
      </c>
      <c r="M64" s="480">
        <v>21</v>
      </c>
      <c r="N64" s="480">
        <v>0</v>
      </c>
      <c r="O64" s="613">
        <f t="shared" si="11"/>
        <v>28</v>
      </c>
      <c r="P64" s="480">
        <v>0</v>
      </c>
      <c r="Q64" s="480">
        <v>0</v>
      </c>
      <c r="R64" s="480">
        <v>0</v>
      </c>
      <c r="S64" s="613">
        <f t="shared" si="12"/>
        <v>0</v>
      </c>
      <c r="T64" s="480">
        <v>8</v>
      </c>
      <c r="U64" s="480">
        <v>14</v>
      </c>
      <c r="V64" s="480">
        <v>0</v>
      </c>
      <c r="W64" s="613">
        <f t="shared" si="13"/>
        <v>22</v>
      </c>
      <c r="X64" s="480">
        <v>0</v>
      </c>
      <c r="Y64" s="480">
        <v>0</v>
      </c>
      <c r="Z64" s="480">
        <v>0</v>
      </c>
      <c r="AA64" s="613">
        <f t="shared" si="14"/>
        <v>0</v>
      </c>
      <c r="AB64" s="480">
        <v>0</v>
      </c>
      <c r="AC64" s="480">
        <v>4</v>
      </c>
      <c r="AD64" s="480">
        <v>0</v>
      </c>
      <c r="AE64" s="613">
        <f t="shared" si="15"/>
        <v>4</v>
      </c>
      <c r="AF64" s="480">
        <v>0</v>
      </c>
      <c r="AG64" s="480">
        <v>0</v>
      </c>
      <c r="AH64" s="480">
        <v>0</v>
      </c>
      <c r="AI64" s="613">
        <f t="shared" si="16"/>
        <v>0</v>
      </c>
      <c r="AJ64" s="480">
        <v>0</v>
      </c>
      <c r="AK64" s="480">
        <v>1</v>
      </c>
      <c r="AL64" s="480">
        <v>0</v>
      </c>
      <c r="AM64" s="613">
        <f t="shared" si="17"/>
        <v>1</v>
      </c>
      <c r="AN64" s="480">
        <v>37</v>
      </c>
      <c r="AO64" s="480">
        <v>64</v>
      </c>
      <c r="AP64" s="480">
        <v>0</v>
      </c>
      <c r="AQ64" s="614">
        <v>101</v>
      </c>
      <c r="AR64" s="615"/>
    </row>
    <row r="65" spans="1:44" ht="20.100000000000001" customHeight="1" x14ac:dyDescent="0.2">
      <c r="A65" s="469" t="s">
        <v>300</v>
      </c>
      <c r="B65" s="470" t="s">
        <v>467</v>
      </c>
      <c r="C65" s="462" t="s">
        <v>127</v>
      </c>
      <c r="D65" s="480">
        <v>81</v>
      </c>
      <c r="E65" s="480">
        <v>89</v>
      </c>
      <c r="F65" s="480">
        <v>0</v>
      </c>
      <c r="G65" s="613">
        <f t="shared" si="9"/>
        <v>170</v>
      </c>
      <c r="H65" s="480">
        <v>4</v>
      </c>
      <c r="I65" s="480">
        <v>11</v>
      </c>
      <c r="J65" s="480">
        <v>0</v>
      </c>
      <c r="K65" s="613">
        <f t="shared" si="10"/>
        <v>15</v>
      </c>
      <c r="L65" s="480">
        <v>29</v>
      </c>
      <c r="M65" s="480">
        <v>43</v>
      </c>
      <c r="N65" s="480">
        <v>0</v>
      </c>
      <c r="O65" s="613">
        <f t="shared" si="11"/>
        <v>72</v>
      </c>
      <c r="P65" s="480">
        <v>10</v>
      </c>
      <c r="Q65" s="480">
        <v>22</v>
      </c>
      <c r="R65" s="480">
        <v>0</v>
      </c>
      <c r="S65" s="613">
        <f t="shared" si="12"/>
        <v>32</v>
      </c>
      <c r="T65" s="480">
        <v>36</v>
      </c>
      <c r="U65" s="480">
        <v>69</v>
      </c>
      <c r="V65" s="480">
        <v>0</v>
      </c>
      <c r="W65" s="613">
        <f t="shared" si="13"/>
        <v>105</v>
      </c>
      <c r="X65" s="480">
        <v>2</v>
      </c>
      <c r="Y65" s="480">
        <v>3</v>
      </c>
      <c r="Z65" s="480">
        <v>0</v>
      </c>
      <c r="AA65" s="613">
        <f t="shared" si="14"/>
        <v>5</v>
      </c>
      <c r="AB65" s="480">
        <v>7</v>
      </c>
      <c r="AC65" s="480">
        <v>5</v>
      </c>
      <c r="AD65" s="480">
        <v>0</v>
      </c>
      <c r="AE65" s="613">
        <f t="shared" si="15"/>
        <v>12</v>
      </c>
      <c r="AF65" s="480">
        <v>0</v>
      </c>
      <c r="AG65" s="480">
        <v>0</v>
      </c>
      <c r="AH65" s="480">
        <v>0</v>
      </c>
      <c r="AI65" s="613">
        <f t="shared" si="16"/>
        <v>0</v>
      </c>
      <c r="AJ65" s="480">
        <v>4</v>
      </c>
      <c r="AK65" s="480">
        <v>4</v>
      </c>
      <c r="AL65" s="480">
        <v>0</v>
      </c>
      <c r="AM65" s="613">
        <f t="shared" si="17"/>
        <v>8</v>
      </c>
      <c r="AN65" s="480">
        <v>173</v>
      </c>
      <c r="AO65" s="480">
        <v>246</v>
      </c>
      <c r="AP65" s="480">
        <v>0</v>
      </c>
      <c r="AQ65" s="614">
        <v>419</v>
      </c>
      <c r="AR65" s="615"/>
    </row>
    <row r="66" spans="1:44" ht="20.100000000000001" customHeight="1" x14ac:dyDescent="0.2">
      <c r="A66" s="469" t="s">
        <v>300</v>
      </c>
      <c r="B66" s="470" t="s">
        <v>468</v>
      </c>
      <c r="C66" s="462" t="s">
        <v>127</v>
      </c>
      <c r="D66" s="480">
        <v>63</v>
      </c>
      <c r="E66" s="480">
        <v>84</v>
      </c>
      <c r="F66" s="480">
        <v>0</v>
      </c>
      <c r="G66" s="613">
        <f t="shared" si="9"/>
        <v>147</v>
      </c>
      <c r="H66" s="480">
        <v>8</v>
      </c>
      <c r="I66" s="480">
        <v>9</v>
      </c>
      <c r="J66" s="480">
        <v>0</v>
      </c>
      <c r="K66" s="613">
        <f t="shared" si="10"/>
        <v>17</v>
      </c>
      <c r="L66" s="480">
        <v>44</v>
      </c>
      <c r="M66" s="480">
        <v>70</v>
      </c>
      <c r="N66" s="480">
        <v>0</v>
      </c>
      <c r="O66" s="613">
        <f t="shared" si="11"/>
        <v>114</v>
      </c>
      <c r="P66" s="480">
        <v>0</v>
      </c>
      <c r="Q66" s="480">
        <v>0</v>
      </c>
      <c r="R66" s="480">
        <v>0</v>
      </c>
      <c r="S66" s="613">
        <f t="shared" si="12"/>
        <v>0</v>
      </c>
      <c r="T66" s="480">
        <v>52</v>
      </c>
      <c r="U66" s="480">
        <v>69</v>
      </c>
      <c r="V66" s="480">
        <v>0</v>
      </c>
      <c r="W66" s="613">
        <f t="shared" si="13"/>
        <v>121</v>
      </c>
      <c r="X66" s="480">
        <v>0</v>
      </c>
      <c r="Y66" s="480">
        <v>0</v>
      </c>
      <c r="Z66" s="480">
        <v>0</v>
      </c>
      <c r="AA66" s="613">
        <f t="shared" si="14"/>
        <v>0</v>
      </c>
      <c r="AB66" s="480">
        <v>5</v>
      </c>
      <c r="AC66" s="480">
        <v>9</v>
      </c>
      <c r="AD66" s="480">
        <v>0</v>
      </c>
      <c r="AE66" s="613">
        <f t="shared" si="15"/>
        <v>14</v>
      </c>
      <c r="AF66" s="480">
        <v>0</v>
      </c>
      <c r="AG66" s="480">
        <v>6</v>
      </c>
      <c r="AH66" s="480">
        <v>0</v>
      </c>
      <c r="AI66" s="613">
        <f t="shared" si="16"/>
        <v>6</v>
      </c>
      <c r="AJ66" s="480">
        <v>2</v>
      </c>
      <c r="AK66" s="480">
        <v>3</v>
      </c>
      <c r="AL66" s="480">
        <v>0</v>
      </c>
      <c r="AM66" s="613">
        <f t="shared" si="17"/>
        <v>5</v>
      </c>
      <c r="AN66" s="480">
        <v>174</v>
      </c>
      <c r="AO66" s="480">
        <v>250</v>
      </c>
      <c r="AP66" s="480">
        <v>0</v>
      </c>
      <c r="AQ66" s="614">
        <v>424</v>
      </c>
      <c r="AR66" s="615"/>
    </row>
    <row r="67" spans="1:44" ht="20.100000000000001" customHeight="1" x14ac:dyDescent="0.2">
      <c r="A67" s="469" t="s">
        <v>309</v>
      </c>
      <c r="B67" s="470" t="s">
        <v>469</v>
      </c>
      <c r="C67" s="462" t="s">
        <v>132</v>
      </c>
      <c r="D67" s="480">
        <v>130</v>
      </c>
      <c r="E67" s="480">
        <v>89</v>
      </c>
      <c r="F67" s="480">
        <v>0</v>
      </c>
      <c r="G67" s="613">
        <f t="shared" si="9"/>
        <v>219</v>
      </c>
      <c r="H67" s="480">
        <v>1</v>
      </c>
      <c r="I67" s="480">
        <v>0</v>
      </c>
      <c r="J67" s="480">
        <v>0</v>
      </c>
      <c r="K67" s="613">
        <f t="shared" si="10"/>
        <v>1</v>
      </c>
      <c r="L67" s="480">
        <v>22</v>
      </c>
      <c r="M67" s="480">
        <v>14</v>
      </c>
      <c r="N67" s="480">
        <v>0</v>
      </c>
      <c r="O67" s="613">
        <f t="shared" si="11"/>
        <v>36</v>
      </c>
      <c r="P67" s="480">
        <v>0</v>
      </c>
      <c r="Q67" s="480">
        <v>0</v>
      </c>
      <c r="R67" s="480">
        <v>0</v>
      </c>
      <c r="S67" s="613">
        <f t="shared" si="12"/>
        <v>0</v>
      </c>
      <c r="T67" s="480">
        <v>29</v>
      </c>
      <c r="U67" s="480">
        <v>78</v>
      </c>
      <c r="V67" s="480">
        <v>0</v>
      </c>
      <c r="W67" s="613">
        <f t="shared" si="13"/>
        <v>107</v>
      </c>
      <c r="X67" s="480">
        <v>1</v>
      </c>
      <c r="Y67" s="480">
        <v>0</v>
      </c>
      <c r="Z67" s="480">
        <v>0</v>
      </c>
      <c r="AA67" s="613">
        <f t="shared" si="14"/>
        <v>1</v>
      </c>
      <c r="AB67" s="480">
        <v>14</v>
      </c>
      <c r="AC67" s="480">
        <v>9</v>
      </c>
      <c r="AD67" s="480">
        <v>0</v>
      </c>
      <c r="AE67" s="613">
        <f t="shared" si="15"/>
        <v>23</v>
      </c>
      <c r="AF67" s="480">
        <v>2</v>
      </c>
      <c r="AG67" s="480">
        <v>3</v>
      </c>
      <c r="AH67" s="480">
        <v>0</v>
      </c>
      <c r="AI67" s="613">
        <f t="shared" si="16"/>
        <v>5</v>
      </c>
      <c r="AJ67" s="480">
        <v>5</v>
      </c>
      <c r="AK67" s="480">
        <v>4</v>
      </c>
      <c r="AL67" s="480">
        <v>0</v>
      </c>
      <c r="AM67" s="613">
        <f t="shared" si="17"/>
        <v>9</v>
      </c>
      <c r="AN67" s="480">
        <v>204</v>
      </c>
      <c r="AO67" s="480">
        <v>197</v>
      </c>
      <c r="AP67" s="480">
        <v>0</v>
      </c>
      <c r="AQ67" s="614">
        <v>401</v>
      </c>
      <c r="AR67" s="615"/>
    </row>
    <row r="68" spans="1:44" ht="20.100000000000001" customHeight="1" x14ac:dyDescent="0.2">
      <c r="A68" s="469" t="s">
        <v>309</v>
      </c>
      <c r="B68" s="470" t="s">
        <v>520</v>
      </c>
      <c r="C68" s="462" t="s">
        <v>127</v>
      </c>
      <c r="D68" s="480">
        <v>104</v>
      </c>
      <c r="E68" s="480">
        <v>46</v>
      </c>
      <c r="F68" s="480">
        <v>0</v>
      </c>
      <c r="G68" s="613">
        <f t="shared" si="9"/>
        <v>150</v>
      </c>
      <c r="H68" s="480">
        <v>1</v>
      </c>
      <c r="I68" s="480">
        <v>1</v>
      </c>
      <c r="J68" s="480">
        <v>0</v>
      </c>
      <c r="K68" s="613">
        <f t="shared" si="10"/>
        <v>2</v>
      </c>
      <c r="L68" s="480">
        <v>9</v>
      </c>
      <c r="M68" s="480">
        <v>12</v>
      </c>
      <c r="N68" s="480">
        <v>0</v>
      </c>
      <c r="O68" s="613">
        <f t="shared" si="11"/>
        <v>21</v>
      </c>
      <c r="P68" s="480">
        <v>0</v>
      </c>
      <c r="Q68" s="480">
        <v>0</v>
      </c>
      <c r="R68" s="480">
        <v>0</v>
      </c>
      <c r="S68" s="613">
        <f t="shared" si="12"/>
        <v>0</v>
      </c>
      <c r="T68" s="480">
        <v>9</v>
      </c>
      <c r="U68" s="480">
        <v>9</v>
      </c>
      <c r="V68" s="480">
        <v>0</v>
      </c>
      <c r="W68" s="613">
        <f t="shared" si="13"/>
        <v>18</v>
      </c>
      <c r="X68" s="480">
        <v>0</v>
      </c>
      <c r="Y68" s="480">
        <v>0</v>
      </c>
      <c r="Z68" s="480">
        <v>0</v>
      </c>
      <c r="AA68" s="613">
        <f t="shared" si="14"/>
        <v>0</v>
      </c>
      <c r="AB68" s="480">
        <v>2</v>
      </c>
      <c r="AC68" s="480">
        <v>2</v>
      </c>
      <c r="AD68" s="480">
        <v>0</v>
      </c>
      <c r="AE68" s="613">
        <f t="shared" si="15"/>
        <v>4</v>
      </c>
      <c r="AF68" s="480">
        <v>0</v>
      </c>
      <c r="AG68" s="480">
        <v>0</v>
      </c>
      <c r="AH68" s="480">
        <v>0</v>
      </c>
      <c r="AI68" s="613">
        <f t="shared" si="16"/>
        <v>0</v>
      </c>
      <c r="AJ68" s="480">
        <v>2</v>
      </c>
      <c r="AK68" s="480">
        <v>3</v>
      </c>
      <c r="AL68" s="480">
        <v>0</v>
      </c>
      <c r="AM68" s="613">
        <f t="shared" si="17"/>
        <v>5</v>
      </c>
      <c r="AN68" s="480">
        <v>127</v>
      </c>
      <c r="AO68" s="480">
        <v>73</v>
      </c>
      <c r="AP68" s="480">
        <v>0</v>
      </c>
      <c r="AQ68" s="614">
        <v>200</v>
      </c>
      <c r="AR68" s="615"/>
    </row>
    <row r="69" spans="1:44" ht="20.100000000000001" customHeight="1" x14ac:dyDescent="0.2">
      <c r="A69" s="469" t="s">
        <v>314</v>
      </c>
      <c r="B69" s="470" t="s">
        <v>493</v>
      </c>
      <c r="C69" s="462" t="s">
        <v>127</v>
      </c>
      <c r="D69" s="480">
        <v>118</v>
      </c>
      <c r="E69" s="480">
        <v>87</v>
      </c>
      <c r="F69" s="480">
        <v>0</v>
      </c>
      <c r="G69" s="613">
        <f t="shared" ref="G69:G74" si="18">SUM(D69:F69)</f>
        <v>205</v>
      </c>
      <c r="H69" s="480">
        <v>9</v>
      </c>
      <c r="I69" s="480">
        <v>15</v>
      </c>
      <c r="J69" s="480">
        <v>0</v>
      </c>
      <c r="K69" s="613">
        <f t="shared" ref="K69:K74" si="19">SUM(H69:J69)</f>
        <v>24</v>
      </c>
      <c r="L69" s="480">
        <v>11</v>
      </c>
      <c r="M69" s="480">
        <v>24</v>
      </c>
      <c r="N69" s="480">
        <v>0</v>
      </c>
      <c r="O69" s="613">
        <f t="shared" ref="O69:O74" si="20">SUM(L69:N69)</f>
        <v>35</v>
      </c>
      <c r="P69" s="480">
        <v>0</v>
      </c>
      <c r="Q69" s="480">
        <v>0</v>
      </c>
      <c r="R69" s="480">
        <v>0</v>
      </c>
      <c r="S69" s="613">
        <f t="shared" ref="S69:S74" si="21">SUM(P69:R69)</f>
        <v>0</v>
      </c>
      <c r="T69" s="480">
        <v>33</v>
      </c>
      <c r="U69" s="480">
        <v>76</v>
      </c>
      <c r="V69" s="480">
        <v>0</v>
      </c>
      <c r="W69" s="613">
        <f t="shared" ref="W69:W74" si="22">SUM(T69:V69)</f>
        <v>109</v>
      </c>
      <c r="X69" s="480">
        <v>0</v>
      </c>
      <c r="Y69" s="480">
        <v>1</v>
      </c>
      <c r="Z69" s="480">
        <v>0</v>
      </c>
      <c r="AA69" s="613">
        <f t="shared" ref="AA69:AA74" si="23">SUM(X69:Z69)</f>
        <v>1</v>
      </c>
      <c r="AB69" s="480">
        <v>6</v>
      </c>
      <c r="AC69" s="480">
        <v>10</v>
      </c>
      <c r="AD69" s="480">
        <v>0</v>
      </c>
      <c r="AE69" s="613">
        <f t="shared" ref="AE69:AE74" si="24">SUM(AB69:AD69)</f>
        <v>16</v>
      </c>
      <c r="AF69" s="480">
        <v>1</v>
      </c>
      <c r="AG69" s="480">
        <v>4</v>
      </c>
      <c r="AH69" s="480">
        <v>0</v>
      </c>
      <c r="AI69" s="613">
        <f t="shared" ref="AI69:AI74" si="25">SUM(AF69:AH69)</f>
        <v>5</v>
      </c>
      <c r="AJ69" s="480">
        <v>7</v>
      </c>
      <c r="AK69" s="480">
        <v>7</v>
      </c>
      <c r="AL69" s="480">
        <v>0</v>
      </c>
      <c r="AM69" s="613">
        <f t="shared" ref="AM69:AM74" si="26">SUM(AJ69:AL69)</f>
        <v>14</v>
      </c>
      <c r="AN69" s="480">
        <v>185</v>
      </c>
      <c r="AO69" s="480">
        <v>224</v>
      </c>
      <c r="AP69" s="480">
        <v>0</v>
      </c>
      <c r="AQ69" s="614">
        <v>409</v>
      </c>
      <c r="AR69" s="615"/>
    </row>
    <row r="70" spans="1:44" ht="20.100000000000001" customHeight="1" x14ac:dyDescent="0.2">
      <c r="A70" s="469" t="s">
        <v>317</v>
      </c>
      <c r="B70" s="470" t="s">
        <v>472</v>
      </c>
      <c r="C70" s="462" t="s">
        <v>127</v>
      </c>
      <c r="D70" s="480">
        <v>60</v>
      </c>
      <c r="E70" s="480">
        <v>60</v>
      </c>
      <c r="F70" s="480">
        <v>0</v>
      </c>
      <c r="G70" s="613">
        <f t="shared" si="18"/>
        <v>120</v>
      </c>
      <c r="H70" s="480">
        <v>1</v>
      </c>
      <c r="I70" s="480">
        <v>5</v>
      </c>
      <c r="J70" s="480">
        <v>0</v>
      </c>
      <c r="K70" s="613">
        <f t="shared" si="19"/>
        <v>6</v>
      </c>
      <c r="L70" s="480">
        <v>9</v>
      </c>
      <c r="M70" s="480">
        <v>7</v>
      </c>
      <c r="N70" s="480">
        <v>0</v>
      </c>
      <c r="O70" s="613">
        <f t="shared" si="20"/>
        <v>16</v>
      </c>
      <c r="P70" s="480">
        <v>1</v>
      </c>
      <c r="Q70" s="480">
        <v>0</v>
      </c>
      <c r="R70" s="480">
        <v>0</v>
      </c>
      <c r="S70" s="613">
        <f t="shared" si="21"/>
        <v>1</v>
      </c>
      <c r="T70" s="480">
        <v>41</v>
      </c>
      <c r="U70" s="480">
        <v>58</v>
      </c>
      <c r="V70" s="480">
        <v>1</v>
      </c>
      <c r="W70" s="613">
        <f t="shared" si="22"/>
        <v>100</v>
      </c>
      <c r="X70" s="480">
        <v>0</v>
      </c>
      <c r="Y70" s="480">
        <v>1</v>
      </c>
      <c r="Z70" s="480">
        <v>0</v>
      </c>
      <c r="AA70" s="613">
        <f t="shared" si="23"/>
        <v>1</v>
      </c>
      <c r="AB70" s="480">
        <v>2</v>
      </c>
      <c r="AC70" s="480">
        <v>7</v>
      </c>
      <c r="AD70" s="480">
        <v>0</v>
      </c>
      <c r="AE70" s="613">
        <f t="shared" si="24"/>
        <v>9</v>
      </c>
      <c r="AF70" s="480">
        <v>1</v>
      </c>
      <c r="AG70" s="480">
        <v>12</v>
      </c>
      <c r="AH70" s="480">
        <v>0</v>
      </c>
      <c r="AI70" s="613">
        <f t="shared" si="25"/>
        <v>13</v>
      </c>
      <c r="AJ70" s="480">
        <v>0</v>
      </c>
      <c r="AK70" s="480">
        <v>1</v>
      </c>
      <c r="AL70" s="480">
        <v>0</v>
      </c>
      <c r="AM70" s="613">
        <f t="shared" si="26"/>
        <v>1</v>
      </c>
      <c r="AN70" s="480">
        <v>115</v>
      </c>
      <c r="AO70" s="480">
        <v>151</v>
      </c>
      <c r="AP70" s="480">
        <v>1</v>
      </c>
      <c r="AQ70" s="614">
        <v>267</v>
      </c>
      <c r="AR70" s="615"/>
    </row>
    <row r="71" spans="1:44" ht="20.100000000000001" customHeight="1" x14ac:dyDescent="0.2">
      <c r="A71" s="469" t="s">
        <v>320</v>
      </c>
      <c r="B71" s="470" t="s">
        <v>473</v>
      </c>
      <c r="C71" s="462" t="s">
        <v>127</v>
      </c>
      <c r="D71" s="480">
        <v>82</v>
      </c>
      <c r="E71" s="480">
        <v>76</v>
      </c>
      <c r="F71" s="480">
        <v>0</v>
      </c>
      <c r="G71" s="613">
        <f t="shared" si="18"/>
        <v>158</v>
      </c>
      <c r="H71" s="480">
        <v>1</v>
      </c>
      <c r="I71" s="480">
        <v>1</v>
      </c>
      <c r="J71" s="480">
        <v>0</v>
      </c>
      <c r="K71" s="613">
        <f t="shared" si="19"/>
        <v>2</v>
      </c>
      <c r="L71" s="480">
        <v>1</v>
      </c>
      <c r="M71" s="480">
        <v>0</v>
      </c>
      <c r="N71" s="480">
        <v>0</v>
      </c>
      <c r="O71" s="613">
        <f t="shared" si="20"/>
        <v>1</v>
      </c>
      <c r="P71" s="480">
        <v>0</v>
      </c>
      <c r="Q71" s="480">
        <v>0</v>
      </c>
      <c r="R71" s="480">
        <v>0</v>
      </c>
      <c r="S71" s="613">
        <f t="shared" si="21"/>
        <v>0</v>
      </c>
      <c r="T71" s="480">
        <v>4</v>
      </c>
      <c r="U71" s="480">
        <v>8</v>
      </c>
      <c r="V71" s="480">
        <v>0</v>
      </c>
      <c r="W71" s="613">
        <f t="shared" si="22"/>
        <v>12</v>
      </c>
      <c r="X71" s="480">
        <v>0</v>
      </c>
      <c r="Y71" s="480">
        <v>0</v>
      </c>
      <c r="Z71" s="480">
        <v>0</v>
      </c>
      <c r="AA71" s="613">
        <f t="shared" si="23"/>
        <v>0</v>
      </c>
      <c r="AB71" s="480">
        <v>2</v>
      </c>
      <c r="AC71" s="480">
        <v>5</v>
      </c>
      <c r="AD71" s="480">
        <v>0</v>
      </c>
      <c r="AE71" s="613">
        <f t="shared" si="24"/>
        <v>7</v>
      </c>
      <c r="AF71" s="480">
        <v>0</v>
      </c>
      <c r="AG71" s="480">
        <v>0</v>
      </c>
      <c r="AH71" s="480">
        <v>0</v>
      </c>
      <c r="AI71" s="613">
        <f t="shared" si="25"/>
        <v>0</v>
      </c>
      <c r="AJ71" s="480">
        <v>4</v>
      </c>
      <c r="AK71" s="480">
        <v>3</v>
      </c>
      <c r="AL71" s="480">
        <v>0</v>
      </c>
      <c r="AM71" s="613">
        <f t="shared" si="26"/>
        <v>7</v>
      </c>
      <c r="AN71" s="480">
        <v>94</v>
      </c>
      <c r="AO71" s="480">
        <v>93</v>
      </c>
      <c r="AP71" s="480">
        <v>0</v>
      </c>
      <c r="AQ71" s="614">
        <v>187</v>
      </c>
      <c r="AR71" s="615"/>
    </row>
    <row r="72" spans="1:44" ht="20.100000000000001" customHeight="1" x14ac:dyDescent="0.2">
      <c r="A72" s="469" t="s">
        <v>323</v>
      </c>
      <c r="B72" s="470" t="s">
        <v>474</v>
      </c>
      <c r="C72" s="462" t="s">
        <v>283</v>
      </c>
      <c r="D72" s="480">
        <v>135</v>
      </c>
      <c r="E72" s="480">
        <v>140</v>
      </c>
      <c r="F72" s="480">
        <v>0</v>
      </c>
      <c r="G72" s="613">
        <f t="shared" si="18"/>
        <v>275</v>
      </c>
      <c r="H72" s="480">
        <v>6</v>
      </c>
      <c r="I72" s="480">
        <v>14</v>
      </c>
      <c r="J72" s="480">
        <v>0</v>
      </c>
      <c r="K72" s="613">
        <f t="shared" si="19"/>
        <v>20</v>
      </c>
      <c r="L72" s="480">
        <v>12</v>
      </c>
      <c r="M72" s="480">
        <v>24</v>
      </c>
      <c r="N72" s="480">
        <v>0</v>
      </c>
      <c r="O72" s="613">
        <f t="shared" si="20"/>
        <v>36</v>
      </c>
      <c r="P72" s="480">
        <v>0</v>
      </c>
      <c r="Q72" s="480">
        <v>0</v>
      </c>
      <c r="R72" s="480">
        <v>0</v>
      </c>
      <c r="S72" s="613">
        <f t="shared" si="21"/>
        <v>0</v>
      </c>
      <c r="T72" s="480">
        <v>29</v>
      </c>
      <c r="U72" s="480">
        <v>35</v>
      </c>
      <c r="V72" s="480">
        <v>0</v>
      </c>
      <c r="W72" s="613">
        <f t="shared" si="22"/>
        <v>64</v>
      </c>
      <c r="X72" s="480">
        <v>0</v>
      </c>
      <c r="Y72" s="480">
        <v>0</v>
      </c>
      <c r="Z72" s="480">
        <v>0</v>
      </c>
      <c r="AA72" s="613">
        <f t="shared" si="23"/>
        <v>0</v>
      </c>
      <c r="AB72" s="480">
        <v>3</v>
      </c>
      <c r="AC72" s="480">
        <v>5</v>
      </c>
      <c r="AD72" s="480">
        <v>0</v>
      </c>
      <c r="AE72" s="613">
        <f t="shared" si="24"/>
        <v>8</v>
      </c>
      <c r="AF72" s="480">
        <v>0</v>
      </c>
      <c r="AG72" s="480">
        <v>0</v>
      </c>
      <c r="AH72" s="480">
        <v>0</v>
      </c>
      <c r="AI72" s="613">
        <f t="shared" si="25"/>
        <v>0</v>
      </c>
      <c r="AJ72" s="480">
        <v>1</v>
      </c>
      <c r="AK72" s="480">
        <v>3</v>
      </c>
      <c r="AL72" s="480">
        <v>0</v>
      </c>
      <c r="AM72" s="613">
        <f t="shared" si="26"/>
        <v>4</v>
      </c>
      <c r="AN72" s="480">
        <v>186</v>
      </c>
      <c r="AO72" s="480">
        <v>221</v>
      </c>
      <c r="AP72" s="480">
        <v>0</v>
      </c>
      <c r="AQ72" s="614">
        <v>407</v>
      </c>
      <c r="AR72" s="615"/>
    </row>
    <row r="73" spans="1:44" ht="20.100000000000001" customHeight="1" x14ac:dyDescent="0.2">
      <c r="A73" s="469" t="s">
        <v>325</v>
      </c>
      <c r="B73" s="470" t="s">
        <v>475</v>
      </c>
      <c r="C73" s="462" t="s">
        <v>127</v>
      </c>
      <c r="D73" s="480">
        <v>0</v>
      </c>
      <c r="E73" s="480">
        <v>1</v>
      </c>
      <c r="F73" s="480">
        <v>0</v>
      </c>
      <c r="G73" s="613">
        <f t="shared" si="18"/>
        <v>1</v>
      </c>
      <c r="H73" s="480">
        <v>0</v>
      </c>
      <c r="I73" s="480">
        <v>0</v>
      </c>
      <c r="J73" s="480">
        <v>0</v>
      </c>
      <c r="K73" s="613">
        <f t="shared" si="19"/>
        <v>0</v>
      </c>
      <c r="L73" s="480">
        <v>53</v>
      </c>
      <c r="M73" s="480">
        <v>153</v>
      </c>
      <c r="N73" s="480">
        <v>1</v>
      </c>
      <c r="O73" s="613">
        <f t="shared" si="20"/>
        <v>207</v>
      </c>
      <c r="P73" s="480">
        <v>0</v>
      </c>
      <c r="Q73" s="480">
        <v>0</v>
      </c>
      <c r="R73" s="480">
        <v>0</v>
      </c>
      <c r="S73" s="613">
        <f t="shared" si="21"/>
        <v>0</v>
      </c>
      <c r="T73" s="480">
        <v>0</v>
      </c>
      <c r="U73" s="480">
        <v>0</v>
      </c>
      <c r="V73" s="480">
        <v>0</v>
      </c>
      <c r="W73" s="613">
        <f t="shared" si="22"/>
        <v>0</v>
      </c>
      <c r="X73" s="480">
        <v>0</v>
      </c>
      <c r="Y73" s="480">
        <v>0</v>
      </c>
      <c r="Z73" s="480">
        <v>0</v>
      </c>
      <c r="AA73" s="613">
        <f t="shared" si="23"/>
        <v>0</v>
      </c>
      <c r="AB73" s="480">
        <v>0</v>
      </c>
      <c r="AC73" s="480">
        <v>0</v>
      </c>
      <c r="AD73" s="480">
        <v>0</v>
      </c>
      <c r="AE73" s="613">
        <f t="shared" si="24"/>
        <v>0</v>
      </c>
      <c r="AF73" s="480">
        <v>0</v>
      </c>
      <c r="AG73" s="480">
        <v>0</v>
      </c>
      <c r="AH73" s="480">
        <v>0</v>
      </c>
      <c r="AI73" s="613">
        <f t="shared" si="25"/>
        <v>0</v>
      </c>
      <c r="AJ73" s="480">
        <v>0</v>
      </c>
      <c r="AK73" s="480">
        <v>0</v>
      </c>
      <c r="AL73" s="480">
        <v>0</v>
      </c>
      <c r="AM73" s="613">
        <f t="shared" si="26"/>
        <v>0</v>
      </c>
      <c r="AN73" s="480">
        <v>53</v>
      </c>
      <c r="AO73" s="480">
        <v>154</v>
      </c>
      <c r="AP73" s="480">
        <v>1</v>
      </c>
      <c r="AQ73" s="614">
        <v>208</v>
      </c>
      <c r="AR73" s="615"/>
    </row>
    <row r="74" spans="1:44" ht="26.25" customHeight="1" x14ac:dyDescent="0.2">
      <c r="A74" s="52"/>
      <c r="B74" s="53" t="s">
        <v>521</v>
      </c>
      <c r="C74" s="42"/>
      <c r="D74" s="138">
        <v>6319</v>
      </c>
      <c r="E74" s="138">
        <v>6476</v>
      </c>
      <c r="F74" s="138">
        <f>SUM(F5:F73)</f>
        <v>26</v>
      </c>
      <c r="G74" s="616">
        <f t="shared" si="18"/>
        <v>12821</v>
      </c>
      <c r="H74" s="138">
        <v>621</v>
      </c>
      <c r="I74" s="138">
        <v>1067</v>
      </c>
      <c r="J74" s="138">
        <f>SUM(J5:J73)</f>
        <v>3</v>
      </c>
      <c r="K74" s="616">
        <f t="shared" si="19"/>
        <v>1691</v>
      </c>
      <c r="L74" s="138">
        <v>1036</v>
      </c>
      <c r="M74" s="138">
        <v>1715</v>
      </c>
      <c r="N74" s="138">
        <f>SUM(N5:N73)</f>
        <v>7</v>
      </c>
      <c r="O74" s="616">
        <f t="shared" si="20"/>
        <v>2758</v>
      </c>
      <c r="P74" s="138">
        <v>66</v>
      </c>
      <c r="Q74" s="138">
        <v>95</v>
      </c>
      <c r="R74" s="138">
        <f>SUM(R5:R73)</f>
        <v>0</v>
      </c>
      <c r="S74" s="616">
        <f t="shared" si="21"/>
        <v>161</v>
      </c>
      <c r="T74" s="138">
        <v>2539</v>
      </c>
      <c r="U74" s="138">
        <v>3793</v>
      </c>
      <c r="V74" s="138">
        <f>SUM(V5:V73)</f>
        <v>9</v>
      </c>
      <c r="W74" s="616">
        <f t="shared" si="22"/>
        <v>6341</v>
      </c>
      <c r="X74" s="138">
        <v>26</v>
      </c>
      <c r="Y74" s="138">
        <v>41</v>
      </c>
      <c r="Z74" s="138">
        <f>SUM(Z5:Z73)</f>
        <v>0</v>
      </c>
      <c r="AA74" s="616">
        <f t="shared" si="23"/>
        <v>67</v>
      </c>
      <c r="AB74" s="138">
        <v>418</v>
      </c>
      <c r="AC74" s="138">
        <v>458</v>
      </c>
      <c r="AD74" s="138">
        <f>SUM(AD5:AD73)</f>
        <v>2</v>
      </c>
      <c r="AE74" s="616">
        <f t="shared" si="24"/>
        <v>878</v>
      </c>
      <c r="AF74" s="138">
        <v>463</v>
      </c>
      <c r="AG74" s="138">
        <v>752</v>
      </c>
      <c r="AH74" s="138">
        <f>SUM(AH5:AH73)</f>
        <v>4</v>
      </c>
      <c r="AI74" s="616">
        <f t="shared" si="25"/>
        <v>1219</v>
      </c>
      <c r="AJ74" s="138">
        <v>271</v>
      </c>
      <c r="AK74" s="138">
        <v>372</v>
      </c>
      <c r="AL74" s="138">
        <f>SUM(AL5:AL73)</f>
        <v>17</v>
      </c>
      <c r="AM74" s="616">
        <f t="shared" si="26"/>
        <v>660</v>
      </c>
      <c r="AN74" s="138">
        <v>11759</v>
      </c>
      <c r="AO74" s="138">
        <v>14769</v>
      </c>
      <c r="AP74" s="138">
        <f>SUM(AP5:AP73)</f>
        <v>68</v>
      </c>
      <c r="AQ74" s="617">
        <v>26596</v>
      </c>
      <c r="AR74" s="615"/>
    </row>
    <row r="75" spans="1:44" ht="26.25" customHeight="1" x14ac:dyDescent="0.2">
      <c r="A75" s="53"/>
      <c r="B75" s="53" t="s">
        <v>785</v>
      </c>
      <c r="C75" s="42"/>
      <c r="D75" s="138"/>
      <c r="E75" s="658"/>
      <c r="F75" s="138"/>
      <c r="G75" s="658">
        <v>48.2</v>
      </c>
      <c r="H75" s="138"/>
      <c r="I75" s="658"/>
      <c r="J75" s="138"/>
      <c r="K75" s="658">
        <v>6.4</v>
      </c>
      <c r="L75" s="138"/>
      <c r="M75" s="658"/>
      <c r="N75" s="138"/>
      <c r="O75" s="658">
        <v>10.4</v>
      </c>
      <c r="P75" s="138"/>
      <c r="Q75" s="658"/>
      <c r="R75" s="138"/>
      <c r="S75" s="658">
        <v>0.6</v>
      </c>
      <c r="T75" s="138"/>
      <c r="U75" s="658"/>
      <c r="V75" s="138"/>
      <c r="W75" s="658">
        <v>23.8</v>
      </c>
      <c r="X75" s="138"/>
      <c r="Y75" s="658"/>
      <c r="Z75" s="138"/>
      <c r="AA75" s="658">
        <v>0.3</v>
      </c>
      <c r="AB75" s="138"/>
      <c r="AC75" s="658"/>
      <c r="AD75" s="138"/>
      <c r="AE75" s="658">
        <v>3.3</v>
      </c>
      <c r="AF75" s="138"/>
      <c r="AG75" s="658"/>
      <c r="AH75" s="138"/>
      <c r="AI75" s="658">
        <v>4.5999999999999996</v>
      </c>
      <c r="AJ75" s="138"/>
      <c r="AK75" s="658"/>
      <c r="AL75" s="138"/>
      <c r="AM75" s="658">
        <v>2.5</v>
      </c>
      <c r="AN75" s="658">
        <f>AN74/$AQ$74*100</f>
        <v>44.213415551210709</v>
      </c>
      <c r="AO75" s="658">
        <f>AO74/$AQ$74*100</f>
        <v>55.530906903293733</v>
      </c>
      <c r="AP75" s="658">
        <f>AP74/$AQ$74*100</f>
        <v>0.25567754549556326</v>
      </c>
      <c r="AQ75" s="617"/>
    </row>
    <row r="76" spans="1:44" s="655" customFormat="1" ht="31.5" customHeight="1" x14ac:dyDescent="0.2">
      <c r="A76" s="776" t="s">
        <v>786</v>
      </c>
      <c r="B76" s="776"/>
      <c r="C76" s="776"/>
      <c r="E76" s="657"/>
      <c r="F76" s="657"/>
      <c r="G76" s="656"/>
      <c r="I76" s="657"/>
      <c r="J76" s="657"/>
      <c r="K76" s="656"/>
      <c r="M76" s="657"/>
      <c r="N76" s="657"/>
      <c r="O76" s="656"/>
      <c r="Q76" s="657"/>
      <c r="R76" s="657"/>
      <c r="S76" s="656"/>
      <c r="U76" s="657"/>
      <c r="V76" s="657"/>
      <c r="W76" s="656"/>
      <c r="Y76" s="657"/>
      <c r="Z76" s="657"/>
      <c r="AA76" s="656"/>
      <c r="AC76" s="657"/>
      <c r="AD76" s="657"/>
      <c r="AE76" s="656"/>
      <c r="AG76" s="657"/>
      <c r="AH76" s="657"/>
      <c r="AI76" s="656"/>
      <c r="AK76" s="657"/>
      <c r="AL76" s="657"/>
      <c r="AM76" s="656"/>
      <c r="AQ76" s="656"/>
    </row>
    <row r="77" spans="1:44" ht="15.6" customHeight="1" x14ac:dyDescent="0.2">
      <c r="A77" s="276" t="s">
        <v>787</v>
      </c>
      <c r="B77" s="8"/>
      <c r="C77" s="8"/>
      <c r="E77" s="615"/>
      <c r="F77" s="615"/>
      <c r="G77" s="654"/>
      <c r="I77" s="615"/>
      <c r="J77" s="615"/>
      <c r="K77" s="652"/>
      <c r="M77" s="615"/>
      <c r="N77" s="615"/>
      <c r="O77" s="652"/>
      <c r="S77" s="652"/>
      <c r="U77" s="615"/>
      <c r="V77" s="615"/>
      <c r="W77" s="652"/>
      <c r="AA77" s="652"/>
      <c r="AE77" s="652"/>
      <c r="AI77" s="652"/>
      <c r="AK77" s="615"/>
      <c r="AL77" s="615"/>
      <c r="AM77" s="652"/>
      <c r="AO77" s="615"/>
      <c r="AP77" s="615"/>
    </row>
    <row r="78" spans="1:44" ht="10.5" customHeight="1" x14ac:dyDescent="0.2">
      <c r="A78" s="1"/>
      <c r="B78" s="1"/>
      <c r="C78" s="1"/>
      <c r="I78" s="653"/>
      <c r="J78" s="653"/>
      <c r="AO78" s="615"/>
    </row>
    <row r="79" spans="1:44" x14ac:dyDescent="0.2">
      <c r="A79" s="740" t="s">
        <v>749</v>
      </c>
      <c r="B79" s="740"/>
      <c r="C79" s="740"/>
      <c r="G79" s="652"/>
      <c r="K79" s="652"/>
      <c r="O79" s="652"/>
      <c r="S79" s="652"/>
      <c r="W79" s="652"/>
      <c r="AA79" s="652"/>
      <c r="AE79" s="652"/>
      <c r="AI79" s="652"/>
      <c r="AM79" s="652"/>
      <c r="AP79" s="615"/>
    </row>
    <row r="80" spans="1:44" x14ac:dyDescent="0.2">
      <c r="A80" s="740"/>
      <c r="B80" s="740"/>
      <c r="C80" s="740"/>
    </row>
    <row r="81" spans="1:42" x14ac:dyDescent="0.2">
      <c r="A81" s="37" t="s">
        <v>556</v>
      </c>
      <c r="B81" s="37"/>
      <c r="C81" s="37"/>
      <c r="AP81" s="615"/>
    </row>
    <row r="87" spans="1:42" x14ac:dyDescent="0.2">
      <c r="AO87" s="615"/>
    </row>
  </sheetData>
  <autoFilter ref="A4:AQ4" xr:uid="{722CA884-815B-4DCE-9413-6E9CFFA53142}"/>
  <mergeCells count="14">
    <mergeCell ref="AN3:AQ3"/>
    <mergeCell ref="A76:C76"/>
    <mergeCell ref="P3:S3"/>
    <mergeCell ref="T3:W3"/>
    <mergeCell ref="X3:AA3"/>
    <mergeCell ref="A79:C80"/>
    <mergeCell ref="A1:C1"/>
    <mergeCell ref="AF3:AI3"/>
    <mergeCell ref="AJ3:AM3"/>
    <mergeCell ref="AB3:AE3"/>
    <mergeCell ref="L3:O3"/>
    <mergeCell ref="D3:G3"/>
    <mergeCell ref="H3:K3"/>
    <mergeCell ref="A2:B2"/>
  </mergeCells>
  <conditionalFormatting sqref="A5:C7 A9:C59 A8 A61:C73">
    <cfRule type="expression" dxfId="68" priority="13">
      <formula>MOD(ROW(),2)=0</formula>
    </cfRule>
  </conditionalFormatting>
  <conditionalFormatting sqref="B8:C8">
    <cfRule type="expression" dxfId="67" priority="12">
      <formula>MOD(ROW(),2)=0</formula>
    </cfRule>
  </conditionalFormatting>
  <conditionalFormatting sqref="A60:C60">
    <cfRule type="expression" dxfId="66" priority="11">
      <formula>MOD(ROW(),2)=0</formula>
    </cfRule>
  </conditionalFormatting>
  <conditionalFormatting sqref="H5:I73 D5:F73 K5:M73 O5:Q73 S5:U73 W5:Y73 AA5:AC73 AE5:AG73 AI5:AK73 AM5:AQ73">
    <cfRule type="expression" dxfId="65" priority="10">
      <formula>MOD(ROW(),2)=0</formula>
    </cfRule>
  </conditionalFormatting>
  <conditionalFormatting sqref="G5:G73">
    <cfRule type="expression" dxfId="64" priority="9">
      <formula>MOD(ROW(),2)=0</formula>
    </cfRule>
  </conditionalFormatting>
  <conditionalFormatting sqref="J5:J73">
    <cfRule type="expression" dxfId="63" priority="8">
      <formula>MOD(ROW(),2)=0</formula>
    </cfRule>
  </conditionalFormatting>
  <conditionalFormatting sqref="N5:N73">
    <cfRule type="expression" dxfId="62" priority="7">
      <formula>MOD(ROW(),2)=0</formula>
    </cfRule>
  </conditionalFormatting>
  <conditionalFormatting sqref="R5:R73">
    <cfRule type="expression" dxfId="61" priority="6">
      <formula>MOD(ROW(),2)=0</formula>
    </cfRule>
  </conditionalFormatting>
  <conditionalFormatting sqref="V5:V73">
    <cfRule type="expression" dxfId="60" priority="5">
      <formula>MOD(ROW(),2)=0</formula>
    </cfRule>
  </conditionalFormatting>
  <conditionalFormatting sqref="Z5:Z73">
    <cfRule type="expression" dxfId="59" priority="4">
      <formula>MOD(ROW(),2)=0</formula>
    </cfRule>
  </conditionalFormatting>
  <conditionalFormatting sqref="AD5:AD73">
    <cfRule type="expression" dxfId="58" priority="3">
      <formula>MOD(ROW(),2)=0</formula>
    </cfRule>
  </conditionalFormatting>
  <conditionalFormatting sqref="AH5:AH73">
    <cfRule type="expression" dxfId="57" priority="2">
      <formula>MOD(ROW(),2)=0</formula>
    </cfRule>
  </conditionalFormatting>
  <conditionalFormatting sqref="AL5:AL73">
    <cfRule type="expression" dxfId="56" priority="1">
      <formula>MOD(ROW(),2)=0</formula>
    </cfRule>
  </conditionalFormatting>
  <hyperlinks>
    <hyperlink ref="A2:B2" location="TOC!A1" display="Return to Table of Contents" xr:uid="{D761649D-4318-4442-A108-5808384F4957}"/>
  </hyperlinks>
  <pageMargins left="0.25" right="0.25" top="0.75" bottom="0.75" header="0.3" footer="0.3"/>
  <pageSetup scale="45" fitToWidth="0" orientation="portrait" horizontalDpi="1200" verticalDpi="1200" r:id="rId1"/>
  <headerFooter>
    <oddHeader>&amp;L2022-23 &amp;"Arial,Italic"Survey of Dental Education&amp;"Arial,Regular"
Report 1 - Academic Programs, Enrollment, and Graduates</oddHeader>
  </headerFooter>
  <colBreaks count="4" manualBreakCount="4">
    <brk id="15" max="78" man="1"/>
    <brk id="27" max="78" man="1"/>
    <brk id="39" max="78" man="1"/>
    <brk id="43"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30EB4-F9F3-442C-AA60-6DA795BAB15B}">
  <sheetPr>
    <tabColor theme="5"/>
    <pageSetUpPr fitToPage="1"/>
  </sheetPr>
  <dimension ref="A1:X38"/>
  <sheetViews>
    <sheetView zoomScaleNormal="100" workbookViewId="0">
      <pane ySplit="1" topLeftCell="A2" activePane="bottomLeft" state="frozen"/>
      <selection activeCell="A2" sqref="A2:C2"/>
      <selection pane="bottomLeft"/>
    </sheetView>
  </sheetViews>
  <sheetFormatPr defaultColWidth="9.140625" defaultRowHeight="12.75" x14ac:dyDescent="0.2"/>
  <cols>
    <col min="1" max="1" width="9.140625" style="241"/>
    <col min="2" max="6" width="9.28515625" style="241" bestFit="1" customWidth="1"/>
    <col min="7" max="7" width="10" style="241" bestFit="1" customWidth="1"/>
    <col min="8" max="10" width="9.28515625" style="241" bestFit="1" customWidth="1"/>
    <col min="11" max="11" width="10" style="241" bestFit="1" customWidth="1"/>
    <col min="12" max="12" width="9.28515625" style="241" bestFit="1" customWidth="1"/>
    <col min="13" max="14" width="9.140625" style="241"/>
    <col min="15" max="15" width="11" style="241" customWidth="1"/>
    <col min="16" max="16" width="1.85546875" style="241" customWidth="1"/>
    <col min="17" max="17" width="5.5703125" style="241" customWidth="1"/>
    <col min="18" max="16384" width="9.140625" style="241"/>
  </cols>
  <sheetData>
    <row r="1" spans="1:24" ht="20.25" customHeight="1" x14ac:dyDescent="0.2">
      <c r="A1" s="678" t="s">
        <v>788</v>
      </c>
      <c r="B1" s="249"/>
      <c r="C1" s="249"/>
    </row>
    <row r="2" spans="1:24" ht="20.25" customHeight="1" x14ac:dyDescent="0.2">
      <c r="A2" s="726" t="s">
        <v>55</v>
      </c>
      <c r="B2" s="726"/>
      <c r="C2" s="726"/>
    </row>
    <row r="7" spans="1:24" x14ac:dyDescent="0.2">
      <c r="B7" s="242" t="s">
        <v>628</v>
      </c>
      <c r="C7" s="242">
        <v>2517</v>
      </c>
      <c r="D7" s="242">
        <v>2688</v>
      </c>
      <c r="E7" s="242">
        <v>2755</v>
      </c>
      <c r="F7" s="242">
        <v>2847</v>
      </c>
      <c r="G7" s="247">
        <v>2929</v>
      </c>
      <c r="H7" s="241">
        <v>3021</v>
      </c>
      <c r="I7" s="241">
        <v>3069</v>
      </c>
      <c r="J7" s="241">
        <v>3174</v>
      </c>
      <c r="K7" s="241">
        <v>3312</v>
      </c>
    </row>
    <row r="9" spans="1:24" x14ac:dyDescent="0.2">
      <c r="A9" s="242" t="s">
        <v>368</v>
      </c>
      <c r="B9" s="241">
        <v>2012</v>
      </c>
      <c r="C9" s="241">
        <v>2013</v>
      </c>
      <c r="D9" s="241">
        <v>2014</v>
      </c>
      <c r="E9" s="241">
        <v>2015</v>
      </c>
      <c r="F9" s="241">
        <v>2016</v>
      </c>
      <c r="G9" s="241">
        <v>2017</v>
      </c>
      <c r="H9" s="241">
        <v>2018</v>
      </c>
      <c r="I9" s="241">
        <v>2019</v>
      </c>
      <c r="J9" s="241">
        <v>2020</v>
      </c>
      <c r="K9" s="241">
        <v>2021</v>
      </c>
      <c r="L9" s="241">
        <v>2022</v>
      </c>
    </row>
    <row r="10" spans="1:24" x14ac:dyDescent="0.2">
      <c r="A10" s="241" t="s">
        <v>393</v>
      </c>
      <c r="B10" s="257">
        <v>2416</v>
      </c>
      <c r="C10" s="258">
        <v>2533</v>
      </c>
      <c r="D10" s="258">
        <v>2607</v>
      </c>
      <c r="E10" s="258">
        <v>2791</v>
      </c>
      <c r="F10" s="241">
        <v>2924</v>
      </c>
      <c r="G10" s="241">
        <v>3026</v>
      </c>
      <c r="H10" s="241">
        <v>3135</v>
      </c>
      <c r="I10" s="241">
        <v>3215</v>
      </c>
      <c r="J10" s="241">
        <v>3395</v>
      </c>
      <c r="K10" s="241">
        <v>3436</v>
      </c>
      <c r="L10" s="241">
        <v>3569</v>
      </c>
      <c r="M10" s="266"/>
      <c r="N10" s="266"/>
      <c r="O10" s="266"/>
      <c r="P10" s="266"/>
      <c r="Q10" s="266"/>
      <c r="R10" s="266"/>
      <c r="S10" s="266"/>
      <c r="T10" s="266"/>
      <c r="U10" s="266"/>
      <c r="V10" s="266"/>
      <c r="W10" s="266"/>
    </row>
    <row r="11" spans="1:24" x14ac:dyDescent="0.2">
      <c r="A11" s="241" t="s">
        <v>394</v>
      </c>
      <c r="B11" s="257">
        <v>2813</v>
      </c>
      <c r="C11" s="259">
        <v>2818</v>
      </c>
      <c r="D11" s="259">
        <v>2884</v>
      </c>
      <c r="E11" s="258">
        <v>3017</v>
      </c>
      <c r="F11" s="241">
        <v>3032</v>
      </c>
      <c r="G11" s="241">
        <v>3205</v>
      </c>
      <c r="H11" s="241">
        <v>3164</v>
      </c>
      <c r="I11" s="241">
        <v>3134</v>
      </c>
      <c r="J11" s="241">
        <v>3208</v>
      </c>
      <c r="K11" s="241">
        <v>3223</v>
      </c>
      <c r="L11" s="241">
        <v>3159</v>
      </c>
      <c r="M11" s="266"/>
      <c r="N11" s="266"/>
      <c r="O11" s="266"/>
      <c r="P11" s="266"/>
      <c r="Q11" s="266"/>
      <c r="R11" s="266"/>
      <c r="S11" s="266"/>
      <c r="T11" s="266"/>
      <c r="U11" s="266"/>
      <c r="V11" s="266"/>
      <c r="W11" s="266"/>
    </row>
    <row r="12" spans="1:24" x14ac:dyDescent="0.2">
      <c r="A12" s="241" t="s">
        <v>395</v>
      </c>
      <c r="B12" s="242">
        <f t="shared" ref="B12:L12" si="0">SUM(B10:B11,B13)</f>
        <v>5265</v>
      </c>
      <c r="C12" s="242">
        <f t="shared" si="0"/>
        <v>5389</v>
      </c>
      <c r="D12" s="242">
        <f t="shared" si="0"/>
        <v>5530</v>
      </c>
      <c r="E12" s="242">
        <f t="shared" si="0"/>
        <v>5847</v>
      </c>
      <c r="F12" s="242">
        <f t="shared" si="0"/>
        <v>5959</v>
      </c>
      <c r="G12" s="242">
        <f t="shared" si="0"/>
        <v>6232</v>
      </c>
      <c r="H12" s="242">
        <f t="shared" si="0"/>
        <v>6306</v>
      </c>
      <c r="I12" s="242">
        <f t="shared" si="0"/>
        <v>6355</v>
      </c>
      <c r="J12" s="242">
        <f t="shared" si="0"/>
        <v>6604</v>
      </c>
      <c r="K12" s="242">
        <f t="shared" si="0"/>
        <v>6665</v>
      </c>
      <c r="L12" s="242">
        <f t="shared" si="0"/>
        <v>6745</v>
      </c>
      <c r="M12" s="684"/>
      <c r="N12" s="684"/>
      <c r="O12" s="684"/>
      <c r="P12" s="684"/>
      <c r="Q12" s="684"/>
      <c r="R12" s="684"/>
      <c r="S12" s="684"/>
      <c r="T12" s="684"/>
      <c r="U12" s="684"/>
      <c r="V12" s="684"/>
      <c r="W12" s="684"/>
      <c r="X12" s="683"/>
    </row>
    <row r="13" spans="1:24" x14ac:dyDescent="0.2">
      <c r="A13" s="242" t="s">
        <v>168</v>
      </c>
      <c r="B13" s="259">
        <v>36</v>
      </c>
      <c r="C13" s="259">
        <v>38</v>
      </c>
      <c r="D13" s="259">
        <v>39</v>
      </c>
      <c r="E13" s="259">
        <v>39</v>
      </c>
      <c r="F13" s="258">
        <v>3</v>
      </c>
      <c r="G13" s="241">
        <v>1</v>
      </c>
      <c r="H13" s="241">
        <v>7</v>
      </c>
      <c r="I13" s="241">
        <v>6</v>
      </c>
      <c r="J13" s="241">
        <v>1</v>
      </c>
      <c r="K13" s="241">
        <v>6</v>
      </c>
      <c r="L13" s="241">
        <v>17</v>
      </c>
      <c r="M13" s="683"/>
      <c r="N13" s="683"/>
      <c r="O13" s="683"/>
      <c r="P13" s="683"/>
      <c r="Q13" s="683"/>
      <c r="R13" s="683"/>
      <c r="S13" s="683"/>
      <c r="T13" s="683"/>
      <c r="U13" s="683"/>
      <c r="V13" s="683"/>
      <c r="W13" s="683"/>
      <c r="X13" s="683"/>
    </row>
    <row r="14" spans="1:24" x14ac:dyDescent="0.2">
      <c r="A14" s="242" t="s">
        <v>395</v>
      </c>
      <c r="B14" s="242"/>
      <c r="C14" s="242"/>
      <c r="D14" s="242"/>
      <c r="E14" s="242"/>
      <c r="F14" s="242"/>
      <c r="G14" s="242"/>
      <c r="H14" s="242"/>
      <c r="I14" s="242"/>
      <c r="J14" s="242"/>
      <c r="K14" s="242"/>
      <c r="L14" s="242"/>
    </row>
    <row r="15" spans="1:24" x14ac:dyDescent="0.2">
      <c r="A15" s="685" t="s">
        <v>393</v>
      </c>
      <c r="B15" s="686">
        <f>B10/B12</f>
        <v>0.45887939221272556</v>
      </c>
      <c r="C15" s="686">
        <f t="shared" ref="C15:L15" si="1">C10/C12</f>
        <v>0.47003154574132494</v>
      </c>
      <c r="D15" s="686">
        <f t="shared" si="1"/>
        <v>0.47142857142857142</v>
      </c>
      <c r="E15" s="686">
        <f t="shared" si="1"/>
        <v>0.47733880622541475</v>
      </c>
      <c r="F15" s="686">
        <f t="shared" si="1"/>
        <v>0.49068635677127037</v>
      </c>
      <c r="G15" s="686">
        <f t="shared" si="1"/>
        <v>0.4855584082156611</v>
      </c>
      <c r="H15" s="686">
        <f t="shared" si="1"/>
        <v>0.49714557564224549</v>
      </c>
      <c r="I15" s="686">
        <f t="shared" si="1"/>
        <v>0.50590086546026747</v>
      </c>
      <c r="J15" s="686">
        <f t="shared" si="1"/>
        <v>0.51408237431859483</v>
      </c>
      <c r="K15" s="686">
        <f t="shared" si="1"/>
        <v>0.51552888222055515</v>
      </c>
      <c r="L15" s="686">
        <f t="shared" si="1"/>
        <v>0.52913269088213488</v>
      </c>
    </row>
    <row r="16" spans="1:24" x14ac:dyDescent="0.2">
      <c r="A16" s="687" t="s">
        <v>394</v>
      </c>
      <c r="B16" s="686">
        <f>B11/B12</f>
        <v>0.53428300094966763</v>
      </c>
      <c r="C16" s="686">
        <f t="shared" ref="C16:L16" si="2">C11/C12</f>
        <v>0.52291705325663385</v>
      </c>
      <c r="D16" s="686">
        <f t="shared" si="2"/>
        <v>0.52151898734177216</v>
      </c>
      <c r="E16" s="686">
        <f t="shared" si="2"/>
        <v>0.51599110655036773</v>
      </c>
      <c r="F16" s="686">
        <f t="shared" si="2"/>
        <v>0.50881020305420377</v>
      </c>
      <c r="G16" s="686">
        <f t="shared" si="2"/>
        <v>0.51428112965340178</v>
      </c>
      <c r="H16" s="686">
        <f t="shared" si="2"/>
        <v>0.50174437044084996</v>
      </c>
      <c r="I16" s="686">
        <f t="shared" si="2"/>
        <v>0.4931549960660897</v>
      </c>
      <c r="J16" s="686">
        <f t="shared" si="2"/>
        <v>0.48576620230163536</v>
      </c>
      <c r="K16" s="686">
        <f t="shared" si="2"/>
        <v>0.48357089272318077</v>
      </c>
      <c r="L16" s="686">
        <f t="shared" si="2"/>
        <v>0.46834692364714603</v>
      </c>
    </row>
    <row r="17" spans="1:18" x14ac:dyDescent="0.2">
      <c r="A17" s="242" t="s">
        <v>629</v>
      </c>
    </row>
    <row r="18" spans="1:18" x14ac:dyDescent="0.2">
      <c r="A18" s="241" t="s">
        <v>393</v>
      </c>
      <c r="B18" s="266" t="str">
        <f>TEXT(B10, "#,##0")&amp;"
 "&amp;TEXT(B15,"0.0%")</f>
        <v>2,416
 45.9%</v>
      </c>
      <c r="C18" s="266" t="str">
        <f t="shared" ref="C18:L18" si="3">TEXT(C10, "#,##0")&amp;"
 "&amp;TEXT(C15,"0.0%")</f>
        <v>2,533
 47.0%</v>
      </c>
      <c r="D18" s="266" t="str">
        <f t="shared" si="3"/>
        <v>2,607
 47.1%</v>
      </c>
      <c r="E18" s="266" t="str">
        <f t="shared" si="3"/>
        <v>2,791
 47.7%</v>
      </c>
      <c r="F18" s="266" t="str">
        <f t="shared" si="3"/>
        <v>2,924
 49.1%</v>
      </c>
      <c r="G18" s="266" t="str">
        <f t="shared" si="3"/>
        <v>3,026
 48.6%</v>
      </c>
      <c r="H18" s="266" t="str">
        <f t="shared" si="3"/>
        <v>3,135
 49.7%</v>
      </c>
      <c r="I18" s="266" t="str">
        <f t="shared" si="3"/>
        <v>3,215
 50.6%</v>
      </c>
      <c r="J18" s="266" t="str">
        <f t="shared" si="3"/>
        <v>3,395
 51.4%</v>
      </c>
      <c r="K18" s="266" t="str">
        <f t="shared" si="3"/>
        <v>3,436
 51.6%</v>
      </c>
      <c r="L18" s="266" t="str">
        <f t="shared" si="3"/>
        <v>3,569
 52.9%</v>
      </c>
    </row>
    <row r="19" spans="1:18" x14ac:dyDescent="0.2">
      <c r="A19" s="241" t="s">
        <v>394</v>
      </c>
      <c r="B19" s="266" t="str">
        <f>TEXT(B11, "#,##0")&amp;"
 "&amp;TEXT(B16,"0.0%")</f>
        <v>2,813
 53.4%</v>
      </c>
      <c r="C19" s="266" t="str">
        <f t="shared" ref="C19:L19" si="4">TEXT(C11, "#,##0")&amp;"
 "&amp;TEXT(C16,"0.0%")</f>
        <v>2,818
 52.3%</v>
      </c>
      <c r="D19" s="266" t="str">
        <f t="shared" si="4"/>
        <v>2,884
 52.2%</v>
      </c>
      <c r="E19" s="266" t="str">
        <f t="shared" si="4"/>
        <v>3,017
 51.6%</v>
      </c>
      <c r="F19" s="266" t="str">
        <f t="shared" si="4"/>
        <v>3,032
 50.9%</v>
      </c>
      <c r="G19" s="266" t="str">
        <f t="shared" si="4"/>
        <v>3,205
 51.4%</v>
      </c>
      <c r="H19" s="266" t="str">
        <f t="shared" si="4"/>
        <v>3,164
 50.2%</v>
      </c>
      <c r="I19" s="266" t="str">
        <f t="shared" si="4"/>
        <v>3,134
 49.3%</v>
      </c>
      <c r="J19" s="266" t="str">
        <f t="shared" si="4"/>
        <v>3,208
 48.6%</v>
      </c>
      <c r="K19" s="266" t="str">
        <f t="shared" si="4"/>
        <v>3,223
 48.4%</v>
      </c>
      <c r="L19" s="266" t="str">
        <f t="shared" si="4"/>
        <v>3,159
 46.8%</v>
      </c>
    </row>
    <row r="21" spans="1:18" x14ac:dyDescent="0.2">
      <c r="R21" s="246"/>
    </row>
    <row r="33" spans="1:15" ht="21" customHeight="1" x14ac:dyDescent="0.2">
      <c r="A33" s="688" t="s">
        <v>789</v>
      </c>
    </row>
    <row r="34" spans="1:15" ht="12.75" customHeight="1" x14ac:dyDescent="0.2">
      <c r="A34" s="725" t="s">
        <v>995</v>
      </c>
      <c r="B34" s="725"/>
      <c r="C34" s="725"/>
      <c r="D34" s="725"/>
      <c r="E34" s="725"/>
      <c r="F34" s="725"/>
      <c r="G34" s="725"/>
      <c r="H34" s="725"/>
      <c r="I34" s="725"/>
      <c r="J34" s="725"/>
      <c r="K34" s="725"/>
      <c r="L34" s="725"/>
      <c r="M34" s="725"/>
      <c r="N34" s="725"/>
      <c r="O34" s="725"/>
    </row>
    <row r="35" spans="1:15" ht="29.25" customHeight="1" x14ac:dyDescent="0.2">
      <c r="A35" s="725"/>
      <c r="B35" s="725"/>
      <c r="C35" s="725"/>
      <c r="D35" s="725"/>
      <c r="E35" s="725"/>
      <c r="F35" s="725"/>
      <c r="G35" s="725"/>
      <c r="H35" s="725"/>
      <c r="I35" s="725"/>
      <c r="J35" s="725"/>
      <c r="K35" s="725"/>
      <c r="L35" s="725"/>
      <c r="M35" s="725"/>
      <c r="N35" s="725"/>
      <c r="O35" s="725"/>
    </row>
    <row r="36" spans="1:15" x14ac:dyDescent="0.2">
      <c r="A36" s="509"/>
      <c r="B36" s="509"/>
      <c r="C36" s="509"/>
      <c r="D36" s="509"/>
      <c r="E36" s="509"/>
      <c r="F36" s="509"/>
      <c r="G36" s="509"/>
      <c r="H36" s="509"/>
      <c r="I36" s="509"/>
      <c r="J36" s="509"/>
      <c r="K36" s="509"/>
      <c r="L36" s="509"/>
      <c r="M36" s="509"/>
      <c r="N36" s="509"/>
      <c r="O36" s="509"/>
    </row>
    <row r="37" spans="1:15" x14ac:dyDescent="0.2">
      <c r="A37" s="37" t="s">
        <v>790</v>
      </c>
      <c r="B37" s="271"/>
      <c r="C37" s="271"/>
      <c r="D37" s="271"/>
      <c r="E37" s="271"/>
      <c r="F37" s="271"/>
      <c r="G37" s="271"/>
      <c r="H37" s="271"/>
      <c r="I37" s="271"/>
      <c r="J37" s="271"/>
      <c r="K37" s="271"/>
    </row>
    <row r="38" spans="1:15" x14ac:dyDescent="0.2">
      <c r="A38" s="276" t="s">
        <v>556</v>
      </c>
      <c r="B38" s="271"/>
      <c r="C38" s="271"/>
      <c r="D38" s="271"/>
      <c r="E38" s="271"/>
      <c r="F38" s="271"/>
      <c r="G38" s="271"/>
      <c r="H38" s="271"/>
      <c r="I38" s="271"/>
    </row>
  </sheetData>
  <mergeCells count="2">
    <mergeCell ref="A2:C2"/>
    <mergeCell ref="A34:O35"/>
  </mergeCells>
  <hyperlinks>
    <hyperlink ref="A2:C2" location="TOC!A1" display="Return to Table of Contents" xr:uid="{5FE3F5C0-927B-4AD2-838E-11E361B23C19}"/>
  </hyperlinks>
  <pageMargins left="0.25" right="0.25" top="0.75" bottom="0.75" header="0.3" footer="0.3"/>
  <pageSetup scale="91" fitToHeight="0" orientation="landscape" horizontalDpi="1200" verticalDpi="1200" r:id="rId1"/>
  <headerFooter>
    <oddHeader>&amp;L&amp;9 2022-23 &amp;"Arial,Italic"Survey of Dental Education&amp;"Arial,Regular"
Report 1 - Academic Programs, Enrollment, and Graduates</oddHead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5"/>
    <pageSetUpPr fitToPage="1"/>
  </sheetPr>
  <dimension ref="A1:I32"/>
  <sheetViews>
    <sheetView zoomScaleNormal="100" workbookViewId="0">
      <pane ySplit="1" topLeftCell="A2" activePane="bottomLeft" state="frozen"/>
      <selection activeCell="A2" sqref="A2:C2"/>
      <selection pane="bottomLeft"/>
    </sheetView>
  </sheetViews>
  <sheetFormatPr defaultColWidth="9.140625" defaultRowHeight="12.75" x14ac:dyDescent="0.2"/>
  <cols>
    <col min="1" max="16384" width="9.140625" style="241"/>
  </cols>
  <sheetData>
    <row r="1" spans="1:9" ht="15" x14ac:dyDescent="0.25">
      <c r="A1" s="235" t="s">
        <v>35</v>
      </c>
      <c r="B1" s="249"/>
      <c r="C1" s="249"/>
    </row>
    <row r="2" spans="1:9" ht="14.25" x14ac:dyDescent="0.2">
      <c r="A2" s="748" t="s">
        <v>55</v>
      </c>
      <c r="B2" s="748"/>
      <c r="C2" s="748"/>
    </row>
    <row r="5" spans="1:9" ht="13.5" thickBot="1" x14ac:dyDescent="0.25"/>
    <row r="6" spans="1:9" ht="76.5" x14ac:dyDescent="0.2">
      <c r="E6" s="261" t="s">
        <v>791</v>
      </c>
      <c r="F6" s="262" t="s">
        <v>397</v>
      </c>
      <c r="G6" s="262" t="s">
        <v>67</v>
      </c>
      <c r="H6" s="262"/>
      <c r="I6" s="262"/>
    </row>
    <row r="7" spans="1:9" x14ac:dyDescent="0.2">
      <c r="A7" s="241" t="s">
        <v>792</v>
      </c>
      <c r="B7" s="241">
        <v>5177</v>
      </c>
      <c r="C7" s="266">
        <f>B7/F7</f>
        <v>0.92694717994628473</v>
      </c>
      <c r="E7" s="263" t="s">
        <v>793</v>
      </c>
      <c r="F7" s="264">
        <v>5585</v>
      </c>
      <c r="G7" s="264"/>
      <c r="H7" s="264"/>
      <c r="I7" s="264"/>
    </row>
    <row r="8" spans="1:9" x14ac:dyDescent="0.2">
      <c r="A8" s="241" t="s">
        <v>794</v>
      </c>
      <c r="B8" s="241">
        <f>F7-F8</f>
        <v>408</v>
      </c>
      <c r="C8" s="266">
        <f>B8/F7</f>
        <v>7.3052820053715314E-2</v>
      </c>
      <c r="E8" s="263" t="s">
        <v>795</v>
      </c>
      <c r="F8" s="264">
        <v>5177</v>
      </c>
      <c r="G8" s="264"/>
      <c r="H8" s="264"/>
      <c r="I8" s="264"/>
    </row>
    <row r="12" spans="1:9" x14ac:dyDescent="0.2">
      <c r="C12" s="241">
        <f>5177/5690</f>
        <v>0.90984182776801403</v>
      </c>
    </row>
    <row r="21" spans="1:4" ht="13.5" thickBot="1" x14ac:dyDescent="0.25"/>
    <row r="22" spans="1:4" x14ac:dyDescent="0.2">
      <c r="C22" s="261"/>
      <c r="D22" s="262"/>
    </row>
    <row r="29" spans="1:4" ht="35.25" customHeight="1" x14ac:dyDescent="0.2"/>
    <row r="30" spans="1:4" ht="28.5" customHeight="1" x14ac:dyDescent="0.2">
      <c r="A30" s="314" t="s">
        <v>607</v>
      </c>
    </row>
    <row r="31" spans="1:4" x14ac:dyDescent="0.2">
      <c r="A31" s="271" t="s">
        <v>796</v>
      </c>
    </row>
    <row r="32" spans="1:4" x14ac:dyDescent="0.2">
      <c r="A32" s="271" t="s">
        <v>391</v>
      </c>
    </row>
  </sheetData>
  <mergeCells count="1">
    <mergeCell ref="A2:C2"/>
  </mergeCells>
  <hyperlinks>
    <hyperlink ref="A2:C2" location="TOC!A1" display="Return to Table of Contents" xr:uid="{00000000-0004-0000-1D00-000000000000}"/>
  </hyperlinks>
  <pageMargins left="0.25" right="0.25" top="0.75" bottom="0.75" header="0.3" footer="0.3"/>
  <pageSetup scale="87" fitToHeight="0" orientation="portrait" horizontalDpi="1200" verticalDpi="1200" r:id="rId1"/>
  <headerFooter>
    <oddHeader>&amp;L&amp;9 2022-23 &amp;"Arial,Italic"Survey of Dental Education&amp;"Arial,Regular"
Report 1 - Academic Programs, Enrollment, and Graduates</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pageSetUpPr fitToPage="1"/>
  </sheetPr>
  <dimension ref="A1:B49"/>
  <sheetViews>
    <sheetView zoomScaleNormal="100" workbookViewId="0">
      <pane ySplit="3" topLeftCell="A4" activePane="bottomLeft" state="frozen"/>
      <selection activeCell="A2" sqref="A2:C2"/>
      <selection pane="bottomLeft"/>
    </sheetView>
  </sheetViews>
  <sheetFormatPr defaultColWidth="8.85546875" defaultRowHeight="12.75" x14ac:dyDescent="0.2"/>
  <cols>
    <col min="1" max="1" width="36.140625" style="108" customWidth="1"/>
    <col min="2" max="2" width="90.85546875" style="107" customWidth="1"/>
    <col min="3" max="16384" width="8.85546875" style="107"/>
  </cols>
  <sheetData>
    <row r="1" spans="1:2" ht="15" customHeight="1" x14ac:dyDescent="0.2">
      <c r="A1" s="13" t="s">
        <v>4</v>
      </c>
      <c r="B1" s="13"/>
    </row>
    <row r="2" spans="1:2" ht="14.25" x14ac:dyDescent="0.2">
      <c r="A2" s="554" t="s">
        <v>55</v>
      </c>
    </row>
    <row r="3" spans="1:2" ht="23.25" customHeight="1" x14ac:dyDescent="0.2">
      <c r="A3" s="13" t="s">
        <v>61</v>
      </c>
      <c r="B3" s="13" t="s">
        <v>62</v>
      </c>
    </row>
    <row r="4" spans="1:2" ht="15" customHeight="1" x14ac:dyDescent="0.2">
      <c r="A4" s="109"/>
      <c r="B4" s="109"/>
    </row>
    <row r="5" spans="1:2" ht="42.75" x14ac:dyDescent="0.2">
      <c r="A5" s="110" t="s">
        <v>63</v>
      </c>
      <c r="B5" s="109" t="s">
        <v>64</v>
      </c>
    </row>
    <row r="6" spans="1:2" ht="15" customHeight="1" x14ac:dyDescent="0.2">
      <c r="A6" s="110"/>
      <c r="B6" s="109"/>
    </row>
    <row r="7" spans="1:2" ht="28.5" x14ac:dyDescent="0.2">
      <c r="A7" s="110" t="s">
        <v>65</v>
      </c>
      <c r="B7" s="109" t="s">
        <v>66</v>
      </c>
    </row>
    <row r="8" spans="1:2" ht="15" customHeight="1" x14ac:dyDescent="0.2">
      <c r="A8" s="110"/>
      <c r="B8" s="109"/>
    </row>
    <row r="9" spans="1:2" ht="15" x14ac:dyDescent="0.2">
      <c r="A9" s="110" t="s">
        <v>67</v>
      </c>
      <c r="B9" s="109" t="s">
        <v>68</v>
      </c>
    </row>
    <row r="10" spans="1:2" ht="15" x14ac:dyDescent="0.2">
      <c r="A10" s="110"/>
      <c r="B10" s="109"/>
    </row>
    <row r="11" spans="1:2" ht="15" x14ac:dyDescent="0.2">
      <c r="A11" s="110" t="s">
        <v>69</v>
      </c>
      <c r="B11" s="109" t="s">
        <v>70</v>
      </c>
    </row>
    <row r="12" spans="1:2" ht="15" customHeight="1" x14ac:dyDescent="0.2">
      <c r="A12" s="110"/>
      <c r="B12" s="109"/>
    </row>
    <row r="13" spans="1:2" ht="28.5" x14ac:dyDescent="0.2">
      <c r="A13" s="110" t="s">
        <v>71</v>
      </c>
      <c r="B13" s="109" t="s">
        <v>72</v>
      </c>
    </row>
    <row r="14" spans="1:2" ht="15" customHeight="1" x14ac:dyDescent="0.2">
      <c r="A14" s="110"/>
      <c r="B14" s="109"/>
    </row>
    <row r="15" spans="1:2" ht="57" x14ac:dyDescent="0.2">
      <c r="A15" s="110" t="s">
        <v>73</v>
      </c>
      <c r="B15" s="109" t="s">
        <v>74</v>
      </c>
    </row>
    <row r="16" spans="1:2" ht="15" customHeight="1" x14ac:dyDescent="0.2">
      <c r="A16" s="110"/>
      <c r="B16" s="109"/>
    </row>
    <row r="17" spans="1:2" ht="71.25" x14ac:dyDescent="0.2">
      <c r="A17" s="111" t="s">
        <v>75</v>
      </c>
      <c r="B17" s="109" t="s">
        <v>76</v>
      </c>
    </row>
    <row r="18" spans="1:2" ht="15" x14ac:dyDescent="0.2">
      <c r="A18" s="111"/>
      <c r="B18" s="109"/>
    </row>
    <row r="19" spans="1:2" ht="57" x14ac:dyDescent="0.2">
      <c r="A19" s="110" t="s">
        <v>77</v>
      </c>
      <c r="B19" s="109" t="s">
        <v>78</v>
      </c>
    </row>
    <row r="20" spans="1:2" ht="15" x14ac:dyDescent="0.2">
      <c r="A20" s="110"/>
      <c r="B20" s="109"/>
    </row>
    <row r="21" spans="1:2" ht="71.25" x14ac:dyDescent="0.2">
      <c r="A21" s="110" t="s">
        <v>79</v>
      </c>
      <c r="B21" s="109" t="s">
        <v>80</v>
      </c>
    </row>
    <row r="22" spans="1:2" ht="15" x14ac:dyDescent="0.2">
      <c r="A22" s="110"/>
      <c r="B22" s="109"/>
    </row>
    <row r="23" spans="1:2" ht="24.95" customHeight="1" x14ac:dyDescent="0.2">
      <c r="A23" s="110" t="s">
        <v>81</v>
      </c>
      <c r="B23" s="109" t="s">
        <v>82</v>
      </c>
    </row>
    <row r="24" spans="1:2" ht="15" x14ac:dyDescent="0.2">
      <c r="A24" s="110"/>
      <c r="B24" s="109"/>
    </row>
    <row r="25" spans="1:2" ht="28.5" x14ac:dyDescent="0.2">
      <c r="A25" s="714" t="s">
        <v>83</v>
      </c>
      <c r="B25" s="109" t="s">
        <v>84</v>
      </c>
    </row>
    <row r="26" spans="1:2" ht="14.25" x14ac:dyDescent="0.2">
      <c r="A26" s="714"/>
      <c r="B26" s="109"/>
    </row>
    <row r="27" spans="1:2" ht="14.25" x14ac:dyDescent="0.2">
      <c r="A27" s="714"/>
      <c r="B27" s="109" t="s">
        <v>85</v>
      </c>
    </row>
    <row r="28" spans="1:2" ht="14.25" x14ac:dyDescent="0.2">
      <c r="A28" s="714"/>
      <c r="B28" s="109"/>
    </row>
    <row r="29" spans="1:2" ht="28.5" x14ac:dyDescent="0.2">
      <c r="A29" s="714"/>
      <c r="B29" s="109" t="s">
        <v>86</v>
      </c>
    </row>
    <row r="30" spans="1:2" ht="14.25" x14ac:dyDescent="0.2">
      <c r="A30" s="714"/>
      <c r="B30" s="109"/>
    </row>
    <row r="31" spans="1:2" ht="42.75" x14ac:dyDescent="0.2">
      <c r="A31" s="714"/>
      <c r="B31" s="109" t="s">
        <v>87</v>
      </c>
    </row>
    <row r="32" spans="1:2" ht="14.25" x14ac:dyDescent="0.2">
      <c r="A32" s="714"/>
      <c r="B32" s="109"/>
    </row>
    <row r="33" spans="1:2" ht="42.75" x14ac:dyDescent="0.2">
      <c r="A33" s="714"/>
      <c r="B33" s="109" t="s">
        <v>88</v>
      </c>
    </row>
    <row r="34" spans="1:2" ht="14.25" x14ac:dyDescent="0.2">
      <c r="A34" s="714"/>
      <c r="B34" s="109"/>
    </row>
    <row r="35" spans="1:2" ht="28.5" x14ac:dyDescent="0.2">
      <c r="A35" s="714"/>
      <c r="B35" s="109" t="s">
        <v>89</v>
      </c>
    </row>
    <row r="36" spans="1:2" ht="14.25" x14ac:dyDescent="0.2">
      <c r="A36" s="714"/>
      <c r="B36" s="109"/>
    </row>
    <row r="37" spans="1:2" ht="28.5" x14ac:dyDescent="0.2">
      <c r="A37" s="714"/>
      <c r="B37" s="109" t="s">
        <v>90</v>
      </c>
    </row>
    <row r="38" spans="1:2" ht="14.25" x14ac:dyDescent="0.2">
      <c r="A38" s="714"/>
      <c r="B38" s="109"/>
    </row>
    <row r="39" spans="1:2" ht="24.95" customHeight="1" x14ac:dyDescent="0.2">
      <c r="A39" s="714"/>
      <c r="B39" s="109" t="s">
        <v>91</v>
      </c>
    </row>
    <row r="40" spans="1:2" ht="15" x14ac:dyDescent="0.2">
      <c r="A40" s="110"/>
      <c r="B40" s="109"/>
    </row>
    <row r="41" spans="1:2" ht="28.5" x14ac:dyDescent="0.2">
      <c r="A41" s="110" t="s">
        <v>92</v>
      </c>
      <c r="B41" s="109" t="s">
        <v>93</v>
      </c>
    </row>
    <row r="42" spans="1:2" ht="15" x14ac:dyDescent="0.2">
      <c r="A42" s="110"/>
      <c r="B42" s="109"/>
    </row>
    <row r="43" spans="1:2" ht="57" x14ac:dyDescent="0.2">
      <c r="A43" s="110" t="s">
        <v>94</v>
      </c>
      <c r="B43" s="109" t="s">
        <v>95</v>
      </c>
    </row>
    <row r="44" spans="1:2" ht="15" x14ac:dyDescent="0.2">
      <c r="A44" s="110"/>
      <c r="B44" s="109"/>
    </row>
    <row r="45" spans="1:2" ht="28.5" x14ac:dyDescent="0.2">
      <c r="A45" s="111" t="s">
        <v>96</v>
      </c>
      <c r="B45" s="112" t="s">
        <v>97</v>
      </c>
    </row>
    <row r="46" spans="1:2" ht="12.6" customHeight="1" x14ac:dyDescent="0.2">
      <c r="A46" s="113"/>
      <c r="B46" s="113"/>
    </row>
    <row r="47" spans="1:2" x14ac:dyDescent="0.2">
      <c r="A47" s="114"/>
      <c r="B47" s="115"/>
    </row>
    <row r="48" spans="1:2" x14ac:dyDescent="0.2">
      <c r="A48" s="114"/>
      <c r="B48" s="115"/>
    </row>
    <row r="49" spans="1:2" x14ac:dyDescent="0.2">
      <c r="A49" s="114"/>
      <c r="B49" s="115"/>
    </row>
  </sheetData>
  <mergeCells count="1">
    <mergeCell ref="A25:A39"/>
  </mergeCells>
  <hyperlinks>
    <hyperlink ref="A2" location="TOC!A1" display="Return to Table of Contents" xr:uid="{00000000-0004-0000-0200-000000000000}"/>
  </hyperlinks>
  <pageMargins left="0.25" right="0.25" top="0.75" bottom="0.75" header="0.3" footer="0.3"/>
  <pageSetup scale="82" fitToHeight="0" orientation="portrait" horizontalDpi="1200" verticalDpi="1200" r:id="rId1"/>
  <headerFooter>
    <oddHeader>&amp;L&amp;9 2022-23 &amp;"Arial,Italic"Survey of Dental Education&amp;"Arial,Regular"
Report 1 - Academic Programs, Enrollment, and Graduates</oddHeader>
  </headerFooter>
  <rowBreaks count="1" manualBreakCount="1">
    <brk id="31" max="1"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70C0"/>
  </sheetPr>
  <dimension ref="A1:N92"/>
  <sheetViews>
    <sheetView zoomScaleNormal="100" workbookViewId="0">
      <pane xSplit="3" ySplit="3" topLeftCell="D4"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12.5703125" style="1" customWidth="1"/>
    <col min="2" max="2" width="51.5703125" style="1" customWidth="1"/>
    <col min="3" max="3" width="23.85546875" style="1" customWidth="1"/>
    <col min="4" max="14" width="10.5703125" style="1" customWidth="1"/>
    <col min="15" max="16384" width="9.140625" style="1"/>
  </cols>
  <sheetData>
    <row r="1" spans="1:14" ht="15" x14ac:dyDescent="0.25">
      <c r="A1" s="724" t="s">
        <v>36</v>
      </c>
      <c r="B1" s="724"/>
      <c r="C1" s="724"/>
    </row>
    <row r="2" spans="1:14" ht="18.75" customHeight="1" x14ac:dyDescent="0.2">
      <c r="A2" s="723" t="s">
        <v>55</v>
      </c>
      <c r="B2" s="723"/>
      <c r="C2" s="556"/>
    </row>
    <row r="3" spans="1:14" ht="43.5" customHeight="1" x14ac:dyDescent="0.25">
      <c r="A3" s="557" t="s">
        <v>111</v>
      </c>
      <c r="B3" s="176" t="s">
        <v>511</v>
      </c>
      <c r="C3" s="176" t="s">
        <v>119</v>
      </c>
      <c r="D3" s="557">
        <v>2012</v>
      </c>
      <c r="E3" s="557">
        <v>2013</v>
      </c>
      <c r="F3" s="557">
        <v>2014</v>
      </c>
      <c r="G3" s="557">
        <v>2015</v>
      </c>
      <c r="H3" s="557">
        <v>2016</v>
      </c>
      <c r="I3" s="557">
        <v>2017</v>
      </c>
      <c r="J3" s="557">
        <v>2018</v>
      </c>
      <c r="K3" s="557">
        <v>2019</v>
      </c>
      <c r="L3" s="557">
        <v>2020</v>
      </c>
      <c r="M3" s="557">
        <v>2021</v>
      </c>
      <c r="N3" s="557">
        <v>2022</v>
      </c>
    </row>
    <row r="4" spans="1:14" ht="20.100000000000001" customHeight="1" x14ac:dyDescent="0.2">
      <c r="A4" s="461" t="s">
        <v>120</v>
      </c>
      <c r="B4" s="462" t="s">
        <v>407</v>
      </c>
      <c r="C4" s="462" t="s">
        <v>127</v>
      </c>
      <c r="D4" s="464">
        <v>66</v>
      </c>
      <c r="E4" s="464">
        <v>62</v>
      </c>
      <c r="F4" s="464">
        <v>54</v>
      </c>
      <c r="G4" s="464">
        <v>53</v>
      </c>
      <c r="H4" s="464">
        <v>59</v>
      </c>
      <c r="I4" s="466">
        <v>63</v>
      </c>
      <c r="J4" s="466">
        <v>69</v>
      </c>
      <c r="K4" s="464">
        <v>66</v>
      </c>
      <c r="L4" s="464">
        <v>76</v>
      </c>
      <c r="M4" s="464">
        <v>78</v>
      </c>
      <c r="N4" s="464">
        <v>77</v>
      </c>
    </row>
    <row r="5" spans="1:14" ht="20.100000000000001" customHeight="1" x14ac:dyDescent="0.2">
      <c r="A5" s="461" t="s">
        <v>128</v>
      </c>
      <c r="B5" s="462" t="s">
        <v>408</v>
      </c>
      <c r="C5" s="462" t="s">
        <v>132</v>
      </c>
      <c r="D5" s="464">
        <v>66</v>
      </c>
      <c r="E5" s="466">
        <v>69</v>
      </c>
      <c r="F5" s="466">
        <v>71</v>
      </c>
      <c r="G5" s="466">
        <v>74</v>
      </c>
      <c r="H5" s="464">
        <v>74</v>
      </c>
      <c r="I5" s="466">
        <v>75</v>
      </c>
      <c r="J5" s="466">
        <v>72</v>
      </c>
      <c r="K5" s="466">
        <v>75</v>
      </c>
      <c r="L5" s="466">
        <v>73</v>
      </c>
      <c r="M5" s="466">
        <v>72</v>
      </c>
      <c r="N5" s="466">
        <v>74</v>
      </c>
    </row>
    <row r="6" spans="1:14" ht="20.100000000000001" customHeight="1" x14ac:dyDescent="0.2">
      <c r="A6" s="461" t="s">
        <v>128</v>
      </c>
      <c r="B6" s="462" t="s">
        <v>797</v>
      </c>
      <c r="C6" s="462" t="s">
        <v>132</v>
      </c>
      <c r="D6" s="466">
        <v>110</v>
      </c>
      <c r="E6" s="466">
        <v>111</v>
      </c>
      <c r="F6" s="466">
        <v>109</v>
      </c>
      <c r="G6" s="466">
        <v>112</v>
      </c>
      <c r="H6" s="466">
        <v>109</v>
      </c>
      <c r="I6" s="466">
        <v>140</v>
      </c>
      <c r="J6" s="466">
        <v>141</v>
      </c>
      <c r="K6" s="466">
        <v>141</v>
      </c>
      <c r="L6" s="466">
        <v>141</v>
      </c>
      <c r="M6" s="466">
        <v>144</v>
      </c>
      <c r="N6" s="466">
        <v>143</v>
      </c>
    </row>
    <row r="7" spans="1:14" ht="20.100000000000001" customHeight="1" x14ac:dyDescent="0.2">
      <c r="A7" s="461" t="s">
        <v>136</v>
      </c>
      <c r="B7" s="462" t="s">
        <v>410</v>
      </c>
      <c r="C7" s="462" t="s">
        <v>141</v>
      </c>
      <c r="D7" s="467">
        <v>0</v>
      </c>
      <c r="E7" s="467">
        <v>0</v>
      </c>
      <c r="F7" s="467">
        <v>0</v>
      </c>
      <c r="G7" s="467">
        <v>0</v>
      </c>
      <c r="H7" s="467">
        <v>0</v>
      </c>
      <c r="I7" s="467">
        <v>0</v>
      </c>
      <c r="J7" s="467">
        <v>0</v>
      </c>
      <c r="K7" s="467">
        <v>0</v>
      </c>
      <c r="L7" s="467">
        <v>0</v>
      </c>
      <c r="M7" s="467">
        <v>0</v>
      </c>
      <c r="N7" s="467">
        <v>0</v>
      </c>
    </row>
    <row r="8" spans="1:14" ht="20.100000000000001" customHeight="1" x14ac:dyDescent="0.2">
      <c r="A8" s="461" t="s">
        <v>136</v>
      </c>
      <c r="B8" s="462" t="s">
        <v>411</v>
      </c>
      <c r="C8" s="462" t="s">
        <v>132</v>
      </c>
      <c r="D8" s="464">
        <v>166</v>
      </c>
      <c r="E8" s="464">
        <v>159</v>
      </c>
      <c r="F8" s="464">
        <v>156</v>
      </c>
      <c r="G8" s="464">
        <v>162</v>
      </c>
      <c r="H8" s="464">
        <v>155</v>
      </c>
      <c r="I8" s="464">
        <v>159</v>
      </c>
      <c r="J8" s="464">
        <v>160</v>
      </c>
      <c r="K8" s="466">
        <v>164</v>
      </c>
      <c r="L8" s="466">
        <v>164</v>
      </c>
      <c r="M8" s="466">
        <v>168</v>
      </c>
      <c r="N8" s="466">
        <v>162</v>
      </c>
    </row>
    <row r="9" spans="1:14" ht="20.100000000000001" customHeight="1" x14ac:dyDescent="0.2">
      <c r="A9" s="461" t="s">
        <v>136</v>
      </c>
      <c r="B9" s="462" t="s">
        <v>412</v>
      </c>
      <c r="C9" s="462" t="s">
        <v>127</v>
      </c>
      <c r="D9" s="466">
        <v>104</v>
      </c>
      <c r="E9" s="466">
        <v>107</v>
      </c>
      <c r="F9" s="466">
        <v>108</v>
      </c>
      <c r="G9" s="466">
        <v>111</v>
      </c>
      <c r="H9" s="466">
        <v>107</v>
      </c>
      <c r="I9" s="466">
        <v>116</v>
      </c>
      <c r="J9" s="466">
        <v>116</v>
      </c>
      <c r="K9" s="466">
        <v>117</v>
      </c>
      <c r="L9" s="466">
        <v>114</v>
      </c>
      <c r="M9" s="466">
        <v>116</v>
      </c>
      <c r="N9" s="466">
        <v>111</v>
      </c>
    </row>
    <row r="10" spans="1:14" ht="20.100000000000001" customHeight="1" x14ac:dyDescent="0.2">
      <c r="A10" s="461" t="s">
        <v>136</v>
      </c>
      <c r="B10" s="462" t="s">
        <v>413</v>
      </c>
      <c r="C10" s="462" t="s">
        <v>127</v>
      </c>
      <c r="D10" s="464">
        <v>99</v>
      </c>
      <c r="E10" s="464">
        <v>100</v>
      </c>
      <c r="F10" s="464">
        <v>111</v>
      </c>
      <c r="G10" s="464">
        <v>108</v>
      </c>
      <c r="H10" s="464">
        <v>107</v>
      </c>
      <c r="I10" s="464">
        <v>107</v>
      </c>
      <c r="J10" s="464">
        <v>106</v>
      </c>
      <c r="K10" s="464">
        <v>96</v>
      </c>
      <c r="L10" s="464">
        <v>108</v>
      </c>
      <c r="M10" s="464">
        <v>105</v>
      </c>
      <c r="N10" s="464">
        <v>105</v>
      </c>
    </row>
    <row r="11" spans="1:14" ht="20.100000000000001" customHeight="1" x14ac:dyDescent="0.2">
      <c r="A11" s="461" t="s">
        <v>136</v>
      </c>
      <c r="B11" s="462" t="s">
        <v>414</v>
      </c>
      <c r="C11" s="462" t="s">
        <v>132</v>
      </c>
      <c r="D11" s="466">
        <v>173</v>
      </c>
      <c r="E11" s="464">
        <v>176</v>
      </c>
      <c r="F11" s="466">
        <v>170</v>
      </c>
      <c r="G11" s="466">
        <v>159</v>
      </c>
      <c r="H11" s="466">
        <v>176</v>
      </c>
      <c r="I11" s="466">
        <v>182</v>
      </c>
      <c r="J11" s="466">
        <v>181</v>
      </c>
      <c r="K11" s="466">
        <v>166</v>
      </c>
      <c r="L11" s="466">
        <v>173</v>
      </c>
      <c r="M11" s="466">
        <v>175</v>
      </c>
      <c r="N11" s="466">
        <v>169</v>
      </c>
    </row>
    <row r="12" spans="1:14" ht="20.100000000000001" customHeight="1" x14ac:dyDescent="0.2">
      <c r="A12" s="461" t="s">
        <v>136</v>
      </c>
      <c r="B12" s="462" t="s">
        <v>415</v>
      </c>
      <c r="C12" s="462" t="s">
        <v>132</v>
      </c>
      <c r="D12" s="464">
        <v>112</v>
      </c>
      <c r="E12" s="464">
        <v>116</v>
      </c>
      <c r="F12" s="466">
        <v>131</v>
      </c>
      <c r="G12" s="466">
        <v>120</v>
      </c>
      <c r="H12" s="466">
        <v>117</v>
      </c>
      <c r="I12" s="464">
        <v>108</v>
      </c>
      <c r="J12" s="464">
        <v>117</v>
      </c>
      <c r="K12" s="464">
        <v>123</v>
      </c>
      <c r="L12" s="464">
        <v>134</v>
      </c>
      <c r="M12" s="464">
        <v>131</v>
      </c>
      <c r="N12" s="464">
        <v>130</v>
      </c>
    </row>
    <row r="13" spans="1:14" ht="20.100000000000001" customHeight="1" x14ac:dyDescent="0.2">
      <c r="A13" s="461" t="s">
        <v>136</v>
      </c>
      <c r="B13" s="462" t="s">
        <v>798</v>
      </c>
      <c r="C13" s="462" t="s">
        <v>132</v>
      </c>
      <c r="D13" s="466" t="s">
        <v>496</v>
      </c>
      <c r="E13" s="466">
        <v>65</v>
      </c>
      <c r="F13" s="466">
        <v>70</v>
      </c>
      <c r="G13" s="466">
        <v>74</v>
      </c>
      <c r="H13" s="466">
        <v>68</v>
      </c>
      <c r="I13" s="466">
        <v>66</v>
      </c>
      <c r="J13" s="466">
        <v>67</v>
      </c>
      <c r="K13" s="466">
        <v>68</v>
      </c>
      <c r="L13" s="466">
        <v>70</v>
      </c>
      <c r="M13" s="466">
        <v>73</v>
      </c>
      <c r="N13" s="466">
        <v>72</v>
      </c>
    </row>
    <row r="14" spans="1:14" ht="20.100000000000001" customHeight="1" x14ac:dyDescent="0.2">
      <c r="A14" s="461" t="s">
        <v>158</v>
      </c>
      <c r="B14" s="462" t="s">
        <v>417</v>
      </c>
      <c r="C14" s="462" t="s">
        <v>127</v>
      </c>
      <c r="D14" s="464">
        <v>90</v>
      </c>
      <c r="E14" s="464">
        <v>90</v>
      </c>
      <c r="F14" s="466">
        <v>90</v>
      </c>
      <c r="G14" s="466">
        <v>117</v>
      </c>
      <c r="H14" s="466">
        <v>118</v>
      </c>
      <c r="I14" s="464">
        <v>118</v>
      </c>
      <c r="J14" s="464">
        <v>116</v>
      </c>
      <c r="K14" s="466">
        <v>118</v>
      </c>
      <c r="L14" s="466">
        <v>113</v>
      </c>
      <c r="M14" s="466">
        <v>119</v>
      </c>
      <c r="N14" s="466">
        <v>119</v>
      </c>
    </row>
    <row r="15" spans="1:14" ht="20.100000000000001" customHeight="1" x14ac:dyDescent="0.2">
      <c r="A15" s="461" t="s">
        <v>162</v>
      </c>
      <c r="B15" s="462" t="s">
        <v>418</v>
      </c>
      <c r="C15" s="462" t="s">
        <v>127</v>
      </c>
      <c r="D15" s="464">
        <v>47</v>
      </c>
      <c r="E15" s="464">
        <v>34</v>
      </c>
      <c r="F15" s="464">
        <v>46</v>
      </c>
      <c r="G15" s="464">
        <v>44</v>
      </c>
      <c r="H15" s="464">
        <v>35</v>
      </c>
      <c r="I15" s="464">
        <v>44</v>
      </c>
      <c r="J15" s="464">
        <v>43</v>
      </c>
      <c r="K15" s="464">
        <v>40</v>
      </c>
      <c r="L15" s="464">
        <v>52</v>
      </c>
      <c r="M15" s="464">
        <v>47</v>
      </c>
      <c r="N15" s="464">
        <v>49</v>
      </c>
    </row>
    <row r="16" spans="1:14" ht="20.100000000000001" customHeight="1" x14ac:dyDescent="0.2">
      <c r="A16" s="461" t="s">
        <v>166</v>
      </c>
      <c r="B16" s="462" t="s">
        <v>419</v>
      </c>
      <c r="C16" s="462" t="s">
        <v>132</v>
      </c>
      <c r="D16" s="464">
        <v>75</v>
      </c>
      <c r="E16" s="464">
        <v>79</v>
      </c>
      <c r="F16" s="464">
        <v>80</v>
      </c>
      <c r="G16" s="464">
        <v>70</v>
      </c>
      <c r="H16" s="464">
        <v>70</v>
      </c>
      <c r="I16" s="464">
        <v>64</v>
      </c>
      <c r="J16" s="464">
        <v>73</v>
      </c>
      <c r="K16" s="464">
        <v>69</v>
      </c>
      <c r="L16" s="464">
        <v>66</v>
      </c>
      <c r="M16" s="464">
        <v>73</v>
      </c>
      <c r="N16" s="464">
        <v>73</v>
      </c>
    </row>
    <row r="17" spans="1:14" ht="20.100000000000001" customHeight="1" x14ac:dyDescent="0.2">
      <c r="A17" s="461" t="s">
        <v>171</v>
      </c>
      <c r="B17" s="462" t="s">
        <v>420</v>
      </c>
      <c r="C17" s="462" t="s">
        <v>127</v>
      </c>
      <c r="D17" s="466">
        <v>84</v>
      </c>
      <c r="E17" s="466">
        <v>79</v>
      </c>
      <c r="F17" s="466">
        <v>82</v>
      </c>
      <c r="G17" s="466">
        <v>79</v>
      </c>
      <c r="H17" s="466">
        <v>78</v>
      </c>
      <c r="I17" s="466">
        <v>92</v>
      </c>
      <c r="J17" s="466">
        <v>91</v>
      </c>
      <c r="K17" s="466">
        <v>94</v>
      </c>
      <c r="L17" s="466">
        <v>88</v>
      </c>
      <c r="M17" s="466">
        <v>87</v>
      </c>
      <c r="N17" s="466">
        <v>88</v>
      </c>
    </row>
    <row r="18" spans="1:14" ht="20.100000000000001" customHeight="1" x14ac:dyDescent="0.2">
      <c r="A18" s="461" t="s">
        <v>171</v>
      </c>
      <c r="B18" s="462" t="s">
        <v>421</v>
      </c>
      <c r="C18" s="462" t="s">
        <v>132</v>
      </c>
      <c r="D18" s="466">
        <v>136</v>
      </c>
      <c r="E18" s="466">
        <v>137</v>
      </c>
      <c r="F18" s="466">
        <v>126</v>
      </c>
      <c r="G18" s="466">
        <v>129</v>
      </c>
      <c r="H18" s="466">
        <v>121</v>
      </c>
      <c r="I18" s="466">
        <v>124</v>
      </c>
      <c r="J18" s="466">
        <v>125</v>
      </c>
      <c r="K18" s="466">
        <v>126</v>
      </c>
      <c r="L18" s="466">
        <v>119</v>
      </c>
      <c r="M18" s="466">
        <v>130</v>
      </c>
      <c r="N18" s="466">
        <v>124</v>
      </c>
    </row>
    <row r="19" spans="1:14" ht="20.100000000000001" customHeight="1" x14ac:dyDescent="0.2">
      <c r="A19" s="461" t="s">
        <v>171</v>
      </c>
      <c r="B19" s="462" t="s">
        <v>763</v>
      </c>
      <c r="C19" s="462" t="s">
        <v>132</v>
      </c>
      <c r="D19" s="466" t="s">
        <v>496</v>
      </c>
      <c r="E19" s="464" t="s">
        <v>496</v>
      </c>
      <c r="F19" s="466" t="s">
        <v>496</v>
      </c>
      <c r="G19" s="464" t="s">
        <v>496</v>
      </c>
      <c r="H19" s="466">
        <v>100</v>
      </c>
      <c r="I19" s="466">
        <v>100</v>
      </c>
      <c r="J19" s="466">
        <v>100</v>
      </c>
      <c r="K19" s="466">
        <v>100</v>
      </c>
      <c r="L19" s="466">
        <v>97</v>
      </c>
      <c r="M19" s="466">
        <v>104</v>
      </c>
      <c r="N19" s="466">
        <v>102</v>
      </c>
    </row>
    <row r="20" spans="1:14" ht="20.100000000000001" customHeight="1" x14ac:dyDescent="0.2">
      <c r="A20" s="461" t="s">
        <v>177</v>
      </c>
      <c r="B20" s="462" t="s">
        <v>423</v>
      </c>
      <c r="C20" s="462" t="s">
        <v>127</v>
      </c>
      <c r="D20" s="464">
        <v>66</v>
      </c>
      <c r="E20" s="464">
        <v>62</v>
      </c>
      <c r="F20" s="464">
        <v>74</v>
      </c>
      <c r="G20" s="464">
        <v>76</v>
      </c>
      <c r="H20" s="464">
        <v>74</v>
      </c>
      <c r="I20" s="464">
        <v>80</v>
      </c>
      <c r="J20" s="464">
        <v>81</v>
      </c>
      <c r="K20" s="464">
        <v>86</v>
      </c>
      <c r="L20" s="464">
        <v>89</v>
      </c>
      <c r="M20" s="464">
        <v>95</v>
      </c>
      <c r="N20" s="464">
        <v>89</v>
      </c>
    </row>
    <row r="21" spans="1:14" ht="20.100000000000001" customHeight="1" x14ac:dyDescent="0.2">
      <c r="A21" s="461" t="s">
        <v>181</v>
      </c>
      <c r="B21" s="462" t="s">
        <v>424</v>
      </c>
      <c r="C21" s="462" t="s">
        <v>127</v>
      </c>
      <c r="D21" s="464">
        <v>46</v>
      </c>
      <c r="E21" s="464">
        <v>45</v>
      </c>
      <c r="F21" s="464">
        <v>51</v>
      </c>
      <c r="G21" s="464">
        <v>45</v>
      </c>
      <c r="H21" s="464">
        <v>49</v>
      </c>
      <c r="I21" s="464">
        <v>52</v>
      </c>
      <c r="J21" s="464">
        <v>52</v>
      </c>
      <c r="K21" s="464">
        <v>58</v>
      </c>
      <c r="L21" s="464">
        <v>56</v>
      </c>
      <c r="M21" s="464">
        <v>56</v>
      </c>
      <c r="N21" s="464">
        <v>55</v>
      </c>
    </row>
    <row r="22" spans="1:14" ht="20.100000000000001" customHeight="1" x14ac:dyDescent="0.2">
      <c r="A22" s="461" t="s">
        <v>181</v>
      </c>
      <c r="B22" s="462" t="s">
        <v>425</v>
      </c>
      <c r="C22" s="462" t="s">
        <v>127</v>
      </c>
      <c r="D22" s="464">
        <v>90</v>
      </c>
      <c r="E22" s="464">
        <v>99</v>
      </c>
      <c r="F22" s="464">
        <v>104</v>
      </c>
      <c r="G22" s="464">
        <v>104</v>
      </c>
      <c r="H22" s="464">
        <v>107</v>
      </c>
      <c r="I22" s="464">
        <v>99</v>
      </c>
      <c r="J22" s="464">
        <v>105</v>
      </c>
      <c r="K22" s="464">
        <v>101</v>
      </c>
      <c r="L22" s="464">
        <v>117</v>
      </c>
      <c r="M22" s="464">
        <v>121</v>
      </c>
      <c r="N22" s="464">
        <v>119</v>
      </c>
    </row>
    <row r="23" spans="1:14" ht="20.100000000000001" customHeight="1" x14ac:dyDescent="0.2">
      <c r="A23" s="461" t="s">
        <v>181</v>
      </c>
      <c r="B23" s="462" t="s">
        <v>799</v>
      </c>
      <c r="C23" s="462" t="s">
        <v>132</v>
      </c>
      <c r="D23" s="466" t="s">
        <v>496</v>
      </c>
      <c r="E23" s="466" t="s">
        <v>496</v>
      </c>
      <c r="F23" s="466" t="s">
        <v>496</v>
      </c>
      <c r="G23" s="466">
        <v>127</v>
      </c>
      <c r="H23" s="466">
        <v>124</v>
      </c>
      <c r="I23" s="466">
        <v>124</v>
      </c>
      <c r="J23" s="466">
        <v>126</v>
      </c>
      <c r="K23" s="466">
        <v>129</v>
      </c>
      <c r="L23" s="466">
        <v>131</v>
      </c>
      <c r="M23" s="466">
        <v>130</v>
      </c>
      <c r="N23" s="466">
        <v>130</v>
      </c>
    </row>
    <row r="24" spans="1:14" ht="20.100000000000001" customHeight="1" x14ac:dyDescent="0.2">
      <c r="A24" s="461" t="s">
        <v>188</v>
      </c>
      <c r="B24" s="462" t="s">
        <v>427</v>
      </c>
      <c r="C24" s="462" t="s">
        <v>127</v>
      </c>
      <c r="D24" s="464">
        <v>102</v>
      </c>
      <c r="E24" s="464">
        <v>105</v>
      </c>
      <c r="F24" s="464">
        <v>103</v>
      </c>
      <c r="G24" s="464">
        <v>121</v>
      </c>
      <c r="H24" s="464">
        <v>113</v>
      </c>
      <c r="I24" s="464">
        <v>109</v>
      </c>
      <c r="J24" s="464">
        <v>118</v>
      </c>
      <c r="K24" s="464">
        <v>114</v>
      </c>
      <c r="L24" s="464">
        <v>120</v>
      </c>
      <c r="M24" s="464">
        <v>115</v>
      </c>
      <c r="N24" s="464">
        <v>118</v>
      </c>
    </row>
    <row r="25" spans="1:14" ht="20.100000000000001" customHeight="1" x14ac:dyDescent="0.2">
      <c r="A25" s="461" t="s">
        <v>192</v>
      </c>
      <c r="B25" s="462" t="s">
        <v>428</v>
      </c>
      <c r="C25" s="462" t="s">
        <v>127</v>
      </c>
      <c r="D25" s="464">
        <v>75</v>
      </c>
      <c r="E25" s="464">
        <v>72</v>
      </c>
      <c r="F25" s="464">
        <v>74</v>
      </c>
      <c r="G25" s="464">
        <v>84</v>
      </c>
      <c r="H25" s="464">
        <v>78</v>
      </c>
      <c r="I25" s="464">
        <v>80</v>
      </c>
      <c r="J25" s="464">
        <v>81</v>
      </c>
      <c r="K25" s="464">
        <v>80</v>
      </c>
      <c r="L25" s="464">
        <v>86</v>
      </c>
      <c r="M25" s="464">
        <v>79</v>
      </c>
      <c r="N25" s="464">
        <v>80</v>
      </c>
    </row>
    <row r="26" spans="1:14" ht="20.100000000000001" customHeight="1" x14ac:dyDescent="0.2">
      <c r="A26" s="461" t="s">
        <v>195</v>
      </c>
      <c r="B26" s="462" t="s">
        <v>429</v>
      </c>
      <c r="C26" s="462" t="s">
        <v>127</v>
      </c>
      <c r="D26" s="466">
        <v>62</v>
      </c>
      <c r="E26" s="466">
        <v>56</v>
      </c>
      <c r="F26" s="466">
        <v>56</v>
      </c>
      <c r="G26" s="466">
        <v>53</v>
      </c>
      <c r="H26" s="466">
        <v>52</v>
      </c>
      <c r="I26" s="466">
        <v>66</v>
      </c>
      <c r="J26" s="466">
        <v>66</v>
      </c>
      <c r="K26" s="466">
        <v>56</v>
      </c>
      <c r="L26" s="466">
        <v>68</v>
      </c>
      <c r="M26" s="466">
        <v>63</v>
      </c>
      <c r="N26" s="466">
        <v>64</v>
      </c>
    </row>
    <row r="27" spans="1:14" ht="20.100000000000001" customHeight="1" x14ac:dyDescent="0.2">
      <c r="A27" s="461" t="s">
        <v>195</v>
      </c>
      <c r="B27" s="462" t="s">
        <v>430</v>
      </c>
      <c r="C27" s="462" t="s">
        <v>127</v>
      </c>
      <c r="D27" s="464">
        <v>84</v>
      </c>
      <c r="E27" s="464">
        <v>82</v>
      </c>
      <c r="F27" s="464">
        <v>117</v>
      </c>
      <c r="G27" s="464">
        <v>118</v>
      </c>
      <c r="H27" s="464">
        <v>117</v>
      </c>
      <c r="I27" s="464">
        <v>117</v>
      </c>
      <c r="J27" s="464">
        <v>116</v>
      </c>
      <c r="K27" s="464">
        <v>115</v>
      </c>
      <c r="L27" s="464">
        <v>117</v>
      </c>
      <c r="M27" s="464">
        <v>119</v>
      </c>
      <c r="N27" s="464">
        <v>116</v>
      </c>
    </row>
    <row r="28" spans="1:14" ht="20.100000000000001" customHeight="1" x14ac:dyDescent="0.2">
      <c r="A28" s="461" t="s">
        <v>200</v>
      </c>
      <c r="B28" s="462" t="s">
        <v>431</v>
      </c>
      <c r="C28" s="462" t="s">
        <v>127</v>
      </c>
      <c r="D28" s="464">
        <v>59</v>
      </c>
      <c r="E28" s="464">
        <v>67</v>
      </c>
      <c r="F28" s="464">
        <v>66</v>
      </c>
      <c r="G28" s="464">
        <v>62</v>
      </c>
      <c r="H28" s="464">
        <v>64</v>
      </c>
      <c r="I28" s="464">
        <v>64</v>
      </c>
      <c r="J28" s="464">
        <v>63</v>
      </c>
      <c r="K28" s="464">
        <v>59</v>
      </c>
      <c r="L28" s="464">
        <v>66</v>
      </c>
      <c r="M28" s="464">
        <v>69</v>
      </c>
      <c r="N28" s="464">
        <v>76</v>
      </c>
    </row>
    <row r="29" spans="1:14" ht="20.100000000000001" customHeight="1" x14ac:dyDescent="0.2">
      <c r="A29" s="461" t="s">
        <v>202</v>
      </c>
      <c r="B29" s="462" t="s">
        <v>432</v>
      </c>
      <c r="C29" s="462" t="s">
        <v>132</v>
      </c>
      <c r="D29" s="466" t="s">
        <v>496</v>
      </c>
      <c r="E29" s="464" t="s">
        <v>496</v>
      </c>
      <c r="F29" s="464" t="s">
        <v>496</v>
      </c>
      <c r="G29" s="466" t="s">
        <v>496</v>
      </c>
      <c r="H29" s="466" t="s">
        <v>496</v>
      </c>
      <c r="I29" s="466">
        <v>62</v>
      </c>
      <c r="J29" s="466">
        <v>63</v>
      </c>
      <c r="K29" s="464">
        <v>63</v>
      </c>
      <c r="L29" s="464">
        <v>62</v>
      </c>
      <c r="M29" s="464">
        <v>64</v>
      </c>
      <c r="N29" s="464">
        <v>63</v>
      </c>
    </row>
    <row r="30" spans="1:14" ht="20.100000000000001" customHeight="1" x14ac:dyDescent="0.2">
      <c r="A30" s="461" t="s">
        <v>205</v>
      </c>
      <c r="B30" s="462" t="s">
        <v>433</v>
      </c>
      <c r="C30" s="462" t="s">
        <v>127</v>
      </c>
      <c r="D30" s="464">
        <v>124</v>
      </c>
      <c r="E30" s="464">
        <v>127</v>
      </c>
      <c r="F30" s="466">
        <v>126</v>
      </c>
      <c r="G30" s="466">
        <v>127</v>
      </c>
      <c r="H30" s="466">
        <v>123</v>
      </c>
      <c r="I30" s="464">
        <v>130</v>
      </c>
      <c r="J30" s="464">
        <v>132</v>
      </c>
      <c r="K30" s="464">
        <v>130</v>
      </c>
      <c r="L30" s="464">
        <v>132</v>
      </c>
      <c r="M30" s="464">
        <v>126</v>
      </c>
      <c r="N30" s="464">
        <v>134</v>
      </c>
    </row>
    <row r="31" spans="1:14" ht="20.100000000000001" customHeight="1" x14ac:dyDescent="0.2">
      <c r="A31" s="461" t="s">
        <v>209</v>
      </c>
      <c r="B31" s="462" t="s">
        <v>434</v>
      </c>
      <c r="C31" s="462" t="s">
        <v>132</v>
      </c>
      <c r="D31" s="464">
        <v>40</v>
      </c>
      <c r="E31" s="464">
        <v>39</v>
      </c>
      <c r="F31" s="464">
        <v>34</v>
      </c>
      <c r="G31" s="464">
        <v>37</v>
      </c>
      <c r="H31" s="464">
        <v>35</v>
      </c>
      <c r="I31" s="464">
        <v>35</v>
      </c>
      <c r="J31" s="464">
        <v>33</v>
      </c>
      <c r="K31" s="464">
        <v>34</v>
      </c>
      <c r="L31" s="464">
        <v>34</v>
      </c>
      <c r="M31" s="464">
        <v>34</v>
      </c>
      <c r="N31" s="464">
        <v>37</v>
      </c>
    </row>
    <row r="32" spans="1:14" ht="20.100000000000001" customHeight="1" x14ac:dyDescent="0.2">
      <c r="A32" s="461" t="s">
        <v>209</v>
      </c>
      <c r="B32" s="462" t="s">
        <v>435</v>
      </c>
      <c r="C32" s="462" t="s">
        <v>132</v>
      </c>
      <c r="D32" s="466">
        <v>185</v>
      </c>
      <c r="E32" s="466">
        <v>183</v>
      </c>
      <c r="F32" s="466">
        <v>193</v>
      </c>
      <c r="G32" s="466">
        <v>190</v>
      </c>
      <c r="H32" s="466">
        <v>187</v>
      </c>
      <c r="I32" s="466">
        <v>184</v>
      </c>
      <c r="J32" s="466">
        <v>193</v>
      </c>
      <c r="K32" s="466">
        <v>200</v>
      </c>
      <c r="L32" s="466">
        <v>198</v>
      </c>
      <c r="M32" s="466">
        <v>197</v>
      </c>
      <c r="N32" s="466">
        <v>192</v>
      </c>
    </row>
    <row r="33" spans="1:14" ht="20.100000000000001" customHeight="1" x14ac:dyDescent="0.2">
      <c r="A33" s="461" t="s">
        <v>209</v>
      </c>
      <c r="B33" s="462" t="s">
        <v>436</v>
      </c>
      <c r="C33" s="462" t="s">
        <v>132</v>
      </c>
      <c r="D33" s="466">
        <v>179</v>
      </c>
      <c r="E33" s="466">
        <v>195</v>
      </c>
      <c r="F33" s="466">
        <v>192</v>
      </c>
      <c r="G33" s="466">
        <v>192</v>
      </c>
      <c r="H33" s="466">
        <v>196</v>
      </c>
      <c r="I33" s="466">
        <v>209</v>
      </c>
      <c r="J33" s="466">
        <v>204</v>
      </c>
      <c r="K33" s="466">
        <v>221</v>
      </c>
      <c r="L33" s="466">
        <v>237</v>
      </c>
      <c r="M33" s="466">
        <v>241</v>
      </c>
      <c r="N33" s="466">
        <v>230</v>
      </c>
    </row>
    <row r="34" spans="1:14" ht="20.100000000000001" customHeight="1" x14ac:dyDescent="0.2">
      <c r="A34" s="461" t="s">
        <v>217</v>
      </c>
      <c r="B34" s="462" t="s">
        <v>437</v>
      </c>
      <c r="C34" s="462" t="s">
        <v>132</v>
      </c>
      <c r="D34" s="464">
        <v>93</v>
      </c>
      <c r="E34" s="464">
        <v>92</v>
      </c>
      <c r="F34" s="464">
        <v>94</v>
      </c>
      <c r="G34" s="464">
        <v>92</v>
      </c>
      <c r="H34" s="464">
        <v>141</v>
      </c>
      <c r="I34" s="464">
        <v>135</v>
      </c>
      <c r="J34" s="464">
        <v>145</v>
      </c>
      <c r="K34" s="464">
        <v>138</v>
      </c>
      <c r="L34" s="464">
        <v>140</v>
      </c>
      <c r="M34" s="464">
        <v>139</v>
      </c>
      <c r="N34" s="464">
        <v>151</v>
      </c>
    </row>
    <row r="35" spans="1:14" ht="20.100000000000001" customHeight="1" x14ac:dyDescent="0.2">
      <c r="A35" s="461" t="s">
        <v>217</v>
      </c>
      <c r="B35" s="462" t="s">
        <v>438</v>
      </c>
      <c r="C35" s="462" t="s">
        <v>127</v>
      </c>
      <c r="D35" s="464">
        <v>113</v>
      </c>
      <c r="E35" s="464">
        <v>108</v>
      </c>
      <c r="F35" s="466">
        <v>107</v>
      </c>
      <c r="G35" s="466">
        <v>111</v>
      </c>
      <c r="H35" s="466">
        <v>113</v>
      </c>
      <c r="I35" s="466">
        <v>119</v>
      </c>
      <c r="J35" s="466">
        <v>130</v>
      </c>
      <c r="K35" s="466">
        <v>123</v>
      </c>
      <c r="L35" s="466">
        <v>130</v>
      </c>
      <c r="M35" s="466">
        <v>127</v>
      </c>
      <c r="N35" s="466">
        <v>124</v>
      </c>
    </row>
    <row r="36" spans="1:14" ht="20.100000000000001" customHeight="1" x14ac:dyDescent="0.2">
      <c r="A36" s="461" t="s">
        <v>223</v>
      </c>
      <c r="B36" s="462" t="s">
        <v>439</v>
      </c>
      <c r="C36" s="462" t="s">
        <v>127</v>
      </c>
      <c r="D36" s="464">
        <v>109</v>
      </c>
      <c r="E36" s="464">
        <v>107</v>
      </c>
      <c r="F36" s="464">
        <v>109</v>
      </c>
      <c r="G36" s="464">
        <v>108</v>
      </c>
      <c r="H36" s="464">
        <v>109</v>
      </c>
      <c r="I36" s="464">
        <v>107</v>
      </c>
      <c r="J36" s="464">
        <v>114</v>
      </c>
      <c r="K36" s="464">
        <v>122</v>
      </c>
      <c r="L36" s="464">
        <v>127</v>
      </c>
      <c r="M36" s="464">
        <v>121</v>
      </c>
      <c r="N36" s="464">
        <v>121</v>
      </c>
    </row>
    <row r="37" spans="1:14" ht="20.100000000000001" customHeight="1" x14ac:dyDescent="0.2">
      <c r="A37" s="461" t="s">
        <v>227</v>
      </c>
      <c r="B37" s="462" t="s">
        <v>440</v>
      </c>
      <c r="C37" s="462" t="s">
        <v>127</v>
      </c>
      <c r="D37" s="464">
        <v>35</v>
      </c>
      <c r="E37" s="464">
        <v>35</v>
      </c>
      <c r="F37" s="464">
        <v>36</v>
      </c>
      <c r="G37" s="464">
        <v>33</v>
      </c>
      <c r="H37" s="464">
        <v>33</v>
      </c>
      <c r="I37" s="464">
        <v>35</v>
      </c>
      <c r="J37" s="464">
        <v>33</v>
      </c>
      <c r="K37" s="464">
        <v>32</v>
      </c>
      <c r="L37" s="464">
        <v>42</v>
      </c>
      <c r="M37" s="464">
        <v>36</v>
      </c>
      <c r="N37" s="464">
        <v>40</v>
      </c>
    </row>
    <row r="38" spans="1:14" ht="20.100000000000001" customHeight="1" x14ac:dyDescent="0.2">
      <c r="A38" s="461" t="s">
        <v>230</v>
      </c>
      <c r="B38" s="462" t="s">
        <v>441</v>
      </c>
      <c r="C38" s="462" t="s">
        <v>127</v>
      </c>
      <c r="D38" s="464">
        <v>97</v>
      </c>
      <c r="E38" s="464">
        <v>103</v>
      </c>
      <c r="F38" s="464">
        <v>105</v>
      </c>
      <c r="G38" s="464">
        <v>102</v>
      </c>
      <c r="H38" s="464">
        <v>103</v>
      </c>
      <c r="I38" s="464">
        <v>105</v>
      </c>
      <c r="J38" s="464">
        <v>106</v>
      </c>
      <c r="K38" s="464">
        <v>103</v>
      </c>
      <c r="L38" s="464">
        <v>103</v>
      </c>
      <c r="M38" s="464">
        <v>107</v>
      </c>
      <c r="N38" s="464">
        <v>107</v>
      </c>
    </row>
    <row r="39" spans="1:14" ht="20.100000000000001" customHeight="1" x14ac:dyDescent="0.2">
      <c r="A39" s="461" t="s">
        <v>230</v>
      </c>
      <c r="B39" s="462" t="s">
        <v>442</v>
      </c>
      <c r="C39" s="462" t="s">
        <v>132</v>
      </c>
      <c r="D39" s="464" t="s">
        <v>496</v>
      </c>
      <c r="E39" s="464" t="s">
        <v>496</v>
      </c>
      <c r="F39" s="464" t="s">
        <v>496</v>
      </c>
      <c r="G39" s="464" t="s">
        <v>496</v>
      </c>
      <c r="H39" s="464" t="s">
        <v>496</v>
      </c>
      <c r="I39" s="464">
        <v>42</v>
      </c>
      <c r="J39" s="464">
        <v>41</v>
      </c>
      <c r="K39" s="464">
        <v>42</v>
      </c>
      <c r="L39" s="464">
        <v>39</v>
      </c>
      <c r="M39" s="464">
        <v>42</v>
      </c>
      <c r="N39" s="464">
        <v>41</v>
      </c>
    </row>
    <row r="40" spans="1:14" ht="20.100000000000001" customHeight="1" x14ac:dyDescent="0.2">
      <c r="A40" s="461" t="s">
        <v>237</v>
      </c>
      <c r="B40" s="462" t="s">
        <v>443</v>
      </c>
      <c r="C40" s="462" t="s">
        <v>132</v>
      </c>
      <c r="D40" s="466">
        <v>84</v>
      </c>
      <c r="E40" s="466">
        <v>87</v>
      </c>
      <c r="F40" s="466">
        <v>83</v>
      </c>
      <c r="G40" s="466">
        <v>86</v>
      </c>
      <c r="H40" s="466">
        <v>84</v>
      </c>
      <c r="I40" s="466">
        <v>88</v>
      </c>
      <c r="J40" s="466">
        <v>80</v>
      </c>
      <c r="K40" s="466">
        <v>81</v>
      </c>
      <c r="L40" s="466">
        <v>88</v>
      </c>
      <c r="M40" s="466">
        <v>83</v>
      </c>
      <c r="N40" s="466">
        <v>110</v>
      </c>
    </row>
    <row r="41" spans="1:14" ht="20.100000000000001" customHeight="1" x14ac:dyDescent="0.2">
      <c r="A41" s="461" t="s">
        <v>237</v>
      </c>
      <c r="B41" s="462" t="s">
        <v>444</v>
      </c>
      <c r="C41" s="462" t="s">
        <v>127</v>
      </c>
      <c r="D41" s="464">
        <v>46</v>
      </c>
      <c r="E41" s="464">
        <v>45</v>
      </c>
      <c r="F41" s="464">
        <v>47</v>
      </c>
      <c r="G41" s="464">
        <v>47</v>
      </c>
      <c r="H41" s="464">
        <v>47</v>
      </c>
      <c r="I41" s="464">
        <v>46</v>
      </c>
      <c r="J41" s="464">
        <v>48</v>
      </c>
      <c r="K41" s="464">
        <v>46</v>
      </c>
      <c r="L41" s="464">
        <v>49</v>
      </c>
      <c r="M41" s="464">
        <v>50</v>
      </c>
      <c r="N41" s="464">
        <v>55</v>
      </c>
    </row>
    <row r="42" spans="1:14" ht="20.100000000000001" customHeight="1" x14ac:dyDescent="0.2">
      <c r="A42" s="461" t="s">
        <v>242</v>
      </c>
      <c r="B42" s="462" t="s">
        <v>445</v>
      </c>
      <c r="C42" s="462" t="s">
        <v>127</v>
      </c>
      <c r="D42" s="466">
        <v>82</v>
      </c>
      <c r="E42" s="466">
        <v>75</v>
      </c>
      <c r="F42" s="466">
        <v>73</v>
      </c>
      <c r="G42" s="466">
        <v>73</v>
      </c>
      <c r="H42" s="466">
        <v>77</v>
      </c>
      <c r="I42" s="466">
        <v>72</v>
      </c>
      <c r="J42" s="466">
        <v>74</v>
      </c>
      <c r="K42" s="466">
        <v>85</v>
      </c>
      <c r="L42" s="466">
        <v>84</v>
      </c>
      <c r="M42" s="466">
        <v>87</v>
      </c>
      <c r="N42" s="466">
        <v>89</v>
      </c>
    </row>
    <row r="43" spans="1:14" ht="20.100000000000001" customHeight="1" x14ac:dyDescent="0.2">
      <c r="A43" s="461" t="s">
        <v>245</v>
      </c>
      <c r="B43" s="462" t="s">
        <v>246</v>
      </c>
      <c r="C43" s="462" t="s">
        <v>127</v>
      </c>
      <c r="D43" s="466">
        <v>108</v>
      </c>
      <c r="E43" s="466">
        <v>108</v>
      </c>
      <c r="F43" s="466">
        <v>122</v>
      </c>
      <c r="G43" s="466">
        <v>107</v>
      </c>
      <c r="H43" s="466">
        <v>112</v>
      </c>
      <c r="I43" s="466">
        <v>117</v>
      </c>
      <c r="J43" s="466">
        <v>112</v>
      </c>
      <c r="K43" s="466">
        <v>121</v>
      </c>
      <c r="L43" s="466">
        <v>119</v>
      </c>
      <c r="M43" s="466">
        <v>126</v>
      </c>
      <c r="N43" s="466">
        <v>127</v>
      </c>
    </row>
    <row r="44" spans="1:14" ht="20.100000000000001" customHeight="1" x14ac:dyDescent="0.2">
      <c r="A44" s="461" t="s">
        <v>249</v>
      </c>
      <c r="B44" s="462" t="s">
        <v>446</v>
      </c>
      <c r="C44" s="462" t="s">
        <v>132</v>
      </c>
      <c r="D44" s="464">
        <v>76</v>
      </c>
      <c r="E44" s="464">
        <v>79</v>
      </c>
      <c r="F44" s="464">
        <v>82</v>
      </c>
      <c r="G44" s="466">
        <v>78</v>
      </c>
      <c r="H44" s="466">
        <v>76</v>
      </c>
      <c r="I44" s="466">
        <v>78</v>
      </c>
      <c r="J44" s="466">
        <v>79</v>
      </c>
      <c r="K44" s="464">
        <v>79</v>
      </c>
      <c r="L44" s="464">
        <v>91</v>
      </c>
      <c r="M44" s="464">
        <v>94</v>
      </c>
      <c r="N44" s="464">
        <v>95</v>
      </c>
    </row>
    <row r="45" spans="1:14" ht="20.100000000000001" customHeight="1" x14ac:dyDescent="0.2">
      <c r="A45" s="461" t="s">
        <v>249</v>
      </c>
      <c r="B45" s="462" t="s">
        <v>447</v>
      </c>
      <c r="C45" s="462" t="s">
        <v>132</v>
      </c>
      <c r="D45" s="466">
        <v>356</v>
      </c>
      <c r="E45" s="466">
        <v>350</v>
      </c>
      <c r="F45" s="466">
        <v>350</v>
      </c>
      <c r="G45" s="466">
        <v>354</v>
      </c>
      <c r="H45" s="466">
        <v>352</v>
      </c>
      <c r="I45" s="466">
        <v>362</v>
      </c>
      <c r="J45" s="466">
        <v>358</v>
      </c>
      <c r="K45" s="466">
        <v>392</v>
      </c>
      <c r="L45" s="466">
        <v>374</v>
      </c>
      <c r="M45" s="466">
        <v>391</v>
      </c>
      <c r="N45" s="466">
        <v>383</v>
      </c>
    </row>
    <row r="46" spans="1:14" ht="20.100000000000001" customHeight="1" x14ac:dyDescent="0.2">
      <c r="A46" s="461" t="s">
        <v>249</v>
      </c>
      <c r="B46" s="462" t="s">
        <v>448</v>
      </c>
      <c r="C46" s="462" t="s">
        <v>127</v>
      </c>
      <c r="D46" s="464">
        <v>38</v>
      </c>
      <c r="E46" s="464">
        <v>36</v>
      </c>
      <c r="F46" s="464">
        <v>41</v>
      </c>
      <c r="G46" s="464">
        <v>39</v>
      </c>
      <c r="H46" s="464">
        <v>39</v>
      </c>
      <c r="I46" s="464">
        <v>40</v>
      </c>
      <c r="J46" s="464">
        <v>42</v>
      </c>
      <c r="K46" s="464">
        <v>45</v>
      </c>
      <c r="L46" s="464">
        <v>42</v>
      </c>
      <c r="M46" s="464">
        <v>46</v>
      </c>
      <c r="N46" s="464">
        <v>42</v>
      </c>
    </row>
    <row r="47" spans="1:14" ht="20.100000000000001" customHeight="1" x14ac:dyDescent="0.2">
      <c r="A47" s="461" t="s">
        <v>249</v>
      </c>
      <c r="B47" s="462" t="s">
        <v>449</v>
      </c>
      <c r="C47" s="462" t="s">
        <v>132</v>
      </c>
      <c r="D47" s="464" t="s">
        <v>496</v>
      </c>
      <c r="E47" s="464" t="s">
        <v>496</v>
      </c>
      <c r="F47" s="464" t="s">
        <v>496</v>
      </c>
      <c r="G47" s="466" t="s">
        <v>496</v>
      </c>
      <c r="H47" s="466" t="s">
        <v>496</v>
      </c>
      <c r="I47" s="466" t="s">
        <v>496</v>
      </c>
      <c r="J47" s="466" t="s">
        <v>496</v>
      </c>
      <c r="K47" s="466" t="s">
        <v>496</v>
      </c>
      <c r="L47" s="466">
        <v>103</v>
      </c>
      <c r="M47" s="466">
        <v>108</v>
      </c>
      <c r="N47" s="466">
        <v>105</v>
      </c>
    </row>
    <row r="48" spans="1:14" ht="20.100000000000001" customHeight="1" x14ac:dyDescent="0.2">
      <c r="A48" s="461" t="s">
        <v>249</v>
      </c>
      <c r="B48" s="462" t="s">
        <v>450</v>
      </c>
      <c r="C48" s="462" t="s">
        <v>127</v>
      </c>
      <c r="D48" s="466">
        <v>88</v>
      </c>
      <c r="E48" s="466">
        <v>108</v>
      </c>
      <c r="F48" s="466">
        <v>109</v>
      </c>
      <c r="G48" s="466">
        <v>117</v>
      </c>
      <c r="H48" s="466">
        <v>111</v>
      </c>
      <c r="I48" s="466">
        <v>111</v>
      </c>
      <c r="J48" s="466">
        <v>116</v>
      </c>
      <c r="K48" s="466">
        <v>111</v>
      </c>
      <c r="L48" s="466">
        <v>112</v>
      </c>
      <c r="M48" s="466">
        <v>120</v>
      </c>
      <c r="N48" s="466">
        <v>118</v>
      </c>
    </row>
    <row r="49" spans="1:14" ht="20.100000000000001" customHeight="1" x14ac:dyDescent="0.2">
      <c r="A49" s="461" t="s">
        <v>263</v>
      </c>
      <c r="B49" s="462" t="s">
        <v>451</v>
      </c>
      <c r="C49" s="462" t="s">
        <v>127</v>
      </c>
      <c r="D49" s="466">
        <v>76</v>
      </c>
      <c r="E49" s="466">
        <v>79</v>
      </c>
      <c r="F49" s="464">
        <v>80</v>
      </c>
      <c r="G49" s="464">
        <v>80</v>
      </c>
      <c r="H49" s="464">
        <v>81</v>
      </c>
      <c r="I49" s="464">
        <v>79</v>
      </c>
      <c r="J49" s="464">
        <v>79</v>
      </c>
      <c r="K49" s="464">
        <v>85</v>
      </c>
      <c r="L49" s="464">
        <v>82</v>
      </c>
      <c r="M49" s="464">
        <v>83</v>
      </c>
      <c r="N49" s="464">
        <v>86</v>
      </c>
    </row>
    <row r="50" spans="1:14" ht="20.100000000000001" customHeight="1" x14ac:dyDescent="0.2">
      <c r="A50" s="461" t="s">
        <v>263</v>
      </c>
      <c r="B50" s="462" t="s">
        <v>764</v>
      </c>
      <c r="C50" s="462" t="s">
        <v>127</v>
      </c>
      <c r="D50" s="464" t="s">
        <v>496</v>
      </c>
      <c r="E50" s="464" t="s">
        <v>496</v>
      </c>
      <c r="F50" s="464" t="s">
        <v>496</v>
      </c>
      <c r="G50" s="464">
        <v>50</v>
      </c>
      <c r="H50" s="464">
        <v>51</v>
      </c>
      <c r="I50" s="464">
        <v>46</v>
      </c>
      <c r="J50" s="464">
        <v>54</v>
      </c>
      <c r="K50" s="464">
        <v>50</v>
      </c>
      <c r="L50" s="464">
        <v>52</v>
      </c>
      <c r="M50" s="464">
        <v>53</v>
      </c>
      <c r="N50" s="464">
        <v>51</v>
      </c>
    </row>
    <row r="51" spans="1:14" ht="20.100000000000001" customHeight="1" x14ac:dyDescent="0.2">
      <c r="A51" s="461" t="s">
        <v>267</v>
      </c>
      <c r="B51" s="462" t="s">
        <v>453</v>
      </c>
      <c r="C51" s="462" t="s">
        <v>127</v>
      </c>
      <c r="D51" s="464">
        <v>101</v>
      </c>
      <c r="E51" s="464">
        <v>105</v>
      </c>
      <c r="F51" s="464">
        <v>104</v>
      </c>
      <c r="G51" s="464">
        <v>108</v>
      </c>
      <c r="H51" s="464">
        <v>110</v>
      </c>
      <c r="I51" s="464">
        <v>108</v>
      </c>
      <c r="J51" s="464">
        <v>104</v>
      </c>
      <c r="K51" s="464">
        <v>108</v>
      </c>
      <c r="L51" s="464">
        <v>108</v>
      </c>
      <c r="M51" s="464">
        <v>110</v>
      </c>
      <c r="N51" s="464">
        <v>111</v>
      </c>
    </row>
    <row r="52" spans="1:14" ht="20.100000000000001" customHeight="1" x14ac:dyDescent="0.2">
      <c r="A52" s="461" t="s">
        <v>267</v>
      </c>
      <c r="B52" s="462" t="s">
        <v>454</v>
      </c>
      <c r="C52" s="462" t="s">
        <v>132</v>
      </c>
      <c r="D52" s="466">
        <v>66</v>
      </c>
      <c r="E52" s="466">
        <v>66</v>
      </c>
      <c r="F52" s="466">
        <v>70</v>
      </c>
      <c r="G52" s="466">
        <v>71</v>
      </c>
      <c r="H52" s="466">
        <v>69</v>
      </c>
      <c r="I52" s="466">
        <v>67</v>
      </c>
      <c r="J52" s="466">
        <v>77</v>
      </c>
      <c r="K52" s="466">
        <v>74</v>
      </c>
      <c r="L52" s="466">
        <v>70</v>
      </c>
      <c r="M52" s="466">
        <v>70</v>
      </c>
      <c r="N52" s="466">
        <v>66</v>
      </c>
    </row>
    <row r="53" spans="1:14" ht="20.100000000000001" customHeight="1" x14ac:dyDescent="0.2">
      <c r="A53" s="461" t="s">
        <v>272</v>
      </c>
      <c r="B53" s="462" t="s">
        <v>455</v>
      </c>
      <c r="C53" s="462" t="s">
        <v>127</v>
      </c>
      <c r="D53" s="464">
        <v>56</v>
      </c>
      <c r="E53" s="464">
        <v>58</v>
      </c>
      <c r="F53" s="464">
        <v>56</v>
      </c>
      <c r="G53" s="464">
        <v>57</v>
      </c>
      <c r="H53" s="464">
        <v>58</v>
      </c>
      <c r="I53" s="464">
        <v>59</v>
      </c>
      <c r="J53" s="464">
        <v>60</v>
      </c>
      <c r="K53" s="464">
        <v>59</v>
      </c>
      <c r="L53" s="464">
        <v>61</v>
      </c>
      <c r="M53" s="464">
        <v>62</v>
      </c>
      <c r="N53" s="464">
        <v>64</v>
      </c>
    </row>
    <row r="54" spans="1:14" ht="20.100000000000001" customHeight="1" x14ac:dyDescent="0.2">
      <c r="A54" s="461" t="s">
        <v>276</v>
      </c>
      <c r="B54" s="462" t="s">
        <v>456</v>
      </c>
      <c r="C54" s="462" t="s">
        <v>127</v>
      </c>
      <c r="D54" s="464">
        <v>70</v>
      </c>
      <c r="E54" s="464">
        <v>74</v>
      </c>
      <c r="F54" s="464">
        <v>76</v>
      </c>
      <c r="G54" s="464">
        <v>77</v>
      </c>
      <c r="H54" s="464">
        <v>75</v>
      </c>
      <c r="I54" s="464">
        <v>71</v>
      </c>
      <c r="J54" s="464">
        <v>68</v>
      </c>
      <c r="K54" s="464">
        <v>73</v>
      </c>
      <c r="L54" s="464">
        <v>74</v>
      </c>
      <c r="M54" s="464">
        <v>69</v>
      </c>
      <c r="N54" s="464">
        <v>71</v>
      </c>
    </row>
    <row r="55" spans="1:14" ht="20.100000000000001" customHeight="1" x14ac:dyDescent="0.2">
      <c r="A55" s="461" t="s">
        <v>279</v>
      </c>
      <c r="B55" s="462" t="s">
        <v>457</v>
      </c>
      <c r="C55" s="462" t="s">
        <v>283</v>
      </c>
      <c r="D55" s="466">
        <v>126</v>
      </c>
      <c r="E55" s="466">
        <v>129</v>
      </c>
      <c r="F55" s="466">
        <v>140</v>
      </c>
      <c r="G55" s="466">
        <v>134</v>
      </c>
      <c r="H55" s="464">
        <v>138</v>
      </c>
      <c r="I55" s="466">
        <v>139</v>
      </c>
      <c r="J55" s="466">
        <v>133</v>
      </c>
      <c r="K55" s="466">
        <v>151</v>
      </c>
      <c r="L55" s="466">
        <v>149</v>
      </c>
      <c r="M55" s="466">
        <v>149</v>
      </c>
      <c r="N55" s="466">
        <v>141</v>
      </c>
    </row>
    <row r="56" spans="1:14" ht="20.100000000000001" customHeight="1" x14ac:dyDescent="0.2">
      <c r="A56" s="461" t="s">
        <v>279</v>
      </c>
      <c r="B56" s="462" t="s">
        <v>458</v>
      </c>
      <c r="C56" s="462" t="s">
        <v>132</v>
      </c>
      <c r="D56" s="466">
        <v>138</v>
      </c>
      <c r="E56" s="466">
        <v>145</v>
      </c>
      <c r="F56" s="466">
        <v>152</v>
      </c>
      <c r="G56" s="466">
        <v>148</v>
      </c>
      <c r="H56" s="466">
        <v>146</v>
      </c>
      <c r="I56" s="466">
        <v>147</v>
      </c>
      <c r="J56" s="466">
        <v>150</v>
      </c>
      <c r="K56" s="466">
        <v>148</v>
      </c>
      <c r="L56" s="466">
        <v>157</v>
      </c>
      <c r="M56" s="466">
        <v>154</v>
      </c>
      <c r="N56" s="466">
        <v>164</v>
      </c>
    </row>
    <row r="57" spans="1:14" ht="20.100000000000001" customHeight="1" x14ac:dyDescent="0.2">
      <c r="A57" s="461" t="s">
        <v>279</v>
      </c>
      <c r="B57" s="462" t="s">
        <v>459</v>
      </c>
      <c r="C57" s="462" t="s">
        <v>283</v>
      </c>
      <c r="D57" s="466">
        <v>79</v>
      </c>
      <c r="E57" s="464">
        <v>77</v>
      </c>
      <c r="F57" s="466">
        <v>80</v>
      </c>
      <c r="G57" s="466">
        <v>78</v>
      </c>
      <c r="H57" s="464">
        <v>85</v>
      </c>
      <c r="I57" s="466">
        <v>83</v>
      </c>
      <c r="J57" s="466">
        <v>84</v>
      </c>
      <c r="K57" s="464">
        <v>84</v>
      </c>
      <c r="L57" s="464">
        <v>81</v>
      </c>
      <c r="M57" s="464">
        <v>86</v>
      </c>
      <c r="N57" s="464">
        <v>86</v>
      </c>
    </row>
    <row r="58" spans="1:14" ht="20.100000000000001" customHeight="1" x14ac:dyDescent="0.2">
      <c r="A58" s="461" t="s">
        <v>288</v>
      </c>
      <c r="B58" s="462" t="s">
        <v>460</v>
      </c>
      <c r="C58" s="462" t="s">
        <v>127</v>
      </c>
      <c r="D58" s="464">
        <v>57</v>
      </c>
      <c r="E58" s="464">
        <v>56</v>
      </c>
      <c r="F58" s="464">
        <v>73</v>
      </c>
      <c r="G58" s="464">
        <v>70</v>
      </c>
      <c r="H58" s="464">
        <v>70</v>
      </c>
      <c r="I58" s="464">
        <v>75</v>
      </c>
      <c r="J58" s="464">
        <v>72</v>
      </c>
      <c r="K58" s="464">
        <v>71</v>
      </c>
      <c r="L58" s="464">
        <v>71</v>
      </c>
      <c r="M58" s="464">
        <v>76</v>
      </c>
      <c r="N58" s="464">
        <v>76</v>
      </c>
    </row>
    <row r="59" spans="1:14" ht="20.100000000000001" customHeight="1" x14ac:dyDescent="0.2">
      <c r="A59" s="461" t="s">
        <v>291</v>
      </c>
      <c r="B59" s="462" t="s">
        <v>461</v>
      </c>
      <c r="C59" s="462" t="s">
        <v>132</v>
      </c>
      <c r="D59" s="467">
        <v>0</v>
      </c>
      <c r="E59" s="467">
        <v>0</v>
      </c>
      <c r="F59" s="467">
        <v>0</v>
      </c>
      <c r="G59" s="467">
        <v>0</v>
      </c>
      <c r="H59" s="467">
        <v>0</v>
      </c>
      <c r="I59" s="467">
        <v>0</v>
      </c>
      <c r="J59" s="467">
        <v>0</v>
      </c>
      <c r="K59" s="467">
        <v>0</v>
      </c>
      <c r="L59" s="467">
        <v>0</v>
      </c>
      <c r="M59" s="467">
        <v>0</v>
      </c>
      <c r="N59" s="467">
        <v>0</v>
      </c>
    </row>
    <row r="60" spans="1:14" ht="20.100000000000001" customHeight="1" x14ac:dyDescent="0.2">
      <c r="A60" s="461" t="s">
        <v>291</v>
      </c>
      <c r="B60" s="462" t="s">
        <v>462</v>
      </c>
      <c r="C60" s="462" t="s">
        <v>132</v>
      </c>
      <c r="D60" s="464">
        <v>51</v>
      </c>
      <c r="E60" s="466">
        <v>49</v>
      </c>
      <c r="F60" s="466">
        <v>43</v>
      </c>
      <c r="G60" s="466">
        <v>54</v>
      </c>
      <c r="H60" s="466">
        <v>54</v>
      </c>
      <c r="I60" s="464">
        <v>67</v>
      </c>
      <c r="J60" s="464">
        <v>56</v>
      </c>
      <c r="K60" s="466">
        <v>59</v>
      </c>
      <c r="L60" s="466">
        <v>58</v>
      </c>
      <c r="M60" s="466">
        <v>56</v>
      </c>
      <c r="N60" s="466">
        <v>75</v>
      </c>
    </row>
    <row r="61" spans="1:14" ht="20.100000000000001" customHeight="1" x14ac:dyDescent="0.2">
      <c r="A61" s="461" t="s">
        <v>291</v>
      </c>
      <c r="B61" s="462" t="s">
        <v>464</v>
      </c>
      <c r="C61" s="462" t="s">
        <v>127</v>
      </c>
      <c r="D61" s="464">
        <v>76</v>
      </c>
      <c r="E61" s="464">
        <v>78</v>
      </c>
      <c r="F61" s="466">
        <v>79</v>
      </c>
      <c r="G61" s="466">
        <v>85</v>
      </c>
      <c r="H61" s="464">
        <v>90</v>
      </c>
      <c r="I61" s="464">
        <v>89</v>
      </c>
      <c r="J61" s="464">
        <v>85</v>
      </c>
      <c r="K61" s="466">
        <v>90</v>
      </c>
      <c r="L61" s="466">
        <v>96</v>
      </c>
      <c r="M61" s="466">
        <v>90</v>
      </c>
      <c r="N61" s="466">
        <v>100</v>
      </c>
    </row>
    <row r="62" spans="1:14" ht="20.100000000000001" customHeight="1" x14ac:dyDescent="0.2">
      <c r="A62" s="461" t="s">
        <v>300</v>
      </c>
      <c r="B62" s="462" t="s">
        <v>465</v>
      </c>
      <c r="C62" s="462" t="s">
        <v>127</v>
      </c>
      <c r="D62" s="464">
        <v>99</v>
      </c>
      <c r="E62" s="464">
        <v>103</v>
      </c>
      <c r="F62" s="464">
        <v>101</v>
      </c>
      <c r="G62" s="464">
        <v>105</v>
      </c>
      <c r="H62" s="464">
        <v>103</v>
      </c>
      <c r="I62" s="464">
        <v>100</v>
      </c>
      <c r="J62" s="464">
        <v>107</v>
      </c>
      <c r="K62" s="464">
        <v>102</v>
      </c>
      <c r="L62" s="464">
        <v>98</v>
      </c>
      <c r="M62" s="464">
        <v>102</v>
      </c>
      <c r="N62" s="464">
        <v>103</v>
      </c>
    </row>
    <row r="63" spans="1:14" ht="20.100000000000001" customHeight="1" x14ac:dyDescent="0.2">
      <c r="A63" s="469" t="s">
        <v>300</v>
      </c>
      <c r="B63" s="470" t="s">
        <v>765</v>
      </c>
      <c r="C63" s="470" t="s">
        <v>127</v>
      </c>
      <c r="D63" s="467">
        <v>0</v>
      </c>
      <c r="E63" s="467">
        <v>0</v>
      </c>
      <c r="F63" s="467">
        <v>0</v>
      </c>
      <c r="G63" s="467">
        <v>0</v>
      </c>
      <c r="H63" s="467">
        <v>0</v>
      </c>
      <c r="I63" s="467">
        <v>0</v>
      </c>
      <c r="J63" s="467">
        <v>0</v>
      </c>
      <c r="K63" s="467">
        <v>0</v>
      </c>
      <c r="L63" s="467">
        <v>0</v>
      </c>
      <c r="M63" s="467">
        <v>0</v>
      </c>
      <c r="N63" s="467">
        <v>0</v>
      </c>
    </row>
    <row r="64" spans="1:14" ht="20.100000000000001" customHeight="1" x14ac:dyDescent="0.2">
      <c r="A64" s="461" t="s">
        <v>300</v>
      </c>
      <c r="B64" s="462" t="s">
        <v>467</v>
      </c>
      <c r="C64" s="462" t="s">
        <v>127</v>
      </c>
      <c r="D64" s="464">
        <v>79</v>
      </c>
      <c r="E64" s="464">
        <v>86</v>
      </c>
      <c r="F64" s="464">
        <v>82</v>
      </c>
      <c r="G64" s="464">
        <v>83</v>
      </c>
      <c r="H64" s="464">
        <v>97</v>
      </c>
      <c r="I64" s="464">
        <v>99</v>
      </c>
      <c r="J64" s="464">
        <v>94</v>
      </c>
      <c r="K64" s="464">
        <v>94</v>
      </c>
      <c r="L64" s="464">
        <v>102</v>
      </c>
      <c r="M64" s="464">
        <v>96</v>
      </c>
      <c r="N64" s="464">
        <v>106</v>
      </c>
    </row>
    <row r="65" spans="1:14" ht="20.100000000000001" customHeight="1" x14ac:dyDescent="0.2">
      <c r="A65" s="461" t="s">
        <v>300</v>
      </c>
      <c r="B65" s="462" t="s">
        <v>468</v>
      </c>
      <c r="C65" s="462" t="s">
        <v>127</v>
      </c>
      <c r="D65" s="466">
        <v>92</v>
      </c>
      <c r="E65" s="466">
        <v>97</v>
      </c>
      <c r="F65" s="466">
        <v>109</v>
      </c>
      <c r="G65" s="466">
        <v>104</v>
      </c>
      <c r="H65" s="464">
        <v>99</v>
      </c>
      <c r="I65" s="466">
        <v>104</v>
      </c>
      <c r="J65" s="466">
        <v>113</v>
      </c>
      <c r="K65" s="466">
        <v>100</v>
      </c>
      <c r="L65" s="466">
        <v>109</v>
      </c>
      <c r="M65" s="466">
        <v>97</v>
      </c>
      <c r="N65" s="466">
        <v>111</v>
      </c>
    </row>
    <row r="66" spans="1:14" ht="20.100000000000001" customHeight="1" x14ac:dyDescent="0.2">
      <c r="A66" s="461" t="s">
        <v>309</v>
      </c>
      <c r="B66" s="462" t="s">
        <v>800</v>
      </c>
      <c r="C66" s="462" t="s">
        <v>132</v>
      </c>
      <c r="D66" s="466" t="s">
        <v>496</v>
      </c>
      <c r="E66" s="464" t="s">
        <v>496</v>
      </c>
      <c r="F66" s="464" t="s">
        <v>496</v>
      </c>
      <c r="G66" s="466">
        <v>64</v>
      </c>
      <c r="H66" s="466">
        <v>77</v>
      </c>
      <c r="I66" s="466">
        <v>79</v>
      </c>
      <c r="J66" s="466">
        <v>80</v>
      </c>
      <c r="K66" s="466">
        <v>82</v>
      </c>
      <c r="L66" s="466">
        <v>84</v>
      </c>
      <c r="M66" s="466">
        <v>81</v>
      </c>
      <c r="N66" s="466">
        <v>100</v>
      </c>
    </row>
    <row r="67" spans="1:14" ht="20.100000000000001" customHeight="1" x14ac:dyDescent="0.2">
      <c r="A67" s="461" t="s">
        <v>309</v>
      </c>
      <c r="B67" s="462" t="s">
        <v>470</v>
      </c>
      <c r="C67" s="462" t="s">
        <v>127</v>
      </c>
      <c r="D67" s="464" t="s">
        <v>496</v>
      </c>
      <c r="E67" s="464" t="s">
        <v>496</v>
      </c>
      <c r="F67" s="464" t="s">
        <v>496</v>
      </c>
      <c r="G67" s="464" t="s">
        <v>496</v>
      </c>
      <c r="H67" s="464" t="s">
        <v>496</v>
      </c>
      <c r="I67" s="464">
        <v>20</v>
      </c>
      <c r="J67" s="464">
        <v>23</v>
      </c>
      <c r="K67" s="464">
        <v>27</v>
      </c>
      <c r="L67" s="464">
        <v>45</v>
      </c>
      <c r="M67" s="464">
        <v>51</v>
      </c>
      <c r="N67" s="464">
        <v>46</v>
      </c>
    </row>
    <row r="68" spans="1:14" ht="20.100000000000001" customHeight="1" x14ac:dyDescent="0.2">
      <c r="A68" s="461" t="s">
        <v>314</v>
      </c>
      <c r="B68" s="462" t="s">
        <v>493</v>
      </c>
      <c r="C68" s="462" t="s">
        <v>127</v>
      </c>
      <c r="D68" s="464">
        <v>101</v>
      </c>
      <c r="E68" s="464">
        <v>101</v>
      </c>
      <c r="F68" s="464">
        <v>89</v>
      </c>
      <c r="G68" s="464">
        <v>104</v>
      </c>
      <c r="H68" s="464">
        <v>98</v>
      </c>
      <c r="I68" s="464">
        <v>103</v>
      </c>
      <c r="J68" s="464">
        <v>104</v>
      </c>
      <c r="K68" s="464">
        <v>100</v>
      </c>
      <c r="L68" s="464">
        <v>102</v>
      </c>
      <c r="M68" s="464">
        <v>105</v>
      </c>
      <c r="N68" s="464">
        <v>103</v>
      </c>
    </row>
    <row r="69" spans="1:14" ht="20.100000000000001" customHeight="1" x14ac:dyDescent="0.2">
      <c r="A69" s="461" t="s">
        <v>317</v>
      </c>
      <c r="B69" s="462" t="s">
        <v>472</v>
      </c>
      <c r="C69" s="462" t="s">
        <v>127</v>
      </c>
      <c r="D69" s="464">
        <v>64</v>
      </c>
      <c r="E69" s="464">
        <v>67</v>
      </c>
      <c r="F69" s="464">
        <v>65</v>
      </c>
      <c r="G69" s="464">
        <v>68</v>
      </c>
      <c r="H69" s="464">
        <v>67</v>
      </c>
      <c r="I69" s="464">
        <v>69</v>
      </c>
      <c r="J69" s="464">
        <v>66</v>
      </c>
      <c r="K69" s="464">
        <v>72</v>
      </c>
      <c r="L69" s="464">
        <v>71</v>
      </c>
      <c r="M69" s="464">
        <v>70</v>
      </c>
      <c r="N69" s="464">
        <v>71</v>
      </c>
    </row>
    <row r="70" spans="1:14" ht="20.100000000000001" customHeight="1" x14ac:dyDescent="0.2">
      <c r="A70" s="461" t="s">
        <v>320</v>
      </c>
      <c r="B70" s="462" t="s">
        <v>473</v>
      </c>
      <c r="C70" s="462" t="s">
        <v>127</v>
      </c>
      <c r="D70" s="466">
        <v>46</v>
      </c>
      <c r="E70" s="466">
        <v>46</v>
      </c>
      <c r="F70" s="466">
        <v>51</v>
      </c>
      <c r="G70" s="466">
        <v>48</v>
      </c>
      <c r="H70" s="466">
        <v>52</v>
      </c>
      <c r="I70" s="464">
        <v>58</v>
      </c>
      <c r="J70" s="464">
        <v>58</v>
      </c>
      <c r="K70" s="464">
        <v>46</v>
      </c>
      <c r="L70" s="464">
        <v>44</v>
      </c>
      <c r="M70" s="464">
        <v>48</v>
      </c>
      <c r="N70" s="464">
        <v>46</v>
      </c>
    </row>
    <row r="71" spans="1:14" ht="20.100000000000001" customHeight="1" x14ac:dyDescent="0.2">
      <c r="A71" s="461" t="s">
        <v>323</v>
      </c>
      <c r="B71" s="462" t="s">
        <v>474</v>
      </c>
      <c r="C71" s="462" t="s">
        <v>283</v>
      </c>
      <c r="D71" s="466">
        <v>79</v>
      </c>
      <c r="E71" s="466">
        <v>79</v>
      </c>
      <c r="F71" s="466">
        <v>76</v>
      </c>
      <c r="G71" s="466">
        <v>79</v>
      </c>
      <c r="H71" s="466">
        <v>81</v>
      </c>
      <c r="I71" s="466">
        <v>98</v>
      </c>
      <c r="J71" s="466">
        <v>101</v>
      </c>
      <c r="K71" s="466">
        <v>94</v>
      </c>
      <c r="L71" s="466">
        <v>98</v>
      </c>
      <c r="M71" s="466">
        <v>98</v>
      </c>
      <c r="N71" s="466">
        <v>99</v>
      </c>
    </row>
    <row r="72" spans="1:14" ht="20.100000000000001" customHeight="1" x14ac:dyDescent="0.2">
      <c r="A72" s="461" t="s">
        <v>325</v>
      </c>
      <c r="B72" s="462" t="s">
        <v>475</v>
      </c>
      <c r="C72" s="462" t="s">
        <v>127</v>
      </c>
      <c r="D72" s="464">
        <v>46</v>
      </c>
      <c r="E72" s="464">
        <v>46</v>
      </c>
      <c r="F72" s="464">
        <v>52</v>
      </c>
      <c r="G72" s="464">
        <v>49</v>
      </c>
      <c r="H72" s="464">
        <v>46</v>
      </c>
      <c r="I72" s="464">
        <v>52</v>
      </c>
      <c r="J72" s="464">
        <v>49</v>
      </c>
      <c r="K72" s="464">
        <v>52</v>
      </c>
      <c r="L72" s="464">
        <v>53</v>
      </c>
      <c r="M72" s="464">
        <v>51</v>
      </c>
      <c r="N72" s="464">
        <v>60</v>
      </c>
    </row>
    <row r="73" spans="1:14" ht="24.95" customHeight="1" thickBot="1" x14ac:dyDescent="0.25">
      <c r="A73" s="41"/>
      <c r="B73" s="42" t="s">
        <v>541</v>
      </c>
      <c r="C73" s="42"/>
      <c r="D73" s="43">
        <v>5267</v>
      </c>
      <c r="E73" s="43">
        <v>5390</v>
      </c>
      <c r="F73" s="43">
        <v>5530</v>
      </c>
      <c r="G73" s="43">
        <v>5811</v>
      </c>
      <c r="H73" s="43">
        <v>5957</v>
      </c>
      <c r="I73" s="43">
        <v>6238</v>
      </c>
      <c r="J73" s="43">
        <v>6305</v>
      </c>
      <c r="K73" s="43">
        <v>6350</v>
      </c>
      <c r="L73" s="43">
        <v>6609</v>
      </c>
      <c r="M73" s="43">
        <v>6665</v>
      </c>
      <c r="N73" s="43">
        <v>6745</v>
      </c>
    </row>
    <row r="74" spans="1:14" ht="24.95" customHeight="1" thickTop="1" x14ac:dyDescent="0.2">
      <c r="A74" s="436"/>
      <c r="B74" s="437" t="s">
        <v>328</v>
      </c>
      <c r="C74" s="437"/>
      <c r="D74" s="437"/>
      <c r="E74" s="437"/>
      <c r="F74" s="437"/>
      <c r="G74" s="437"/>
      <c r="H74" s="437"/>
      <c r="I74" s="437"/>
      <c r="J74" s="437"/>
      <c r="K74" s="437"/>
      <c r="L74" s="437"/>
      <c r="M74" s="437"/>
      <c r="N74" s="437"/>
    </row>
    <row r="75" spans="1:14" ht="20.100000000000001" customHeight="1" thickBot="1" x14ac:dyDescent="0.25">
      <c r="A75" s="54" t="s">
        <v>329</v>
      </c>
      <c r="B75" s="55" t="s">
        <v>330</v>
      </c>
      <c r="C75" s="55" t="s">
        <v>127</v>
      </c>
      <c r="D75" s="399">
        <v>0</v>
      </c>
      <c r="E75" s="399">
        <v>0</v>
      </c>
      <c r="F75" s="399">
        <v>0</v>
      </c>
      <c r="G75" s="399">
        <v>0</v>
      </c>
      <c r="H75" s="399">
        <v>0</v>
      </c>
      <c r="I75" s="399">
        <v>0</v>
      </c>
      <c r="J75" s="399">
        <v>0</v>
      </c>
      <c r="K75" s="25">
        <v>141</v>
      </c>
      <c r="L75" s="25">
        <v>185</v>
      </c>
      <c r="M75" s="25">
        <v>152</v>
      </c>
      <c r="N75" s="25">
        <v>140</v>
      </c>
    </row>
    <row r="76" spans="1:14" ht="24.95" customHeight="1" thickTop="1" x14ac:dyDescent="0.2">
      <c r="A76" s="436"/>
      <c r="B76" s="437" t="s">
        <v>542</v>
      </c>
      <c r="C76" s="437"/>
      <c r="D76" s="437"/>
      <c r="E76" s="437"/>
      <c r="F76" s="437"/>
      <c r="G76" s="437"/>
      <c r="H76" s="437"/>
      <c r="I76" s="437"/>
      <c r="J76" s="437"/>
      <c r="K76" s="437"/>
      <c r="L76" s="437"/>
      <c r="M76" s="437"/>
      <c r="N76" s="437"/>
    </row>
    <row r="77" spans="1:14" ht="20.100000000000001" customHeight="1" x14ac:dyDescent="0.2">
      <c r="A77" s="27" t="s">
        <v>332</v>
      </c>
      <c r="B77" s="39" t="s">
        <v>543</v>
      </c>
      <c r="C77" s="39" t="s">
        <v>127</v>
      </c>
      <c r="D77" s="28">
        <v>38</v>
      </c>
      <c r="E77" s="28">
        <v>35</v>
      </c>
      <c r="F77" s="28">
        <v>38</v>
      </c>
      <c r="G77" s="28">
        <v>34</v>
      </c>
      <c r="H77" s="28">
        <v>39</v>
      </c>
      <c r="I77" s="28">
        <v>41</v>
      </c>
      <c r="J77" s="28">
        <v>38</v>
      </c>
      <c r="K77" s="28">
        <v>40</v>
      </c>
      <c r="L77" s="28">
        <v>43</v>
      </c>
      <c r="M77" s="28">
        <v>43</v>
      </c>
      <c r="N77" s="28">
        <v>42</v>
      </c>
    </row>
    <row r="78" spans="1:14" ht="20.100000000000001" customHeight="1" x14ac:dyDescent="0.2">
      <c r="A78" s="23" t="s">
        <v>336</v>
      </c>
      <c r="B78" s="38" t="s">
        <v>337</v>
      </c>
      <c r="C78" s="38" t="s">
        <v>127</v>
      </c>
      <c r="D78" s="25">
        <v>54</v>
      </c>
      <c r="E78" s="24">
        <v>55</v>
      </c>
      <c r="F78" s="25">
        <v>59</v>
      </c>
      <c r="G78" s="24">
        <v>55</v>
      </c>
      <c r="H78" s="24">
        <v>55</v>
      </c>
      <c r="I78" s="25">
        <v>55</v>
      </c>
      <c r="J78" s="24">
        <v>55</v>
      </c>
      <c r="K78" s="25">
        <v>45</v>
      </c>
      <c r="L78" s="25" t="s">
        <v>353</v>
      </c>
      <c r="M78" s="25" t="s">
        <v>353</v>
      </c>
      <c r="N78" s="25">
        <v>54</v>
      </c>
    </row>
    <row r="79" spans="1:14" ht="20.100000000000001" customHeight="1" x14ac:dyDescent="0.2">
      <c r="A79" s="27" t="s">
        <v>340</v>
      </c>
      <c r="B79" s="39" t="s">
        <v>545</v>
      </c>
      <c r="C79" s="39" t="s">
        <v>127</v>
      </c>
      <c r="D79" s="29">
        <v>36</v>
      </c>
      <c r="E79" s="29">
        <v>35</v>
      </c>
      <c r="F79" s="29">
        <v>34</v>
      </c>
      <c r="G79" s="29">
        <v>35</v>
      </c>
      <c r="H79" s="29">
        <v>34</v>
      </c>
      <c r="I79" s="29">
        <v>35</v>
      </c>
      <c r="J79" s="29">
        <v>33</v>
      </c>
      <c r="K79" s="29">
        <v>33</v>
      </c>
      <c r="L79" s="29">
        <v>34</v>
      </c>
      <c r="M79" s="29">
        <v>34</v>
      </c>
      <c r="N79" s="29">
        <v>35</v>
      </c>
    </row>
    <row r="80" spans="1:14" ht="20.100000000000001" customHeight="1" x14ac:dyDescent="0.2">
      <c r="A80" s="23" t="s">
        <v>344</v>
      </c>
      <c r="B80" s="38" t="s">
        <v>546</v>
      </c>
      <c r="C80" s="38" t="s">
        <v>127</v>
      </c>
      <c r="D80" s="25">
        <v>45</v>
      </c>
      <c r="E80" s="25">
        <v>46</v>
      </c>
      <c r="F80" s="24">
        <v>44</v>
      </c>
      <c r="G80" s="24">
        <v>45</v>
      </c>
      <c r="H80" s="24">
        <v>46</v>
      </c>
      <c r="I80" s="24">
        <v>46</v>
      </c>
      <c r="J80" s="25">
        <v>46</v>
      </c>
      <c r="K80" s="24">
        <v>37</v>
      </c>
      <c r="L80" s="24">
        <v>47</v>
      </c>
      <c r="M80" s="24">
        <v>49</v>
      </c>
      <c r="N80" s="24">
        <v>44</v>
      </c>
    </row>
    <row r="81" spans="1:14" ht="20.100000000000001" customHeight="1" x14ac:dyDescent="0.2">
      <c r="A81" s="27" t="s">
        <v>347</v>
      </c>
      <c r="B81" s="39" t="s">
        <v>547</v>
      </c>
      <c r="C81" s="39" t="s">
        <v>127</v>
      </c>
      <c r="D81" s="29">
        <v>94</v>
      </c>
      <c r="E81" s="29">
        <v>92</v>
      </c>
      <c r="F81" s="29">
        <v>93</v>
      </c>
      <c r="G81" s="28">
        <v>96</v>
      </c>
      <c r="H81" s="28">
        <v>103</v>
      </c>
      <c r="I81" s="29">
        <v>119</v>
      </c>
      <c r="J81" s="29">
        <v>119</v>
      </c>
      <c r="K81" s="28">
        <v>120</v>
      </c>
      <c r="L81" s="28">
        <v>119</v>
      </c>
      <c r="M81" s="28">
        <v>118</v>
      </c>
      <c r="N81" s="28">
        <v>120</v>
      </c>
    </row>
    <row r="82" spans="1:14" ht="20.100000000000001" customHeight="1" x14ac:dyDescent="0.2">
      <c r="A82" s="23" t="s">
        <v>347</v>
      </c>
      <c r="B82" s="38" t="s">
        <v>548</v>
      </c>
      <c r="C82" s="38" t="s">
        <v>801</v>
      </c>
      <c r="D82" s="25" t="s">
        <v>353</v>
      </c>
      <c r="E82" s="25">
        <v>56</v>
      </c>
      <c r="F82" s="25" t="s">
        <v>353</v>
      </c>
      <c r="G82" s="25" t="s">
        <v>353</v>
      </c>
      <c r="H82" s="25" t="s">
        <v>353</v>
      </c>
      <c r="I82" s="25">
        <v>77</v>
      </c>
      <c r="J82" s="25" t="s">
        <v>353</v>
      </c>
      <c r="K82" s="25">
        <v>76</v>
      </c>
      <c r="L82" s="25" t="s">
        <v>353</v>
      </c>
      <c r="M82" s="25">
        <v>76</v>
      </c>
      <c r="N82" s="25" t="s">
        <v>353</v>
      </c>
    </row>
    <row r="83" spans="1:14" ht="20.100000000000001" customHeight="1" x14ac:dyDescent="0.2">
      <c r="A83" s="27" t="s">
        <v>354</v>
      </c>
      <c r="B83" s="39" t="s">
        <v>550</v>
      </c>
      <c r="C83" s="39" t="s">
        <v>357</v>
      </c>
      <c r="D83" s="29">
        <v>29</v>
      </c>
      <c r="E83" s="29">
        <v>35</v>
      </c>
      <c r="F83" s="29">
        <v>31</v>
      </c>
      <c r="G83" s="29">
        <v>36</v>
      </c>
      <c r="H83" s="29">
        <v>35</v>
      </c>
      <c r="I83" s="29">
        <v>38</v>
      </c>
      <c r="J83" s="29">
        <v>38</v>
      </c>
      <c r="K83" s="29">
        <v>39</v>
      </c>
      <c r="L83" s="29">
        <v>38</v>
      </c>
      <c r="M83" s="29">
        <v>39</v>
      </c>
      <c r="N83" s="29">
        <v>40</v>
      </c>
    </row>
    <row r="84" spans="1:14" ht="20.100000000000001" customHeight="1" x14ac:dyDescent="0.2">
      <c r="A84" s="23" t="s">
        <v>354</v>
      </c>
      <c r="B84" s="38" t="s">
        <v>551</v>
      </c>
      <c r="C84" s="38" t="s">
        <v>353</v>
      </c>
      <c r="D84" s="24">
        <v>84</v>
      </c>
      <c r="E84" s="24">
        <v>85</v>
      </c>
      <c r="F84" s="24">
        <v>82</v>
      </c>
      <c r="G84" s="24">
        <v>79</v>
      </c>
      <c r="H84" s="24">
        <v>84</v>
      </c>
      <c r="I84" s="25">
        <v>84</v>
      </c>
      <c r="J84" s="24">
        <v>81</v>
      </c>
      <c r="K84" s="24">
        <v>81</v>
      </c>
      <c r="L84" s="24">
        <v>85</v>
      </c>
      <c r="M84" s="24" t="s">
        <v>353</v>
      </c>
      <c r="N84" s="24" t="s">
        <v>353</v>
      </c>
    </row>
    <row r="85" spans="1:14" ht="20.100000000000001" customHeight="1" x14ac:dyDescent="0.2">
      <c r="A85" s="27" t="s">
        <v>354</v>
      </c>
      <c r="B85" s="39" t="s">
        <v>552</v>
      </c>
      <c r="C85" s="39" t="s">
        <v>353</v>
      </c>
      <c r="D85" s="28">
        <v>39</v>
      </c>
      <c r="E85" s="28">
        <v>45</v>
      </c>
      <c r="F85" s="29">
        <v>53</v>
      </c>
      <c r="G85" s="29">
        <v>47</v>
      </c>
      <c r="H85" s="28">
        <v>47</v>
      </c>
      <c r="I85" s="28">
        <v>48</v>
      </c>
      <c r="J85" s="28">
        <v>43</v>
      </c>
      <c r="K85" s="28">
        <v>52</v>
      </c>
      <c r="L85" s="28" t="s">
        <v>353</v>
      </c>
      <c r="M85" s="28" t="s">
        <v>353</v>
      </c>
      <c r="N85" s="28" t="s">
        <v>353</v>
      </c>
    </row>
    <row r="86" spans="1:14" ht="20.100000000000001" customHeight="1" x14ac:dyDescent="0.2">
      <c r="A86" s="23" t="s">
        <v>360</v>
      </c>
      <c r="B86" s="38" t="s">
        <v>361</v>
      </c>
      <c r="C86" s="38" t="s">
        <v>127</v>
      </c>
      <c r="D86" s="25">
        <v>26</v>
      </c>
      <c r="E86" s="25">
        <v>26</v>
      </c>
      <c r="F86" s="25">
        <v>26</v>
      </c>
      <c r="G86" s="25">
        <v>28</v>
      </c>
      <c r="H86" s="25">
        <v>30</v>
      </c>
      <c r="I86" s="25">
        <v>25</v>
      </c>
      <c r="J86" s="25">
        <v>28</v>
      </c>
      <c r="K86" s="25">
        <v>28</v>
      </c>
      <c r="L86" s="25">
        <v>28</v>
      </c>
      <c r="M86" s="25">
        <v>36</v>
      </c>
      <c r="N86" s="25">
        <v>37</v>
      </c>
    </row>
    <row r="87" spans="1:14" x14ac:dyDescent="0.2">
      <c r="A87" s="36"/>
      <c r="F87" s="47"/>
      <c r="G87" s="47"/>
      <c r="H87" s="47"/>
      <c r="I87" s="47"/>
      <c r="J87" s="47"/>
    </row>
    <row r="88" spans="1:14" ht="13.5" x14ac:dyDescent="0.2">
      <c r="A88" s="291" t="s">
        <v>767</v>
      </c>
    </row>
    <row r="89" spans="1:14" ht="13.5" x14ac:dyDescent="0.2">
      <c r="A89" s="291" t="s">
        <v>802</v>
      </c>
    </row>
    <row r="91" spans="1:14" ht="30" customHeight="1" x14ac:dyDescent="0.2">
      <c r="A91" s="740" t="s">
        <v>803</v>
      </c>
      <c r="B91" s="740"/>
      <c r="C91" s="740"/>
    </row>
    <row r="92" spans="1:14" x14ac:dyDescent="0.2">
      <c r="A92" s="276" t="s">
        <v>110</v>
      </c>
    </row>
  </sheetData>
  <autoFilter ref="A3:N3" xr:uid="{00000000-0001-0000-1E00-000000000000}"/>
  <mergeCells count="3">
    <mergeCell ref="A2:B2"/>
    <mergeCell ref="A91:C91"/>
    <mergeCell ref="A1:C1"/>
  </mergeCells>
  <conditionalFormatting sqref="A63:C63">
    <cfRule type="expression" dxfId="55" priority="7">
      <formula>MOD(ROW(),2)=0</formula>
    </cfRule>
  </conditionalFormatting>
  <conditionalFormatting sqref="A4:M6 A60:M72 A59:C59 A8:M58 A7:C7">
    <cfRule type="expression" dxfId="54" priority="6">
      <formula>MOD(ROW(),2)=0</formula>
    </cfRule>
  </conditionalFormatting>
  <conditionalFormatting sqref="N4:N6 N60:N72 N8:N58">
    <cfRule type="expression" dxfId="53" priority="5">
      <formula>MOD(ROW(),2)=0</formula>
    </cfRule>
  </conditionalFormatting>
  <conditionalFormatting sqref="D59:M59">
    <cfRule type="expression" dxfId="52" priority="4">
      <formula>MOD(ROW(),2)=0</formula>
    </cfRule>
  </conditionalFormatting>
  <conditionalFormatting sqref="N59">
    <cfRule type="expression" dxfId="51" priority="3">
      <formula>MOD(ROW(),2)=0</formula>
    </cfRule>
  </conditionalFormatting>
  <conditionalFormatting sqref="D7:M7">
    <cfRule type="expression" dxfId="50" priority="2">
      <formula>MOD(ROW(),2)=0</formula>
    </cfRule>
  </conditionalFormatting>
  <conditionalFormatting sqref="N7">
    <cfRule type="expression" dxfId="49" priority="1">
      <formula>MOD(ROW(),2)=0</formula>
    </cfRule>
  </conditionalFormatting>
  <hyperlinks>
    <hyperlink ref="A2:B2" location="TOC!A1" display="Return to Table of Contents" xr:uid="{00000000-0004-0000-1E00-000000000000}"/>
  </hyperlinks>
  <pageMargins left="0.25" right="0.25" top="0.75" bottom="0.75" header="0.3" footer="0.3"/>
  <pageSetup scale="45" fitToWidth="0" fitToHeight="0" orientation="portrait" horizontalDpi="1200" verticalDpi="1200" r:id="rId1"/>
  <headerFooter>
    <oddHeader>&amp;L&amp;9 2022-23 &amp;"Arial,Italic"Survey of Dental Education&amp;"Arial,Regular"
Report 1 - Academic Programs, Enrollment, and Graduates</oddHeader>
  </headerFooter>
  <rowBreaks count="1" manualBreakCount="1">
    <brk id="75" max="1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70C0"/>
  </sheetPr>
  <dimension ref="A1:BM100"/>
  <sheetViews>
    <sheetView zoomScaleNormal="100" workbookViewId="0">
      <pane xSplit="3" ySplit="5" topLeftCell="D6"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12.5703125" style="1" customWidth="1"/>
    <col min="2" max="2" width="47.85546875" style="1" customWidth="1"/>
    <col min="3" max="3" width="23.140625" style="1" customWidth="1"/>
    <col min="4" max="63" width="7.42578125" style="1" customWidth="1"/>
    <col min="64" max="16384" width="9.140625" style="1"/>
  </cols>
  <sheetData>
    <row r="1" spans="1:63" ht="33.75" customHeight="1" x14ac:dyDescent="0.25">
      <c r="A1" s="724" t="s">
        <v>804</v>
      </c>
      <c r="B1" s="724"/>
      <c r="C1" s="724"/>
    </row>
    <row r="2" spans="1:63" ht="23.25" customHeight="1" x14ac:dyDescent="0.2">
      <c r="A2" s="723" t="s">
        <v>55</v>
      </c>
      <c r="B2" s="723"/>
      <c r="C2" s="556"/>
    </row>
    <row r="3" spans="1:63" ht="20.100000000000001" customHeight="1" x14ac:dyDescent="0.2">
      <c r="A3" s="731"/>
      <c r="B3" s="731"/>
      <c r="C3" s="777"/>
      <c r="D3" s="754">
        <v>2012</v>
      </c>
      <c r="E3" s="731"/>
      <c r="F3" s="731"/>
      <c r="G3" s="755"/>
      <c r="H3" s="754">
        <v>2013</v>
      </c>
      <c r="I3" s="731"/>
      <c r="J3" s="731"/>
      <c r="K3" s="755"/>
      <c r="L3" s="754">
        <v>2014</v>
      </c>
      <c r="M3" s="731"/>
      <c r="N3" s="731"/>
      <c r="O3" s="755"/>
      <c r="P3" s="754">
        <v>2015</v>
      </c>
      <c r="Q3" s="731"/>
      <c r="R3" s="731"/>
      <c r="S3" s="731"/>
      <c r="T3" s="731"/>
      <c r="U3" s="755"/>
      <c r="V3" s="754">
        <v>2016</v>
      </c>
      <c r="W3" s="731"/>
      <c r="X3" s="731"/>
      <c r="Y3" s="731"/>
      <c r="Z3" s="731"/>
      <c r="AA3" s="755"/>
      <c r="AB3" s="754">
        <v>2017</v>
      </c>
      <c r="AC3" s="731"/>
      <c r="AD3" s="731"/>
      <c r="AE3" s="731"/>
      <c r="AF3" s="731"/>
      <c r="AG3" s="755"/>
      <c r="AH3" s="754">
        <v>2018</v>
      </c>
      <c r="AI3" s="731"/>
      <c r="AJ3" s="731"/>
      <c r="AK3" s="731"/>
      <c r="AL3" s="731"/>
      <c r="AM3" s="755"/>
      <c r="AN3" s="731">
        <v>2019</v>
      </c>
      <c r="AO3" s="731"/>
      <c r="AP3" s="731"/>
      <c r="AQ3" s="731"/>
      <c r="AR3" s="731"/>
      <c r="AS3" s="731"/>
      <c r="AT3" s="754">
        <v>2020</v>
      </c>
      <c r="AU3" s="731"/>
      <c r="AV3" s="731"/>
      <c r="AW3" s="731"/>
      <c r="AX3" s="731"/>
      <c r="AY3" s="731"/>
      <c r="AZ3" s="754">
        <v>2021</v>
      </c>
      <c r="BA3" s="731"/>
      <c r="BB3" s="731"/>
      <c r="BC3" s="731"/>
      <c r="BD3" s="731"/>
      <c r="BE3" s="731"/>
      <c r="BF3" s="754">
        <v>2022</v>
      </c>
      <c r="BG3" s="731"/>
      <c r="BH3" s="731"/>
      <c r="BI3" s="731"/>
      <c r="BJ3" s="731"/>
      <c r="BK3" s="731"/>
    </row>
    <row r="4" spans="1:63" ht="27" customHeight="1" x14ac:dyDescent="0.25">
      <c r="A4" s="62" t="s">
        <v>805</v>
      </c>
      <c r="B4" s="62"/>
      <c r="C4" s="777"/>
      <c r="D4" s="754" t="s">
        <v>394</v>
      </c>
      <c r="E4" s="731"/>
      <c r="F4" s="731" t="s">
        <v>393</v>
      </c>
      <c r="G4" s="755"/>
      <c r="H4" s="754" t="s">
        <v>394</v>
      </c>
      <c r="I4" s="731"/>
      <c r="J4" s="731" t="s">
        <v>393</v>
      </c>
      <c r="K4" s="755"/>
      <c r="L4" s="754" t="s">
        <v>394</v>
      </c>
      <c r="M4" s="731"/>
      <c r="N4" s="731" t="s">
        <v>393</v>
      </c>
      <c r="O4" s="755"/>
      <c r="P4" s="754" t="s">
        <v>394</v>
      </c>
      <c r="Q4" s="731"/>
      <c r="R4" s="731" t="s">
        <v>393</v>
      </c>
      <c r="S4" s="731"/>
      <c r="T4" s="731" t="s">
        <v>637</v>
      </c>
      <c r="U4" s="755"/>
      <c r="V4" s="754" t="s">
        <v>394</v>
      </c>
      <c r="W4" s="731"/>
      <c r="X4" s="731" t="s">
        <v>393</v>
      </c>
      <c r="Y4" s="731"/>
      <c r="Z4" s="731" t="s">
        <v>168</v>
      </c>
      <c r="AA4" s="755"/>
      <c r="AB4" s="754" t="s">
        <v>394</v>
      </c>
      <c r="AC4" s="731"/>
      <c r="AD4" s="731" t="s">
        <v>393</v>
      </c>
      <c r="AE4" s="731"/>
      <c r="AF4" s="731" t="s">
        <v>168</v>
      </c>
      <c r="AG4" s="755"/>
      <c r="AH4" s="754" t="s">
        <v>394</v>
      </c>
      <c r="AI4" s="731"/>
      <c r="AJ4" s="731" t="s">
        <v>393</v>
      </c>
      <c r="AK4" s="731"/>
      <c r="AL4" s="731" t="s">
        <v>168</v>
      </c>
      <c r="AM4" s="755"/>
      <c r="AN4" s="731" t="s">
        <v>394</v>
      </c>
      <c r="AO4" s="731"/>
      <c r="AP4" s="731" t="s">
        <v>393</v>
      </c>
      <c r="AQ4" s="731"/>
      <c r="AR4" s="731" t="s">
        <v>168</v>
      </c>
      <c r="AS4" s="731"/>
      <c r="AT4" s="754" t="s">
        <v>394</v>
      </c>
      <c r="AU4" s="731"/>
      <c r="AV4" s="731" t="s">
        <v>393</v>
      </c>
      <c r="AW4" s="731"/>
      <c r="AX4" s="731" t="s">
        <v>168</v>
      </c>
      <c r="AY4" s="731"/>
      <c r="AZ4" s="754" t="s">
        <v>394</v>
      </c>
      <c r="BA4" s="731"/>
      <c r="BB4" s="731" t="s">
        <v>393</v>
      </c>
      <c r="BC4" s="731"/>
      <c r="BD4" s="731" t="s">
        <v>168</v>
      </c>
      <c r="BE4" s="731"/>
      <c r="BF4" s="754" t="s">
        <v>394</v>
      </c>
      <c r="BG4" s="731"/>
      <c r="BH4" s="731" t="s">
        <v>393</v>
      </c>
      <c r="BI4" s="731"/>
      <c r="BJ4" s="731" t="s">
        <v>168</v>
      </c>
      <c r="BK4" s="731"/>
    </row>
    <row r="5" spans="1:63" ht="36" customHeight="1" x14ac:dyDescent="0.2">
      <c r="A5" s="661" t="s">
        <v>806</v>
      </c>
      <c r="B5" s="661" t="s">
        <v>406</v>
      </c>
      <c r="C5" s="662" t="s">
        <v>119</v>
      </c>
      <c r="D5" s="168" t="s">
        <v>67</v>
      </c>
      <c r="E5" s="19" t="s">
        <v>484</v>
      </c>
      <c r="F5" s="19" t="s">
        <v>67</v>
      </c>
      <c r="G5" s="169" t="s">
        <v>484</v>
      </c>
      <c r="H5" s="168" t="s">
        <v>67</v>
      </c>
      <c r="I5" s="19" t="s">
        <v>484</v>
      </c>
      <c r="J5" s="19" t="s">
        <v>67</v>
      </c>
      <c r="K5" s="169" t="s">
        <v>484</v>
      </c>
      <c r="L5" s="168" t="s">
        <v>67</v>
      </c>
      <c r="M5" s="19" t="s">
        <v>484</v>
      </c>
      <c r="N5" s="19" t="s">
        <v>67</v>
      </c>
      <c r="O5" s="169" t="s">
        <v>484</v>
      </c>
      <c r="P5" s="168" t="s">
        <v>67</v>
      </c>
      <c r="Q5" s="19" t="s">
        <v>484</v>
      </c>
      <c r="R5" s="19" t="s">
        <v>67</v>
      </c>
      <c r="S5" s="19" t="s">
        <v>484</v>
      </c>
      <c r="T5" s="19" t="s">
        <v>67</v>
      </c>
      <c r="U5" s="169" t="s">
        <v>484</v>
      </c>
      <c r="V5" s="168" t="s">
        <v>67</v>
      </c>
      <c r="W5" s="19" t="s">
        <v>484</v>
      </c>
      <c r="X5" s="19" t="s">
        <v>67</v>
      </c>
      <c r="Y5" s="19" t="s">
        <v>484</v>
      </c>
      <c r="Z5" s="19" t="s">
        <v>67</v>
      </c>
      <c r="AA5" s="169" t="s">
        <v>484</v>
      </c>
      <c r="AB5" s="168" t="s">
        <v>67</v>
      </c>
      <c r="AC5" s="19" t="s">
        <v>484</v>
      </c>
      <c r="AD5" s="19" t="s">
        <v>67</v>
      </c>
      <c r="AE5" s="19" t="s">
        <v>484</v>
      </c>
      <c r="AF5" s="19" t="s">
        <v>67</v>
      </c>
      <c r="AG5" s="169" t="s">
        <v>484</v>
      </c>
      <c r="AH5" s="168" t="s">
        <v>67</v>
      </c>
      <c r="AI5" s="19" t="s">
        <v>484</v>
      </c>
      <c r="AJ5" s="19" t="s">
        <v>67</v>
      </c>
      <c r="AK5" s="19" t="s">
        <v>484</v>
      </c>
      <c r="AL5" s="19" t="s">
        <v>67</v>
      </c>
      <c r="AM5" s="169" t="s">
        <v>484</v>
      </c>
      <c r="AN5" s="19" t="s">
        <v>67</v>
      </c>
      <c r="AO5" s="19" t="s">
        <v>484</v>
      </c>
      <c r="AP5" s="19" t="s">
        <v>67</v>
      </c>
      <c r="AQ5" s="19" t="s">
        <v>484</v>
      </c>
      <c r="AR5" s="19" t="s">
        <v>67</v>
      </c>
      <c r="AS5" s="19" t="s">
        <v>484</v>
      </c>
      <c r="AT5" s="168" t="s">
        <v>67</v>
      </c>
      <c r="AU5" s="19" t="s">
        <v>484</v>
      </c>
      <c r="AV5" s="19" t="s">
        <v>67</v>
      </c>
      <c r="AW5" s="19" t="s">
        <v>484</v>
      </c>
      <c r="AX5" s="19" t="s">
        <v>67</v>
      </c>
      <c r="AY5" s="19" t="s">
        <v>484</v>
      </c>
      <c r="AZ5" s="168" t="s">
        <v>67</v>
      </c>
      <c r="BA5" s="19" t="s">
        <v>484</v>
      </c>
      <c r="BB5" s="19" t="s">
        <v>67</v>
      </c>
      <c r="BC5" s="19" t="s">
        <v>484</v>
      </c>
      <c r="BD5" s="19" t="s">
        <v>67</v>
      </c>
      <c r="BE5" s="19" t="s">
        <v>484</v>
      </c>
      <c r="BF5" s="168" t="s">
        <v>67</v>
      </c>
      <c r="BG5" s="19" t="s">
        <v>484</v>
      </c>
      <c r="BH5" s="19" t="s">
        <v>67</v>
      </c>
      <c r="BI5" s="19" t="s">
        <v>484</v>
      </c>
      <c r="BJ5" s="19" t="s">
        <v>67</v>
      </c>
      <c r="BK5" s="19" t="s">
        <v>484</v>
      </c>
    </row>
    <row r="6" spans="1:63" ht="20.100000000000001" customHeight="1" x14ac:dyDescent="0.2">
      <c r="A6" s="469" t="s">
        <v>120</v>
      </c>
      <c r="B6" s="470" t="s">
        <v>407</v>
      </c>
      <c r="C6" s="470" t="s">
        <v>127</v>
      </c>
      <c r="D6" s="488">
        <v>38</v>
      </c>
      <c r="E6" s="491">
        <v>57.6</v>
      </c>
      <c r="F6" s="489">
        <v>28</v>
      </c>
      <c r="G6" s="492">
        <v>42.4</v>
      </c>
      <c r="H6" s="488">
        <v>32</v>
      </c>
      <c r="I6" s="491">
        <v>51.6</v>
      </c>
      <c r="J6" s="489">
        <v>30</v>
      </c>
      <c r="K6" s="492">
        <v>48.4</v>
      </c>
      <c r="L6" s="488">
        <v>29</v>
      </c>
      <c r="M6" s="491">
        <v>53.7</v>
      </c>
      <c r="N6" s="489">
        <v>25</v>
      </c>
      <c r="O6" s="492">
        <v>46.3</v>
      </c>
      <c r="P6" s="488">
        <v>37</v>
      </c>
      <c r="Q6" s="491">
        <v>69.8</v>
      </c>
      <c r="R6" s="489">
        <v>16</v>
      </c>
      <c r="S6" s="491">
        <v>30.2</v>
      </c>
      <c r="T6" s="529">
        <v>0</v>
      </c>
      <c r="U6" s="492">
        <v>0</v>
      </c>
      <c r="V6" s="488">
        <v>33</v>
      </c>
      <c r="W6" s="491">
        <v>55.9</v>
      </c>
      <c r="X6" s="489">
        <v>26</v>
      </c>
      <c r="Y6" s="489">
        <v>44.1</v>
      </c>
      <c r="Z6" s="529">
        <v>0</v>
      </c>
      <c r="AA6" s="492">
        <v>0</v>
      </c>
      <c r="AB6" s="488">
        <v>34</v>
      </c>
      <c r="AC6" s="491">
        <v>54</v>
      </c>
      <c r="AD6" s="489">
        <v>29</v>
      </c>
      <c r="AE6" s="491">
        <v>46</v>
      </c>
      <c r="AF6" s="530">
        <v>0</v>
      </c>
      <c r="AG6" s="495">
        <v>0</v>
      </c>
      <c r="AH6" s="488">
        <v>32</v>
      </c>
      <c r="AI6" s="491">
        <v>46.4</v>
      </c>
      <c r="AJ6" s="489">
        <v>37</v>
      </c>
      <c r="AK6" s="491">
        <v>53.6</v>
      </c>
      <c r="AL6" s="529">
        <v>0</v>
      </c>
      <c r="AM6" s="492">
        <v>0</v>
      </c>
      <c r="AN6" s="488">
        <v>31</v>
      </c>
      <c r="AO6" s="491">
        <v>47</v>
      </c>
      <c r="AP6" s="489">
        <v>35</v>
      </c>
      <c r="AQ6" s="491">
        <v>53</v>
      </c>
      <c r="AR6" s="529">
        <v>0</v>
      </c>
      <c r="AS6" s="492">
        <v>0</v>
      </c>
      <c r="AT6" s="488">
        <v>30</v>
      </c>
      <c r="AU6" s="491">
        <v>39.5</v>
      </c>
      <c r="AV6" s="489">
        <v>46</v>
      </c>
      <c r="AW6" s="491">
        <v>60.5</v>
      </c>
      <c r="AX6" s="529">
        <v>0</v>
      </c>
      <c r="AY6" s="492">
        <v>0</v>
      </c>
      <c r="AZ6" s="488">
        <v>35</v>
      </c>
      <c r="BA6" s="491">
        <v>44.9</v>
      </c>
      <c r="BB6" s="489">
        <v>43</v>
      </c>
      <c r="BC6" s="491">
        <v>55.1</v>
      </c>
      <c r="BD6" s="529">
        <v>0</v>
      </c>
      <c r="BE6" s="492">
        <v>0</v>
      </c>
      <c r="BF6" s="488">
        <v>30</v>
      </c>
      <c r="BG6" s="491">
        <v>39</v>
      </c>
      <c r="BH6" s="489">
        <v>47</v>
      </c>
      <c r="BI6" s="491">
        <v>61</v>
      </c>
      <c r="BJ6" s="529">
        <v>0</v>
      </c>
      <c r="BK6" s="492">
        <v>0</v>
      </c>
    </row>
    <row r="7" spans="1:63" ht="20.100000000000001" customHeight="1" x14ac:dyDescent="0.2">
      <c r="A7" s="469" t="s">
        <v>128</v>
      </c>
      <c r="B7" s="470" t="s">
        <v>408</v>
      </c>
      <c r="C7" s="470" t="s">
        <v>132</v>
      </c>
      <c r="D7" s="488">
        <v>30</v>
      </c>
      <c r="E7" s="491">
        <v>45.5</v>
      </c>
      <c r="F7" s="489">
        <v>36</v>
      </c>
      <c r="G7" s="492">
        <v>54.5</v>
      </c>
      <c r="H7" s="488">
        <v>35</v>
      </c>
      <c r="I7" s="491">
        <v>50.7</v>
      </c>
      <c r="J7" s="489">
        <v>34</v>
      </c>
      <c r="K7" s="492">
        <v>49.3</v>
      </c>
      <c r="L7" s="488">
        <v>37</v>
      </c>
      <c r="M7" s="491">
        <v>52.1</v>
      </c>
      <c r="N7" s="489">
        <v>34</v>
      </c>
      <c r="O7" s="492">
        <v>47.9</v>
      </c>
      <c r="P7" s="488">
        <v>41</v>
      </c>
      <c r="Q7" s="491">
        <v>55.4</v>
      </c>
      <c r="R7" s="489">
        <v>33</v>
      </c>
      <c r="S7" s="491">
        <v>44.6</v>
      </c>
      <c r="T7" s="529">
        <v>0</v>
      </c>
      <c r="U7" s="492">
        <v>0</v>
      </c>
      <c r="V7" s="488">
        <v>42</v>
      </c>
      <c r="W7" s="491">
        <v>56.8</v>
      </c>
      <c r="X7" s="489">
        <v>32</v>
      </c>
      <c r="Y7" s="489">
        <v>43.2</v>
      </c>
      <c r="Z7" s="529">
        <v>0</v>
      </c>
      <c r="AA7" s="492">
        <v>0</v>
      </c>
      <c r="AB7" s="488">
        <v>36</v>
      </c>
      <c r="AC7" s="491">
        <v>48</v>
      </c>
      <c r="AD7" s="489">
        <v>39</v>
      </c>
      <c r="AE7" s="491">
        <v>52</v>
      </c>
      <c r="AF7" s="530">
        <v>0</v>
      </c>
      <c r="AG7" s="495">
        <v>0</v>
      </c>
      <c r="AH7" s="488">
        <v>38</v>
      </c>
      <c r="AI7" s="491">
        <v>52.8</v>
      </c>
      <c r="AJ7" s="489">
        <v>34</v>
      </c>
      <c r="AK7" s="491">
        <v>47.2</v>
      </c>
      <c r="AL7" s="529">
        <v>0</v>
      </c>
      <c r="AM7" s="492">
        <v>0</v>
      </c>
      <c r="AN7" s="488">
        <v>38</v>
      </c>
      <c r="AO7" s="491">
        <v>50.7</v>
      </c>
      <c r="AP7" s="489">
        <v>37</v>
      </c>
      <c r="AQ7" s="491">
        <v>49.3</v>
      </c>
      <c r="AR7" s="529">
        <v>0</v>
      </c>
      <c r="AS7" s="492">
        <v>0</v>
      </c>
      <c r="AT7" s="488">
        <v>32</v>
      </c>
      <c r="AU7" s="491">
        <v>43.8</v>
      </c>
      <c r="AV7" s="489">
        <v>41</v>
      </c>
      <c r="AW7" s="491">
        <v>56.2</v>
      </c>
      <c r="AX7" s="529">
        <v>0</v>
      </c>
      <c r="AY7" s="492">
        <v>0</v>
      </c>
      <c r="AZ7" s="488">
        <v>30</v>
      </c>
      <c r="BA7" s="491">
        <v>41.7</v>
      </c>
      <c r="BB7" s="489">
        <v>42</v>
      </c>
      <c r="BC7" s="491">
        <v>58.3</v>
      </c>
      <c r="BD7" s="529">
        <v>0</v>
      </c>
      <c r="BE7" s="492">
        <v>0</v>
      </c>
      <c r="BF7" s="488">
        <v>41</v>
      </c>
      <c r="BG7" s="491">
        <v>55.4</v>
      </c>
      <c r="BH7" s="489">
        <v>33</v>
      </c>
      <c r="BI7" s="491">
        <v>44.6</v>
      </c>
      <c r="BJ7" s="529">
        <v>0</v>
      </c>
      <c r="BK7" s="492">
        <v>0</v>
      </c>
    </row>
    <row r="8" spans="1:63" ht="20.100000000000001" customHeight="1" x14ac:dyDescent="0.2">
      <c r="A8" s="469" t="s">
        <v>128</v>
      </c>
      <c r="B8" s="470" t="s">
        <v>797</v>
      </c>
      <c r="C8" s="470" t="s">
        <v>132</v>
      </c>
      <c r="D8" s="488">
        <v>57</v>
      </c>
      <c r="E8" s="491">
        <v>51.8</v>
      </c>
      <c r="F8" s="489">
        <v>53</v>
      </c>
      <c r="G8" s="492">
        <v>48.2</v>
      </c>
      <c r="H8" s="488">
        <v>59</v>
      </c>
      <c r="I8" s="491">
        <v>53.2</v>
      </c>
      <c r="J8" s="489">
        <v>52</v>
      </c>
      <c r="K8" s="492">
        <v>46.8</v>
      </c>
      <c r="L8" s="488">
        <v>66</v>
      </c>
      <c r="M8" s="491">
        <v>60.6</v>
      </c>
      <c r="N8" s="489">
        <v>43</v>
      </c>
      <c r="O8" s="492">
        <v>39.4</v>
      </c>
      <c r="P8" s="488">
        <v>65</v>
      </c>
      <c r="Q8" s="491">
        <v>58</v>
      </c>
      <c r="R8" s="489">
        <v>47</v>
      </c>
      <c r="S8" s="491">
        <v>42</v>
      </c>
      <c r="T8" s="529">
        <v>0</v>
      </c>
      <c r="U8" s="492">
        <v>0</v>
      </c>
      <c r="V8" s="488">
        <v>62</v>
      </c>
      <c r="W8" s="491">
        <v>56.9</v>
      </c>
      <c r="X8" s="489">
        <v>47</v>
      </c>
      <c r="Y8" s="489">
        <v>43.1</v>
      </c>
      <c r="Z8" s="529">
        <v>0</v>
      </c>
      <c r="AA8" s="492">
        <v>0</v>
      </c>
      <c r="AB8" s="488">
        <v>79</v>
      </c>
      <c r="AC8" s="491">
        <v>56.4</v>
      </c>
      <c r="AD8" s="489">
        <v>61</v>
      </c>
      <c r="AE8" s="491">
        <v>43.6</v>
      </c>
      <c r="AF8" s="530">
        <v>0</v>
      </c>
      <c r="AG8" s="495">
        <v>0</v>
      </c>
      <c r="AH8" s="488">
        <v>90</v>
      </c>
      <c r="AI8" s="491">
        <v>63.8</v>
      </c>
      <c r="AJ8" s="489">
        <v>51</v>
      </c>
      <c r="AK8" s="491">
        <v>36.200000000000003</v>
      </c>
      <c r="AL8" s="529">
        <v>0</v>
      </c>
      <c r="AM8" s="492">
        <v>0</v>
      </c>
      <c r="AN8" s="488">
        <v>71</v>
      </c>
      <c r="AO8" s="491">
        <v>50.4</v>
      </c>
      <c r="AP8" s="489">
        <v>70</v>
      </c>
      <c r="AQ8" s="491">
        <v>49.6</v>
      </c>
      <c r="AR8" s="529">
        <v>0</v>
      </c>
      <c r="AS8" s="492">
        <v>0</v>
      </c>
      <c r="AT8" s="488">
        <v>82</v>
      </c>
      <c r="AU8" s="491">
        <v>58.2</v>
      </c>
      <c r="AV8" s="489">
        <v>59</v>
      </c>
      <c r="AW8" s="491">
        <v>41.8</v>
      </c>
      <c r="AX8" s="529">
        <v>0</v>
      </c>
      <c r="AY8" s="492">
        <v>0</v>
      </c>
      <c r="AZ8" s="488">
        <v>88</v>
      </c>
      <c r="BA8" s="491">
        <v>61.1</v>
      </c>
      <c r="BB8" s="489">
        <v>56</v>
      </c>
      <c r="BC8" s="491">
        <v>38.9</v>
      </c>
      <c r="BD8" s="529">
        <v>0</v>
      </c>
      <c r="BE8" s="492">
        <v>0</v>
      </c>
      <c r="BF8" s="488">
        <v>90</v>
      </c>
      <c r="BG8" s="491">
        <v>62.9</v>
      </c>
      <c r="BH8" s="489">
        <v>53</v>
      </c>
      <c r="BI8" s="491">
        <v>37.1</v>
      </c>
      <c r="BJ8" s="529">
        <v>0</v>
      </c>
      <c r="BK8" s="492">
        <v>0</v>
      </c>
    </row>
    <row r="9" spans="1:63" ht="20.100000000000001" customHeight="1" x14ac:dyDescent="0.2">
      <c r="A9" s="461" t="s">
        <v>136</v>
      </c>
      <c r="B9" s="462" t="s">
        <v>410</v>
      </c>
      <c r="C9" s="462" t="s">
        <v>141</v>
      </c>
      <c r="D9" s="488" t="s">
        <v>496</v>
      </c>
      <c r="E9" s="491" t="s">
        <v>496</v>
      </c>
      <c r="F9" s="489" t="s">
        <v>496</v>
      </c>
      <c r="G9" s="492" t="s">
        <v>496</v>
      </c>
      <c r="H9" s="488" t="s">
        <v>496</v>
      </c>
      <c r="I9" s="491" t="s">
        <v>496</v>
      </c>
      <c r="J9" s="489" t="s">
        <v>496</v>
      </c>
      <c r="K9" s="492" t="s">
        <v>496</v>
      </c>
      <c r="L9" s="488" t="s">
        <v>496</v>
      </c>
      <c r="M9" s="491" t="s">
        <v>496</v>
      </c>
      <c r="N9" s="489" t="s">
        <v>496</v>
      </c>
      <c r="O9" s="492" t="s">
        <v>496</v>
      </c>
      <c r="P9" s="488" t="s">
        <v>496</v>
      </c>
      <c r="Q9" s="491" t="s">
        <v>496</v>
      </c>
      <c r="R9" s="489" t="s">
        <v>496</v>
      </c>
      <c r="S9" s="491" t="s">
        <v>496</v>
      </c>
      <c r="T9" s="529">
        <v>0</v>
      </c>
      <c r="U9" s="492" t="s">
        <v>496</v>
      </c>
      <c r="V9" s="488" t="s">
        <v>496</v>
      </c>
      <c r="W9" s="491" t="s">
        <v>496</v>
      </c>
      <c r="X9" s="489" t="s">
        <v>496</v>
      </c>
      <c r="Y9" s="491" t="s">
        <v>496</v>
      </c>
      <c r="Z9" s="529">
        <v>0</v>
      </c>
      <c r="AA9" s="492" t="s">
        <v>496</v>
      </c>
      <c r="AB9" s="488" t="s">
        <v>496</v>
      </c>
      <c r="AC9" s="491" t="s">
        <v>496</v>
      </c>
      <c r="AD9" s="489" t="s">
        <v>496</v>
      </c>
      <c r="AE9" s="491" t="s">
        <v>496</v>
      </c>
      <c r="AF9" s="530">
        <v>0</v>
      </c>
      <c r="AG9" s="495" t="s">
        <v>496</v>
      </c>
      <c r="AH9" s="488" t="s">
        <v>496</v>
      </c>
      <c r="AI9" s="491" t="s">
        <v>496</v>
      </c>
      <c r="AJ9" s="489" t="s">
        <v>496</v>
      </c>
      <c r="AK9" s="491" t="s">
        <v>496</v>
      </c>
      <c r="AL9" s="529">
        <v>0</v>
      </c>
      <c r="AM9" s="492" t="s">
        <v>496</v>
      </c>
      <c r="AN9" s="488" t="s">
        <v>496</v>
      </c>
      <c r="AO9" s="491" t="s">
        <v>496</v>
      </c>
      <c r="AP9" s="489" t="s">
        <v>496</v>
      </c>
      <c r="AQ9" s="491" t="s">
        <v>496</v>
      </c>
      <c r="AR9" s="529">
        <v>0</v>
      </c>
      <c r="AS9" s="492" t="s">
        <v>496</v>
      </c>
      <c r="AT9" s="488" t="s">
        <v>496</v>
      </c>
      <c r="AU9" s="491" t="s">
        <v>496</v>
      </c>
      <c r="AV9" s="489" t="s">
        <v>496</v>
      </c>
      <c r="AW9" s="491" t="s">
        <v>496</v>
      </c>
      <c r="AX9" s="529">
        <v>0</v>
      </c>
      <c r="AY9" s="492" t="s">
        <v>496</v>
      </c>
      <c r="AZ9" s="488" t="s">
        <v>496</v>
      </c>
      <c r="BA9" s="491" t="s">
        <v>496</v>
      </c>
      <c r="BB9" s="489" t="s">
        <v>496</v>
      </c>
      <c r="BC9" s="491" t="s">
        <v>496</v>
      </c>
      <c r="BD9" s="529">
        <v>0</v>
      </c>
      <c r="BE9" s="492" t="s">
        <v>496</v>
      </c>
      <c r="BF9" s="488" t="s">
        <v>496</v>
      </c>
      <c r="BG9" s="491" t="s">
        <v>496</v>
      </c>
      <c r="BH9" s="489" t="s">
        <v>496</v>
      </c>
      <c r="BI9" s="491" t="s">
        <v>496</v>
      </c>
      <c r="BJ9" s="529">
        <v>0</v>
      </c>
      <c r="BK9" s="492" t="s">
        <v>496</v>
      </c>
    </row>
    <row r="10" spans="1:63" ht="20.100000000000001" customHeight="1" x14ac:dyDescent="0.2">
      <c r="A10" s="469" t="s">
        <v>136</v>
      </c>
      <c r="B10" s="470" t="s">
        <v>411</v>
      </c>
      <c r="C10" s="470" t="s">
        <v>132</v>
      </c>
      <c r="D10" s="488">
        <v>80</v>
      </c>
      <c r="E10" s="491">
        <v>48.2</v>
      </c>
      <c r="F10" s="489">
        <v>86</v>
      </c>
      <c r="G10" s="492">
        <v>51.8</v>
      </c>
      <c r="H10" s="488">
        <v>71</v>
      </c>
      <c r="I10" s="491">
        <v>44.7</v>
      </c>
      <c r="J10" s="489">
        <v>88</v>
      </c>
      <c r="K10" s="492">
        <v>55.3</v>
      </c>
      <c r="L10" s="488">
        <v>78</v>
      </c>
      <c r="M10" s="491">
        <v>50</v>
      </c>
      <c r="N10" s="489">
        <v>78</v>
      </c>
      <c r="O10" s="492">
        <v>50</v>
      </c>
      <c r="P10" s="488">
        <v>77</v>
      </c>
      <c r="Q10" s="491">
        <v>47.5</v>
      </c>
      <c r="R10" s="489">
        <v>85</v>
      </c>
      <c r="S10" s="491">
        <v>52.5</v>
      </c>
      <c r="T10" s="529">
        <v>0</v>
      </c>
      <c r="U10" s="492">
        <v>0</v>
      </c>
      <c r="V10" s="488">
        <v>85</v>
      </c>
      <c r="W10" s="491">
        <v>54.8</v>
      </c>
      <c r="X10" s="489">
        <v>70</v>
      </c>
      <c r="Y10" s="489">
        <v>45.2</v>
      </c>
      <c r="Z10" s="529">
        <v>0</v>
      </c>
      <c r="AA10" s="492">
        <v>0</v>
      </c>
      <c r="AB10" s="488">
        <v>81</v>
      </c>
      <c r="AC10" s="491">
        <v>50.9</v>
      </c>
      <c r="AD10" s="489">
        <v>78</v>
      </c>
      <c r="AE10" s="491">
        <v>49.1</v>
      </c>
      <c r="AF10" s="530">
        <v>0</v>
      </c>
      <c r="AG10" s="495">
        <v>0</v>
      </c>
      <c r="AH10" s="488">
        <v>100</v>
      </c>
      <c r="AI10" s="491">
        <v>62.5</v>
      </c>
      <c r="AJ10" s="489">
        <v>60</v>
      </c>
      <c r="AK10" s="491">
        <v>37.5</v>
      </c>
      <c r="AL10" s="529">
        <v>0</v>
      </c>
      <c r="AM10" s="492">
        <v>0</v>
      </c>
      <c r="AN10" s="488">
        <v>90</v>
      </c>
      <c r="AO10" s="491">
        <v>54.9</v>
      </c>
      <c r="AP10" s="489">
        <v>74</v>
      </c>
      <c r="AQ10" s="491">
        <v>45.1</v>
      </c>
      <c r="AR10" s="529">
        <v>0</v>
      </c>
      <c r="AS10" s="492">
        <v>0</v>
      </c>
      <c r="AT10" s="488">
        <v>85</v>
      </c>
      <c r="AU10" s="491">
        <v>51.8</v>
      </c>
      <c r="AV10" s="489">
        <v>79</v>
      </c>
      <c r="AW10" s="491">
        <v>48.2</v>
      </c>
      <c r="AX10" s="529">
        <v>0</v>
      </c>
      <c r="AY10" s="492">
        <v>0</v>
      </c>
      <c r="AZ10" s="488">
        <v>77</v>
      </c>
      <c r="BA10" s="491">
        <v>45.8</v>
      </c>
      <c r="BB10" s="489">
        <v>91</v>
      </c>
      <c r="BC10" s="491">
        <v>54.2</v>
      </c>
      <c r="BD10" s="529">
        <v>0</v>
      </c>
      <c r="BE10" s="492">
        <v>0</v>
      </c>
      <c r="BF10" s="488">
        <v>66</v>
      </c>
      <c r="BG10" s="491">
        <v>40.700000000000003</v>
      </c>
      <c r="BH10" s="489">
        <v>96</v>
      </c>
      <c r="BI10" s="491">
        <v>59.3</v>
      </c>
      <c r="BJ10" s="529">
        <v>0</v>
      </c>
      <c r="BK10" s="492">
        <v>0</v>
      </c>
    </row>
    <row r="11" spans="1:63" ht="20.100000000000001" customHeight="1" x14ac:dyDescent="0.2">
      <c r="A11" s="469" t="s">
        <v>136</v>
      </c>
      <c r="B11" s="470" t="s">
        <v>412</v>
      </c>
      <c r="C11" s="470" t="s">
        <v>127</v>
      </c>
      <c r="D11" s="488">
        <v>57</v>
      </c>
      <c r="E11" s="491">
        <v>54.8</v>
      </c>
      <c r="F11" s="489">
        <v>47</v>
      </c>
      <c r="G11" s="492">
        <v>45.2</v>
      </c>
      <c r="H11" s="488">
        <v>58</v>
      </c>
      <c r="I11" s="491">
        <v>54.2</v>
      </c>
      <c r="J11" s="489">
        <v>49</v>
      </c>
      <c r="K11" s="492">
        <v>45.8</v>
      </c>
      <c r="L11" s="488">
        <v>54</v>
      </c>
      <c r="M11" s="491">
        <v>50</v>
      </c>
      <c r="N11" s="489">
        <v>54</v>
      </c>
      <c r="O11" s="492">
        <v>50</v>
      </c>
      <c r="P11" s="488">
        <v>50</v>
      </c>
      <c r="Q11" s="491">
        <v>45</v>
      </c>
      <c r="R11" s="489">
        <v>61</v>
      </c>
      <c r="S11" s="491">
        <v>55</v>
      </c>
      <c r="T11" s="529">
        <v>0</v>
      </c>
      <c r="U11" s="492">
        <v>0</v>
      </c>
      <c r="V11" s="488">
        <v>39</v>
      </c>
      <c r="W11" s="491">
        <v>36.4</v>
      </c>
      <c r="X11" s="489">
        <v>68</v>
      </c>
      <c r="Y11" s="491">
        <v>63.6</v>
      </c>
      <c r="Z11" s="529">
        <v>0</v>
      </c>
      <c r="AA11" s="492">
        <v>0</v>
      </c>
      <c r="AB11" s="488">
        <v>38</v>
      </c>
      <c r="AC11" s="491">
        <v>32.799999999999997</v>
      </c>
      <c r="AD11" s="489">
        <v>78</v>
      </c>
      <c r="AE11" s="491">
        <v>67.2</v>
      </c>
      <c r="AF11" s="530">
        <v>0</v>
      </c>
      <c r="AG11" s="495">
        <v>0</v>
      </c>
      <c r="AH11" s="488">
        <v>41</v>
      </c>
      <c r="AI11" s="491">
        <v>35.299999999999997</v>
      </c>
      <c r="AJ11" s="489">
        <v>75</v>
      </c>
      <c r="AK11" s="491">
        <v>64.7</v>
      </c>
      <c r="AL11" s="529">
        <v>0</v>
      </c>
      <c r="AM11" s="492">
        <v>0</v>
      </c>
      <c r="AN11" s="488">
        <v>44</v>
      </c>
      <c r="AO11" s="491">
        <v>37.6</v>
      </c>
      <c r="AP11" s="489">
        <v>73</v>
      </c>
      <c r="AQ11" s="491">
        <v>62.4</v>
      </c>
      <c r="AR11" s="529">
        <v>0</v>
      </c>
      <c r="AS11" s="492">
        <v>0</v>
      </c>
      <c r="AT11" s="488">
        <v>45</v>
      </c>
      <c r="AU11" s="491">
        <v>39.5</v>
      </c>
      <c r="AV11" s="489">
        <v>69</v>
      </c>
      <c r="AW11" s="491">
        <v>60.5</v>
      </c>
      <c r="AX11" s="529">
        <v>0</v>
      </c>
      <c r="AY11" s="492">
        <v>0</v>
      </c>
      <c r="AZ11" s="488">
        <v>42</v>
      </c>
      <c r="BA11" s="491">
        <v>36.200000000000003</v>
      </c>
      <c r="BB11" s="489">
        <v>74</v>
      </c>
      <c r="BC11" s="491">
        <v>63.8</v>
      </c>
      <c r="BD11" s="529">
        <v>0</v>
      </c>
      <c r="BE11" s="492">
        <v>0</v>
      </c>
      <c r="BF11" s="488">
        <v>44</v>
      </c>
      <c r="BG11" s="491">
        <v>39.6</v>
      </c>
      <c r="BH11" s="489">
        <v>66</v>
      </c>
      <c r="BI11" s="491">
        <v>59.5</v>
      </c>
      <c r="BJ11" s="529">
        <v>1</v>
      </c>
      <c r="BK11" s="492">
        <v>0.9</v>
      </c>
    </row>
    <row r="12" spans="1:63" ht="20.100000000000001" customHeight="1" x14ac:dyDescent="0.2">
      <c r="A12" s="469" t="s">
        <v>136</v>
      </c>
      <c r="B12" s="470" t="s">
        <v>413</v>
      </c>
      <c r="C12" s="470" t="s">
        <v>127</v>
      </c>
      <c r="D12" s="488">
        <v>60</v>
      </c>
      <c r="E12" s="491">
        <v>60.6</v>
      </c>
      <c r="F12" s="489">
        <v>39</v>
      </c>
      <c r="G12" s="492">
        <v>39.4</v>
      </c>
      <c r="H12" s="488">
        <v>51</v>
      </c>
      <c r="I12" s="491">
        <v>51</v>
      </c>
      <c r="J12" s="489">
        <v>49</v>
      </c>
      <c r="K12" s="492">
        <v>49</v>
      </c>
      <c r="L12" s="488">
        <v>51</v>
      </c>
      <c r="M12" s="491">
        <v>45.9</v>
      </c>
      <c r="N12" s="489">
        <v>60</v>
      </c>
      <c r="O12" s="492">
        <v>54.1</v>
      </c>
      <c r="P12" s="488">
        <v>57</v>
      </c>
      <c r="Q12" s="491">
        <v>52.8</v>
      </c>
      <c r="R12" s="489">
        <v>51</v>
      </c>
      <c r="S12" s="491">
        <v>47.2</v>
      </c>
      <c r="T12" s="529">
        <v>0</v>
      </c>
      <c r="U12" s="492">
        <v>0</v>
      </c>
      <c r="V12" s="488">
        <v>45</v>
      </c>
      <c r="W12" s="491">
        <v>42.1</v>
      </c>
      <c r="X12" s="489">
        <v>62</v>
      </c>
      <c r="Y12" s="491">
        <v>57.9</v>
      </c>
      <c r="Z12" s="529">
        <v>0</v>
      </c>
      <c r="AA12" s="492">
        <v>0</v>
      </c>
      <c r="AB12" s="488">
        <v>53</v>
      </c>
      <c r="AC12" s="491">
        <v>49.5</v>
      </c>
      <c r="AD12" s="489">
        <v>54</v>
      </c>
      <c r="AE12" s="491">
        <v>50.5</v>
      </c>
      <c r="AF12" s="530">
        <v>0</v>
      </c>
      <c r="AG12" s="495">
        <v>0</v>
      </c>
      <c r="AH12" s="488">
        <v>51</v>
      </c>
      <c r="AI12" s="491">
        <v>48.1</v>
      </c>
      <c r="AJ12" s="489">
        <v>53</v>
      </c>
      <c r="AK12" s="491">
        <v>50</v>
      </c>
      <c r="AL12" s="529">
        <v>2</v>
      </c>
      <c r="AM12" s="492">
        <v>1.9</v>
      </c>
      <c r="AN12" s="488">
        <v>45</v>
      </c>
      <c r="AO12" s="491">
        <v>46.9</v>
      </c>
      <c r="AP12" s="489">
        <v>51</v>
      </c>
      <c r="AQ12" s="491">
        <v>53.1</v>
      </c>
      <c r="AR12" s="529">
        <v>0</v>
      </c>
      <c r="AS12" s="492">
        <v>0</v>
      </c>
      <c r="AT12" s="488">
        <v>47</v>
      </c>
      <c r="AU12" s="491">
        <v>43.5</v>
      </c>
      <c r="AV12" s="489">
        <v>61</v>
      </c>
      <c r="AW12" s="491">
        <v>56.5</v>
      </c>
      <c r="AX12" s="529">
        <v>0</v>
      </c>
      <c r="AY12" s="492">
        <v>0</v>
      </c>
      <c r="AZ12" s="488">
        <v>45</v>
      </c>
      <c r="BA12" s="491">
        <v>42.9</v>
      </c>
      <c r="BB12" s="489">
        <v>60</v>
      </c>
      <c r="BC12" s="491">
        <v>57.1</v>
      </c>
      <c r="BD12" s="529">
        <v>0</v>
      </c>
      <c r="BE12" s="492">
        <v>0</v>
      </c>
      <c r="BF12" s="488">
        <v>48</v>
      </c>
      <c r="BG12" s="491">
        <v>45.7</v>
      </c>
      <c r="BH12" s="489">
        <v>57</v>
      </c>
      <c r="BI12" s="491">
        <v>54.3</v>
      </c>
      <c r="BJ12" s="529">
        <v>0</v>
      </c>
      <c r="BK12" s="492">
        <v>0</v>
      </c>
    </row>
    <row r="13" spans="1:63" ht="20.100000000000001" customHeight="1" x14ac:dyDescent="0.2">
      <c r="A13" s="469" t="s">
        <v>136</v>
      </c>
      <c r="B13" s="470" t="s">
        <v>414</v>
      </c>
      <c r="C13" s="470" t="s">
        <v>132</v>
      </c>
      <c r="D13" s="488">
        <v>85</v>
      </c>
      <c r="E13" s="491">
        <v>49.1</v>
      </c>
      <c r="F13" s="489">
        <v>88</v>
      </c>
      <c r="G13" s="492">
        <v>50.9</v>
      </c>
      <c r="H13" s="488">
        <v>94</v>
      </c>
      <c r="I13" s="491">
        <v>53.4</v>
      </c>
      <c r="J13" s="489">
        <v>82</v>
      </c>
      <c r="K13" s="492">
        <v>46.6</v>
      </c>
      <c r="L13" s="488">
        <v>82</v>
      </c>
      <c r="M13" s="491">
        <v>48.2</v>
      </c>
      <c r="N13" s="489">
        <v>88</v>
      </c>
      <c r="O13" s="492">
        <v>51.8</v>
      </c>
      <c r="P13" s="488">
        <v>89</v>
      </c>
      <c r="Q13" s="491">
        <v>56</v>
      </c>
      <c r="R13" s="489">
        <v>70</v>
      </c>
      <c r="S13" s="491">
        <v>44</v>
      </c>
      <c r="T13" s="529">
        <v>0</v>
      </c>
      <c r="U13" s="492">
        <v>0</v>
      </c>
      <c r="V13" s="488">
        <v>86</v>
      </c>
      <c r="W13" s="491">
        <v>48.9</v>
      </c>
      <c r="X13" s="489">
        <v>90</v>
      </c>
      <c r="Y13" s="489">
        <v>51.1</v>
      </c>
      <c r="Z13" s="529">
        <v>0</v>
      </c>
      <c r="AA13" s="492">
        <v>0</v>
      </c>
      <c r="AB13" s="488">
        <v>98</v>
      </c>
      <c r="AC13" s="491">
        <v>53.8</v>
      </c>
      <c r="AD13" s="489">
        <v>84</v>
      </c>
      <c r="AE13" s="491">
        <v>46.2</v>
      </c>
      <c r="AF13" s="530">
        <v>0</v>
      </c>
      <c r="AG13" s="495">
        <v>0</v>
      </c>
      <c r="AH13" s="488">
        <v>101</v>
      </c>
      <c r="AI13" s="491">
        <v>55.8</v>
      </c>
      <c r="AJ13" s="489">
        <v>80</v>
      </c>
      <c r="AK13" s="491">
        <v>44.2</v>
      </c>
      <c r="AL13" s="529">
        <v>0</v>
      </c>
      <c r="AM13" s="492">
        <v>0</v>
      </c>
      <c r="AN13" s="488">
        <v>75</v>
      </c>
      <c r="AO13" s="491">
        <v>45.2</v>
      </c>
      <c r="AP13" s="489">
        <v>91</v>
      </c>
      <c r="AQ13" s="491">
        <v>54.8</v>
      </c>
      <c r="AR13" s="529">
        <v>0</v>
      </c>
      <c r="AS13" s="492">
        <v>0</v>
      </c>
      <c r="AT13" s="488">
        <v>79</v>
      </c>
      <c r="AU13" s="491">
        <v>45.7</v>
      </c>
      <c r="AV13" s="489">
        <v>94</v>
      </c>
      <c r="AW13" s="491">
        <v>54.3</v>
      </c>
      <c r="AX13" s="529">
        <v>0</v>
      </c>
      <c r="AY13" s="492">
        <v>0</v>
      </c>
      <c r="AZ13" s="488">
        <v>84</v>
      </c>
      <c r="BA13" s="491">
        <v>48</v>
      </c>
      <c r="BB13" s="489">
        <v>91</v>
      </c>
      <c r="BC13" s="491">
        <v>52</v>
      </c>
      <c r="BD13" s="529">
        <v>0</v>
      </c>
      <c r="BE13" s="492">
        <v>0</v>
      </c>
      <c r="BF13" s="488">
        <v>75</v>
      </c>
      <c r="BG13" s="491">
        <v>44.4</v>
      </c>
      <c r="BH13" s="489">
        <v>94</v>
      </c>
      <c r="BI13" s="491">
        <v>55.6</v>
      </c>
      <c r="BJ13" s="529">
        <v>0</v>
      </c>
      <c r="BK13" s="492">
        <v>0</v>
      </c>
    </row>
    <row r="14" spans="1:63" ht="20.100000000000001" customHeight="1" x14ac:dyDescent="0.2">
      <c r="A14" s="469" t="s">
        <v>136</v>
      </c>
      <c r="B14" s="470" t="s">
        <v>415</v>
      </c>
      <c r="C14" s="470" t="s">
        <v>132</v>
      </c>
      <c r="D14" s="488">
        <v>68</v>
      </c>
      <c r="E14" s="491">
        <v>60.7</v>
      </c>
      <c r="F14" s="489">
        <v>44</v>
      </c>
      <c r="G14" s="492">
        <v>39.299999999999997</v>
      </c>
      <c r="H14" s="488">
        <v>77</v>
      </c>
      <c r="I14" s="491">
        <v>66.400000000000006</v>
      </c>
      <c r="J14" s="489">
        <v>39</v>
      </c>
      <c r="K14" s="492">
        <v>33.6</v>
      </c>
      <c r="L14" s="488">
        <v>75</v>
      </c>
      <c r="M14" s="491">
        <v>57.3</v>
      </c>
      <c r="N14" s="489">
        <v>56</v>
      </c>
      <c r="O14" s="492">
        <v>42.7</v>
      </c>
      <c r="P14" s="488">
        <v>71</v>
      </c>
      <c r="Q14" s="491">
        <v>59.2</v>
      </c>
      <c r="R14" s="489">
        <v>49</v>
      </c>
      <c r="S14" s="491">
        <v>40.799999999999997</v>
      </c>
      <c r="T14" s="529">
        <v>0</v>
      </c>
      <c r="U14" s="492">
        <v>0</v>
      </c>
      <c r="V14" s="488">
        <v>65</v>
      </c>
      <c r="W14" s="491">
        <v>55.6</v>
      </c>
      <c r="X14" s="489">
        <v>52</v>
      </c>
      <c r="Y14" s="489">
        <v>44.4</v>
      </c>
      <c r="Z14" s="529">
        <v>0</v>
      </c>
      <c r="AA14" s="492">
        <v>0</v>
      </c>
      <c r="AB14" s="488">
        <v>64</v>
      </c>
      <c r="AC14" s="491">
        <v>59.3</v>
      </c>
      <c r="AD14" s="489">
        <v>44</v>
      </c>
      <c r="AE14" s="491">
        <v>40.700000000000003</v>
      </c>
      <c r="AF14" s="530">
        <v>0</v>
      </c>
      <c r="AG14" s="495">
        <v>0</v>
      </c>
      <c r="AH14" s="488">
        <v>59</v>
      </c>
      <c r="AI14" s="491">
        <v>50.4</v>
      </c>
      <c r="AJ14" s="489">
        <v>58</v>
      </c>
      <c r="AK14" s="491">
        <v>49.6</v>
      </c>
      <c r="AL14" s="529">
        <v>0</v>
      </c>
      <c r="AM14" s="492">
        <v>0</v>
      </c>
      <c r="AN14" s="488">
        <v>63</v>
      </c>
      <c r="AO14" s="491">
        <v>51.2</v>
      </c>
      <c r="AP14" s="489">
        <v>60</v>
      </c>
      <c r="AQ14" s="491">
        <v>48.8</v>
      </c>
      <c r="AR14" s="529">
        <v>0</v>
      </c>
      <c r="AS14" s="492">
        <v>0</v>
      </c>
      <c r="AT14" s="488">
        <v>83</v>
      </c>
      <c r="AU14" s="491">
        <v>61.9</v>
      </c>
      <c r="AV14" s="489">
        <v>51</v>
      </c>
      <c r="AW14" s="491">
        <v>38.1</v>
      </c>
      <c r="AX14" s="529">
        <v>0</v>
      </c>
      <c r="AY14" s="492">
        <v>0</v>
      </c>
      <c r="AZ14" s="488">
        <v>62</v>
      </c>
      <c r="BA14" s="491">
        <v>47.3</v>
      </c>
      <c r="BB14" s="489">
        <v>69</v>
      </c>
      <c r="BC14" s="491">
        <v>52.7</v>
      </c>
      <c r="BD14" s="529">
        <v>0</v>
      </c>
      <c r="BE14" s="492">
        <v>0</v>
      </c>
      <c r="BF14" s="488">
        <v>71</v>
      </c>
      <c r="BG14" s="491">
        <v>54.6</v>
      </c>
      <c r="BH14" s="489">
        <v>59</v>
      </c>
      <c r="BI14" s="491">
        <v>45.4</v>
      </c>
      <c r="BJ14" s="529">
        <v>0</v>
      </c>
      <c r="BK14" s="492">
        <v>0</v>
      </c>
    </row>
    <row r="15" spans="1:63" ht="20.100000000000001" customHeight="1" x14ac:dyDescent="0.2">
      <c r="A15" s="469" t="s">
        <v>136</v>
      </c>
      <c r="B15" s="470" t="s">
        <v>798</v>
      </c>
      <c r="C15" s="470" t="s">
        <v>132</v>
      </c>
      <c r="D15" s="488" t="s">
        <v>496</v>
      </c>
      <c r="E15" s="491" t="s">
        <v>496</v>
      </c>
      <c r="F15" s="489" t="s">
        <v>496</v>
      </c>
      <c r="G15" s="492" t="s">
        <v>496</v>
      </c>
      <c r="H15" s="488">
        <v>39</v>
      </c>
      <c r="I15" s="491">
        <v>60</v>
      </c>
      <c r="J15" s="489">
        <v>26</v>
      </c>
      <c r="K15" s="492">
        <v>40</v>
      </c>
      <c r="L15" s="488">
        <v>42</v>
      </c>
      <c r="M15" s="491">
        <v>60</v>
      </c>
      <c r="N15" s="489">
        <v>28</v>
      </c>
      <c r="O15" s="492">
        <v>40</v>
      </c>
      <c r="P15" s="488">
        <v>43</v>
      </c>
      <c r="Q15" s="491">
        <v>58.1</v>
      </c>
      <c r="R15" s="489">
        <v>31</v>
      </c>
      <c r="S15" s="491">
        <v>41.9</v>
      </c>
      <c r="T15" s="529">
        <v>0</v>
      </c>
      <c r="U15" s="492">
        <v>0</v>
      </c>
      <c r="V15" s="488">
        <v>34</v>
      </c>
      <c r="W15" s="491">
        <v>50</v>
      </c>
      <c r="X15" s="489">
        <v>34</v>
      </c>
      <c r="Y15" s="491">
        <v>50</v>
      </c>
      <c r="Z15" s="529">
        <v>0</v>
      </c>
      <c r="AA15" s="492">
        <v>0</v>
      </c>
      <c r="AB15" s="488">
        <v>34</v>
      </c>
      <c r="AC15" s="491">
        <v>51.5</v>
      </c>
      <c r="AD15" s="489">
        <v>32</v>
      </c>
      <c r="AE15" s="491">
        <v>48.5</v>
      </c>
      <c r="AF15" s="530">
        <v>0</v>
      </c>
      <c r="AG15" s="495">
        <v>0</v>
      </c>
      <c r="AH15" s="488">
        <v>32</v>
      </c>
      <c r="AI15" s="491">
        <v>47.8</v>
      </c>
      <c r="AJ15" s="489">
        <v>35</v>
      </c>
      <c r="AK15" s="491">
        <v>52.2</v>
      </c>
      <c r="AL15" s="529">
        <v>0</v>
      </c>
      <c r="AM15" s="492">
        <v>0</v>
      </c>
      <c r="AN15" s="488">
        <v>34</v>
      </c>
      <c r="AO15" s="491">
        <v>50</v>
      </c>
      <c r="AP15" s="489">
        <v>34</v>
      </c>
      <c r="AQ15" s="491">
        <v>50</v>
      </c>
      <c r="AR15" s="529">
        <v>0</v>
      </c>
      <c r="AS15" s="492">
        <v>0</v>
      </c>
      <c r="AT15" s="488">
        <v>35</v>
      </c>
      <c r="AU15" s="491">
        <v>50</v>
      </c>
      <c r="AV15" s="489">
        <v>35</v>
      </c>
      <c r="AW15" s="491">
        <v>50</v>
      </c>
      <c r="AX15" s="529">
        <v>0</v>
      </c>
      <c r="AY15" s="492">
        <v>0</v>
      </c>
      <c r="AZ15" s="488">
        <v>32</v>
      </c>
      <c r="BA15" s="491">
        <v>43.8</v>
      </c>
      <c r="BB15" s="489">
        <v>41</v>
      </c>
      <c r="BC15" s="491">
        <v>56.2</v>
      </c>
      <c r="BD15" s="529">
        <v>0</v>
      </c>
      <c r="BE15" s="492">
        <v>0</v>
      </c>
      <c r="BF15" s="488">
        <v>33</v>
      </c>
      <c r="BG15" s="491">
        <v>45.8</v>
      </c>
      <c r="BH15" s="489">
        <v>39</v>
      </c>
      <c r="BI15" s="491">
        <v>54.2</v>
      </c>
      <c r="BJ15" s="529">
        <v>0</v>
      </c>
      <c r="BK15" s="492">
        <v>0</v>
      </c>
    </row>
    <row r="16" spans="1:63" ht="20.100000000000001" customHeight="1" x14ac:dyDescent="0.2">
      <c r="A16" s="469" t="s">
        <v>158</v>
      </c>
      <c r="B16" s="470" t="s">
        <v>417</v>
      </c>
      <c r="C16" s="470" t="s">
        <v>127</v>
      </c>
      <c r="D16" s="488">
        <v>35</v>
      </c>
      <c r="E16" s="491">
        <v>67.3</v>
      </c>
      <c r="F16" s="489">
        <v>17</v>
      </c>
      <c r="G16" s="492">
        <v>32.700000000000003</v>
      </c>
      <c r="H16" s="488">
        <v>27</v>
      </c>
      <c r="I16" s="491">
        <v>52.9</v>
      </c>
      <c r="J16" s="489">
        <v>24</v>
      </c>
      <c r="K16" s="492">
        <v>47.1</v>
      </c>
      <c r="L16" s="488">
        <v>30</v>
      </c>
      <c r="M16" s="491">
        <v>58.8</v>
      </c>
      <c r="N16" s="489">
        <v>21</v>
      </c>
      <c r="O16" s="492">
        <v>41.2</v>
      </c>
      <c r="P16" s="488">
        <v>62</v>
      </c>
      <c r="Q16" s="491">
        <v>53</v>
      </c>
      <c r="R16" s="489">
        <v>55</v>
      </c>
      <c r="S16" s="491">
        <v>47</v>
      </c>
      <c r="T16" s="529">
        <v>0</v>
      </c>
      <c r="U16" s="492">
        <v>0</v>
      </c>
      <c r="V16" s="488">
        <v>72</v>
      </c>
      <c r="W16" s="491">
        <v>61</v>
      </c>
      <c r="X16" s="489">
        <v>46</v>
      </c>
      <c r="Y16" s="491">
        <v>39</v>
      </c>
      <c r="Z16" s="529">
        <v>0</v>
      </c>
      <c r="AA16" s="492">
        <v>0</v>
      </c>
      <c r="AB16" s="488">
        <v>52</v>
      </c>
      <c r="AC16" s="491">
        <v>44.1</v>
      </c>
      <c r="AD16" s="489">
        <v>66</v>
      </c>
      <c r="AE16" s="491">
        <v>55.9</v>
      </c>
      <c r="AF16" s="530">
        <v>0</v>
      </c>
      <c r="AG16" s="495">
        <v>0</v>
      </c>
      <c r="AH16" s="488">
        <v>56</v>
      </c>
      <c r="AI16" s="491">
        <v>48.3</v>
      </c>
      <c r="AJ16" s="489">
        <v>60</v>
      </c>
      <c r="AK16" s="491">
        <v>51.7</v>
      </c>
      <c r="AL16" s="529">
        <v>0</v>
      </c>
      <c r="AM16" s="492">
        <v>0</v>
      </c>
      <c r="AN16" s="488">
        <v>59</v>
      </c>
      <c r="AO16" s="491">
        <v>50</v>
      </c>
      <c r="AP16" s="489">
        <v>59</v>
      </c>
      <c r="AQ16" s="491">
        <v>50</v>
      </c>
      <c r="AR16" s="529">
        <v>0</v>
      </c>
      <c r="AS16" s="492">
        <v>0</v>
      </c>
      <c r="AT16" s="488">
        <v>51</v>
      </c>
      <c r="AU16" s="491">
        <v>45.1</v>
      </c>
      <c r="AV16" s="489">
        <v>62</v>
      </c>
      <c r="AW16" s="491">
        <v>54.9</v>
      </c>
      <c r="AX16" s="529">
        <v>0</v>
      </c>
      <c r="AY16" s="492">
        <v>0</v>
      </c>
      <c r="AZ16" s="488">
        <v>41</v>
      </c>
      <c r="BA16" s="491">
        <v>34.5</v>
      </c>
      <c r="BB16" s="489">
        <v>78</v>
      </c>
      <c r="BC16" s="491">
        <v>65.5</v>
      </c>
      <c r="BD16" s="529">
        <v>0</v>
      </c>
      <c r="BE16" s="492">
        <v>0</v>
      </c>
      <c r="BF16" s="488">
        <v>53</v>
      </c>
      <c r="BG16" s="491">
        <v>44.5</v>
      </c>
      <c r="BH16" s="489">
        <v>66</v>
      </c>
      <c r="BI16" s="491">
        <v>55.5</v>
      </c>
      <c r="BJ16" s="529">
        <v>0</v>
      </c>
      <c r="BK16" s="492">
        <v>0</v>
      </c>
    </row>
    <row r="17" spans="1:63" ht="20.100000000000001" customHeight="1" x14ac:dyDescent="0.2">
      <c r="A17" s="469" t="s">
        <v>162</v>
      </c>
      <c r="B17" s="470" t="s">
        <v>418</v>
      </c>
      <c r="C17" s="470" t="s">
        <v>127</v>
      </c>
      <c r="D17" s="488">
        <v>23</v>
      </c>
      <c r="E17" s="491">
        <v>48.9</v>
      </c>
      <c r="F17" s="489">
        <v>24</v>
      </c>
      <c r="G17" s="492">
        <v>51.1</v>
      </c>
      <c r="H17" s="488">
        <v>11</v>
      </c>
      <c r="I17" s="491">
        <v>32.4</v>
      </c>
      <c r="J17" s="489">
        <v>23</v>
      </c>
      <c r="K17" s="492">
        <v>67.599999999999994</v>
      </c>
      <c r="L17" s="488">
        <v>19</v>
      </c>
      <c r="M17" s="491">
        <v>41.3</v>
      </c>
      <c r="N17" s="489">
        <v>27</v>
      </c>
      <c r="O17" s="492">
        <v>58.7</v>
      </c>
      <c r="P17" s="488">
        <v>19</v>
      </c>
      <c r="Q17" s="491">
        <v>43.2</v>
      </c>
      <c r="R17" s="489">
        <v>25</v>
      </c>
      <c r="S17" s="491">
        <v>56.8</v>
      </c>
      <c r="T17" s="529">
        <v>0</v>
      </c>
      <c r="U17" s="492">
        <v>0</v>
      </c>
      <c r="V17" s="488">
        <v>20</v>
      </c>
      <c r="W17" s="491">
        <v>57.1</v>
      </c>
      <c r="X17" s="489">
        <v>15</v>
      </c>
      <c r="Y17" s="491">
        <v>42.9</v>
      </c>
      <c r="Z17" s="529">
        <v>0</v>
      </c>
      <c r="AA17" s="492">
        <v>0</v>
      </c>
      <c r="AB17" s="488">
        <v>21</v>
      </c>
      <c r="AC17" s="491">
        <v>47.7</v>
      </c>
      <c r="AD17" s="489">
        <v>23</v>
      </c>
      <c r="AE17" s="491">
        <v>52.3</v>
      </c>
      <c r="AF17" s="530">
        <v>0</v>
      </c>
      <c r="AG17" s="495">
        <v>0</v>
      </c>
      <c r="AH17" s="488">
        <v>20</v>
      </c>
      <c r="AI17" s="491">
        <v>46.5</v>
      </c>
      <c r="AJ17" s="489">
        <v>23</v>
      </c>
      <c r="AK17" s="491">
        <v>53.5</v>
      </c>
      <c r="AL17" s="529">
        <v>0</v>
      </c>
      <c r="AM17" s="492">
        <v>0</v>
      </c>
      <c r="AN17" s="488">
        <v>19</v>
      </c>
      <c r="AO17" s="491">
        <v>47.5</v>
      </c>
      <c r="AP17" s="489">
        <v>21</v>
      </c>
      <c r="AQ17" s="491">
        <v>52.5</v>
      </c>
      <c r="AR17" s="529">
        <v>0</v>
      </c>
      <c r="AS17" s="492">
        <v>0</v>
      </c>
      <c r="AT17" s="488">
        <v>26</v>
      </c>
      <c r="AU17" s="491">
        <v>50</v>
      </c>
      <c r="AV17" s="489">
        <v>26</v>
      </c>
      <c r="AW17" s="491">
        <v>50</v>
      </c>
      <c r="AX17" s="529">
        <v>0</v>
      </c>
      <c r="AY17" s="492">
        <v>0</v>
      </c>
      <c r="AZ17" s="488">
        <v>24</v>
      </c>
      <c r="BA17" s="491">
        <v>51.1</v>
      </c>
      <c r="BB17" s="489">
        <v>23</v>
      </c>
      <c r="BC17" s="491">
        <v>48.9</v>
      </c>
      <c r="BD17" s="529">
        <v>0</v>
      </c>
      <c r="BE17" s="492">
        <v>0</v>
      </c>
      <c r="BF17" s="488">
        <v>24</v>
      </c>
      <c r="BG17" s="491">
        <v>49</v>
      </c>
      <c r="BH17" s="489">
        <v>25</v>
      </c>
      <c r="BI17" s="491">
        <v>51</v>
      </c>
      <c r="BJ17" s="529">
        <v>0</v>
      </c>
      <c r="BK17" s="492">
        <v>0</v>
      </c>
    </row>
    <row r="18" spans="1:63" ht="20.100000000000001" customHeight="1" x14ac:dyDescent="0.2">
      <c r="A18" s="469" t="s">
        <v>166</v>
      </c>
      <c r="B18" s="470" t="s">
        <v>419</v>
      </c>
      <c r="C18" s="470" t="s">
        <v>132</v>
      </c>
      <c r="D18" s="488">
        <v>35</v>
      </c>
      <c r="E18" s="491">
        <v>46.7</v>
      </c>
      <c r="F18" s="489">
        <v>40</v>
      </c>
      <c r="G18" s="492">
        <v>53.3</v>
      </c>
      <c r="H18" s="488">
        <v>44</v>
      </c>
      <c r="I18" s="491">
        <v>55.7</v>
      </c>
      <c r="J18" s="489">
        <v>35</v>
      </c>
      <c r="K18" s="492">
        <v>44.3</v>
      </c>
      <c r="L18" s="488">
        <v>42</v>
      </c>
      <c r="M18" s="491">
        <v>52.5</v>
      </c>
      <c r="N18" s="489">
        <v>38</v>
      </c>
      <c r="O18" s="492">
        <v>47.5</v>
      </c>
      <c r="P18" s="488">
        <v>34</v>
      </c>
      <c r="Q18" s="491">
        <v>48.6</v>
      </c>
      <c r="R18" s="489">
        <v>36</v>
      </c>
      <c r="S18" s="491">
        <v>51.4</v>
      </c>
      <c r="T18" s="529">
        <v>0</v>
      </c>
      <c r="U18" s="492">
        <v>0</v>
      </c>
      <c r="V18" s="488">
        <v>33</v>
      </c>
      <c r="W18" s="491">
        <v>47.1</v>
      </c>
      <c r="X18" s="489">
        <v>37</v>
      </c>
      <c r="Y18" s="491">
        <v>52.9</v>
      </c>
      <c r="Z18" s="529">
        <v>0</v>
      </c>
      <c r="AA18" s="492">
        <v>0</v>
      </c>
      <c r="AB18" s="488">
        <v>29</v>
      </c>
      <c r="AC18" s="491">
        <v>45.3</v>
      </c>
      <c r="AD18" s="489">
        <v>35</v>
      </c>
      <c r="AE18" s="491">
        <v>54.7</v>
      </c>
      <c r="AF18" s="530">
        <v>0</v>
      </c>
      <c r="AG18" s="495">
        <v>0</v>
      </c>
      <c r="AH18" s="488">
        <v>32</v>
      </c>
      <c r="AI18" s="491">
        <v>43.8</v>
      </c>
      <c r="AJ18" s="489">
        <v>41</v>
      </c>
      <c r="AK18" s="491">
        <v>56.2</v>
      </c>
      <c r="AL18" s="529">
        <v>0</v>
      </c>
      <c r="AM18" s="492">
        <v>0</v>
      </c>
      <c r="AN18" s="488">
        <v>26</v>
      </c>
      <c r="AO18" s="491">
        <v>37.700000000000003</v>
      </c>
      <c r="AP18" s="489">
        <v>43</v>
      </c>
      <c r="AQ18" s="491">
        <v>62.3</v>
      </c>
      <c r="AR18" s="529">
        <v>0</v>
      </c>
      <c r="AS18" s="492">
        <v>0</v>
      </c>
      <c r="AT18" s="488">
        <v>22</v>
      </c>
      <c r="AU18" s="491">
        <v>33.299999999999997</v>
      </c>
      <c r="AV18" s="489">
        <v>44</v>
      </c>
      <c r="AW18" s="491">
        <v>66.7</v>
      </c>
      <c r="AX18" s="529">
        <v>0</v>
      </c>
      <c r="AY18" s="492">
        <v>0</v>
      </c>
      <c r="AZ18" s="488">
        <v>22</v>
      </c>
      <c r="BA18" s="491">
        <v>30.1</v>
      </c>
      <c r="BB18" s="489">
        <v>51</v>
      </c>
      <c r="BC18" s="491">
        <v>69.900000000000006</v>
      </c>
      <c r="BD18" s="529">
        <v>0</v>
      </c>
      <c r="BE18" s="492">
        <v>0</v>
      </c>
      <c r="BF18" s="488">
        <v>24</v>
      </c>
      <c r="BG18" s="491">
        <v>32.9</v>
      </c>
      <c r="BH18" s="489">
        <v>49</v>
      </c>
      <c r="BI18" s="491">
        <v>67.099999999999994</v>
      </c>
      <c r="BJ18" s="529">
        <v>0</v>
      </c>
      <c r="BK18" s="492">
        <v>0</v>
      </c>
    </row>
    <row r="19" spans="1:63" ht="20.100000000000001" customHeight="1" x14ac:dyDescent="0.2">
      <c r="A19" s="469" t="s">
        <v>171</v>
      </c>
      <c r="B19" s="470" t="s">
        <v>420</v>
      </c>
      <c r="C19" s="470" t="s">
        <v>127</v>
      </c>
      <c r="D19" s="488">
        <v>33</v>
      </c>
      <c r="E19" s="491">
        <v>39.299999999999997</v>
      </c>
      <c r="F19" s="489">
        <v>51</v>
      </c>
      <c r="G19" s="492">
        <v>60.7</v>
      </c>
      <c r="H19" s="488">
        <v>38</v>
      </c>
      <c r="I19" s="491">
        <v>48.1</v>
      </c>
      <c r="J19" s="489">
        <v>41</v>
      </c>
      <c r="K19" s="492">
        <v>51.9</v>
      </c>
      <c r="L19" s="488">
        <v>36</v>
      </c>
      <c r="M19" s="491">
        <v>43.9</v>
      </c>
      <c r="N19" s="489">
        <v>46</v>
      </c>
      <c r="O19" s="492">
        <v>56.1</v>
      </c>
      <c r="P19" s="488">
        <v>36</v>
      </c>
      <c r="Q19" s="491">
        <v>45.6</v>
      </c>
      <c r="R19" s="489">
        <v>43</v>
      </c>
      <c r="S19" s="491">
        <v>54.4</v>
      </c>
      <c r="T19" s="529">
        <v>0</v>
      </c>
      <c r="U19" s="492">
        <v>0</v>
      </c>
      <c r="V19" s="488">
        <v>34</v>
      </c>
      <c r="W19" s="491">
        <v>43.6</v>
      </c>
      <c r="X19" s="489">
        <v>44</v>
      </c>
      <c r="Y19" s="491">
        <v>56.4</v>
      </c>
      <c r="Z19" s="529">
        <v>0</v>
      </c>
      <c r="AA19" s="492">
        <v>0</v>
      </c>
      <c r="AB19" s="488">
        <v>44</v>
      </c>
      <c r="AC19" s="491">
        <v>47.8</v>
      </c>
      <c r="AD19" s="489">
        <v>48</v>
      </c>
      <c r="AE19" s="491">
        <v>52.2</v>
      </c>
      <c r="AF19" s="530">
        <v>0</v>
      </c>
      <c r="AG19" s="495">
        <v>0</v>
      </c>
      <c r="AH19" s="488">
        <v>35</v>
      </c>
      <c r="AI19" s="491">
        <v>38.5</v>
      </c>
      <c r="AJ19" s="489">
        <v>56</v>
      </c>
      <c r="AK19" s="491">
        <v>61.5</v>
      </c>
      <c r="AL19" s="529">
        <v>0</v>
      </c>
      <c r="AM19" s="492">
        <v>0</v>
      </c>
      <c r="AN19" s="488">
        <v>36</v>
      </c>
      <c r="AO19" s="491">
        <v>38.299999999999997</v>
      </c>
      <c r="AP19" s="489">
        <v>58</v>
      </c>
      <c r="AQ19" s="491">
        <v>61.7</v>
      </c>
      <c r="AR19" s="529">
        <v>0</v>
      </c>
      <c r="AS19" s="492">
        <v>0</v>
      </c>
      <c r="AT19" s="488">
        <v>44</v>
      </c>
      <c r="AU19" s="491">
        <v>50</v>
      </c>
      <c r="AV19" s="489">
        <v>44</v>
      </c>
      <c r="AW19" s="491">
        <v>50</v>
      </c>
      <c r="AX19" s="529">
        <v>0</v>
      </c>
      <c r="AY19" s="492">
        <v>0</v>
      </c>
      <c r="AZ19" s="488">
        <v>37</v>
      </c>
      <c r="BA19" s="491">
        <v>42.5</v>
      </c>
      <c r="BB19" s="489">
        <v>50</v>
      </c>
      <c r="BC19" s="491">
        <v>57.5</v>
      </c>
      <c r="BD19" s="529">
        <v>0</v>
      </c>
      <c r="BE19" s="492">
        <v>0</v>
      </c>
      <c r="BF19" s="488">
        <v>31</v>
      </c>
      <c r="BG19" s="491">
        <v>35.200000000000003</v>
      </c>
      <c r="BH19" s="489">
        <v>57</v>
      </c>
      <c r="BI19" s="491">
        <v>64.8</v>
      </c>
      <c r="BJ19" s="529">
        <v>0</v>
      </c>
      <c r="BK19" s="492">
        <v>0</v>
      </c>
    </row>
    <row r="20" spans="1:63" ht="20.100000000000001" customHeight="1" x14ac:dyDescent="0.2">
      <c r="A20" s="469" t="s">
        <v>171</v>
      </c>
      <c r="B20" s="470" t="s">
        <v>421</v>
      </c>
      <c r="C20" s="470" t="s">
        <v>132</v>
      </c>
      <c r="D20" s="488">
        <v>65</v>
      </c>
      <c r="E20" s="491">
        <v>47.8</v>
      </c>
      <c r="F20" s="489">
        <v>71</v>
      </c>
      <c r="G20" s="492">
        <v>52.2</v>
      </c>
      <c r="H20" s="488">
        <v>58</v>
      </c>
      <c r="I20" s="491">
        <v>42.3</v>
      </c>
      <c r="J20" s="489">
        <v>79</v>
      </c>
      <c r="K20" s="492">
        <v>57.7</v>
      </c>
      <c r="L20" s="488">
        <v>57</v>
      </c>
      <c r="M20" s="491">
        <v>45.2</v>
      </c>
      <c r="N20" s="489">
        <v>69</v>
      </c>
      <c r="O20" s="492">
        <v>54.8</v>
      </c>
      <c r="P20" s="488">
        <v>56</v>
      </c>
      <c r="Q20" s="491">
        <v>43.4</v>
      </c>
      <c r="R20" s="489">
        <v>73</v>
      </c>
      <c r="S20" s="491">
        <v>56.6</v>
      </c>
      <c r="T20" s="529">
        <v>0</v>
      </c>
      <c r="U20" s="492">
        <v>0</v>
      </c>
      <c r="V20" s="488">
        <v>55</v>
      </c>
      <c r="W20" s="491">
        <v>45.5</v>
      </c>
      <c r="X20" s="489">
        <v>66</v>
      </c>
      <c r="Y20" s="491">
        <v>54.5</v>
      </c>
      <c r="Z20" s="529">
        <v>0</v>
      </c>
      <c r="AA20" s="492">
        <v>0</v>
      </c>
      <c r="AB20" s="488">
        <v>66</v>
      </c>
      <c r="AC20" s="491">
        <v>53.2</v>
      </c>
      <c r="AD20" s="489">
        <v>58</v>
      </c>
      <c r="AE20" s="491">
        <v>46.8</v>
      </c>
      <c r="AF20" s="530">
        <v>0</v>
      </c>
      <c r="AG20" s="495">
        <v>0</v>
      </c>
      <c r="AH20" s="488">
        <v>57</v>
      </c>
      <c r="AI20" s="491">
        <v>45.6</v>
      </c>
      <c r="AJ20" s="489">
        <v>68</v>
      </c>
      <c r="AK20" s="491">
        <v>54.4</v>
      </c>
      <c r="AL20" s="529">
        <v>0</v>
      </c>
      <c r="AM20" s="492">
        <v>0</v>
      </c>
      <c r="AN20" s="488">
        <v>61</v>
      </c>
      <c r="AO20" s="491">
        <v>48.4</v>
      </c>
      <c r="AP20" s="489">
        <v>65</v>
      </c>
      <c r="AQ20" s="491">
        <v>51.6</v>
      </c>
      <c r="AR20" s="529">
        <v>0</v>
      </c>
      <c r="AS20" s="492">
        <v>0</v>
      </c>
      <c r="AT20" s="488">
        <v>63</v>
      </c>
      <c r="AU20" s="491">
        <v>52.9</v>
      </c>
      <c r="AV20" s="489">
        <v>56</v>
      </c>
      <c r="AW20" s="491">
        <v>47.1</v>
      </c>
      <c r="AX20" s="529">
        <v>0</v>
      </c>
      <c r="AY20" s="492">
        <v>0</v>
      </c>
      <c r="AZ20" s="488">
        <v>53</v>
      </c>
      <c r="BA20" s="491">
        <v>40.799999999999997</v>
      </c>
      <c r="BB20" s="489">
        <v>77</v>
      </c>
      <c r="BC20" s="491">
        <v>59.2</v>
      </c>
      <c r="BD20" s="529">
        <v>0</v>
      </c>
      <c r="BE20" s="492">
        <v>0</v>
      </c>
      <c r="BF20" s="488">
        <v>50</v>
      </c>
      <c r="BG20" s="491">
        <v>40.299999999999997</v>
      </c>
      <c r="BH20" s="489">
        <v>74</v>
      </c>
      <c r="BI20" s="491">
        <v>59.7</v>
      </c>
      <c r="BJ20" s="529">
        <v>0</v>
      </c>
      <c r="BK20" s="492">
        <v>0</v>
      </c>
    </row>
    <row r="21" spans="1:63" ht="20.100000000000001" customHeight="1" x14ac:dyDescent="0.2">
      <c r="A21" s="469" t="s">
        <v>171</v>
      </c>
      <c r="B21" s="470" t="s">
        <v>763</v>
      </c>
      <c r="C21" s="470" t="s">
        <v>132</v>
      </c>
      <c r="D21" s="488" t="s">
        <v>496</v>
      </c>
      <c r="E21" s="491" t="s">
        <v>496</v>
      </c>
      <c r="F21" s="489" t="s">
        <v>496</v>
      </c>
      <c r="G21" s="492" t="s">
        <v>496</v>
      </c>
      <c r="H21" s="488" t="s">
        <v>496</v>
      </c>
      <c r="I21" s="491" t="s">
        <v>496</v>
      </c>
      <c r="J21" s="489" t="s">
        <v>496</v>
      </c>
      <c r="K21" s="492" t="s">
        <v>496</v>
      </c>
      <c r="L21" s="488" t="s">
        <v>496</v>
      </c>
      <c r="M21" s="491" t="s">
        <v>496</v>
      </c>
      <c r="N21" s="489" t="s">
        <v>496</v>
      </c>
      <c r="O21" s="492" t="s">
        <v>496</v>
      </c>
      <c r="P21" s="488" t="s">
        <v>496</v>
      </c>
      <c r="Q21" s="491" t="s">
        <v>496</v>
      </c>
      <c r="R21" s="489" t="s">
        <v>496</v>
      </c>
      <c r="S21" s="491" t="s">
        <v>496</v>
      </c>
      <c r="T21" s="529">
        <v>0</v>
      </c>
      <c r="U21" s="491" t="s">
        <v>496</v>
      </c>
      <c r="V21" s="488">
        <v>43</v>
      </c>
      <c r="W21" s="491">
        <v>43</v>
      </c>
      <c r="X21" s="489">
        <v>57</v>
      </c>
      <c r="Y21" s="491">
        <v>57</v>
      </c>
      <c r="Z21" s="529">
        <v>0</v>
      </c>
      <c r="AA21" s="492">
        <v>0</v>
      </c>
      <c r="AB21" s="488">
        <v>59</v>
      </c>
      <c r="AC21" s="491">
        <v>59</v>
      </c>
      <c r="AD21" s="489">
        <v>41</v>
      </c>
      <c r="AE21" s="491">
        <v>41</v>
      </c>
      <c r="AF21" s="530">
        <v>0</v>
      </c>
      <c r="AG21" s="495">
        <v>0</v>
      </c>
      <c r="AH21" s="488">
        <v>60</v>
      </c>
      <c r="AI21" s="491">
        <v>60</v>
      </c>
      <c r="AJ21" s="489">
        <v>40</v>
      </c>
      <c r="AK21" s="491">
        <v>40</v>
      </c>
      <c r="AL21" s="529">
        <v>0</v>
      </c>
      <c r="AM21" s="492">
        <v>0</v>
      </c>
      <c r="AN21" s="488">
        <v>49</v>
      </c>
      <c r="AO21" s="491">
        <v>49</v>
      </c>
      <c r="AP21" s="489">
        <v>51</v>
      </c>
      <c r="AQ21" s="491">
        <v>51</v>
      </c>
      <c r="AR21" s="529">
        <v>0</v>
      </c>
      <c r="AS21" s="492">
        <v>0</v>
      </c>
      <c r="AT21" s="488">
        <v>50</v>
      </c>
      <c r="AU21" s="491">
        <v>51.5</v>
      </c>
      <c r="AV21" s="489">
        <v>47</v>
      </c>
      <c r="AW21" s="491">
        <v>48.5</v>
      </c>
      <c r="AX21" s="529">
        <v>0</v>
      </c>
      <c r="AY21" s="492">
        <v>0</v>
      </c>
      <c r="AZ21" s="488">
        <v>60</v>
      </c>
      <c r="BA21" s="491">
        <v>57.7</v>
      </c>
      <c r="BB21" s="489">
        <v>44</v>
      </c>
      <c r="BC21" s="491">
        <v>42.3</v>
      </c>
      <c r="BD21" s="529">
        <v>0</v>
      </c>
      <c r="BE21" s="492">
        <v>0</v>
      </c>
      <c r="BF21" s="488">
        <v>53</v>
      </c>
      <c r="BG21" s="491">
        <v>52</v>
      </c>
      <c r="BH21" s="489">
        <v>49</v>
      </c>
      <c r="BI21" s="491">
        <v>48</v>
      </c>
      <c r="BJ21" s="529">
        <v>0</v>
      </c>
      <c r="BK21" s="492">
        <v>0</v>
      </c>
    </row>
    <row r="22" spans="1:63" ht="20.100000000000001" customHeight="1" x14ac:dyDescent="0.2">
      <c r="A22" s="469" t="s">
        <v>177</v>
      </c>
      <c r="B22" s="470" t="s">
        <v>423</v>
      </c>
      <c r="C22" s="470" t="s">
        <v>127</v>
      </c>
      <c r="D22" s="488">
        <v>34</v>
      </c>
      <c r="E22" s="491">
        <v>51.5</v>
      </c>
      <c r="F22" s="489">
        <v>32</v>
      </c>
      <c r="G22" s="492">
        <v>48.5</v>
      </c>
      <c r="H22" s="488">
        <v>34</v>
      </c>
      <c r="I22" s="491">
        <v>54.8</v>
      </c>
      <c r="J22" s="489">
        <v>28</v>
      </c>
      <c r="K22" s="492">
        <v>45.2</v>
      </c>
      <c r="L22" s="488">
        <v>41</v>
      </c>
      <c r="M22" s="491">
        <v>55.4</v>
      </c>
      <c r="N22" s="489">
        <v>33</v>
      </c>
      <c r="O22" s="492">
        <v>44.6</v>
      </c>
      <c r="P22" s="488">
        <v>40</v>
      </c>
      <c r="Q22" s="491">
        <v>52.6</v>
      </c>
      <c r="R22" s="489">
        <v>36</v>
      </c>
      <c r="S22" s="491">
        <v>47.4</v>
      </c>
      <c r="T22" s="529">
        <v>0</v>
      </c>
      <c r="U22" s="492">
        <v>0</v>
      </c>
      <c r="V22" s="488">
        <v>43</v>
      </c>
      <c r="W22" s="491">
        <v>58.1</v>
      </c>
      <c r="X22" s="489">
        <v>31</v>
      </c>
      <c r="Y22" s="491">
        <v>41.9</v>
      </c>
      <c r="Z22" s="529">
        <v>0</v>
      </c>
      <c r="AA22" s="492">
        <v>0</v>
      </c>
      <c r="AB22" s="488">
        <v>46</v>
      </c>
      <c r="AC22" s="491">
        <v>57.5</v>
      </c>
      <c r="AD22" s="489">
        <v>34</v>
      </c>
      <c r="AE22" s="491">
        <v>42.5</v>
      </c>
      <c r="AF22" s="530">
        <v>0</v>
      </c>
      <c r="AG22" s="495">
        <v>0</v>
      </c>
      <c r="AH22" s="488">
        <v>45</v>
      </c>
      <c r="AI22" s="491">
        <v>55.6</v>
      </c>
      <c r="AJ22" s="489">
        <v>36</v>
      </c>
      <c r="AK22" s="491">
        <v>44.4</v>
      </c>
      <c r="AL22" s="529">
        <v>0</v>
      </c>
      <c r="AM22" s="492">
        <v>0</v>
      </c>
      <c r="AN22" s="488">
        <v>47</v>
      </c>
      <c r="AO22" s="491">
        <v>54.7</v>
      </c>
      <c r="AP22" s="489">
        <v>39</v>
      </c>
      <c r="AQ22" s="491">
        <v>45.3</v>
      </c>
      <c r="AR22" s="529">
        <v>0</v>
      </c>
      <c r="AS22" s="492">
        <v>0</v>
      </c>
      <c r="AT22" s="488">
        <v>42</v>
      </c>
      <c r="AU22" s="491">
        <v>47.2</v>
      </c>
      <c r="AV22" s="489">
        <v>47</v>
      </c>
      <c r="AW22" s="491">
        <v>52.8</v>
      </c>
      <c r="AX22" s="529">
        <v>0</v>
      </c>
      <c r="AY22" s="492">
        <v>0</v>
      </c>
      <c r="AZ22" s="488">
        <v>54</v>
      </c>
      <c r="BA22" s="491">
        <v>56.8</v>
      </c>
      <c r="BB22" s="489">
        <v>41</v>
      </c>
      <c r="BC22" s="491">
        <v>43.2</v>
      </c>
      <c r="BD22" s="529">
        <v>0</v>
      </c>
      <c r="BE22" s="492">
        <v>0</v>
      </c>
      <c r="BF22" s="488">
        <v>42</v>
      </c>
      <c r="BG22" s="491">
        <v>47.2</v>
      </c>
      <c r="BH22" s="489">
        <v>46</v>
      </c>
      <c r="BI22" s="491">
        <v>51.7</v>
      </c>
      <c r="BJ22" s="529">
        <v>1</v>
      </c>
      <c r="BK22" s="492">
        <v>1.1000000000000001</v>
      </c>
    </row>
    <row r="23" spans="1:63" ht="20.100000000000001" customHeight="1" x14ac:dyDescent="0.2">
      <c r="A23" s="469" t="s">
        <v>181</v>
      </c>
      <c r="B23" s="470" t="s">
        <v>424</v>
      </c>
      <c r="C23" s="470" t="s">
        <v>127</v>
      </c>
      <c r="D23" s="488">
        <v>30</v>
      </c>
      <c r="E23" s="491">
        <v>65.2</v>
      </c>
      <c r="F23" s="489">
        <v>16</v>
      </c>
      <c r="G23" s="492">
        <v>34.799999999999997</v>
      </c>
      <c r="H23" s="488">
        <v>28</v>
      </c>
      <c r="I23" s="491">
        <v>62.2</v>
      </c>
      <c r="J23" s="489">
        <v>17</v>
      </c>
      <c r="K23" s="492">
        <v>37.799999999999997</v>
      </c>
      <c r="L23" s="488">
        <v>29</v>
      </c>
      <c r="M23" s="491">
        <v>56.9</v>
      </c>
      <c r="N23" s="489">
        <v>22</v>
      </c>
      <c r="O23" s="492">
        <v>43.1</v>
      </c>
      <c r="P23" s="488">
        <v>26</v>
      </c>
      <c r="Q23" s="491">
        <v>57.8</v>
      </c>
      <c r="R23" s="489">
        <v>19</v>
      </c>
      <c r="S23" s="491">
        <v>42.2</v>
      </c>
      <c r="T23" s="529">
        <v>0</v>
      </c>
      <c r="U23" s="492">
        <v>0</v>
      </c>
      <c r="V23" s="488">
        <v>29</v>
      </c>
      <c r="W23" s="491">
        <v>59.2</v>
      </c>
      <c r="X23" s="489">
        <v>20</v>
      </c>
      <c r="Y23" s="491">
        <v>40.799999999999997</v>
      </c>
      <c r="Z23" s="529">
        <v>0</v>
      </c>
      <c r="AA23" s="492">
        <v>0</v>
      </c>
      <c r="AB23" s="488">
        <v>33</v>
      </c>
      <c r="AC23" s="491">
        <v>63.5</v>
      </c>
      <c r="AD23" s="489">
        <v>19</v>
      </c>
      <c r="AE23" s="491">
        <v>36.5</v>
      </c>
      <c r="AF23" s="530">
        <v>0</v>
      </c>
      <c r="AG23" s="495">
        <v>0</v>
      </c>
      <c r="AH23" s="488">
        <v>28</v>
      </c>
      <c r="AI23" s="491">
        <v>53.8</v>
      </c>
      <c r="AJ23" s="489">
        <v>24</v>
      </c>
      <c r="AK23" s="491">
        <v>46.2</v>
      </c>
      <c r="AL23" s="529">
        <v>0</v>
      </c>
      <c r="AM23" s="492">
        <v>0</v>
      </c>
      <c r="AN23" s="488">
        <v>35</v>
      </c>
      <c r="AO23" s="491">
        <v>60.3</v>
      </c>
      <c r="AP23" s="489">
        <v>23</v>
      </c>
      <c r="AQ23" s="491">
        <v>39.700000000000003</v>
      </c>
      <c r="AR23" s="529">
        <v>0</v>
      </c>
      <c r="AS23" s="492">
        <v>0</v>
      </c>
      <c r="AT23" s="488">
        <v>23</v>
      </c>
      <c r="AU23" s="491">
        <v>41.1</v>
      </c>
      <c r="AV23" s="489">
        <v>33</v>
      </c>
      <c r="AW23" s="491">
        <v>58.9</v>
      </c>
      <c r="AX23" s="529">
        <v>0</v>
      </c>
      <c r="AY23" s="492">
        <v>0</v>
      </c>
      <c r="AZ23" s="488">
        <v>26</v>
      </c>
      <c r="BA23" s="491">
        <v>46.4</v>
      </c>
      <c r="BB23" s="489">
        <v>30</v>
      </c>
      <c r="BC23" s="491">
        <v>53.6</v>
      </c>
      <c r="BD23" s="529">
        <v>0</v>
      </c>
      <c r="BE23" s="492">
        <v>0</v>
      </c>
      <c r="BF23" s="488">
        <v>29</v>
      </c>
      <c r="BG23" s="491">
        <v>52.7</v>
      </c>
      <c r="BH23" s="489">
        <v>26</v>
      </c>
      <c r="BI23" s="491">
        <v>47.3</v>
      </c>
      <c r="BJ23" s="529">
        <v>0</v>
      </c>
      <c r="BK23" s="492">
        <v>0</v>
      </c>
    </row>
    <row r="24" spans="1:63" ht="20.100000000000001" customHeight="1" x14ac:dyDescent="0.2">
      <c r="A24" s="469" t="s">
        <v>181</v>
      </c>
      <c r="B24" s="470" t="s">
        <v>425</v>
      </c>
      <c r="C24" s="470" t="s">
        <v>127</v>
      </c>
      <c r="D24" s="488">
        <v>50</v>
      </c>
      <c r="E24" s="491">
        <v>55.6</v>
      </c>
      <c r="F24" s="489">
        <v>40</v>
      </c>
      <c r="G24" s="492">
        <v>44.4</v>
      </c>
      <c r="H24" s="488">
        <v>44</v>
      </c>
      <c r="I24" s="491">
        <v>44.4</v>
      </c>
      <c r="J24" s="489">
        <v>55</v>
      </c>
      <c r="K24" s="492">
        <v>55.6</v>
      </c>
      <c r="L24" s="488">
        <v>46</v>
      </c>
      <c r="M24" s="491">
        <v>44.2</v>
      </c>
      <c r="N24" s="489">
        <v>58</v>
      </c>
      <c r="O24" s="492">
        <v>55.8</v>
      </c>
      <c r="P24" s="488">
        <v>49</v>
      </c>
      <c r="Q24" s="491">
        <v>47.1</v>
      </c>
      <c r="R24" s="489">
        <v>55</v>
      </c>
      <c r="S24" s="491">
        <v>52.9</v>
      </c>
      <c r="T24" s="529">
        <v>0</v>
      </c>
      <c r="U24" s="492">
        <v>0</v>
      </c>
      <c r="V24" s="488">
        <v>52</v>
      </c>
      <c r="W24" s="491">
        <v>48.6</v>
      </c>
      <c r="X24" s="489">
        <v>55</v>
      </c>
      <c r="Y24" s="491">
        <v>51.4</v>
      </c>
      <c r="Z24" s="529">
        <v>0</v>
      </c>
      <c r="AA24" s="492">
        <v>0</v>
      </c>
      <c r="AB24" s="488">
        <v>44</v>
      </c>
      <c r="AC24" s="491">
        <v>44.4</v>
      </c>
      <c r="AD24" s="489">
        <v>55</v>
      </c>
      <c r="AE24" s="491">
        <v>55.6</v>
      </c>
      <c r="AF24" s="530">
        <v>0</v>
      </c>
      <c r="AG24" s="495">
        <v>0</v>
      </c>
      <c r="AH24" s="488">
        <v>48</v>
      </c>
      <c r="AI24" s="491">
        <v>45.7</v>
      </c>
      <c r="AJ24" s="489">
        <v>57</v>
      </c>
      <c r="AK24" s="491">
        <v>54.3</v>
      </c>
      <c r="AL24" s="529">
        <v>0</v>
      </c>
      <c r="AM24" s="492">
        <v>0</v>
      </c>
      <c r="AN24" s="488">
        <v>45</v>
      </c>
      <c r="AO24" s="491">
        <v>44.6</v>
      </c>
      <c r="AP24" s="489">
        <v>56</v>
      </c>
      <c r="AQ24" s="491">
        <v>55.4</v>
      </c>
      <c r="AR24" s="529">
        <v>0</v>
      </c>
      <c r="AS24" s="492">
        <v>0</v>
      </c>
      <c r="AT24" s="488">
        <v>42</v>
      </c>
      <c r="AU24" s="491">
        <v>35.9</v>
      </c>
      <c r="AV24" s="489">
        <v>74</v>
      </c>
      <c r="AW24" s="491">
        <v>63.2</v>
      </c>
      <c r="AX24" s="529">
        <v>1</v>
      </c>
      <c r="AY24" s="492">
        <v>0.9</v>
      </c>
      <c r="AZ24" s="488">
        <v>53</v>
      </c>
      <c r="BA24" s="491">
        <v>43.8</v>
      </c>
      <c r="BB24" s="489">
        <v>68</v>
      </c>
      <c r="BC24" s="491">
        <v>56.2</v>
      </c>
      <c r="BD24" s="529">
        <v>0</v>
      </c>
      <c r="BE24" s="492">
        <v>0</v>
      </c>
      <c r="BF24" s="488">
        <v>45</v>
      </c>
      <c r="BG24" s="491">
        <v>37.799999999999997</v>
      </c>
      <c r="BH24" s="489">
        <v>74</v>
      </c>
      <c r="BI24" s="491">
        <v>62.2</v>
      </c>
      <c r="BJ24" s="529">
        <v>0</v>
      </c>
      <c r="BK24" s="492">
        <v>0</v>
      </c>
    </row>
    <row r="25" spans="1:63" ht="20.100000000000001" customHeight="1" x14ac:dyDescent="0.2">
      <c r="A25" s="469" t="s">
        <v>181</v>
      </c>
      <c r="B25" s="470" t="s">
        <v>799</v>
      </c>
      <c r="C25" s="470" t="s">
        <v>132</v>
      </c>
      <c r="D25" s="488" t="s">
        <v>496</v>
      </c>
      <c r="E25" s="491" t="s">
        <v>496</v>
      </c>
      <c r="F25" s="489" t="s">
        <v>496</v>
      </c>
      <c r="G25" s="492" t="s">
        <v>496</v>
      </c>
      <c r="H25" s="488" t="s">
        <v>496</v>
      </c>
      <c r="I25" s="491" t="s">
        <v>496</v>
      </c>
      <c r="J25" s="489" t="s">
        <v>496</v>
      </c>
      <c r="K25" s="492" t="s">
        <v>496</v>
      </c>
      <c r="L25" s="488" t="s">
        <v>496</v>
      </c>
      <c r="M25" s="491" t="s">
        <v>496</v>
      </c>
      <c r="N25" s="489" t="s">
        <v>496</v>
      </c>
      <c r="O25" s="492" t="s">
        <v>496</v>
      </c>
      <c r="P25" s="488">
        <v>82</v>
      </c>
      <c r="Q25" s="491">
        <v>64.599999999999994</v>
      </c>
      <c r="R25" s="489">
        <v>45</v>
      </c>
      <c r="S25" s="491">
        <v>35.4</v>
      </c>
      <c r="T25" s="529">
        <v>0</v>
      </c>
      <c r="U25" s="492">
        <v>0</v>
      </c>
      <c r="V25" s="488">
        <v>69</v>
      </c>
      <c r="W25" s="491">
        <v>55.6</v>
      </c>
      <c r="X25" s="489">
        <v>55</v>
      </c>
      <c r="Y25" s="491">
        <v>44.4</v>
      </c>
      <c r="Z25" s="529">
        <v>0</v>
      </c>
      <c r="AA25" s="492">
        <v>0</v>
      </c>
      <c r="AB25" s="488">
        <v>71</v>
      </c>
      <c r="AC25" s="491">
        <v>57.3</v>
      </c>
      <c r="AD25" s="489">
        <v>53</v>
      </c>
      <c r="AE25" s="491">
        <v>42.7</v>
      </c>
      <c r="AF25" s="530">
        <v>0</v>
      </c>
      <c r="AG25" s="495">
        <v>0</v>
      </c>
      <c r="AH25" s="488">
        <v>66</v>
      </c>
      <c r="AI25" s="491">
        <v>52.4</v>
      </c>
      <c r="AJ25" s="489">
        <v>60</v>
      </c>
      <c r="AK25" s="491">
        <v>47.6</v>
      </c>
      <c r="AL25" s="529">
        <v>0</v>
      </c>
      <c r="AM25" s="492">
        <v>0</v>
      </c>
      <c r="AN25" s="488">
        <v>79</v>
      </c>
      <c r="AO25" s="491">
        <v>61.2</v>
      </c>
      <c r="AP25" s="489">
        <v>50</v>
      </c>
      <c r="AQ25" s="491">
        <v>38.799999999999997</v>
      </c>
      <c r="AR25" s="529">
        <v>0</v>
      </c>
      <c r="AS25" s="492">
        <v>0</v>
      </c>
      <c r="AT25" s="488">
        <v>65</v>
      </c>
      <c r="AU25" s="491">
        <v>49.6</v>
      </c>
      <c r="AV25" s="489">
        <v>66</v>
      </c>
      <c r="AW25" s="491">
        <v>50.4</v>
      </c>
      <c r="AX25" s="529">
        <v>0</v>
      </c>
      <c r="AY25" s="492">
        <v>0</v>
      </c>
      <c r="AZ25" s="488">
        <v>69</v>
      </c>
      <c r="BA25" s="491">
        <v>53.1</v>
      </c>
      <c r="BB25" s="489">
        <v>61</v>
      </c>
      <c r="BC25" s="491">
        <v>46.9</v>
      </c>
      <c r="BD25" s="529">
        <v>0</v>
      </c>
      <c r="BE25" s="492">
        <v>0</v>
      </c>
      <c r="BF25" s="488">
        <v>69</v>
      </c>
      <c r="BG25" s="491">
        <v>53.1</v>
      </c>
      <c r="BH25" s="489">
        <v>61</v>
      </c>
      <c r="BI25" s="491">
        <v>46.9</v>
      </c>
      <c r="BJ25" s="529">
        <v>0</v>
      </c>
      <c r="BK25" s="492">
        <v>0</v>
      </c>
    </row>
    <row r="26" spans="1:63" ht="20.100000000000001" customHeight="1" x14ac:dyDescent="0.2">
      <c r="A26" s="469" t="s">
        <v>188</v>
      </c>
      <c r="B26" s="470" t="s">
        <v>427</v>
      </c>
      <c r="C26" s="470" t="s">
        <v>127</v>
      </c>
      <c r="D26" s="488">
        <v>66</v>
      </c>
      <c r="E26" s="491">
        <v>64.7</v>
      </c>
      <c r="F26" s="489">
        <v>36</v>
      </c>
      <c r="G26" s="492">
        <v>35.299999999999997</v>
      </c>
      <c r="H26" s="488">
        <v>64</v>
      </c>
      <c r="I26" s="491">
        <v>61</v>
      </c>
      <c r="J26" s="489">
        <v>41</v>
      </c>
      <c r="K26" s="492">
        <v>39</v>
      </c>
      <c r="L26" s="488">
        <v>60</v>
      </c>
      <c r="M26" s="491">
        <v>58.3</v>
      </c>
      <c r="N26" s="489">
        <v>43</v>
      </c>
      <c r="O26" s="492">
        <v>41.7</v>
      </c>
      <c r="P26" s="488">
        <v>61</v>
      </c>
      <c r="Q26" s="491">
        <v>50.4</v>
      </c>
      <c r="R26" s="489">
        <v>60</v>
      </c>
      <c r="S26" s="491">
        <v>49.6</v>
      </c>
      <c r="T26" s="529">
        <v>0</v>
      </c>
      <c r="U26" s="492">
        <v>0</v>
      </c>
      <c r="V26" s="488">
        <v>49</v>
      </c>
      <c r="W26" s="491">
        <v>43.4</v>
      </c>
      <c r="X26" s="489">
        <v>64</v>
      </c>
      <c r="Y26" s="491">
        <v>56.6</v>
      </c>
      <c r="Z26" s="529">
        <v>0</v>
      </c>
      <c r="AA26" s="492">
        <v>0</v>
      </c>
      <c r="AB26" s="488">
        <v>51</v>
      </c>
      <c r="AC26" s="491">
        <v>46.8</v>
      </c>
      <c r="AD26" s="489">
        <v>58</v>
      </c>
      <c r="AE26" s="491">
        <v>53.2</v>
      </c>
      <c r="AF26" s="530">
        <v>0</v>
      </c>
      <c r="AG26" s="495">
        <v>0</v>
      </c>
      <c r="AH26" s="488">
        <v>60</v>
      </c>
      <c r="AI26" s="491">
        <v>50.8</v>
      </c>
      <c r="AJ26" s="489">
        <v>58</v>
      </c>
      <c r="AK26" s="491">
        <v>49.2</v>
      </c>
      <c r="AL26" s="529">
        <v>0</v>
      </c>
      <c r="AM26" s="492">
        <v>0</v>
      </c>
      <c r="AN26" s="488">
        <v>54</v>
      </c>
      <c r="AO26" s="491">
        <v>47.4</v>
      </c>
      <c r="AP26" s="489">
        <v>60</v>
      </c>
      <c r="AQ26" s="491">
        <v>52.6</v>
      </c>
      <c r="AR26" s="529">
        <v>0</v>
      </c>
      <c r="AS26" s="492">
        <v>0</v>
      </c>
      <c r="AT26" s="488">
        <v>63</v>
      </c>
      <c r="AU26" s="491">
        <v>52.5</v>
      </c>
      <c r="AV26" s="489">
        <v>57</v>
      </c>
      <c r="AW26" s="491">
        <v>47.5</v>
      </c>
      <c r="AX26" s="529">
        <v>0</v>
      </c>
      <c r="AY26" s="492">
        <v>0</v>
      </c>
      <c r="AZ26" s="488">
        <v>54</v>
      </c>
      <c r="BA26" s="491">
        <v>47</v>
      </c>
      <c r="BB26" s="489">
        <v>61</v>
      </c>
      <c r="BC26" s="491">
        <v>53</v>
      </c>
      <c r="BD26" s="529">
        <v>0</v>
      </c>
      <c r="BE26" s="492">
        <v>0</v>
      </c>
      <c r="BF26" s="488">
        <v>47</v>
      </c>
      <c r="BG26" s="491">
        <v>39.799999999999997</v>
      </c>
      <c r="BH26" s="489">
        <v>71</v>
      </c>
      <c r="BI26" s="491">
        <v>60.2</v>
      </c>
      <c r="BJ26" s="529">
        <v>0</v>
      </c>
      <c r="BK26" s="492">
        <v>0</v>
      </c>
    </row>
    <row r="27" spans="1:63" ht="20.100000000000001" customHeight="1" x14ac:dyDescent="0.2">
      <c r="A27" s="469" t="s">
        <v>192</v>
      </c>
      <c r="B27" s="470" t="s">
        <v>428</v>
      </c>
      <c r="C27" s="470" t="s">
        <v>127</v>
      </c>
      <c r="D27" s="488">
        <v>45</v>
      </c>
      <c r="E27" s="491">
        <v>60</v>
      </c>
      <c r="F27" s="489">
        <v>30</v>
      </c>
      <c r="G27" s="492">
        <v>40</v>
      </c>
      <c r="H27" s="488">
        <v>42</v>
      </c>
      <c r="I27" s="491">
        <v>58.3</v>
      </c>
      <c r="J27" s="489">
        <v>30</v>
      </c>
      <c r="K27" s="492">
        <v>41.7</v>
      </c>
      <c r="L27" s="488">
        <v>38</v>
      </c>
      <c r="M27" s="491">
        <v>51.4</v>
      </c>
      <c r="N27" s="489">
        <v>36</v>
      </c>
      <c r="O27" s="492">
        <v>48.6</v>
      </c>
      <c r="P27" s="488">
        <v>48</v>
      </c>
      <c r="Q27" s="491">
        <v>57.1</v>
      </c>
      <c r="R27" s="489">
        <v>36</v>
      </c>
      <c r="S27" s="491">
        <v>42.9</v>
      </c>
      <c r="T27" s="529">
        <v>0</v>
      </c>
      <c r="U27" s="492">
        <v>0</v>
      </c>
      <c r="V27" s="488">
        <v>44</v>
      </c>
      <c r="W27" s="491">
        <v>56.4</v>
      </c>
      <c r="X27" s="489">
        <v>34</v>
      </c>
      <c r="Y27" s="491">
        <v>43.6</v>
      </c>
      <c r="Z27" s="529">
        <v>0</v>
      </c>
      <c r="AA27" s="492">
        <v>0</v>
      </c>
      <c r="AB27" s="488">
        <v>40</v>
      </c>
      <c r="AC27" s="491">
        <v>50</v>
      </c>
      <c r="AD27" s="489">
        <v>40</v>
      </c>
      <c r="AE27" s="491">
        <v>50</v>
      </c>
      <c r="AF27" s="530">
        <v>0</v>
      </c>
      <c r="AG27" s="495">
        <v>0</v>
      </c>
      <c r="AH27" s="488">
        <v>44</v>
      </c>
      <c r="AI27" s="491">
        <v>54.3</v>
      </c>
      <c r="AJ27" s="489">
        <v>36</v>
      </c>
      <c r="AK27" s="491">
        <v>44.4</v>
      </c>
      <c r="AL27" s="529">
        <v>1</v>
      </c>
      <c r="AM27" s="492">
        <v>1.2</v>
      </c>
      <c r="AN27" s="488">
        <v>45</v>
      </c>
      <c r="AO27" s="491">
        <v>56.3</v>
      </c>
      <c r="AP27" s="489">
        <v>35</v>
      </c>
      <c r="AQ27" s="491">
        <v>43.8</v>
      </c>
      <c r="AR27" s="529">
        <v>0</v>
      </c>
      <c r="AS27" s="492">
        <v>0</v>
      </c>
      <c r="AT27" s="488">
        <v>41</v>
      </c>
      <c r="AU27" s="491">
        <v>47.7</v>
      </c>
      <c r="AV27" s="489">
        <v>45</v>
      </c>
      <c r="AW27" s="491">
        <v>52.3</v>
      </c>
      <c r="AX27" s="529">
        <v>0</v>
      </c>
      <c r="AY27" s="492">
        <v>0</v>
      </c>
      <c r="AZ27" s="488">
        <v>39</v>
      </c>
      <c r="BA27" s="491">
        <v>49.4</v>
      </c>
      <c r="BB27" s="489">
        <v>40</v>
      </c>
      <c r="BC27" s="491">
        <v>50.6</v>
      </c>
      <c r="BD27" s="529">
        <v>0</v>
      </c>
      <c r="BE27" s="492">
        <v>0</v>
      </c>
      <c r="BF27" s="488">
        <v>44</v>
      </c>
      <c r="BG27" s="491">
        <v>55</v>
      </c>
      <c r="BH27" s="489">
        <v>36</v>
      </c>
      <c r="BI27" s="491">
        <v>45</v>
      </c>
      <c r="BJ27" s="529">
        <v>0</v>
      </c>
      <c r="BK27" s="492">
        <v>0</v>
      </c>
    </row>
    <row r="28" spans="1:63" ht="20.100000000000001" customHeight="1" x14ac:dyDescent="0.2">
      <c r="A28" s="469" t="s">
        <v>195</v>
      </c>
      <c r="B28" s="470" t="s">
        <v>429</v>
      </c>
      <c r="C28" s="470" t="s">
        <v>127</v>
      </c>
      <c r="D28" s="488">
        <v>34</v>
      </c>
      <c r="E28" s="491">
        <v>54.8</v>
      </c>
      <c r="F28" s="489">
        <v>28</v>
      </c>
      <c r="G28" s="492">
        <v>45.2</v>
      </c>
      <c r="H28" s="488">
        <v>24</v>
      </c>
      <c r="I28" s="491">
        <v>42.9</v>
      </c>
      <c r="J28" s="489">
        <v>32</v>
      </c>
      <c r="K28" s="492">
        <v>57.1</v>
      </c>
      <c r="L28" s="488">
        <v>23</v>
      </c>
      <c r="M28" s="491">
        <v>41.1</v>
      </c>
      <c r="N28" s="489">
        <v>33</v>
      </c>
      <c r="O28" s="492">
        <v>58.9</v>
      </c>
      <c r="P28" s="488">
        <v>36</v>
      </c>
      <c r="Q28" s="491">
        <v>67.900000000000006</v>
      </c>
      <c r="R28" s="489">
        <v>17</v>
      </c>
      <c r="S28" s="491">
        <v>32.1</v>
      </c>
      <c r="T28" s="529">
        <v>0</v>
      </c>
      <c r="U28" s="492">
        <v>0</v>
      </c>
      <c r="V28" s="488">
        <v>28</v>
      </c>
      <c r="W28" s="491">
        <v>53.8</v>
      </c>
      <c r="X28" s="489">
        <v>24</v>
      </c>
      <c r="Y28" s="491">
        <v>46.2</v>
      </c>
      <c r="Z28" s="529">
        <v>0</v>
      </c>
      <c r="AA28" s="492">
        <v>0</v>
      </c>
      <c r="AB28" s="488">
        <v>34</v>
      </c>
      <c r="AC28" s="491">
        <v>51.5</v>
      </c>
      <c r="AD28" s="489">
        <v>31</v>
      </c>
      <c r="AE28" s="491">
        <v>47</v>
      </c>
      <c r="AF28" s="530">
        <v>1</v>
      </c>
      <c r="AG28" s="495">
        <v>1.5</v>
      </c>
      <c r="AH28" s="488">
        <v>28</v>
      </c>
      <c r="AI28" s="491">
        <v>42.4</v>
      </c>
      <c r="AJ28" s="489">
        <v>38</v>
      </c>
      <c r="AK28" s="491">
        <v>57.6</v>
      </c>
      <c r="AL28" s="529">
        <v>0</v>
      </c>
      <c r="AM28" s="492">
        <v>0</v>
      </c>
      <c r="AN28" s="488">
        <v>30</v>
      </c>
      <c r="AO28" s="491">
        <v>53.6</v>
      </c>
      <c r="AP28" s="489">
        <v>26</v>
      </c>
      <c r="AQ28" s="491">
        <v>46.4</v>
      </c>
      <c r="AR28" s="529">
        <v>0</v>
      </c>
      <c r="AS28" s="492">
        <v>0</v>
      </c>
      <c r="AT28" s="488">
        <v>38</v>
      </c>
      <c r="AU28" s="491">
        <v>55.9</v>
      </c>
      <c r="AV28" s="489">
        <v>30</v>
      </c>
      <c r="AW28" s="491">
        <v>44.1</v>
      </c>
      <c r="AX28" s="529">
        <v>0</v>
      </c>
      <c r="AY28" s="492">
        <v>0</v>
      </c>
      <c r="AZ28" s="488">
        <v>28</v>
      </c>
      <c r="BA28" s="491">
        <v>44.4</v>
      </c>
      <c r="BB28" s="489">
        <v>35</v>
      </c>
      <c r="BC28" s="491">
        <v>55.6</v>
      </c>
      <c r="BD28" s="529">
        <v>0</v>
      </c>
      <c r="BE28" s="492">
        <v>0</v>
      </c>
      <c r="BF28" s="488">
        <v>27</v>
      </c>
      <c r="BG28" s="491">
        <v>42.2</v>
      </c>
      <c r="BH28" s="489">
        <v>37</v>
      </c>
      <c r="BI28" s="491">
        <v>57.8</v>
      </c>
      <c r="BJ28" s="529">
        <v>0</v>
      </c>
      <c r="BK28" s="492">
        <v>0</v>
      </c>
    </row>
    <row r="29" spans="1:63" ht="20.100000000000001" customHeight="1" x14ac:dyDescent="0.2">
      <c r="A29" s="469" t="s">
        <v>195</v>
      </c>
      <c r="B29" s="470" t="s">
        <v>430</v>
      </c>
      <c r="C29" s="470" t="s">
        <v>127</v>
      </c>
      <c r="D29" s="488">
        <v>39</v>
      </c>
      <c r="E29" s="491">
        <v>46.4</v>
      </c>
      <c r="F29" s="489">
        <v>45</v>
      </c>
      <c r="G29" s="492">
        <v>53.6</v>
      </c>
      <c r="H29" s="488">
        <v>38</v>
      </c>
      <c r="I29" s="491">
        <v>46.3</v>
      </c>
      <c r="J29" s="489">
        <v>44</v>
      </c>
      <c r="K29" s="492">
        <v>53.7</v>
      </c>
      <c r="L29" s="488">
        <v>75</v>
      </c>
      <c r="M29" s="491">
        <v>64.099999999999994</v>
      </c>
      <c r="N29" s="489">
        <v>42</v>
      </c>
      <c r="O29" s="492">
        <v>35.9</v>
      </c>
      <c r="P29" s="488">
        <v>70</v>
      </c>
      <c r="Q29" s="491">
        <v>59.3</v>
      </c>
      <c r="R29" s="489">
        <v>48</v>
      </c>
      <c r="S29" s="491">
        <v>40.700000000000003</v>
      </c>
      <c r="T29" s="529">
        <v>0</v>
      </c>
      <c r="U29" s="492">
        <v>0</v>
      </c>
      <c r="V29" s="488">
        <v>67</v>
      </c>
      <c r="W29" s="491">
        <v>57.3</v>
      </c>
      <c r="X29" s="489">
        <v>49</v>
      </c>
      <c r="Y29" s="491">
        <v>41.9</v>
      </c>
      <c r="Z29" s="529">
        <v>1</v>
      </c>
      <c r="AA29" s="492">
        <v>0.9</v>
      </c>
      <c r="AB29" s="488">
        <v>67</v>
      </c>
      <c r="AC29" s="491">
        <v>57.3</v>
      </c>
      <c r="AD29" s="489">
        <v>49</v>
      </c>
      <c r="AE29" s="491">
        <v>41.9</v>
      </c>
      <c r="AF29" s="530">
        <v>1</v>
      </c>
      <c r="AG29" s="495">
        <v>0.9</v>
      </c>
      <c r="AH29" s="488">
        <v>59</v>
      </c>
      <c r="AI29" s="491">
        <v>50.9</v>
      </c>
      <c r="AJ29" s="489">
        <v>57</v>
      </c>
      <c r="AK29" s="491">
        <v>49.1</v>
      </c>
      <c r="AL29" s="529">
        <v>0</v>
      </c>
      <c r="AM29" s="492">
        <v>0</v>
      </c>
      <c r="AN29" s="488">
        <v>62</v>
      </c>
      <c r="AO29" s="491">
        <v>53.9</v>
      </c>
      <c r="AP29" s="489">
        <v>53</v>
      </c>
      <c r="AQ29" s="491">
        <v>46.1</v>
      </c>
      <c r="AR29" s="529">
        <v>0</v>
      </c>
      <c r="AS29" s="492">
        <v>0</v>
      </c>
      <c r="AT29" s="488">
        <v>62</v>
      </c>
      <c r="AU29" s="491">
        <v>53</v>
      </c>
      <c r="AV29" s="489">
        <v>55</v>
      </c>
      <c r="AW29" s="491">
        <v>47</v>
      </c>
      <c r="AX29" s="529">
        <v>0</v>
      </c>
      <c r="AY29" s="492">
        <v>0</v>
      </c>
      <c r="AZ29" s="488">
        <v>64</v>
      </c>
      <c r="BA29" s="491">
        <v>53.8</v>
      </c>
      <c r="BB29" s="489">
        <v>55</v>
      </c>
      <c r="BC29" s="491">
        <v>46.2</v>
      </c>
      <c r="BD29" s="529">
        <v>0</v>
      </c>
      <c r="BE29" s="492">
        <v>0</v>
      </c>
      <c r="BF29" s="488">
        <v>56</v>
      </c>
      <c r="BG29" s="491">
        <v>48.3</v>
      </c>
      <c r="BH29" s="489">
        <v>60</v>
      </c>
      <c r="BI29" s="491">
        <v>51.7</v>
      </c>
      <c r="BJ29" s="529">
        <v>0</v>
      </c>
      <c r="BK29" s="492">
        <v>0</v>
      </c>
    </row>
    <row r="30" spans="1:63" ht="20.100000000000001" customHeight="1" x14ac:dyDescent="0.2">
      <c r="A30" s="469" t="s">
        <v>200</v>
      </c>
      <c r="B30" s="470" t="s">
        <v>431</v>
      </c>
      <c r="C30" s="470" t="s">
        <v>127</v>
      </c>
      <c r="D30" s="488">
        <v>36</v>
      </c>
      <c r="E30" s="491">
        <v>61</v>
      </c>
      <c r="F30" s="489">
        <v>23</v>
      </c>
      <c r="G30" s="492">
        <v>39</v>
      </c>
      <c r="H30" s="488">
        <v>39</v>
      </c>
      <c r="I30" s="491">
        <v>58.2</v>
      </c>
      <c r="J30" s="489">
        <v>28</v>
      </c>
      <c r="K30" s="492">
        <v>41.8</v>
      </c>
      <c r="L30" s="488">
        <v>46</v>
      </c>
      <c r="M30" s="491">
        <v>69.7</v>
      </c>
      <c r="N30" s="489">
        <v>20</v>
      </c>
      <c r="O30" s="492">
        <v>30.3</v>
      </c>
      <c r="P30" s="488">
        <v>23</v>
      </c>
      <c r="Q30" s="491">
        <v>37.1</v>
      </c>
      <c r="R30" s="489">
        <v>39</v>
      </c>
      <c r="S30" s="491">
        <v>62.9</v>
      </c>
      <c r="T30" s="529">
        <v>0</v>
      </c>
      <c r="U30" s="492">
        <v>0</v>
      </c>
      <c r="V30" s="488">
        <v>22</v>
      </c>
      <c r="W30" s="491">
        <v>34.4</v>
      </c>
      <c r="X30" s="489">
        <v>42</v>
      </c>
      <c r="Y30" s="491">
        <v>65.599999999999994</v>
      </c>
      <c r="Z30" s="529">
        <v>0</v>
      </c>
      <c r="AA30" s="492">
        <v>0</v>
      </c>
      <c r="AB30" s="488">
        <v>34</v>
      </c>
      <c r="AC30" s="491">
        <v>53.1</v>
      </c>
      <c r="AD30" s="489">
        <v>30</v>
      </c>
      <c r="AE30" s="491">
        <v>46.9</v>
      </c>
      <c r="AF30" s="530">
        <v>0</v>
      </c>
      <c r="AG30" s="495">
        <v>0</v>
      </c>
      <c r="AH30" s="488">
        <v>31</v>
      </c>
      <c r="AI30" s="491">
        <v>49.2</v>
      </c>
      <c r="AJ30" s="489">
        <v>32</v>
      </c>
      <c r="AK30" s="491">
        <v>50.8</v>
      </c>
      <c r="AL30" s="529">
        <v>0</v>
      </c>
      <c r="AM30" s="492">
        <v>0</v>
      </c>
      <c r="AN30" s="488">
        <v>30</v>
      </c>
      <c r="AO30" s="491">
        <v>50.8</v>
      </c>
      <c r="AP30" s="489">
        <v>29</v>
      </c>
      <c r="AQ30" s="491">
        <v>49.2</v>
      </c>
      <c r="AR30" s="529">
        <v>0</v>
      </c>
      <c r="AS30" s="492">
        <v>0</v>
      </c>
      <c r="AT30" s="488">
        <v>30</v>
      </c>
      <c r="AU30" s="491">
        <v>45.5</v>
      </c>
      <c r="AV30" s="489">
        <v>36</v>
      </c>
      <c r="AW30" s="491">
        <v>54.5</v>
      </c>
      <c r="AX30" s="529">
        <v>0</v>
      </c>
      <c r="AY30" s="492">
        <v>0</v>
      </c>
      <c r="AZ30" s="488">
        <v>33</v>
      </c>
      <c r="BA30" s="491">
        <v>47.8</v>
      </c>
      <c r="BB30" s="489">
        <v>36</v>
      </c>
      <c r="BC30" s="491">
        <v>52.2</v>
      </c>
      <c r="BD30" s="529">
        <v>0</v>
      </c>
      <c r="BE30" s="492">
        <v>0</v>
      </c>
      <c r="BF30" s="488">
        <v>32</v>
      </c>
      <c r="BG30" s="491">
        <v>42.1</v>
      </c>
      <c r="BH30" s="489">
        <v>44</v>
      </c>
      <c r="BI30" s="491">
        <v>57.9</v>
      </c>
      <c r="BJ30" s="529">
        <v>0</v>
      </c>
      <c r="BK30" s="492">
        <v>0</v>
      </c>
    </row>
    <row r="31" spans="1:63" ht="20.100000000000001" customHeight="1" x14ac:dyDescent="0.2">
      <c r="A31" s="469" t="s">
        <v>202</v>
      </c>
      <c r="B31" s="470" t="s">
        <v>432</v>
      </c>
      <c r="C31" s="470" t="s">
        <v>132</v>
      </c>
      <c r="D31" s="488" t="s">
        <v>496</v>
      </c>
      <c r="E31" s="491" t="s">
        <v>496</v>
      </c>
      <c r="F31" s="489" t="s">
        <v>496</v>
      </c>
      <c r="G31" s="492" t="s">
        <v>496</v>
      </c>
      <c r="H31" s="488" t="s">
        <v>496</v>
      </c>
      <c r="I31" s="491" t="s">
        <v>496</v>
      </c>
      <c r="J31" s="489" t="s">
        <v>496</v>
      </c>
      <c r="K31" s="492" t="s">
        <v>496</v>
      </c>
      <c r="L31" s="488" t="s">
        <v>496</v>
      </c>
      <c r="M31" s="491" t="s">
        <v>496</v>
      </c>
      <c r="N31" s="489" t="s">
        <v>496</v>
      </c>
      <c r="O31" s="492" t="s">
        <v>496</v>
      </c>
      <c r="P31" s="488" t="s">
        <v>496</v>
      </c>
      <c r="Q31" s="491" t="s">
        <v>496</v>
      </c>
      <c r="R31" s="489" t="s">
        <v>496</v>
      </c>
      <c r="S31" s="491" t="s">
        <v>496</v>
      </c>
      <c r="T31" s="529">
        <v>0</v>
      </c>
      <c r="U31" s="529">
        <v>0</v>
      </c>
      <c r="V31" s="488" t="s">
        <v>496</v>
      </c>
      <c r="W31" s="491" t="s">
        <v>496</v>
      </c>
      <c r="X31" s="489" t="s">
        <v>496</v>
      </c>
      <c r="Y31" s="491" t="s">
        <v>496</v>
      </c>
      <c r="Z31" s="529">
        <v>0</v>
      </c>
      <c r="AA31" s="492">
        <v>0</v>
      </c>
      <c r="AB31" s="488">
        <v>32</v>
      </c>
      <c r="AC31" s="491">
        <v>51.6</v>
      </c>
      <c r="AD31" s="489">
        <v>30</v>
      </c>
      <c r="AE31" s="491">
        <v>48.4</v>
      </c>
      <c r="AF31" s="530">
        <v>0</v>
      </c>
      <c r="AG31" s="495">
        <v>0</v>
      </c>
      <c r="AH31" s="488">
        <v>32</v>
      </c>
      <c r="AI31" s="491">
        <v>50.8</v>
      </c>
      <c r="AJ31" s="489">
        <v>31</v>
      </c>
      <c r="AK31" s="491">
        <v>49.2</v>
      </c>
      <c r="AL31" s="529">
        <v>0</v>
      </c>
      <c r="AM31" s="492">
        <v>0</v>
      </c>
      <c r="AN31" s="488">
        <v>30</v>
      </c>
      <c r="AO31" s="491">
        <v>47.6</v>
      </c>
      <c r="AP31" s="489">
        <v>33</v>
      </c>
      <c r="AQ31" s="491">
        <v>52.4</v>
      </c>
      <c r="AR31" s="529">
        <v>0</v>
      </c>
      <c r="AS31" s="492">
        <v>0</v>
      </c>
      <c r="AT31" s="488">
        <v>31</v>
      </c>
      <c r="AU31" s="491">
        <v>50</v>
      </c>
      <c r="AV31" s="489">
        <v>31</v>
      </c>
      <c r="AW31" s="491">
        <v>50</v>
      </c>
      <c r="AX31" s="529">
        <v>0</v>
      </c>
      <c r="AY31" s="492">
        <v>0</v>
      </c>
      <c r="AZ31" s="488">
        <v>31</v>
      </c>
      <c r="BA31" s="491">
        <v>48.4</v>
      </c>
      <c r="BB31" s="489">
        <v>33</v>
      </c>
      <c r="BC31" s="491">
        <v>51.6</v>
      </c>
      <c r="BD31" s="529">
        <v>0</v>
      </c>
      <c r="BE31" s="492">
        <v>0</v>
      </c>
      <c r="BF31" s="488">
        <v>28</v>
      </c>
      <c r="BG31" s="491">
        <v>44.4</v>
      </c>
      <c r="BH31" s="489">
        <v>35</v>
      </c>
      <c r="BI31" s="491">
        <v>55.6</v>
      </c>
      <c r="BJ31" s="529">
        <v>0</v>
      </c>
      <c r="BK31" s="492">
        <v>0</v>
      </c>
    </row>
    <row r="32" spans="1:63" ht="20.100000000000001" customHeight="1" x14ac:dyDescent="0.2">
      <c r="A32" s="469" t="s">
        <v>205</v>
      </c>
      <c r="B32" s="470" t="s">
        <v>433</v>
      </c>
      <c r="C32" s="470" t="s">
        <v>127</v>
      </c>
      <c r="D32" s="488">
        <v>63</v>
      </c>
      <c r="E32" s="491">
        <v>50.8</v>
      </c>
      <c r="F32" s="489">
        <v>61</v>
      </c>
      <c r="G32" s="492">
        <v>49.2</v>
      </c>
      <c r="H32" s="488">
        <v>64</v>
      </c>
      <c r="I32" s="491">
        <v>50.4</v>
      </c>
      <c r="J32" s="489">
        <v>63</v>
      </c>
      <c r="K32" s="492">
        <v>49.6</v>
      </c>
      <c r="L32" s="488">
        <v>59</v>
      </c>
      <c r="M32" s="491">
        <v>46.8</v>
      </c>
      <c r="N32" s="489">
        <v>67</v>
      </c>
      <c r="O32" s="492">
        <v>53.2</v>
      </c>
      <c r="P32" s="488">
        <v>63</v>
      </c>
      <c r="Q32" s="491">
        <v>49.6</v>
      </c>
      <c r="R32" s="489">
        <v>61</v>
      </c>
      <c r="S32" s="491">
        <v>48</v>
      </c>
      <c r="T32" s="529">
        <v>3</v>
      </c>
      <c r="U32" s="492">
        <v>2.4</v>
      </c>
      <c r="V32" s="488">
        <v>63</v>
      </c>
      <c r="W32" s="491">
        <v>51.2</v>
      </c>
      <c r="X32" s="489">
        <v>60</v>
      </c>
      <c r="Y32" s="491">
        <v>48.8</v>
      </c>
      <c r="Z32" s="529">
        <v>0</v>
      </c>
      <c r="AA32" s="492">
        <v>0</v>
      </c>
      <c r="AB32" s="488">
        <v>62</v>
      </c>
      <c r="AC32" s="491">
        <v>47.7</v>
      </c>
      <c r="AD32" s="489">
        <v>68</v>
      </c>
      <c r="AE32" s="491">
        <v>52.3</v>
      </c>
      <c r="AF32" s="530">
        <v>0</v>
      </c>
      <c r="AG32" s="495">
        <v>0</v>
      </c>
      <c r="AH32" s="488">
        <v>63</v>
      </c>
      <c r="AI32" s="491">
        <v>47.7</v>
      </c>
      <c r="AJ32" s="489">
        <v>69</v>
      </c>
      <c r="AK32" s="491">
        <v>52.3</v>
      </c>
      <c r="AL32" s="529">
        <v>0</v>
      </c>
      <c r="AM32" s="492">
        <v>0</v>
      </c>
      <c r="AN32" s="488">
        <v>55</v>
      </c>
      <c r="AO32" s="491">
        <v>42.3</v>
      </c>
      <c r="AP32" s="489">
        <v>75</v>
      </c>
      <c r="AQ32" s="491">
        <v>57.7</v>
      </c>
      <c r="AR32" s="529">
        <v>0</v>
      </c>
      <c r="AS32" s="492">
        <v>0</v>
      </c>
      <c r="AT32" s="488">
        <v>63</v>
      </c>
      <c r="AU32" s="491">
        <v>47.7</v>
      </c>
      <c r="AV32" s="489">
        <v>67</v>
      </c>
      <c r="AW32" s="491">
        <v>50.8</v>
      </c>
      <c r="AX32" s="529">
        <v>2</v>
      </c>
      <c r="AY32" s="492">
        <v>1.5</v>
      </c>
      <c r="AZ32" s="488">
        <v>59</v>
      </c>
      <c r="BA32" s="491">
        <v>46.8</v>
      </c>
      <c r="BB32" s="489">
        <v>62</v>
      </c>
      <c r="BC32" s="491">
        <v>49.2</v>
      </c>
      <c r="BD32" s="529">
        <v>5</v>
      </c>
      <c r="BE32" s="492">
        <v>4</v>
      </c>
      <c r="BF32" s="488">
        <v>65</v>
      </c>
      <c r="BG32" s="491">
        <v>48.5</v>
      </c>
      <c r="BH32" s="489">
        <v>66</v>
      </c>
      <c r="BI32" s="491">
        <v>49.3</v>
      </c>
      <c r="BJ32" s="529">
        <v>3</v>
      </c>
      <c r="BK32" s="492">
        <v>2.2000000000000002</v>
      </c>
    </row>
    <row r="33" spans="1:63" ht="20.100000000000001" customHeight="1" x14ac:dyDescent="0.2">
      <c r="A33" s="469" t="s">
        <v>209</v>
      </c>
      <c r="B33" s="470" t="s">
        <v>434</v>
      </c>
      <c r="C33" s="470" t="s">
        <v>132</v>
      </c>
      <c r="D33" s="488">
        <v>17</v>
      </c>
      <c r="E33" s="491">
        <v>42.5</v>
      </c>
      <c r="F33" s="489">
        <v>23</v>
      </c>
      <c r="G33" s="492">
        <v>57.5</v>
      </c>
      <c r="H33" s="488">
        <v>15</v>
      </c>
      <c r="I33" s="491">
        <v>38.5</v>
      </c>
      <c r="J33" s="489">
        <v>24</v>
      </c>
      <c r="K33" s="492">
        <v>61.5</v>
      </c>
      <c r="L33" s="488">
        <v>13</v>
      </c>
      <c r="M33" s="491">
        <v>38.200000000000003</v>
      </c>
      <c r="N33" s="489">
        <v>21</v>
      </c>
      <c r="O33" s="492">
        <v>61.8</v>
      </c>
      <c r="P33" s="488">
        <v>17</v>
      </c>
      <c r="Q33" s="491">
        <v>45.9</v>
      </c>
      <c r="R33" s="489">
        <v>20</v>
      </c>
      <c r="S33" s="491">
        <v>54.1</v>
      </c>
      <c r="T33" s="529">
        <v>0</v>
      </c>
      <c r="U33" s="492">
        <v>0</v>
      </c>
      <c r="V33" s="488">
        <v>14</v>
      </c>
      <c r="W33" s="491">
        <v>40</v>
      </c>
      <c r="X33" s="489">
        <v>21</v>
      </c>
      <c r="Y33" s="491">
        <v>60</v>
      </c>
      <c r="Z33" s="529">
        <v>0</v>
      </c>
      <c r="AA33" s="492">
        <v>0</v>
      </c>
      <c r="AB33" s="488">
        <v>23</v>
      </c>
      <c r="AC33" s="491">
        <v>65.7</v>
      </c>
      <c r="AD33" s="489">
        <v>12</v>
      </c>
      <c r="AE33" s="491">
        <v>34.299999999999997</v>
      </c>
      <c r="AF33" s="530">
        <v>0</v>
      </c>
      <c r="AG33" s="495">
        <v>0</v>
      </c>
      <c r="AH33" s="488">
        <v>16</v>
      </c>
      <c r="AI33" s="491">
        <v>48.5</v>
      </c>
      <c r="AJ33" s="489">
        <v>17</v>
      </c>
      <c r="AK33" s="491">
        <v>51.5</v>
      </c>
      <c r="AL33" s="529">
        <v>0</v>
      </c>
      <c r="AM33" s="492">
        <v>0</v>
      </c>
      <c r="AN33" s="488">
        <v>11</v>
      </c>
      <c r="AO33" s="491">
        <v>32.4</v>
      </c>
      <c r="AP33" s="489">
        <v>23</v>
      </c>
      <c r="AQ33" s="491">
        <v>67.599999999999994</v>
      </c>
      <c r="AR33" s="529">
        <v>0</v>
      </c>
      <c r="AS33" s="492">
        <v>0</v>
      </c>
      <c r="AT33" s="488">
        <v>14</v>
      </c>
      <c r="AU33" s="491">
        <v>41.2</v>
      </c>
      <c r="AV33" s="489">
        <v>20</v>
      </c>
      <c r="AW33" s="491">
        <v>58.8</v>
      </c>
      <c r="AX33" s="529">
        <v>0</v>
      </c>
      <c r="AY33" s="492">
        <v>0</v>
      </c>
      <c r="AZ33" s="488">
        <v>18</v>
      </c>
      <c r="BA33" s="491">
        <v>52.9</v>
      </c>
      <c r="BB33" s="489">
        <v>16</v>
      </c>
      <c r="BC33" s="491">
        <v>47.1</v>
      </c>
      <c r="BD33" s="529">
        <v>0</v>
      </c>
      <c r="BE33" s="492">
        <v>0</v>
      </c>
      <c r="BF33" s="488">
        <v>18</v>
      </c>
      <c r="BG33" s="491">
        <v>48.6</v>
      </c>
      <c r="BH33" s="489">
        <v>19</v>
      </c>
      <c r="BI33" s="491">
        <v>51.4</v>
      </c>
      <c r="BJ33" s="529">
        <v>0</v>
      </c>
      <c r="BK33" s="492">
        <v>0</v>
      </c>
    </row>
    <row r="34" spans="1:63" ht="20.100000000000001" customHeight="1" x14ac:dyDescent="0.2">
      <c r="A34" s="469" t="s">
        <v>209</v>
      </c>
      <c r="B34" s="470" t="s">
        <v>435</v>
      </c>
      <c r="C34" s="470" t="s">
        <v>132</v>
      </c>
      <c r="D34" s="488">
        <v>96</v>
      </c>
      <c r="E34" s="491">
        <v>51.9</v>
      </c>
      <c r="F34" s="489">
        <v>89</v>
      </c>
      <c r="G34" s="492">
        <v>48.1</v>
      </c>
      <c r="H34" s="488">
        <v>96</v>
      </c>
      <c r="I34" s="491">
        <v>52.5</v>
      </c>
      <c r="J34" s="489">
        <v>87</v>
      </c>
      <c r="K34" s="492">
        <v>47.5</v>
      </c>
      <c r="L34" s="488">
        <v>92</v>
      </c>
      <c r="M34" s="491">
        <v>47.7</v>
      </c>
      <c r="N34" s="489">
        <v>101</v>
      </c>
      <c r="O34" s="492">
        <v>52.3</v>
      </c>
      <c r="P34" s="488">
        <v>88</v>
      </c>
      <c r="Q34" s="491">
        <v>46.3</v>
      </c>
      <c r="R34" s="489">
        <v>102</v>
      </c>
      <c r="S34" s="491">
        <v>53.7</v>
      </c>
      <c r="T34" s="529">
        <v>0</v>
      </c>
      <c r="U34" s="492">
        <v>0</v>
      </c>
      <c r="V34" s="488">
        <v>86</v>
      </c>
      <c r="W34" s="491">
        <v>46</v>
      </c>
      <c r="X34" s="489">
        <v>101</v>
      </c>
      <c r="Y34" s="491">
        <v>54</v>
      </c>
      <c r="Z34" s="529">
        <v>0</v>
      </c>
      <c r="AA34" s="492">
        <v>0</v>
      </c>
      <c r="AB34" s="488">
        <v>76</v>
      </c>
      <c r="AC34" s="491">
        <v>41.3</v>
      </c>
      <c r="AD34" s="489">
        <v>108</v>
      </c>
      <c r="AE34" s="491">
        <v>58.7</v>
      </c>
      <c r="AF34" s="530">
        <v>0</v>
      </c>
      <c r="AG34" s="495">
        <v>0</v>
      </c>
      <c r="AH34" s="488">
        <v>101</v>
      </c>
      <c r="AI34" s="491">
        <v>52.3</v>
      </c>
      <c r="AJ34" s="489">
        <v>92</v>
      </c>
      <c r="AK34" s="491">
        <v>47.7</v>
      </c>
      <c r="AL34" s="529">
        <v>0</v>
      </c>
      <c r="AM34" s="492">
        <v>0</v>
      </c>
      <c r="AN34" s="488">
        <v>88</v>
      </c>
      <c r="AO34" s="491">
        <v>44</v>
      </c>
      <c r="AP34" s="489">
        <v>112</v>
      </c>
      <c r="AQ34" s="491">
        <v>56</v>
      </c>
      <c r="AR34" s="529">
        <v>0</v>
      </c>
      <c r="AS34" s="492">
        <v>0</v>
      </c>
      <c r="AT34" s="488">
        <v>92</v>
      </c>
      <c r="AU34" s="491">
        <v>46.5</v>
      </c>
      <c r="AV34" s="489">
        <v>106</v>
      </c>
      <c r="AW34" s="491">
        <v>53.5</v>
      </c>
      <c r="AX34" s="529">
        <v>0</v>
      </c>
      <c r="AY34" s="492">
        <v>0</v>
      </c>
      <c r="AZ34" s="488">
        <v>84</v>
      </c>
      <c r="BA34" s="491">
        <v>42.6</v>
      </c>
      <c r="BB34" s="489">
        <v>113</v>
      </c>
      <c r="BC34" s="491">
        <v>57.4</v>
      </c>
      <c r="BD34" s="529">
        <v>0</v>
      </c>
      <c r="BE34" s="492">
        <v>0</v>
      </c>
      <c r="BF34" s="488">
        <v>79</v>
      </c>
      <c r="BG34" s="491">
        <v>41.1</v>
      </c>
      <c r="BH34" s="489">
        <v>113</v>
      </c>
      <c r="BI34" s="491">
        <v>58.9</v>
      </c>
      <c r="BJ34" s="529">
        <v>0</v>
      </c>
      <c r="BK34" s="492">
        <v>0</v>
      </c>
    </row>
    <row r="35" spans="1:63" ht="20.100000000000001" customHeight="1" x14ac:dyDescent="0.2">
      <c r="A35" s="469" t="s">
        <v>209</v>
      </c>
      <c r="B35" s="470" t="s">
        <v>436</v>
      </c>
      <c r="C35" s="470" t="s">
        <v>132</v>
      </c>
      <c r="D35" s="488">
        <v>88</v>
      </c>
      <c r="E35" s="491">
        <v>49.2</v>
      </c>
      <c r="F35" s="489">
        <v>91</v>
      </c>
      <c r="G35" s="492">
        <v>50.8</v>
      </c>
      <c r="H35" s="488">
        <v>89</v>
      </c>
      <c r="I35" s="491">
        <v>45.6</v>
      </c>
      <c r="J35" s="489">
        <v>106</v>
      </c>
      <c r="K35" s="492">
        <v>54.4</v>
      </c>
      <c r="L35" s="488">
        <v>90</v>
      </c>
      <c r="M35" s="491">
        <v>46.9</v>
      </c>
      <c r="N35" s="489">
        <v>102</v>
      </c>
      <c r="O35" s="492">
        <v>53.1</v>
      </c>
      <c r="P35" s="488">
        <v>98</v>
      </c>
      <c r="Q35" s="491">
        <v>51</v>
      </c>
      <c r="R35" s="489">
        <v>94</v>
      </c>
      <c r="S35" s="491">
        <v>49</v>
      </c>
      <c r="T35" s="529">
        <v>0</v>
      </c>
      <c r="U35" s="492">
        <v>0</v>
      </c>
      <c r="V35" s="488">
        <v>93</v>
      </c>
      <c r="W35" s="491">
        <v>47.4</v>
      </c>
      <c r="X35" s="489">
        <v>103</v>
      </c>
      <c r="Y35" s="491">
        <v>52.6</v>
      </c>
      <c r="Z35" s="529">
        <v>0</v>
      </c>
      <c r="AA35" s="492">
        <v>0</v>
      </c>
      <c r="AB35" s="488">
        <v>91</v>
      </c>
      <c r="AC35" s="491">
        <v>43.5</v>
      </c>
      <c r="AD35" s="489">
        <v>117</v>
      </c>
      <c r="AE35" s="491">
        <v>56</v>
      </c>
      <c r="AF35" s="530">
        <v>1</v>
      </c>
      <c r="AG35" s="495">
        <v>0.5</v>
      </c>
      <c r="AH35" s="488">
        <v>88</v>
      </c>
      <c r="AI35" s="491">
        <v>43.1</v>
      </c>
      <c r="AJ35" s="489">
        <v>116</v>
      </c>
      <c r="AK35" s="491">
        <v>56.9</v>
      </c>
      <c r="AL35" s="529">
        <v>0</v>
      </c>
      <c r="AM35" s="492">
        <v>0</v>
      </c>
      <c r="AN35" s="488">
        <v>92</v>
      </c>
      <c r="AO35" s="491">
        <v>41.6</v>
      </c>
      <c r="AP35" s="489">
        <v>129</v>
      </c>
      <c r="AQ35" s="491">
        <v>58.4</v>
      </c>
      <c r="AR35" s="529">
        <v>0</v>
      </c>
      <c r="AS35" s="492">
        <v>0</v>
      </c>
      <c r="AT35" s="488">
        <v>93</v>
      </c>
      <c r="AU35" s="491">
        <v>39.200000000000003</v>
      </c>
      <c r="AV35" s="489">
        <v>144</v>
      </c>
      <c r="AW35" s="491">
        <v>60.8</v>
      </c>
      <c r="AX35" s="529">
        <v>0</v>
      </c>
      <c r="AY35" s="492">
        <v>0</v>
      </c>
      <c r="AZ35" s="488">
        <v>113</v>
      </c>
      <c r="BA35" s="491">
        <v>46.9</v>
      </c>
      <c r="BB35" s="489">
        <v>128</v>
      </c>
      <c r="BC35" s="491">
        <v>53.1</v>
      </c>
      <c r="BD35" s="529">
        <v>0</v>
      </c>
      <c r="BE35" s="492">
        <v>0</v>
      </c>
      <c r="BF35" s="488">
        <v>106</v>
      </c>
      <c r="BG35" s="491">
        <v>46.1</v>
      </c>
      <c r="BH35" s="489">
        <v>123</v>
      </c>
      <c r="BI35" s="491">
        <v>53.5</v>
      </c>
      <c r="BJ35" s="529">
        <v>1</v>
      </c>
      <c r="BK35" s="492">
        <v>0.4</v>
      </c>
    </row>
    <row r="36" spans="1:63" ht="20.100000000000001" customHeight="1" x14ac:dyDescent="0.2">
      <c r="A36" s="469" t="s">
        <v>217</v>
      </c>
      <c r="B36" s="470" t="s">
        <v>437</v>
      </c>
      <c r="C36" s="470" t="s">
        <v>132</v>
      </c>
      <c r="D36" s="488">
        <v>48</v>
      </c>
      <c r="E36" s="491">
        <v>51.6</v>
      </c>
      <c r="F36" s="489">
        <v>45</v>
      </c>
      <c r="G36" s="492">
        <v>48.4</v>
      </c>
      <c r="H36" s="488">
        <v>49</v>
      </c>
      <c r="I36" s="491">
        <v>53.3</v>
      </c>
      <c r="J36" s="489">
        <v>43</v>
      </c>
      <c r="K36" s="492">
        <v>46.7</v>
      </c>
      <c r="L36" s="488">
        <v>48</v>
      </c>
      <c r="M36" s="491">
        <v>51.1</v>
      </c>
      <c r="N36" s="489">
        <v>46</v>
      </c>
      <c r="O36" s="492">
        <v>48.9</v>
      </c>
      <c r="P36" s="488">
        <v>62</v>
      </c>
      <c r="Q36" s="491">
        <v>67.400000000000006</v>
      </c>
      <c r="R36" s="489">
        <v>30</v>
      </c>
      <c r="S36" s="491">
        <v>32.6</v>
      </c>
      <c r="T36" s="529">
        <v>0</v>
      </c>
      <c r="U36" s="492">
        <v>0</v>
      </c>
      <c r="V36" s="488">
        <v>87</v>
      </c>
      <c r="W36" s="491">
        <v>61.7</v>
      </c>
      <c r="X36" s="489">
        <v>54</v>
      </c>
      <c r="Y36" s="491">
        <v>38.299999999999997</v>
      </c>
      <c r="Z36" s="529">
        <v>0</v>
      </c>
      <c r="AA36" s="492">
        <v>0</v>
      </c>
      <c r="AB36" s="488">
        <v>80</v>
      </c>
      <c r="AC36" s="491">
        <v>59.3</v>
      </c>
      <c r="AD36" s="489">
        <v>55</v>
      </c>
      <c r="AE36" s="491">
        <v>40.700000000000003</v>
      </c>
      <c r="AF36" s="530">
        <v>0</v>
      </c>
      <c r="AG36" s="495">
        <v>0</v>
      </c>
      <c r="AH36" s="488">
        <v>76</v>
      </c>
      <c r="AI36" s="491">
        <v>52.4</v>
      </c>
      <c r="AJ36" s="489">
        <v>69</v>
      </c>
      <c r="AK36" s="491">
        <v>47.6</v>
      </c>
      <c r="AL36" s="529">
        <v>0</v>
      </c>
      <c r="AM36" s="492">
        <v>0</v>
      </c>
      <c r="AN36" s="488">
        <v>83</v>
      </c>
      <c r="AO36" s="491">
        <v>60.1</v>
      </c>
      <c r="AP36" s="489">
        <v>55</v>
      </c>
      <c r="AQ36" s="491">
        <v>39.9</v>
      </c>
      <c r="AR36" s="529">
        <v>0</v>
      </c>
      <c r="AS36" s="492">
        <v>0</v>
      </c>
      <c r="AT36" s="488">
        <v>72</v>
      </c>
      <c r="AU36" s="491">
        <v>51.4</v>
      </c>
      <c r="AV36" s="489">
        <v>68</v>
      </c>
      <c r="AW36" s="491">
        <v>48.6</v>
      </c>
      <c r="AX36" s="529">
        <v>0</v>
      </c>
      <c r="AY36" s="492">
        <v>0</v>
      </c>
      <c r="AZ36" s="488">
        <v>70</v>
      </c>
      <c r="BA36" s="491">
        <v>50.4</v>
      </c>
      <c r="BB36" s="489">
        <v>69</v>
      </c>
      <c r="BC36" s="491">
        <v>49.6</v>
      </c>
      <c r="BD36" s="529">
        <v>0</v>
      </c>
      <c r="BE36" s="492">
        <v>0</v>
      </c>
      <c r="BF36" s="488">
        <v>70</v>
      </c>
      <c r="BG36" s="491">
        <v>46.4</v>
      </c>
      <c r="BH36" s="489">
        <v>81</v>
      </c>
      <c r="BI36" s="491">
        <v>53.6</v>
      </c>
      <c r="BJ36" s="529">
        <v>0</v>
      </c>
      <c r="BK36" s="492">
        <v>0</v>
      </c>
    </row>
    <row r="37" spans="1:63" ht="20.100000000000001" customHeight="1" x14ac:dyDescent="0.2">
      <c r="A37" s="469" t="s">
        <v>217</v>
      </c>
      <c r="B37" s="470" t="s">
        <v>438</v>
      </c>
      <c r="C37" s="470" t="s">
        <v>127</v>
      </c>
      <c r="D37" s="488">
        <v>60</v>
      </c>
      <c r="E37" s="491">
        <v>53.1</v>
      </c>
      <c r="F37" s="489">
        <v>53</v>
      </c>
      <c r="G37" s="492">
        <v>46.9</v>
      </c>
      <c r="H37" s="488">
        <v>66</v>
      </c>
      <c r="I37" s="491">
        <v>61.1</v>
      </c>
      <c r="J37" s="489">
        <v>42</v>
      </c>
      <c r="K37" s="492">
        <v>38.9</v>
      </c>
      <c r="L37" s="488">
        <v>59</v>
      </c>
      <c r="M37" s="491">
        <v>55.1</v>
      </c>
      <c r="N37" s="489">
        <v>48</v>
      </c>
      <c r="O37" s="492">
        <v>44.9</v>
      </c>
      <c r="P37" s="488">
        <v>54</v>
      </c>
      <c r="Q37" s="491">
        <v>48.6</v>
      </c>
      <c r="R37" s="489">
        <v>57</v>
      </c>
      <c r="S37" s="491">
        <v>51.4</v>
      </c>
      <c r="T37" s="529">
        <v>0</v>
      </c>
      <c r="U37" s="492">
        <v>0</v>
      </c>
      <c r="V37" s="488">
        <v>59</v>
      </c>
      <c r="W37" s="491">
        <v>52.2</v>
      </c>
      <c r="X37" s="489">
        <v>54</v>
      </c>
      <c r="Y37" s="491">
        <v>47.8</v>
      </c>
      <c r="Z37" s="529">
        <v>0</v>
      </c>
      <c r="AA37" s="492">
        <v>0</v>
      </c>
      <c r="AB37" s="488">
        <v>72</v>
      </c>
      <c r="AC37" s="491">
        <v>60.5</v>
      </c>
      <c r="AD37" s="489">
        <v>47</v>
      </c>
      <c r="AE37" s="491">
        <v>39.5</v>
      </c>
      <c r="AF37" s="530">
        <v>0</v>
      </c>
      <c r="AG37" s="495">
        <v>0</v>
      </c>
      <c r="AH37" s="488">
        <v>64</v>
      </c>
      <c r="AI37" s="491">
        <v>49.2</v>
      </c>
      <c r="AJ37" s="489">
        <v>66</v>
      </c>
      <c r="AK37" s="491">
        <v>50.8</v>
      </c>
      <c r="AL37" s="529">
        <v>0</v>
      </c>
      <c r="AM37" s="492">
        <v>0</v>
      </c>
      <c r="AN37" s="488">
        <v>65</v>
      </c>
      <c r="AO37" s="491">
        <v>52.8</v>
      </c>
      <c r="AP37" s="489">
        <v>58</v>
      </c>
      <c r="AQ37" s="491">
        <v>47.2</v>
      </c>
      <c r="AR37" s="529">
        <v>0</v>
      </c>
      <c r="AS37" s="492">
        <v>0</v>
      </c>
      <c r="AT37" s="488">
        <v>69</v>
      </c>
      <c r="AU37" s="491">
        <v>53.1</v>
      </c>
      <c r="AV37" s="489">
        <v>61</v>
      </c>
      <c r="AW37" s="491">
        <v>46.9</v>
      </c>
      <c r="AX37" s="529">
        <v>0</v>
      </c>
      <c r="AY37" s="492">
        <v>0</v>
      </c>
      <c r="AZ37" s="488">
        <v>66</v>
      </c>
      <c r="BA37" s="491">
        <v>52</v>
      </c>
      <c r="BB37" s="489">
        <v>61</v>
      </c>
      <c r="BC37" s="491">
        <v>48</v>
      </c>
      <c r="BD37" s="529">
        <v>0</v>
      </c>
      <c r="BE37" s="492">
        <v>0</v>
      </c>
      <c r="BF37" s="488">
        <v>59</v>
      </c>
      <c r="BG37" s="491">
        <v>47.6</v>
      </c>
      <c r="BH37" s="489">
        <v>65</v>
      </c>
      <c r="BI37" s="491">
        <v>52.4</v>
      </c>
      <c r="BJ37" s="529">
        <v>0</v>
      </c>
      <c r="BK37" s="492">
        <v>0</v>
      </c>
    </row>
    <row r="38" spans="1:63" ht="20.100000000000001" customHeight="1" x14ac:dyDescent="0.2">
      <c r="A38" s="469" t="s">
        <v>223</v>
      </c>
      <c r="B38" s="470" t="s">
        <v>439</v>
      </c>
      <c r="C38" s="470" t="s">
        <v>127</v>
      </c>
      <c r="D38" s="488">
        <v>60</v>
      </c>
      <c r="E38" s="491">
        <v>55</v>
      </c>
      <c r="F38" s="489">
        <v>49</v>
      </c>
      <c r="G38" s="492">
        <v>45</v>
      </c>
      <c r="H38" s="488">
        <v>62</v>
      </c>
      <c r="I38" s="491">
        <v>57.9</v>
      </c>
      <c r="J38" s="489">
        <v>45</v>
      </c>
      <c r="K38" s="492">
        <v>42.1</v>
      </c>
      <c r="L38" s="488">
        <v>63</v>
      </c>
      <c r="M38" s="491">
        <v>57.8</v>
      </c>
      <c r="N38" s="489">
        <v>46</v>
      </c>
      <c r="O38" s="492">
        <v>42.2</v>
      </c>
      <c r="P38" s="488">
        <v>55</v>
      </c>
      <c r="Q38" s="491">
        <v>50.9</v>
      </c>
      <c r="R38" s="489">
        <v>53</v>
      </c>
      <c r="S38" s="491">
        <v>49.1</v>
      </c>
      <c r="T38" s="529">
        <v>0</v>
      </c>
      <c r="U38" s="492">
        <v>0</v>
      </c>
      <c r="V38" s="488">
        <v>50</v>
      </c>
      <c r="W38" s="491">
        <v>45.9</v>
      </c>
      <c r="X38" s="489">
        <v>59</v>
      </c>
      <c r="Y38" s="491">
        <v>54.1</v>
      </c>
      <c r="Z38" s="529">
        <v>0</v>
      </c>
      <c r="AA38" s="492">
        <v>0</v>
      </c>
      <c r="AB38" s="488">
        <v>56</v>
      </c>
      <c r="AC38" s="491">
        <v>52.3</v>
      </c>
      <c r="AD38" s="489">
        <v>51</v>
      </c>
      <c r="AE38" s="491">
        <v>47.7</v>
      </c>
      <c r="AF38" s="530">
        <v>0</v>
      </c>
      <c r="AG38" s="495">
        <v>0</v>
      </c>
      <c r="AH38" s="488">
        <v>63</v>
      </c>
      <c r="AI38" s="491">
        <v>55.3</v>
      </c>
      <c r="AJ38" s="489">
        <v>51</v>
      </c>
      <c r="AK38" s="491">
        <v>44.7</v>
      </c>
      <c r="AL38" s="529">
        <v>0</v>
      </c>
      <c r="AM38" s="492">
        <v>0</v>
      </c>
      <c r="AN38" s="488">
        <v>49</v>
      </c>
      <c r="AO38" s="491">
        <v>40.200000000000003</v>
      </c>
      <c r="AP38" s="489">
        <v>73</v>
      </c>
      <c r="AQ38" s="491">
        <v>59.8</v>
      </c>
      <c r="AR38" s="529">
        <v>0</v>
      </c>
      <c r="AS38" s="492">
        <v>0</v>
      </c>
      <c r="AT38" s="488">
        <v>57</v>
      </c>
      <c r="AU38" s="491">
        <v>44.9</v>
      </c>
      <c r="AV38" s="489">
        <v>70</v>
      </c>
      <c r="AW38" s="491">
        <v>55.1</v>
      </c>
      <c r="AX38" s="529">
        <v>0</v>
      </c>
      <c r="AY38" s="492">
        <v>0</v>
      </c>
      <c r="AZ38" s="488">
        <v>68</v>
      </c>
      <c r="BA38" s="491">
        <v>56.2</v>
      </c>
      <c r="BB38" s="489">
        <v>53</v>
      </c>
      <c r="BC38" s="491">
        <v>43.8</v>
      </c>
      <c r="BD38" s="529">
        <v>0</v>
      </c>
      <c r="BE38" s="492">
        <v>0</v>
      </c>
      <c r="BF38" s="488">
        <v>55</v>
      </c>
      <c r="BG38" s="491">
        <v>45.5</v>
      </c>
      <c r="BH38" s="489">
        <v>66</v>
      </c>
      <c r="BI38" s="491">
        <v>54.5</v>
      </c>
      <c r="BJ38" s="529">
        <v>0</v>
      </c>
      <c r="BK38" s="492">
        <v>0</v>
      </c>
    </row>
    <row r="39" spans="1:63" ht="20.100000000000001" customHeight="1" x14ac:dyDescent="0.2">
      <c r="A39" s="469" t="s">
        <v>227</v>
      </c>
      <c r="B39" s="470" t="s">
        <v>440</v>
      </c>
      <c r="C39" s="470" t="s">
        <v>127</v>
      </c>
      <c r="D39" s="488">
        <v>19</v>
      </c>
      <c r="E39" s="491">
        <v>54.3</v>
      </c>
      <c r="F39" s="489">
        <v>16</v>
      </c>
      <c r="G39" s="492">
        <v>45.7</v>
      </c>
      <c r="H39" s="488">
        <v>18</v>
      </c>
      <c r="I39" s="491">
        <v>51.4</v>
      </c>
      <c r="J39" s="489">
        <v>17</v>
      </c>
      <c r="K39" s="492">
        <v>48.6</v>
      </c>
      <c r="L39" s="488">
        <v>21</v>
      </c>
      <c r="M39" s="491">
        <v>58.3</v>
      </c>
      <c r="N39" s="489">
        <v>15</v>
      </c>
      <c r="O39" s="492">
        <v>41.7</v>
      </c>
      <c r="P39" s="488">
        <v>12</v>
      </c>
      <c r="Q39" s="491">
        <v>36.4</v>
      </c>
      <c r="R39" s="489">
        <v>21</v>
      </c>
      <c r="S39" s="491">
        <v>63.6</v>
      </c>
      <c r="T39" s="529">
        <v>0</v>
      </c>
      <c r="U39" s="492">
        <v>0</v>
      </c>
      <c r="V39" s="488">
        <v>21</v>
      </c>
      <c r="W39" s="491">
        <v>63.6</v>
      </c>
      <c r="X39" s="489">
        <v>12</v>
      </c>
      <c r="Y39" s="491">
        <v>36.4</v>
      </c>
      <c r="Z39" s="529">
        <v>0</v>
      </c>
      <c r="AA39" s="492">
        <v>0</v>
      </c>
      <c r="AB39" s="488">
        <v>12</v>
      </c>
      <c r="AC39" s="491">
        <v>34.299999999999997</v>
      </c>
      <c r="AD39" s="489">
        <v>23</v>
      </c>
      <c r="AE39" s="491">
        <v>65.7</v>
      </c>
      <c r="AF39" s="530">
        <v>0</v>
      </c>
      <c r="AG39" s="495">
        <v>0</v>
      </c>
      <c r="AH39" s="488">
        <v>17</v>
      </c>
      <c r="AI39" s="491">
        <v>51.5</v>
      </c>
      <c r="AJ39" s="489">
        <v>16</v>
      </c>
      <c r="AK39" s="491">
        <v>48.5</v>
      </c>
      <c r="AL39" s="529">
        <v>0</v>
      </c>
      <c r="AM39" s="492">
        <v>0</v>
      </c>
      <c r="AN39" s="488">
        <v>18</v>
      </c>
      <c r="AO39" s="491">
        <v>56.3</v>
      </c>
      <c r="AP39" s="489">
        <v>14</v>
      </c>
      <c r="AQ39" s="491">
        <v>43.8</v>
      </c>
      <c r="AR39" s="529">
        <v>0</v>
      </c>
      <c r="AS39" s="492">
        <v>0</v>
      </c>
      <c r="AT39" s="488">
        <v>19</v>
      </c>
      <c r="AU39" s="491">
        <v>45.2</v>
      </c>
      <c r="AV39" s="489">
        <v>23</v>
      </c>
      <c r="AW39" s="491">
        <v>54.8</v>
      </c>
      <c r="AX39" s="529">
        <v>0</v>
      </c>
      <c r="AY39" s="492">
        <v>0</v>
      </c>
      <c r="AZ39" s="488">
        <v>14</v>
      </c>
      <c r="BA39" s="491">
        <v>38.9</v>
      </c>
      <c r="BB39" s="489">
        <v>22</v>
      </c>
      <c r="BC39" s="491">
        <v>61.1</v>
      </c>
      <c r="BD39" s="529">
        <v>0</v>
      </c>
      <c r="BE39" s="492">
        <v>0</v>
      </c>
      <c r="BF39" s="488">
        <v>20</v>
      </c>
      <c r="BG39" s="491">
        <v>50</v>
      </c>
      <c r="BH39" s="489">
        <v>20</v>
      </c>
      <c r="BI39" s="491">
        <v>50</v>
      </c>
      <c r="BJ39" s="529">
        <v>0</v>
      </c>
      <c r="BK39" s="492">
        <v>0</v>
      </c>
    </row>
    <row r="40" spans="1:63" ht="20.100000000000001" customHeight="1" x14ac:dyDescent="0.2">
      <c r="A40" s="469" t="s">
        <v>230</v>
      </c>
      <c r="B40" s="470" t="s">
        <v>441</v>
      </c>
      <c r="C40" s="470" t="s">
        <v>127</v>
      </c>
      <c r="D40" s="488">
        <v>61</v>
      </c>
      <c r="E40" s="491">
        <v>62.9</v>
      </c>
      <c r="F40" s="489">
        <v>36</v>
      </c>
      <c r="G40" s="492">
        <v>37.1</v>
      </c>
      <c r="H40" s="488">
        <v>50</v>
      </c>
      <c r="I40" s="491">
        <v>48.5</v>
      </c>
      <c r="J40" s="489">
        <v>53</v>
      </c>
      <c r="K40" s="492">
        <v>51.5</v>
      </c>
      <c r="L40" s="488">
        <v>70</v>
      </c>
      <c r="M40" s="491">
        <v>66.7</v>
      </c>
      <c r="N40" s="489">
        <v>35</v>
      </c>
      <c r="O40" s="492">
        <v>33.299999999999997</v>
      </c>
      <c r="P40" s="488">
        <v>55</v>
      </c>
      <c r="Q40" s="491">
        <v>53.9</v>
      </c>
      <c r="R40" s="489">
        <v>47</v>
      </c>
      <c r="S40" s="491">
        <v>46.1</v>
      </c>
      <c r="T40" s="529">
        <v>0</v>
      </c>
      <c r="U40" s="492">
        <v>0</v>
      </c>
      <c r="V40" s="488">
        <v>54</v>
      </c>
      <c r="W40" s="491">
        <v>52.4</v>
      </c>
      <c r="X40" s="489">
        <v>49</v>
      </c>
      <c r="Y40" s="491">
        <v>47.6</v>
      </c>
      <c r="Z40" s="529">
        <v>0</v>
      </c>
      <c r="AA40" s="492">
        <v>0</v>
      </c>
      <c r="AB40" s="488">
        <v>65</v>
      </c>
      <c r="AC40" s="491">
        <v>61.9</v>
      </c>
      <c r="AD40" s="489">
        <v>40</v>
      </c>
      <c r="AE40" s="491">
        <v>38.1</v>
      </c>
      <c r="AF40" s="530">
        <v>0</v>
      </c>
      <c r="AG40" s="495">
        <v>0</v>
      </c>
      <c r="AH40" s="488">
        <v>62</v>
      </c>
      <c r="AI40" s="491">
        <v>58.5</v>
      </c>
      <c r="AJ40" s="489">
        <v>44</v>
      </c>
      <c r="AK40" s="491">
        <v>41.5</v>
      </c>
      <c r="AL40" s="529">
        <v>0</v>
      </c>
      <c r="AM40" s="492">
        <v>0</v>
      </c>
      <c r="AN40" s="488">
        <v>56</v>
      </c>
      <c r="AO40" s="491">
        <v>54.4</v>
      </c>
      <c r="AP40" s="489">
        <v>47</v>
      </c>
      <c r="AQ40" s="491">
        <v>45.6</v>
      </c>
      <c r="AR40" s="529">
        <v>0</v>
      </c>
      <c r="AS40" s="492">
        <v>0</v>
      </c>
      <c r="AT40" s="488">
        <v>50</v>
      </c>
      <c r="AU40" s="491">
        <v>48.5</v>
      </c>
      <c r="AV40" s="489">
        <v>53</v>
      </c>
      <c r="AW40" s="491">
        <v>51.5</v>
      </c>
      <c r="AX40" s="529">
        <v>0</v>
      </c>
      <c r="AY40" s="492">
        <v>0</v>
      </c>
      <c r="AZ40" s="488">
        <v>52</v>
      </c>
      <c r="BA40" s="491">
        <v>48.6</v>
      </c>
      <c r="BB40" s="489">
        <v>55</v>
      </c>
      <c r="BC40" s="491">
        <v>51.4</v>
      </c>
      <c r="BD40" s="529">
        <v>0</v>
      </c>
      <c r="BE40" s="492">
        <v>0</v>
      </c>
      <c r="BF40" s="488">
        <v>52</v>
      </c>
      <c r="BG40" s="491">
        <v>48.6</v>
      </c>
      <c r="BH40" s="489">
        <v>55</v>
      </c>
      <c r="BI40" s="491">
        <v>51.4</v>
      </c>
      <c r="BJ40" s="529">
        <v>0</v>
      </c>
      <c r="BK40" s="492">
        <v>0</v>
      </c>
    </row>
    <row r="41" spans="1:63" ht="20.100000000000001" customHeight="1" x14ac:dyDescent="0.2">
      <c r="A41" s="469" t="s">
        <v>230</v>
      </c>
      <c r="B41" s="470" t="s">
        <v>442</v>
      </c>
      <c r="C41" s="470" t="s">
        <v>132</v>
      </c>
      <c r="D41" s="488" t="s">
        <v>496</v>
      </c>
      <c r="E41" s="491" t="s">
        <v>496</v>
      </c>
      <c r="F41" s="489" t="s">
        <v>496</v>
      </c>
      <c r="G41" s="492" t="s">
        <v>496</v>
      </c>
      <c r="H41" s="488" t="s">
        <v>496</v>
      </c>
      <c r="I41" s="491" t="s">
        <v>496</v>
      </c>
      <c r="J41" s="489" t="s">
        <v>496</v>
      </c>
      <c r="K41" s="492" t="s">
        <v>496</v>
      </c>
      <c r="L41" s="488" t="s">
        <v>496</v>
      </c>
      <c r="M41" s="491" t="s">
        <v>496</v>
      </c>
      <c r="N41" s="489" t="s">
        <v>496</v>
      </c>
      <c r="O41" s="492" t="s">
        <v>496</v>
      </c>
      <c r="P41" s="488" t="s">
        <v>496</v>
      </c>
      <c r="Q41" s="491" t="s">
        <v>496</v>
      </c>
      <c r="R41" s="489" t="s">
        <v>496</v>
      </c>
      <c r="S41" s="491" t="s">
        <v>496</v>
      </c>
      <c r="T41" s="529">
        <v>0</v>
      </c>
      <c r="U41" s="492" t="s">
        <v>496</v>
      </c>
      <c r="V41" s="488" t="s">
        <v>496</v>
      </c>
      <c r="W41" s="491" t="s">
        <v>496</v>
      </c>
      <c r="X41" s="489" t="s">
        <v>496</v>
      </c>
      <c r="Y41" s="491" t="s">
        <v>496</v>
      </c>
      <c r="Z41" s="529">
        <v>0</v>
      </c>
      <c r="AA41" s="492" t="s">
        <v>496</v>
      </c>
      <c r="AB41" s="488">
        <v>20</v>
      </c>
      <c r="AC41" s="491">
        <v>47.6</v>
      </c>
      <c r="AD41" s="489">
        <v>22</v>
      </c>
      <c r="AE41" s="491">
        <v>52.4</v>
      </c>
      <c r="AF41" s="530">
        <v>0</v>
      </c>
      <c r="AG41" s="495">
        <v>0</v>
      </c>
      <c r="AH41" s="488">
        <v>16</v>
      </c>
      <c r="AI41" s="491">
        <v>39</v>
      </c>
      <c r="AJ41" s="489">
        <v>25</v>
      </c>
      <c r="AK41" s="491">
        <v>61</v>
      </c>
      <c r="AL41" s="529">
        <v>0</v>
      </c>
      <c r="AM41" s="492">
        <v>0</v>
      </c>
      <c r="AN41" s="488">
        <v>15</v>
      </c>
      <c r="AO41" s="491">
        <v>35.700000000000003</v>
      </c>
      <c r="AP41" s="489">
        <v>27</v>
      </c>
      <c r="AQ41" s="491">
        <v>64.3</v>
      </c>
      <c r="AR41" s="529">
        <v>0</v>
      </c>
      <c r="AS41" s="492">
        <v>0</v>
      </c>
      <c r="AT41" s="488">
        <v>23</v>
      </c>
      <c r="AU41" s="491">
        <v>59</v>
      </c>
      <c r="AV41" s="489">
        <v>16</v>
      </c>
      <c r="AW41" s="491">
        <v>41</v>
      </c>
      <c r="AX41" s="529">
        <v>0</v>
      </c>
      <c r="AY41" s="492">
        <v>0</v>
      </c>
      <c r="AZ41" s="488">
        <v>23</v>
      </c>
      <c r="BA41" s="491">
        <v>54.8</v>
      </c>
      <c r="BB41" s="489">
        <v>19</v>
      </c>
      <c r="BC41" s="491">
        <v>45.2</v>
      </c>
      <c r="BD41" s="529">
        <v>0</v>
      </c>
      <c r="BE41" s="492">
        <v>0</v>
      </c>
      <c r="BF41" s="488">
        <v>22</v>
      </c>
      <c r="BG41" s="491">
        <v>53.7</v>
      </c>
      <c r="BH41" s="489">
        <v>19</v>
      </c>
      <c r="BI41" s="491">
        <v>46.3</v>
      </c>
      <c r="BJ41" s="529">
        <v>0</v>
      </c>
      <c r="BK41" s="492">
        <v>0</v>
      </c>
    </row>
    <row r="42" spans="1:63" ht="20.100000000000001" customHeight="1" x14ac:dyDescent="0.2">
      <c r="A42" s="469" t="s">
        <v>237</v>
      </c>
      <c r="B42" s="470" t="s">
        <v>443</v>
      </c>
      <c r="C42" s="470" t="s">
        <v>132</v>
      </c>
      <c r="D42" s="488">
        <v>46</v>
      </c>
      <c r="E42" s="491">
        <v>54.8</v>
      </c>
      <c r="F42" s="489">
        <v>38</v>
      </c>
      <c r="G42" s="492">
        <v>45.2</v>
      </c>
      <c r="H42" s="488">
        <v>56</v>
      </c>
      <c r="I42" s="491">
        <v>64.400000000000006</v>
      </c>
      <c r="J42" s="489">
        <v>31</v>
      </c>
      <c r="K42" s="492">
        <v>35.6</v>
      </c>
      <c r="L42" s="488">
        <v>50</v>
      </c>
      <c r="M42" s="491">
        <v>60.2</v>
      </c>
      <c r="N42" s="489">
        <v>33</v>
      </c>
      <c r="O42" s="492">
        <v>39.799999999999997</v>
      </c>
      <c r="P42" s="488">
        <v>56</v>
      </c>
      <c r="Q42" s="491">
        <v>65.099999999999994</v>
      </c>
      <c r="R42" s="489">
        <v>30</v>
      </c>
      <c r="S42" s="491">
        <v>34.9</v>
      </c>
      <c r="T42" s="529">
        <v>0</v>
      </c>
      <c r="U42" s="492">
        <v>0</v>
      </c>
      <c r="V42" s="488">
        <v>56</v>
      </c>
      <c r="W42" s="491">
        <v>66.7</v>
      </c>
      <c r="X42" s="489">
        <v>28</v>
      </c>
      <c r="Y42" s="491">
        <v>33.299999999999997</v>
      </c>
      <c r="Z42" s="529">
        <v>0</v>
      </c>
      <c r="AA42" s="492">
        <v>0</v>
      </c>
      <c r="AB42" s="488">
        <v>54</v>
      </c>
      <c r="AC42" s="491">
        <v>61.4</v>
      </c>
      <c r="AD42" s="489">
        <v>34</v>
      </c>
      <c r="AE42" s="491">
        <v>38.6</v>
      </c>
      <c r="AF42" s="530">
        <v>0</v>
      </c>
      <c r="AG42" s="495">
        <v>0</v>
      </c>
      <c r="AH42" s="488">
        <v>41</v>
      </c>
      <c r="AI42" s="491">
        <v>51.3</v>
      </c>
      <c r="AJ42" s="489">
        <v>39</v>
      </c>
      <c r="AK42" s="491">
        <v>48.8</v>
      </c>
      <c r="AL42" s="529">
        <v>0</v>
      </c>
      <c r="AM42" s="492">
        <v>0</v>
      </c>
      <c r="AN42" s="488">
        <v>52</v>
      </c>
      <c r="AO42" s="491">
        <v>64.2</v>
      </c>
      <c r="AP42" s="489">
        <v>29</v>
      </c>
      <c r="AQ42" s="491">
        <v>35.799999999999997</v>
      </c>
      <c r="AR42" s="529">
        <v>0</v>
      </c>
      <c r="AS42" s="492">
        <v>0</v>
      </c>
      <c r="AT42" s="488">
        <v>57</v>
      </c>
      <c r="AU42" s="491">
        <v>64.8</v>
      </c>
      <c r="AV42" s="489">
        <v>31</v>
      </c>
      <c r="AW42" s="491">
        <v>35.200000000000003</v>
      </c>
      <c r="AX42" s="529">
        <v>0</v>
      </c>
      <c r="AY42" s="492">
        <v>0</v>
      </c>
      <c r="AZ42" s="488">
        <v>55</v>
      </c>
      <c r="BA42" s="491">
        <v>66.3</v>
      </c>
      <c r="BB42" s="489">
        <v>28</v>
      </c>
      <c r="BC42" s="491">
        <v>33.700000000000003</v>
      </c>
      <c r="BD42" s="529">
        <v>0</v>
      </c>
      <c r="BE42" s="492">
        <v>0</v>
      </c>
      <c r="BF42" s="488">
        <v>67</v>
      </c>
      <c r="BG42" s="491">
        <v>60.9</v>
      </c>
      <c r="BH42" s="489">
        <v>43</v>
      </c>
      <c r="BI42" s="491">
        <v>39.1</v>
      </c>
      <c r="BJ42" s="529">
        <v>0</v>
      </c>
      <c r="BK42" s="492">
        <v>0</v>
      </c>
    </row>
    <row r="43" spans="1:63" ht="20.100000000000001" customHeight="1" x14ac:dyDescent="0.2">
      <c r="A43" s="469" t="s">
        <v>237</v>
      </c>
      <c r="B43" s="470" t="s">
        <v>444</v>
      </c>
      <c r="C43" s="470" t="s">
        <v>127</v>
      </c>
      <c r="D43" s="488">
        <v>25</v>
      </c>
      <c r="E43" s="491">
        <v>54.3</v>
      </c>
      <c r="F43" s="489">
        <v>21</v>
      </c>
      <c r="G43" s="492">
        <v>45.7</v>
      </c>
      <c r="H43" s="488">
        <v>25</v>
      </c>
      <c r="I43" s="491">
        <v>55.6</v>
      </c>
      <c r="J43" s="489">
        <v>20</v>
      </c>
      <c r="K43" s="492">
        <v>44.4</v>
      </c>
      <c r="L43" s="488">
        <v>29</v>
      </c>
      <c r="M43" s="491">
        <v>61.7</v>
      </c>
      <c r="N43" s="489">
        <v>18</v>
      </c>
      <c r="O43" s="492">
        <v>38.299999999999997</v>
      </c>
      <c r="P43" s="488">
        <v>25</v>
      </c>
      <c r="Q43" s="491">
        <v>53.2</v>
      </c>
      <c r="R43" s="489">
        <v>22</v>
      </c>
      <c r="S43" s="491">
        <v>46.8</v>
      </c>
      <c r="T43" s="529">
        <v>0</v>
      </c>
      <c r="U43" s="492">
        <v>0</v>
      </c>
      <c r="V43" s="488">
        <v>23</v>
      </c>
      <c r="W43" s="491">
        <v>48.9</v>
      </c>
      <c r="X43" s="489">
        <v>24</v>
      </c>
      <c r="Y43" s="491">
        <v>51.1</v>
      </c>
      <c r="Z43" s="529">
        <v>0</v>
      </c>
      <c r="AA43" s="492">
        <v>0</v>
      </c>
      <c r="AB43" s="488">
        <v>25</v>
      </c>
      <c r="AC43" s="491">
        <v>54.3</v>
      </c>
      <c r="AD43" s="489">
        <v>21</v>
      </c>
      <c r="AE43" s="491">
        <v>45.7</v>
      </c>
      <c r="AF43" s="530">
        <v>0</v>
      </c>
      <c r="AG43" s="495">
        <v>0</v>
      </c>
      <c r="AH43" s="488">
        <v>31</v>
      </c>
      <c r="AI43" s="491">
        <v>64.599999999999994</v>
      </c>
      <c r="AJ43" s="489">
        <v>17</v>
      </c>
      <c r="AK43" s="491">
        <v>35.4</v>
      </c>
      <c r="AL43" s="529">
        <v>0</v>
      </c>
      <c r="AM43" s="492">
        <v>0</v>
      </c>
      <c r="AN43" s="488">
        <v>27</v>
      </c>
      <c r="AO43" s="491">
        <v>58.7</v>
      </c>
      <c r="AP43" s="489">
        <v>19</v>
      </c>
      <c r="AQ43" s="491">
        <v>41.3</v>
      </c>
      <c r="AR43" s="529">
        <v>0</v>
      </c>
      <c r="AS43" s="492">
        <v>0</v>
      </c>
      <c r="AT43" s="488">
        <v>29</v>
      </c>
      <c r="AU43" s="491">
        <v>59.2</v>
      </c>
      <c r="AV43" s="489">
        <v>20</v>
      </c>
      <c r="AW43" s="491">
        <v>40.799999999999997</v>
      </c>
      <c r="AX43" s="529">
        <v>0</v>
      </c>
      <c r="AY43" s="492">
        <v>0</v>
      </c>
      <c r="AZ43" s="488">
        <v>18</v>
      </c>
      <c r="BA43" s="491">
        <v>36</v>
      </c>
      <c r="BB43" s="489">
        <v>32</v>
      </c>
      <c r="BC43" s="491">
        <v>64</v>
      </c>
      <c r="BD43" s="529">
        <v>0</v>
      </c>
      <c r="BE43" s="492">
        <v>0</v>
      </c>
      <c r="BF43" s="488">
        <v>27</v>
      </c>
      <c r="BG43" s="491">
        <v>49.1</v>
      </c>
      <c r="BH43" s="489">
        <v>28</v>
      </c>
      <c r="BI43" s="491">
        <v>50.9</v>
      </c>
      <c r="BJ43" s="529">
        <v>0</v>
      </c>
      <c r="BK43" s="492">
        <v>0</v>
      </c>
    </row>
    <row r="44" spans="1:63" ht="20.100000000000001" customHeight="1" x14ac:dyDescent="0.2">
      <c r="A44" s="469" t="s">
        <v>242</v>
      </c>
      <c r="B44" s="470" t="s">
        <v>445</v>
      </c>
      <c r="C44" s="470" t="s">
        <v>127</v>
      </c>
      <c r="D44" s="488">
        <v>48</v>
      </c>
      <c r="E44" s="491">
        <v>58.5</v>
      </c>
      <c r="F44" s="489">
        <v>34</v>
      </c>
      <c r="G44" s="492">
        <v>41.5</v>
      </c>
      <c r="H44" s="488">
        <v>44</v>
      </c>
      <c r="I44" s="491">
        <v>58.7</v>
      </c>
      <c r="J44" s="489">
        <v>31</v>
      </c>
      <c r="K44" s="492">
        <v>41.3</v>
      </c>
      <c r="L44" s="488">
        <v>52</v>
      </c>
      <c r="M44" s="491">
        <v>71.2</v>
      </c>
      <c r="N44" s="489">
        <v>21</v>
      </c>
      <c r="O44" s="492">
        <v>28.8</v>
      </c>
      <c r="P44" s="488">
        <v>45</v>
      </c>
      <c r="Q44" s="491">
        <v>61.6</v>
      </c>
      <c r="R44" s="489">
        <v>28</v>
      </c>
      <c r="S44" s="491">
        <v>38.4</v>
      </c>
      <c r="T44" s="529">
        <v>0</v>
      </c>
      <c r="U44" s="492">
        <v>0</v>
      </c>
      <c r="V44" s="488">
        <v>52</v>
      </c>
      <c r="W44" s="491">
        <v>67.5</v>
      </c>
      <c r="X44" s="489">
        <v>25</v>
      </c>
      <c r="Y44" s="491">
        <v>32.5</v>
      </c>
      <c r="Z44" s="529">
        <v>0</v>
      </c>
      <c r="AA44" s="492">
        <v>0</v>
      </c>
      <c r="AB44" s="488">
        <v>37</v>
      </c>
      <c r="AC44" s="491">
        <v>51.4</v>
      </c>
      <c r="AD44" s="489">
        <v>35</v>
      </c>
      <c r="AE44" s="491">
        <v>48.6</v>
      </c>
      <c r="AF44" s="530">
        <v>0</v>
      </c>
      <c r="AG44" s="495">
        <v>0</v>
      </c>
      <c r="AH44" s="488">
        <v>44</v>
      </c>
      <c r="AI44" s="491">
        <v>59.5</v>
      </c>
      <c r="AJ44" s="489">
        <v>30</v>
      </c>
      <c r="AK44" s="491">
        <v>40.5</v>
      </c>
      <c r="AL44" s="529">
        <v>0</v>
      </c>
      <c r="AM44" s="492">
        <v>0</v>
      </c>
      <c r="AN44" s="488">
        <v>46</v>
      </c>
      <c r="AO44" s="491">
        <v>54.1</v>
      </c>
      <c r="AP44" s="489">
        <v>39</v>
      </c>
      <c r="AQ44" s="491">
        <v>45.9</v>
      </c>
      <c r="AR44" s="529">
        <v>0</v>
      </c>
      <c r="AS44" s="492">
        <v>0</v>
      </c>
      <c r="AT44" s="488">
        <v>49</v>
      </c>
      <c r="AU44" s="491">
        <v>58.3</v>
      </c>
      <c r="AV44" s="489">
        <v>35</v>
      </c>
      <c r="AW44" s="491">
        <v>41.7</v>
      </c>
      <c r="AX44" s="529">
        <v>0</v>
      </c>
      <c r="AY44" s="492">
        <v>0</v>
      </c>
      <c r="AZ44" s="488">
        <v>49</v>
      </c>
      <c r="BA44" s="491">
        <v>56.3</v>
      </c>
      <c r="BB44" s="489">
        <v>38</v>
      </c>
      <c r="BC44" s="491">
        <v>43.7</v>
      </c>
      <c r="BD44" s="529">
        <v>0</v>
      </c>
      <c r="BE44" s="492">
        <v>0</v>
      </c>
      <c r="BF44" s="488">
        <v>48</v>
      </c>
      <c r="BG44" s="491">
        <v>53.9</v>
      </c>
      <c r="BH44" s="489">
        <v>41</v>
      </c>
      <c r="BI44" s="491">
        <v>46.1</v>
      </c>
      <c r="BJ44" s="529">
        <v>0</v>
      </c>
      <c r="BK44" s="492">
        <v>0</v>
      </c>
    </row>
    <row r="45" spans="1:63" ht="20.100000000000001" customHeight="1" x14ac:dyDescent="0.2">
      <c r="A45" s="469" t="s">
        <v>245</v>
      </c>
      <c r="B45" s="470" t="s">
        <v>246</v>
      </c>
      <c r="C45" s="470" t="s">
        <v>127</v>
      </c>
      <c r="D45" s="488">
        <v>52</v>
      </c>
      <c r="E45" s="491">
        <v>48.1</v>
      </c>
      <c r="F45" s="489">
        <v>56</v>
      </c>
      <c r="G45" s="492">
        <v>51.9</v>
      </c>
      <c r="H45" s="488">
        <v>49</v>
      </c>
      <c r="I45" s="491">
        <v>45.4</v>
      </c>
      <c r="J45" s="489">
        <v>59</v>
      </c>
      <c r="K45" s="492">
        <v>54.6</v>
      </c>
      <c r="L45" s="488">
        <v>56</v>
      </c>
      <c r="M45" s="491">
        <v>45.9</v>
      </c>
      <c r="N45" s="489">
        <v>66</v>
      </c>
      <c r="O45" s="492">
        <v>54.1</v>
      </c>
      <c r="P45" s="488">
        <v>49</v>
      </c>
      <c r="Q45" s="491">
        <v>45.8</v>
      </c>
      <c r="R45" s="489">
        <v>58</v>
      </c>
      <c r="S45" s="491">
        <v>54.2</v>
      </c>
      <c r="T45" s="529">
        <v>0</v>
      </c>
      <c r="U45" s="492">
        <v>0</v>
      </c>
      <c r="V45" s="488">
        <v>49</v>
      </c>
      <c r="W45" s="491">
        <v>43.8</v>
      </c>
      <c r="X45" s="489">
        <v>63</v>
      </c>
      <c r="Y45" s="491">
        <v>56.3</v>
      </c>
      <c r="Z45" s="529">
        <v>0</v>
      </c>
      <c r="AA45" s="492">
        <v>0</v>
      </c>
      <c r="AB45" s="488">
        <v>49</v>
      </c>
      <c r="AC45" s="491">
        <v>41.9</v>
      </c>
      <c r="AD45" s="489">
        <v>68</v>
      </c>
      <c r="AE45" s="491">
        <v>58.1</v>
      </c>
      <c r="AF45" s="530">
        <v>0</v>
      </c>
      <c r="AG45" s="495">
        <v>0</v>
      </c>
      <c r="AH45" s="488">
        <v>48</v>
      </c>
      <c r="AI45" s="491">
        <v>42.9</v>
      </c>
      <c r="AJ45" s="489">
        <v>64</v>
      </c>
      <c r="AK45" s="491">
        <v>57.1</v>
      </c>
      <c r="AL45" s="529">
        <v>0</v>
      </c>
      <c r="AM45" s="492">
        <v>0</v>
      </c>
      <c r="AN45" s="488">
        <v>60</v>
      </c>
      <c r="AO45" s="491">
        <v>49.6</v>
      </c>
      <c r="AP45" s="489">
        <v>61</v>
      </c>
      <c r="AQ45" s="491">
        <v>50.4</v>
      </c>
      <c r="AR45" s="529">
        <v>0</v>
      </c>
      <c r="AS45" s="492">
        <v>0</v>
      </c>
      <c r="AT45" s="488">
        <v>51</v>
      </c>
      <c r="AU45" s="491">
        <v>42.9</v>
      </c>
      <c r="AV45" s="489">
        <v>68</v>
      </c>
      <c r="AW45" s="491">
        <v>57.1</v>
      </c>
      <c r="AX45" s="529">
        <v>0</v>
      </c>
      <c r="AY45" s="492">
        <v>0</v>
      </c>
      <c r="AZ45" s="488">
        <v>56</v>
      </c>
      <c r="BA45" s="491">
        <v>44.4</v>
      </c>
      <c r="BB45" s="489">
        <v>70</v>
      </c>
      <c r="BC45" s="491">
        <v>55.6</v>
      </c>
      <c r="BD45" s="529">
        <v>0</v>
      </c>
      <c r="BE45" s="492">
        <v>0</v>
      </c>
      <c r="BF45" s="488">
        <v>58</v>
      </c>
      <c r="BG45" s="491">
        <v>45.7</v>
      </c>
      <c r="BH45" s="489">
        <v>69</v>
      </c>
      <c r="BI45" s="491">
        <v>54.3</v>
      </c>
      <c r="BJ45" s="529">
        <v>0</v>
      </c>
      <c r="BK45" s="492">
        <v>0</v>
      </c>
    </row>
    <row r="46" spans="1:63" ht="20.100000000000001" customHeight="1" x14ac:dyDescent="0.2">
      <c r="A46" s="469" t="s">
        <v>249</v>
      </c>
      <c r="B46" s="470" t="s">
        <v>446</v>
      </c>
      <c r="C46" s="470" t="s">
        <v>132</v>
      </c>
      <c r="D46" s="488">
        <v>45</v>
      </c>
      <c r="E46" s="491">
        <v>59.2</v>
      </c>
      <c r="F46" s="489">
        <v>31</v>
      </c>
      <c r="G46" s="492">
        <v>40.799999999999997</v>
      </c>
      <c r="H46" s="488">
        <v>43</v>
      </c>
      <c r="I46" s="491">
        <v>54.4</v>
      </c>
      <c r="J46" s="489">
        <v>36</v>
      </c>
      <c r="K46" s="492">
        <v>45.6</v>
      </c>
      <c r="L46" s="488">
        <v>51</v>
      </c>
      <c r="M46" s="491">
        <v>62.2</v>
      </c>
      <c r="N46" s="489">
        <v>31</v>
      </c>
      <c r="O46" s="492">
        <v>37.799999999999997</v>
      </c>
      <c r="P46" s="488">
        <v>36</v>
      </c>
      <c r="Q46" s="491">
        <v>46.2</v>
      </c>
      <c r="R46" s="489">
        <v>42</v>
      </c>
      <c r="S46" s="491">
        <v>53.8</v>
      </c>
      <c r="T46" s="529">
        <v>0</v>
      </c>
      <c r="U46" s="492">
        <v>0</v>
      </c>
      <c r="V46" s="488">
        <v>42</v>
      </c>
      <c r="W46" s="491">
        <v>55.3</v>
      </c>
      <c r="X46" s="489">
        <v>34</v>
      </c>
      <c r="Y46" s="491">
        <v>44.7</v>
      </c>
      <c r="Z46" s="529">
        <v>0</v>
      </c>
      <c r="AA46" s="492">
        <v>0</v>
      </c>
      <c r="AB46" s="488">
        <v>35</v>
      </c>
      <c r="AC46" s="491">
        <v>44.9</v>
      </c>
      <c r="AD46" s="489">
        <v>43</v>
      </c>
      <c r="AE46" s="491">
        <v>55.1</v>
      </c>
      <c r="AF46" s="530">
        <v>0</v>
      </c>
      <c r="AG46" s="495">
        <v>0</v>
      </c>
      <c r="AH46" s="488">
        <v>43</v>
      </c>
      <c r="AI46" s="491">
        <v>54.4</v>
      </c>
      <c r="AJ46" s="489">
        <v>36</v>
      </c>
      <c r="AK46" s="491">
        <v>45.6</v>
      </c>
      <c r="AL46" s="529">
        <v>0</v>
      </c>
      <c r="AM46" s="492">
        <v>0</v>
      </c>
      <c r="AN46" s="488">
        <v>40</v>
      </c>
      <c r="AO46" s="491">
        <v>50.6</v>
      </c>
      <c r="AP46" s="489">
        <v>39</v>
      </c>
      <c r="AQ46" s="491">
        <v>49.4</v>
      </c>
      <c r="AR46" s="529">
        <v>0</v>
      </c>
      <c r="AS46" s="492">
        <v>0</v>
      </c>
      <c r="AT46" s="488">
        <v>41</v>
      </c>
      <c r="AU46" s="491">
        <v>45.1</v>
      </c>
      <c r="AV46" s="489">
        <v>50</v>
      </c>
      <c r="AW46" s="491">
        <v>54.9</v>
      </c>
      <c r="AX46" s="529">
        <v>0</v>
      </c>
      <c r="AY46" s="492">
        <v>0</v>
      </c>
      <c r="AZ46" s="488">
        <v>53</v>
      </c>
      <c r="BA46" s="491">
        <v>56.4</v>
      </c>
      <c r="BB46" s="489">
        <v>41</v>
      </c>
      <c r="BC46" s="491">
        <v>43.6</v>
      </c>
      <c r="BD46" s="529">
        <v>0</v>
      </c>
      <c r="BE46" s="492">
        <v>0</v>
      </c>
      <c r="BF46" s="488">
        <v>39</v>
      </c>
      <c r="BG46" s="491">
        <v>41.1</v>
      </c>
      <c r="BH46" s="489">
        <v>56</v>
      </c>
      <c r="BI46" s="491">
        <v>58.9</v>
      </c>
      <c r="BJ46" s="529">
        <v>0</v>
      </c>
      <c r="BK46" s="492">
        <v>0</v>
      </c>
    </row>
    <row r="47" spans="1:63" ht="20.100000000000001" customHeight="1" x14ac:dyDescent="0.2">
      <c r="A47" s="469" t="s">
        <v>249</v>
      </c>
      <c r="B47" s="470" t="s">
        <v>447</v>
      </c>
      <c r="C47" s="470" t="s">
        <v>132</v>
      </c>
      <c r="D47" s="488">
        <v>179</v>
      </c>
      <c r="E47" s="491">
        <v>50.3</v>
      </c>
      <c r="F47" s="489">
        <v>177</v>
      </c>
      <c r="G47" s="492">
        <v>49.7</v>
      </c>
      <c r="H47" s="488">
        <v>184</v>
      </c>
      <c r="I47" s="491">
        <v>52.6</v>
      </c>
      <c r="J47" s="489">
        <v>166</v>
      </c>
      <c r="K47" s="492">
        <v>47.4</v>
      </c>
      <c r="L47" s="488">
        <v>171</v>
      </c>
      <c r="M47" s="491">
        <v>48.9</v>
      </c>
      <c r="N47" s="489">
        <v>179</v>
      </c>
      <c r="O47" s="492">
        <v>51.1</v>
      </c>
      <c r="P47" s="488">
        <v>153</v>
      </c>
      <c r="Q47" s="491">
        <v>43.2</v>
      </c>
      <c r="R47" s="489">
        <v>201</v>
      </c>
      <c r="S47" s="491">
        <v>56.8</v>
      </c>
      <c r="T47" s="529">
        <v>0</v>
      </c>
      <c r="U47" s="492">
        <v>0</v>
      </c>
      <c r="V47" s="488">
        <v>148</v>
      </c>
      <c r="W47" s="491">
        <v>42</v>
      </c>
      <c r="X47" s="489">
        <v>204</v>
      </c>
      <c r="Y47" s="491">
        <v>58</v>
      </c>
      <c r="Z47" s="529">
        <v>0</v>
      </c>
      <c r="AA47" s="492">
        <v>0</v>
      </c>
      <c r="AB47" s="488">
        <v>183</v>
      </c>
      <c r="AC47" s="491">
        <v>50.6</v>
      </c>
      <c r="AD47" s="489">
        <v>179</v>
      </c>
      <c r="AE47" s="491">
        <v>49.4</v>
      </c>
      <c r="AF47" s="530">
        <v>0</v>
      </c>
      <c r="AG47" s="495">
        <v>0</v>
      </c>
      <c r="AH47" s="488">
        <v>179</v>
      </c>
      <c r="AI47" s="491">
        <v>50</v>
      </c>
      <c r="AJ47" s="489">
        <v>179</v>
      </c>
      <c r="AK47" s="491">
        <v>50</v>
      </c>
      <c r="AL47" s="529">
        <v>0</v>
      </c>
      <c r="AM47" s="492">
        <v>0</v>
      </c>
      <c r="AN47" s="488">
        <v>200</v>
      </c>
      <c r="AO47" s="491">
        <v>51</v>
      </c>
      <c r="AP47" s="489">
        <v>192</v>
      </c>
      <c r="AQ47" s="491">
        <v>49</v>
      </c>
      <c r="AR47" s="529">
        <v>0</v>
      </c>
      <c r="AS47" s="492">
        <v>0</v>
      </c>
      <c r="AT47" s="488">
        <v>190</v>
      </c>
      <c r="AU47" s="491">
        <v>50.8</v>
      </c>
      <c r="AV47" s="489">
        <v>183</v>
      </c>
      <c r="AW47" s="491">
        <v>48.9</v>
      </c>
      <c r="AX47" s="529">
        <v>1</v>
      </c>
      <c r="AY47" s="492">
        <v>0.3</v>
      </c>
      <c r="AZ47" s="488">
        <v>176</v>
      </c>
      <c r="BA47" s="491">
        <v>45</v>
      </c>
      <c r="BB47" s="489">
        <v>215</v>
      </c>
      <c r="BC47" s="491">
        <v>55</v>
      </c>
      <c r="BD47" s="529">
        <v>0</v>
      </c>
      <c r="BE47" s="492">
        <v>0</v>
      </c>
      <c r="BF47" s="488">
        <v>178</v>
      </c>
      <c r="BG47" s="491">
        <v>46.5</v>
      </c>
      <c r="BH47" s="489">
        <v>205</v>
      </c>
      <c r="BI47" s="491">
        <v>53.5</v>
      </c>
      <c r="BJ47" s="529">
        <v>0</v>
      </c>
      <c r="BK47" s="492">
        <v>0</v>
      </c>
    </row>
    <row r="48" spans="1:63" ht="20.100000000000001" customHeight="1" x14ac:dyDescent="0.2">
      <c r="A48" s="469" t="s">
        <v>249</v>
      </c>
      <c r="B48" s="470" t="s">
        <v>448</v>
      </c>
      <c r="C48" s="470" t="s">
        <v>127</v>
      </c>
      <c r="D48" s="488">
        <v>24</v>
      </c>
      <c r="E48" s="491">
        <v>63.2</v>
      </c>
      <c r="F48" s="489">
        <v>14</v>
      </c>
      <c r="G48" s="492">
        <v>36.799999999999997</v>
      </c>
      <c r="H48" s="488">
        <v>20</v>
      </c>
      <c r="I48" s="491">
        <v>55.6</v>
      </c>
      <c r="J48" s="489">
        <v>16</v>
      </c>
      <c r="K48" s="492">
        <v>44.4</v>
      </c>
      <c r="L48" s="488">
        <v>18</v>
      </c>
      <c r="M48" s="491">
        <v>43.9</v>
      </c>
      <c r="N48" s="489">
        <v>23</v>
      </c>
      <c r="O48" s="492">
        <v>56.1</v>
      </c>
      <c r="P48" s="488">
        <v>20</v>
      </c>
      <c r="Q48" s="491">
        <v>51.3</v>
      </c>
      <c r="R48" s="489">
        <v>19</v>
      </c>
      <c r="S48" s="491">
        <v>48.7</v>
      </c>
      <c r="T48" s="529">
        <v>0</v>
      </c>
      <c r="U48" s="492">
        <v>0</v>
      </c>
      <c r="V48" s="488">
        <v>20</v>
      </c>
      <c r="W48" s="491">
        <v>51.3</v>
      </c>
      <c r="X48" s="489">
        <v>19</v>
      </c>
      <c r="Y48" s="491">
        <v>48.7</v>
      </c>
      <c r="Z48" s="529">
        <v>0</v>
      </c>
      <c r="AA48" s="492">
        <v>0</v>
      </c>
      <c r="AB48" s="488">
        <v>19</v>
      </c>
      <c r="AC48" s="491">
        <v>47.5</v>
      </c>
      <c r="AD48" s="489">
        <v>21</v>
      </c>
      <c r="AE48" s="491">
        <v>52.5</v>
      </c>
      <c r="AF48" s="530">
        <v>0</v>
      </c>
      <c r="AG48" s="495">
        <v>0</v>
      </c>
      <c r="AH48" s="488">
        <v>19</v>
      </c>
      <c r="AI48" s="491">
        <v>45.2</v>
      </c>
      <c r="AJ48" s="489">
        <v>23</v>
      </c>
      <c r="AK48" s="491">
        <v>54.8</v>
      </c>
      <c r="AL48" s="529">
        <v>0</v>
      </c>
      <c r="AM48" s="492">
        <v>0</v>
      </c>
      <c r="AN48" s="488">
        <v>22</v>
      </c>
      <c r="AO48" s="491">
        <v>48.9</v>
      </c>
      <c r="AP48" s="489">
        <v>23</v>
      </c>
      <c r="AQ48" s="491">
        <v>51.1</v>
      </c>
      <c r="AR48" s="529">
        <v>0</v>
      </c>
      <c r="AS48" s="492">
        <v>0</v>
      </c>
      <c r="AT48" s="488">
        <v>18</v>
      </c>
      <c r="AU48" s="491">
        <v>42.9</v>
      </c>
      <c r="AV48" s="489">
        <v>24</v>
      </c>
      <c r="AW48" s="491">
        <v>57.1</v>
      </c>
      <c r="AX48" s="529">
        <v>0</v>
      </c>
      <c r="AY48" s="492">
        <v>0</v>
      </c>
      <c r="AZ48" s="488">
        <v>21</v>
      </c>
      <c r="BA48" s="491">
        <v>45.7</v>
      </c>
      <c r="BB48" s="489">
        <v>25</v>
      </c>
      <c r="BC48" s="491">
        <v>54.3</v>
      </c>
      <c r="BD48" s="529">
        <v>0</v>
      </c>
      <c r="BE48" s="492">
        <v>0</v>
      </c>
      <c r="BF48" s="488">
        <v>16</v>
      </c>
      <c r="BG48" s="491">
        <v>38.1</v>
      </c>
      <c r="BH48" s="489">
        <v>26</v>
      </c>
      <c r="BI48" s="491">
        <v>61.9</v>
      </c>
      <c r="BJ48" s="529">
        <v>0</v>
      </c>
      <c r="BK48" s="492">
        <v>0</v>
      </c>
    </row>
    <row r="49" spans="1:63" ht="20.100000000000001" customHeight="1" x14ac:dyDescent="0.2">
      <c r="A49" s="469" t="s">
        <v>249</v>
      </c>
      <c r="B49" s="470" t="s">
        <v>449</v>
      </c>
      <c r="C49" s="470" t="s">
        <v>132</v>
      </c>
      <c r="D49" s="488" t="s">
        <v>496</v>
      </c>
      <c r="E49" s="491" t="s">
        <v>496</v>
      </c>
      <c r="F49" s="489" t="s">
        <v>496</v>
      </c>
      <c r="G49" s="492" t="s">
        <v>496</v>
      </c>
      <c r="H49" s="488" t="s">
        <v>496</v>
      </c>
      <c r="I49" s="491" t="s">
        <v>496</v>
      </c>
      <c r="J49" s="489" t="s">
        <v>496</v>
      </c>
      <c r="K49" s="492" t="s">
        <v>496</v>
      </c>
      <c r="L49" s="488" t="s">
        <v>496</v>
      </c>
      <c r="M49" s="491" t="s">
        <v>496</v>
      </c>
      <c r="N49" s="489" t="s">
        <v>496</v>
      </c>
      <c r="O49" s="492" t="s">
        <v>496</v>
      </c>
      <c r="P49" s="488" t="s">
        <v>496</v>
      </c>
      <c r="Q49" s="491" t="s">
        <v>496</v>
      </c>
      <c r="R49" s="489" t="s">
        <v>496</v>
      </c>
      <c r="S49" s="491" t="s">
        <v>496</v>
      </c>
      <c r="T49" s="529" t="s">
        <v>496</v>
      </c>
      <c r="U49" s="492" t="s">
        <v>496</v>
      </c>
      <c r="V49" s="488" t="s">
        <v>496</v>
      </c>
      <c r="W49" s="491" t="s">
        <v>496</v>
      </c>
      <c r="X49" s="489" t="s">
        <v>496</v>
      </c>
      <c r="Y49" s="491" t="s">
        <v>496</v>
      </c>
      <c r="Z49" s="529">
        <v>0</v>
      </c>
      <c r="AA49" s="492" t="s">
        <v>496</v>
      </c>
      <c r="AB49" s="488">
        <v>0</v>
      </c>
      <c r="AC49" s="491" t="s">
        <v>496</v>
      </c>
      <c r="AD49" s="489">
        <v>0</v>
      </c>
      <c r="AE49" s="491" t="s">
        <v>496</v>
      </c>
      <c r="AF49" s="530">
        <v>0</v>
      </c>
      <c r="AG49" s="495" t="s">
        <v>496</v>
      </c>
      <c r="AH49" s="488">
        <v>0</v>
      </c>
      <c r="AI49" s="491" t="s">
        <v>496</v>
      </c>
      <c r="AJ49" s="489">
        <v>0</v>
      </c>
      <c r="AK49" s="491" t="s">
        <v>496</v>
      </c>
      <c r="AL49" s="529">
        <v>0</v>
      </c>
      <c r="AM49" s="492" t="s">
        <v>496</v>
      </c>
      <c r="AN49" s="488">
        <v>0</v>
      </c>
      <c r="AO49" s="491" t="s">
        <v>496</v>
      </c>
      <c r="AP49" s="489">
        <v>0</v>
      </c>
      <c r="AQ49" s="491" t="s">
        <v>496</v>
      </c>
      <c r="AR49" s="529">
        <v>0</v>
      </c>
      <c r="AS49" s="492" t="s">
        <v>496</v>
      </c>
      <c r="AT49" s="488">
        <v>48</v>
      </c>
      <c r="AU49" s="491">
        <v>46.6</v>
      </c>
      <c r="AV49" s="489">
        <v>55</v>
      </c>
      <c r="AW49" s="491">
        <v>53.4</v>
      </c>
      <c r="AX49" s="529">
        <v>0</v>
      </c>
      <c r="AY49" s="492">
        <v>0</v>
      </c>
      <c r="AZ49" s="488">
        <v>65</v>
      </c>
      <c r="BA49" s="491">
        <v>60.2</v>
      </c>
      <c r="BB49" s="489">
        <v>43</v>
      </c>
      <c r="BC49" s="491">
        <v>39.799999999999997</v>
      </c>
      <c r="BD49" s="529">
        <v>0</v>
      </c>
      <c r="BE49" s="492">
        <v>0</v>
      </c>
      <c r="BF49" s="488">
        <v>58</v>
      </c>
      <c r="BG49" s="491">
        <v>55.2</v>
      </c>
      <c r="BH49" s="489">
        <v>46</v>
      </c>
      <c r="BI49" s="491">
        <v>43.8</v>
      </c>
      <c r="BJ49" s="529">
        <v>1</v>
      </c>
      <c r="BK49" s="492">
        <v>1</v>
      </c>
    </row>
    <row r="50" spans="1:63" ht="20.100000000000001" customHeight="1" x14ac:dyDescent="0.2">
      <c r="A50" s="469" t="s">
        <v>249</v>
      </c>
      <c r="B50" s="470" t="s">
        <v>450</v>
      </c>
      <c r="C50" s="470" t="s">
        <v>127</v>
      </c>
      <c r="D50" s="488">
        <v>51</v>
      </c>
      <c r="E50" s="491">
        <v>58</v>
      </c>
      <c r="F50" s="489">
        <v>37</v>
      </c>
      <c r="G50" s="492">
        <v>42</v>
      </c>
      <c r="H50" s="488">
        <v>51</v>
      </c>
      <c r="I50" s="491">
        <v>47.2</v>
      </c>
      <c r="J50" s="489">
        <v>57</v>
      </c>
      <c r="K50" s="492">
        <v>52.8</v>
      </c>
      <c r="L50" s="488">
        <v>49</v>
      </c>
      <c r="M50" s="491">
        <v>45</v>
      </c>
      <c r="N50" s="489">
        <v>60</v>
      </c>
      <c r="O50" s="492">
        <v>55</v>
      </c>
      <c r="P50" s="488">
        <v>51</v>
      </c>
      <c r="Q50" s="491">
        <v>43.6</v>
      </c>
      <c r="R50" s="489">
        <v>66</v>
      </c>
      <c r="S50" s="491">
        <v>56.4</v>
      </c>
      <c r="T50" s="529">
        <v>0</v>
      </c>
      <c r="U50" s="492">
        <v>0</v>
      </c>
      <c r="V50" s="488">
        <v>47</v>
      </c>
      <c r="W50" s="491">
        <v>42.3</v>
      </c>
      <c r="X50" s="489">
        <v>64</v>
      </c>
      <c r="Y50" s="491">
        <v>57.7</v>
      </c>
      <c r="Z50" s="529">
        <v>0</v>
      </c>
      <c r="AA50" s="492">
        <v>0</v>
      </c>
      <c r="AB50" s="488">
        <v>51</v>
      </c>
      <c r="AC50" s="491">
        <v>45.9</v>
      </c>
      <c r="AD50" s="489">
        <v>60</v>
      </c>
      <c r="AE50" s="491">
        <v>54.1</v>
      </c>
      <c r="AF50" s="530">
        <v>0</v>
      </c>
      <c r="AG50" s="495">
        <v>0</v>
      </c>
      <c r="AH50" s="488">
        <v>48</v>
      </c>
      <c r="AI50" s="491">
        <v>41.4</v>
      </c>
      <c r="AJ50" s="489">
        <v>68</v>
      </c>
      <c r="AK50" s="491">
        <v>58.6</v>
      </c>
      <c r="AL50" s="529">
        <v>0</v>
      </c>
      <c r="AM50" s="492">
        <v>0</v>
      </c>
      <c r="AN50" s="488">
        <v>65</v>
      </c>
      <c r="AO50" s="491">
        <v>58.6</v>
      </c>
      <c r="AP50" s="489">
        <v>46</v>
      </c>
      <c r="AQ50" s="491">
        <v>41.4</v>
      </c>
      <c r="AR50" s="529">
        <v>0</v>
      </c>
      <c r="AS50" s="492">
        <v>0</v>
      </c>
      <c r="AT50" s="488">
        <v>49</v>
      </c>
      <c r="AU50" s="491">
        <v>43.8</v>
      </c>
      <c r="AV50" s="489">
        <v>63</v>
      </c>
      <c r="AW50" s="491">
        <v>56.3</v>
      </c>
      <c r="AX50" s="529">
        <v>0</v>
      </c>
      <c r="AY50" s="492">
        <v>0</v>
      </c>
      <c r="AZ50" s="488">
        <v>62</v>
      </c>
      <c r="BA50" s="491">
        <v>51.7</v>
      </c>
      <c r="BB50" s="489">
        <v>58</v>
      </c>
      <c r="BC50" s="491">
        <v>48.3</v>
      </c>
      <c r="BD50" s="529">
        <v>0</v>
      </c>
      <c r="BE50" s="492">
        <v>0</v>
      </c>
      <c r="BF50" s="488">
        <v>51</v>
      </c>
      <c r="BG50" s="491">
        <v>43.2</v>
      </c>
      <c r="BH50" s="489">
        <v>67</v>
      </c>
      <c r="BI50" s="491">
        <v>56.8</v>
      </c>
      <c r="BJ50" s="529">
        <v>0</v>
      </c>
      <c r="BK50" s="492">
        <v>0</v>
      </c>
    </row>
    <row r="51" spans="1:63" ht="20.100000000000001" customHeight="1" x14ac:dyDescent="0.2">
      <c r="A51" s="469" t="s">
        <v>263</v>
      </c>
      <c r="B51" s="470" t="s">
        <v>451</v>
      </c>
      <c r="C51" s="470" t="s">
        <v>127</v>
      </c>
      <c r="D51" s="488">
        <v>39</v>
      </c>
      <c r="E51" s="491">
        <v>51.3</v>
      </c>
      <c r="F51" s="489">
        <v>37</v>
      </c>
      <c r="G51" s="492">
        <v>48.7</v>
      </c>
      <c r="H51" s="488">
        <v>41</v>
      </c>
      <c r="I51" s="491">
        <v>51.9</v>
      </c>
      <c r="J51" s="489">
        <v>38</v>
      </c>
      <c r="K51" s="492">
        <v>48.1</v>
      </c>
      <c r="L51" s="488">
        <v>35</v>
      </c>
      <c r="M51" s="491">
        <v>43.8</v>
      </c>
      <c r="N51" s="489">
        <v>45</v>
      </c>
      <c r="O51" s="492">
        <v>56.3</v>
      </c>
      <c r="P51" s="488">
        <v>35</v>
      </c>
      <c r="Q51" s="491">
        <v>43.8</v>
      </c>
      <c r="R51" s="489">
        <v>45</v>
      </c>
      <c r="S51" s="491">
        <v>56.3</v>
      </c>
      <c r="T51" s="529">
        <v>0</v>
      </c>
      <c r="U51" s="492">
        <v>0</v>
      </c>
      <c r="V51" s="488">
        <v>40</v>
      </c>
      <c r="W51" s="491">
        <v>49.4</v>
      </c>
      <c r="X51" s="489">
        <v>41</v>
      </c>
      <c r="Y51" s="491">
        <v>50.6</v>
      </c>
      <c r="Z51" s="529">
        <v>0</v>
      </c>
      <c r="AA51" s="492">
        <v>0</v>
      </c>
      <c r="AB51" s="488">
        <v>40</v>
      </c>
      <c r="AC51" s="491">
        <v>50.6</v>
      </c>
      <c r="AD51" s="489">
        <v>39</v>
      </c>
      <c r="AE51" s="491">
        <v>49.4</v>
      </c>
      <c r="AF51" s="530">
        <v>0</v>
      </c>
      <c r="AG51" s="495">
        <v>0</v>
      </c>
      <c r="AH51" s="488">
        <v>36</v>
      </c>
      <c r="AI51" s="491">
        <v>45.6</v>
      </c>
      <c r="AJ51" s="489">
        <v>43</v>
      </c>
      <c r="AK51" s="491">
        <v>54.4</v>
      </c>
      <c r="AL51" s="529">
        <v>0</v>
      </c>
      <c r="AM51" s="492">
        <v>0</v>
      </c>
      <c r="AN51" s="488">
        <v>42</v>
      </c>
      <c r="AO51" s="491">
        <v>49.4</v>
      </c>
      <c r="AP51" s="489">
        <v>43</v>
      </c>
      <c r="AQ51" s="491">
        <v>50.6</v>
      </c>
      <c r="AR51" s="529">
        <v>0</v>
      </c>
      <c r="AS51" s="492">
        <v>0</v>
      </c>
      <c r="AT51" s="488">
        <v>41</v>
      </c>
      <c r="AU51" s="491">
        <v>50</v>
      </c>
      <c r="AV51" s="489">
        <v>41</v>
      </c>
      <c r="AW51" s="491">
        <v>50</v>
      </c>
      <c r="AX51" s="529">
        <v>0</v>
      </c>
      <c r="AY51" s="492">
        <v>0</v>
      </c>
      <c r="AZ51" s="488">
        <v>40</v>
      </c>
      <c r="BA51" s="491">
        <v>48.2</v>
      </c>
      <c r="BB51" s="489">
        <v>43</v>
      </c>
      <c r="BC51" s="491">
        <v>51.8</v>
      </c>
      <c r="BD51" s="529">
        <v>0</v>
      </c>
      <c r="BE51" s="492">
        <v>0</v>
      </c>
      <c r="BF51" s="488">
        <v>41</v>
      </c>
      <c r="BG51" s="491">
        <v>47.7</v>
      </c>
      <c r="BH51" s="489">
        <v>45</v>
      </c>
      <c r="BI51" s="491">
        <v>52.3</v>
      </c>
      <c r="BJ51" s="529">
        <v>0</v>
      </c>
      <c r="BK51" s="492">
        <v>0</v>
      </c>
    </row>
    <row r="52" spans="1:63" ht="20.100000000000001" customHeight="1" x14ac:dyDescent="0.2">
      <c r="A52" s="469" t="s">
        <v>263</v>
      </c>
      <c r="B52" s="470" t="s">
        <v>764</v>
      </c>
      <c r="C52" s="470" t="s">
        <v>127</v>
      </c>
      <c r="D52" s="488" t="s">
        <v>496</v>
      </c>
      <c r="E52" s="491" t="s">
        <v>496</v>
      </c>
      <c r="F52" s="489" t="s">
        <v>496</v>
      </c>
      <c r="G52" s="492" t="s">
        <v>496</v>
      </c>
      <c r="H52" s="488" t="s">
        <v>496</v>
      </c>
      <c r="I52" s="491" t="s">
        <v>496</v>
      </c>
      <c r="J52" s="489" t="s">
        <v>496</v>
      </c>
      <c r="K52" s="492" t="s">
        <v>496</v>
      </c>
      <c r="L52" s="488" t="s">
        <v>496</v>
      </c>
      <c r="M52" s="491" t="s">
        <v>496</v>
      </c>
      <c r="N52" s="489" t="s">
        <v>496</v>
      </c>
      <c r="O52" s="492" t="s">
        <v>496</v>
      </c>
      <c r="P52" s="488">
        <v>27</v>
      </c>
      <c r="Q52" s="491">
        <v>54</v>
      </c>
      <c r="R52" s="489">
        <v>23</v>
      </c>
      <c r="S52" s="491">
        <v>46</v>
      </c>
      <c r="T52" s="529">
        <v>0</v>
      </c>
      <c r="U52" s="492">
        <v>0</v>
      </c>
      <c r="V52" s="488">
        <v>28</v>
      </c>
      <c r="W52" s="491">
        <v>54.9</v>
      </c>
      <c r="X52" s="489">
        <v>23</v>
      </c>
      <c r="Y52" s="491">
        <v>45.1</v>
      </c>
      <c r="Z52" s="529">
        <v>0</v>
      </c>
      <c r="AA52" s="492">
        <v>0</v>
      </c>
      <c r="AB52" s="488">
        <v>23</v>
      </c>
      <c r="AC52" s="491">
        <v>50</v>
      </c>
      <c r="AD52" s="489">
        <v>23</v>
      </c>
      <c r="AE52" s="491">
        <v>50</v>
      </c>
      <c r="AF52" s="530">
        <v>0</v>
      </c>
      <c r="AG52" s="495">
        <v>0</v>
      </c>
      <c r="AH52" s="488">
        <v>25</v>
      </c>
      <c r="AI52" s="491">
        <v>46.3</v>
      </c>
      <c r="AJ52" s="489">
        <v>29</v>
      </c>
      <c r="AK52" s="491">
        <v>53.7</v>
      </c>
      <c r="AL52" s="529">
        <v>0</v>
      </c>
      <c r="AM52" s="492">
        <v>0</v>
      </c>
      <c r="AN52" s="488">
        <v>23</v>
      </c>
      <c r="AO52" s="491">
        <v>46</v>
      </c>
      <c r="AP52" s="489">
        <v>27</v>
      </c>
      <c r="AQ52" s="491">
        <v>54</v>
      </c>
      <c r="AR52" s="529">
        <v>0</v>
      </c>
      <c r="AS52" s="492">
        <v>0</v>
      </c>
      <c r="AT52" s="488">
        <v>22</v>
      </c>
      <c r="AU52" s="491">
        <v>42.3</v>
      </c>
      <c r="AV52" s="489">
        <v>30</v>
      </c>
      <c r="AW52" s="491">
        <v>57.7</v>
      </c>
      <c r="AX52" s="529">
        <v>0</v>
      </c>
      <c r="AY52" s="492">
        <v>0</v>
      </c>
      <c r="AZ52" s="488">
        <v>25</v>
      </c>
      <c r="BA52" s="491">
        <v>47.2</v>
      </c>
      <c r="BB52" s="489">
        <v>28</v>
      </c>
      <c r="BC52" s="491">
        <v>52.8</v>
      </c>
      <c r="BD52" s="529">
        <v>0</v>
      </c>
      <c r="BE52" s="492">
        <v>0</v>
      </c>
      <c r="BF52" s="488">
        <v>22</v>
      </c>
      <c r="BG52" s="491">
        <v>43.1</v>
      </c>
      <c r="BH52" s="489">
        <v>29</v>
      </c>
      <c r="BI52" s="491">
        <v>56.9</v>
      </c>
      <c r="BJ52" s="529">
        <v>0</v>
      </c>
      <c r="BK52" s="492">
        <v>0</v>
      </c>
    </row>
    <row r="53" spans="1:63" ht="20.100000000000001" customHeight="1" x14ac:dyDescent="0.2">
      <c r="A53" s="469" t="s">
        <v>267</v>
      </c>
      <c r="B53" s="470" t="s">
        <v>453</v>
      </c>
      <c r="C53" s="470" t="s">
        <v>127</v>
      </c>
      <c r="D53" s="488">
        <v>55</v>
      </c>
      <c r="E53" s="491">
        <v>54.5</v>
      </c>
      <c r="F53" s="489">
        <v>46</v>
      </c>
      <c r="G53" s="492">
        <v>45.5</v>
      </c>
      <c r="H53" s="488">
        <v>65</v>
      </c>
      <c r="I53" s="491">
        <v>61.9</v>
      </c>
      <c r="J53" s="489">
        <v>40</v>
      </c>
      <c r="K53" s="492">
        <v>38.1</v>
      </c>
      <c r="L53" s="488">
        <v>56</v>
      </c>
      <c r="M53" s="491">
        <v>53.8</v>
      </c>
      <c r="N53" s="489">
        <v>48</v>
      </c>
      <c r="O53" s="492">
        <v>46.2</v>
      </c>
      <c r="P53" s="488">
        <v>66</v>
      </c>
      <c r="Q53" s="491">
        <v>61.1</v>
      </c>
      <c r="R53" s="489">
        <v>42</v>
      </c>
      <c r="S53" s="491">
        <v>38.9</v>
      </c>
      <c r="T53" s="529">
        <v>0</v>
      </c>
      <c r="U53" s="492">
        <v>0</v>
      </c>
      <c r="V53" s="488">
        <v>60</v>
      </c>
      <c r="W53" s="491">
        <v>54.5</v>
      </c>
      <c r="X53" s="489">
        <v>50</v>
      </c>
      <c r="Y53" s="491">
        <v>45.5</v>
      </c>
      <c r="Z53" s="529">
        <v>0</v>
      </c>
      <c r="AA53" s="492">
        <v>0</v>
      </c>
      <c r="AB53" s="488">
        <v>68</v>
      </c>
      <c r="AC53" s="491">
        <v>63</v>
      </c>
      <c r="AD53" s="489">
        <v>40</v>
      </c>
      <c r="AE53" s="491">
        <v>37</v>
      </c>
      <c r="AF53" s="530">
        <v>0</v>
      </c>
      <c r="AG53" s="495">
        <v>0</v>
      </c>
      <c r="AH53" s="488">
        <v>62</v>
      </c>
      <c r="AI53" s="491">
        <v>59.6</v>
      </c>
      <c r="AJ53" s="489">
        <v>42</v>
      </c>
      <c r="AK53" s="491">
        <v>40.4</v>
      </c>
      <c r="AL53" s="529">
        <v>0</v>
      </c>
      <c r="AM53" s="492">
        <v>0</v>
      </c>
      <c r="AN53" s="488">
        <v>68</v>
      </c>
      <c r="AO53" s="491">
        <v>63</v>
      </c>
      <c r="AP53" s="489">
        <v>40</v>
      </c>
      <c r="AQ53" s="491">
        <v>37</v>
      </c>
      <c r="AR53" s="529">
        <v>0</v>
      </c>
      <c r="AS53" s="492">
        <v>0</v>
      </c>
      <c r="AT53" s="488">
        <v>66</v>
      </c>
      <c r="AU53" s="491">
        <v>61.1</v>
      </c>
      <c r="AV53" s="489">
        <v>42</v>
      </c>
      <c r="AW53" s="491">
        <v>38.9</v>
      </c>
      <c r="AX53" s="529">
        <v>0</v>
      </c>
      <c r="AY53" s="492">
        <v>0</v>
      </c>
      <c r="AZ53" s="488">
        <v>62</v>
      </c>
      <c r="BA53" s="491">
        <v>56.4</v>
      </c>
      <c r="BB53" s="489">
        <v>48</v>
      </c>
      <c r="BC53" s="491">
        <v>43.6</v>
      </c>
      <c r="BD53" s="529">
        <v>0</v>
      </c>
      <c r="BE53" s="492">
        <v>0</v>
      </c>
      <c r="BF53" s="488">
        <v>50</v>
      </c>
      <c r="BG53" s="491">
        <v>45</v>
      </c>
      <c r="BH53" s="489">
        <v>61</v>
      </c>
      <c r="BI53" s="491">
        <v>55</v>
      </c>
      <c r="BJ53" s="529">
        <v>0</v>
      </c>
      <c r="BK53" s="492">
        <v>0</v>
      </c>
    </row>
    <row r="54" spans="1:63" ht="20.100000000000001" customHeight="1" x14ac:dyDescent="0.2">
      <c r="A54" s="469" t="s">
        <v>267</v>
      </c>
      <c r="B54" s="470" t="s">
        <v>454</v>
      </c>
      <c r="C54" s="470" t="s">
        <v>132</v>
      </c>
      <c r="D54" s="488">
        <v>42</v>
      </c>
      <c r="E54" s="491">
        <v>63.6</v>
      </c>
      <c r="F54" s="489">
        <v>24</v>
      </c>
      <c r="G54" s="492">
        <v>36.4</v>
      </c>
      <c r="H54" s="488">
        <v>41</v>
      </c>
      <c r="I54" s="491">
        <v>62.1</v>
      </c>
      <c r="J54" s="489">
        <v>25</v>
      </c>
      <c r="K54" s="492">
        <v>37.9</v>
      </c>
      <c r="L54" s="488">
        <v>39</v>
      </c>
      <c r="M54" s="491">
        <v>55.7</v>
      </c>
      <c r="N54" s="489">
        <v>31</v>
      </c>
      <c r="O54" s="492">
        <v>44.3</v>
      </c>
      <c r="P54" s="488">
        <v>43</v>
      </c>
      <c r="Q54" s="491">
        <v>60.6</v>
      </c>
      <c r="R54" s="489">
        <v>28</v>
      </c>
      <c r="S54" s="491">
        <v>39.4</v>
      </c>
      <c r="T54" s="529">
        <v>0</v>
      </c>
      <c r="U54" s="492">
        <v>0</v>
      </c>
      <c r="V54" s="488">
        <v>25</v>
      </c>
      <c r="W54" s="491">
        <v>36.200000000000003</v>
      </c>
      <c r="X54" s="489">
        <v>44</v>
      </c>
      <c r="Y54" s="491">
        <v>63.8</v>
      </c>
      <c r="Z54" s="529">
        <v>0</v>
      </c>
      <c r="AA54" s="492">
        <v>0</v>
      </c>
      <c r="AB54" s="488">
        <v>30</v>
      </c>
      <c r="AC54" s="491">
        <v>44.8</v>
      </c>
      <c r="AD54" s="489">
        <v>37</v>
      </c>
      <c r="AE54" s="491">
        <v>55.2</v>
      </c>
      <c r="AF54" s="530">
        <v>0</v>
      </c>
      <c r="AG54" s="495">
        <v>0</v>
      </c>
      <c r="AH54" s="488">
        <v>43</v>
      </c>
      <c r="AI54" s="491">
        <v>55.8</v>
      </c>
      <c r="AJ54" s="489">
        <v>34</v>
      </c>
      <c r="AK54" s="491">
        <v>44.2</v>
      </c>
      <c r="AL54" s="529">
        <v>0</v>
      </c>
      <c r="AM54" s="492">
        <v>0</v>
      </c>
      <c r="AN54" s="488">
        <v>35</v>
      </c>
      <c r="AO54" s="491">
        <v>47.3</v>
      </c>
      <c r="AP54" s="489">
        <v>39</v>
      </c>
      <c r="AQ54" s="491">
        <v>52.7</v>
      </c>
      <c r="AR54" s="529">
        <v>0</v>
      </c>
      <c r="AS54" s="492">
        <v>0</v>
      </c>
      <c r="AT54" s="488">
        <v>34</v>
      </c>
      <c r="AU54" s="491">
        <v>48.6</v>
      </c>
      <c r="AV54" s="489">
        <v>36</v>
      </c>
      <c r="AW54" s="491">
        <v>51.4</v>
      </c>
      <c r="AX54" s="529">
        <v>0</v>
      </c>
      <c r="AY54" s="492">
        <v>0</v>
      </c>
      <c r="AZ54" s="488">
        <v>40</v>
      </c>
      <c r="BA54" s="491">
        <v>57.1</v>
      </c>
      <c r="BB54" s="489">
        <v>30</v>
      </c>
      <c r="BC54" s="491">
        <v>42.9</v>
      </c>
      <c r="BD54" s="529">
        <v>0</v>
      </c>
      <c r="BE54" s="492">
        <v>0</v>
      </c>
      <c r="BF54" s="488">
        <v>29</v>
      </c>
      <c r="BG54" s="491">
        <v>43.9</v>
      </c>
      <c r="BH54" s="489">
        <v>37</v>
      </c>
      <c r="BI54" s="491">
        <v>56.1</v>
      </c>
      <c r="BJ54" s="529">
        <v>0</v>
      </c>
      <c r="BK54" s="492">
        <v>0</v>
      </c>
    </row>
    <row r="55" spans="1:63" ht="20.100000000000001" customHeight="1" x14ac:dyDescent="0.2">
      <c r="A55" s="469" t="s">
        <v>272</v>
      </c>
      <c r="B55" s="470" t="s">
        <v>455</v>
      </c>
      <c r="C55" s="470" t="s">
        <v>127</v>
      </c>
      <c r="D55" s="488">
        <v>41</v>
      </c>
      <c r="E55" s="491">
        <v>73.2</v>
      </c>
      <c r="F55" s="489">
        <v>15</v>
      </c>
      <c r="G55" s="492">
        <v>26.8</v>
      </c>
      <c r="H55" s="488">
        <v>32</v>
      </c>
      <c r="I55" s="491">
        <v>55.2</v>
      </c>
      <c r="J55" s="489">
        <v>26</v>
      </c>
      <c r="K55" s="492">
        <v>44.8</v>
      </c>
      <c r="L55" s="488">
        <v>34</v>
      </c>
      <c r="M55" s="491">
        <v>60.7</v>
      </c>
      <c r="N55" s="489">
        <v>22</v>
      </c>
      <c r="O55" s="492">
        <v>39.299999999999997</v>
      </c>
      <c r="P55" s="488">
        <v>38</v>
      </c>
      <c r="Q55" s="491">
        <v>66.7</v>
      </c>
      <c r="R55" s="489">
        <v>19</v>
      </c>
      <c r="S55" s="491">
        <v>33.299999999999997</v>
      </c>
      <c r="T55" s="529">
        <v>0</v>
      </c>
      <c r="U55" s="492">
        <v>0</v>
      </c>
      <c r="V55" s="488">
        <v>38</v>
      </c>
      <c r="W55" s="491">
        <v>65.5</v>
      </c>
      <c r="X55" s="489">
        <v>20</v>
      </c>
      <c r="Y55" s="491">
        <v>34.5</v>
      </c>
      <c r="Z55" s="529">
        <v>0</v>
      </c>
      <c r="AA55" s="492">
        <v>0</v>
      </c>
      <c r="AB55" s="488">
        <v>36</v>
      </c>
      <c r="AC55" s="491">
        <v>61</v>
      </c>
      <c r="AD55" s="489">
        <v>23</v>
      </c>
      <c r="AE55" s="491">
        <v>39</v>
      </c>
      <c r="AF55" s="530">
        <v>0</v>
      </c>
      <c r="AG55" s="495">
        <v>0</v>
      </c>
      <c r="AH55" s="488">
        <v>31</v>
      </c>
      <c r="AI55" s="491">
        <v>51.7</v>
      </c>
      <c r="AJ55" s="489">
        <v>29</v>
      </c>
      <c r="AK55" s="491">
        <v>48.3</v>
      </c>
      <c r="AL55" s="529">
        <v>0</v>
      </c>
      <c r="AM55" s="492">
        <v>0</v>
      </c>
      <c r="AN55" s="488">
        <v>36</v>
      </c>
      <c r="AO55" s="491">
        <v>61</v>
      </c>
      <c r="AP55" s="489">
        <v>23</v>
      </c>
      <c r="AQ55" s="491">
        <v>39</v>
      </c>
      <c r="AR55" s="529">
        <v>0</v>
      </c>
      <c r="AS55" s="492">
        <v>0</v>
      </c>
      <c r="AT55" s="488">
        <v>28</v>
      </c>
      <c r="AU55" s="491">
        <v>45.9</v>
      </c>
      <c r="AV55" s="489">
        <v>33</v>
      </c>
      <c r="AW55" s="491">
        <v>54.1</v>
      </c>
      <c r="AX55" s="529">
        <v>0</v>
      </c>
      <c r="AY55" s="492">
        <v>0</v>
      </c>
      <c r="AZ55" s="488">
        <v>32</v>
      </c>
      <c r="BA55" s="491">
        <v>51.6</v>
      </c>
      <c r="BB55" s="489">
        <v>30</v>
      </c>
      <c r="BC55" s="491">
        <v>48.4</v>
      </c>
      <c r="BD55" s="529">
        <v>0</v>
      </c>
      <c r="BE55" s="492">
        <v>0</v>
      </c>
      <c r="BF55" s="488">
        <v>38</v>
      </c>
      <c r="BG55" s="491">
        <v>59.4</v>
      </c>
      <c r="BH55" s="489">
        <v>26</v>
      </c>
      <c r="BI55" s="491">
        <v>40.6</v>
      </c>
      <c r="BJ55" s="529">
        <v>0</v>
      </c>
      <c r="BK55" s="492">
        <v>0</v>
      </c>
    </row>
    <row r="56" spans="1:63" ht="20.100000000000001" customHeight="1" x14ac:dyDescent="0.2">
      <c r="A56" s="469" t="s">
        <v>276</v>
      </c>
      <c r="B56" s="470" t="s">
        <v>456</v>
      </c>
      <c r="C56" s="470" t="s">
        <v>127</v>
      </c>
      <c r="D56" s="488">
        <v>54</v>
      </c>
      <c r="E56" s="491">
        <v>77.099999999999994</v>
      </c>
      <c r="F56" s="489">
        <v>16</v>
      </c>
      <c r="G56" s="492">
        <v>22.9</v>
      </c>
      <c r="H56" s="488">
        <v>53</v>
      </c>
      <c r="I56" s="491">
        <v>71.599999999999994</v>
      </c>
      <c r="J56" s="489">
        <v>21</v>
      </c>
      <c r="K56" s="492">
        <v>28.4</v>
      </c>
      <c r="L56" s="488">
        <v>46</v>
      </c>
      <c r="M56" s="491">
        <v>60.5</v>
      </c>
      <c r="N56" s="489">
        <v>30</v>
      </c>
      <c r="O56" s="492">
        <v>39.5</v>
      </c>
      <c r="P56" s="488">
        <v>43</v>
      </c>
      <c r="Q56" s="491">
        <v>55.8</v>
      </c>
      <c r="R56" s="489">
        <v>34</v>
      </c>
      <c r="S56" s="491">
        <v>44.2</v>
      </c>
      <c r="T56" s="529">
        <v>0</v>
      </c>
      <c r="U56" s="492">
        <v>0</v>
      </c>
      <c r="V56" s="488">
        <v>45</v>
      </c>
      <c r="W56" s="491">
        <v>60</v>
      </c>
      <c r="X56" s="489">
        <v>30</v>
      </c>
      <c r="Y56" s="491">
        <v>40</v>
      </c>
      <c r="Z56" s="529">
        <v>0</v>
      </c>
      <c r="AA56" s="492">
        <v>0</v>
      </c>
      <c r="AB56" s="488">
        <v>44</v>
      </c>
      <c r="AC56" s="491">
        <v>62</v>
      </c>
      <c r="AD56" s="489">
        <v>27</v>
      </c>
      <c r="AE56" s="491">
        <v>38</v>
      </c>
      <c r="AF56" s="530">
        <v>0</v>
      </c>
      <c r="AG56" s="495">
        <v>0</v>
      </c>
      <c r="AH56" s="488">
        <v>43</v>
      </c>
      <c r="AI56" s="491">
        <v>63.2</v>
      </c>
      <c r="AJ56" s="489">
        <v>25</v>
      </c>
      <c r="AK56" s="491">
        <v>36.799999999999997</v>
      </c>
      <c r="AL56" s="529">
        <v>0</v>
      </c>
      <c r="AM56" s="492">
        <v>0</v>
      </c>
      <c r="AN56" s="488">
        <v>43</v>
      </c>
      <c r="AO56" s="491">
        <v>58.9</v>
      </c>
      <c r="AP56" s="489">
        <v>30</v>
      </c>
      <c r="AQ56" s="491">
        <v>41.1</v>
      </c>
      <c r="AR56" s="529">
        <v>0</v>
      </c>
      <c r="AS56" s="492">
        <v>0</v>
      </c>
      <c r="AT56" s="488">
        <v>38</v>
      </c>
      <c r="AU56" s="491">
        <v>51.4</v>
      </c>
      <c r="AV56" s="489">
        <v>36</v>
      </c>
      <c r="AW56" s="491">
        <v>48.6</v>
      </c>
      <c r="AX56" s="529">
        <v>0</v>
      </c>
      <c r="AY56" s="492">
        <v>0</v>
      </c>
      <c r="AZ56" s="488">
        <v>38</v>
      </c>
      <c r="BA56" s="491">
        <v>55.1</v>
      </c>
      <c r="BB56" s="489">
        <v>31</v>
      </c>
      <c r="BC56" s="491">
        <v>44.9</v>
      </c>
      <c r="BD56" s="529">
        <v>0</v>
      </c>
      <c r="BE56" s="492">
        <v>0</v>
      </c>
      <c r="BF56" s="488">
        <v>35</v>
      </c>
      <c r="BG56" s="491">
        <v>49.3</v>
      </c>
      <c r="BH56" s="489">
        <v>36</v>
      </c>
      <c r="BI56" s="491">
        <v>50.7</v>
      </c>
      <c r="BJ56" s="529">
        <v>0</v>
      </c>
      <c r="BK56" s="492">
        <v>0</v>
      </c>
    </row>
    <row r="57" spans="1:63" ht="20.100000000000001" customHeight="1" x14ac:dyDescent="0.2">
      <c r="A57" s="469" t="s">
        <v>279</v>
      </c>
      <c r="B57" s="470" t="s">
        <v>457</v>
      </c>
      <c r="C57" s="470" t="s">
        <v>283</v>
      </c>
      <c r="D57" s="488">
        <v>70</v>
      </c>
      <c r="E57" s="491">
        <v>55.6</v>
      </c>
      <c r="F57" s="489">
        <v>56</v>
      </c>
      <c r="G57" s="492">
        <v>44.4</v>
      </c>
      <c r="H57" s="488">
        <v>88</v>
      </c>
      <c r="I57" s="491">
        <v>68.2</v>
      </c>
      <c r="J57" s="489">
        <v>41</v>
      </c>
      <c r="K57" s="492">
        <v>31.8</v>
      </c>
      <c r="L57" s="488">
        <v>78</v>
      </c>
      <c r="M57" s="491">
        <v>55.7</v>
      </c>
      <c r="N57" s="489">
        <v>62</v>
      </c>
      <c r="O57" s="492">
        <v>44.3</v>
      </c>
      <c r="P57" s="488">
        <v>81</v>
      </c>
      <c r="Q57" s="491">
        <v>60.4</v>
      </c>
      <c r="R57" s="489">
        <v>53</v>
      </c>
      <c r="S57" s="491">
        <v>39.6</v>
      </c>
      <c r="T57" s="529">
        <v>0</v>
      </c>
      <c r="U57" s="492">
        <v>0</v>
      </c>
      <c r="V57" s="488">
        <v>78</v>
      </c>
      <c r="W57" s="491">
        <v>56.5</v>
      </c>
      <c r="X57" s="489">
        <v>60</v>
      </c>
      <c r="Y57" s="491">
        <v>43.5</v>
      </c>
      <c r="Z57" s="529">
        <v>0</v>
      </c>
      <c r="AA57" s="492">
        <v>0</v>
      </c>
      <c r="AB57" s="488">
        <v>68</v>
      </c>
      <c r="AC57" s="491">
        <v>48.9</v>
      </c>
      <c r="AD57" s="489">
        <v>71</v>
      </c>
      <c r="AE57" s="491">
        <v>51.1</v>
      </c>
      <c r="AF57" s="530">
        <v>0</v>
      </c>
      <c r="AG57" s="495">
        <v>0</v>
      </c>
      <c r="AH57" s="488">
        <v>74</v>
      </c>
      <c r="AI57" s="491">
        <v>55.6</v>
      </c>
      <c r="AJ57" s="489">
        <v>57</v>
      </c>
      <c r="AK57" s="491">
        <v>42.9</v>
      </c>
      <c r="AL57" s="529">
        <v>2</v>
      </c>
      <c r="AM57" s="492">
        <v>1.5</v>
      </c>
      <c r="AN57" s="488">
        <v>74</v>
      </c>
      <c r="AO57" s="491">
        <v>49</v>
      </c>
      <c r="AP57" s="489">
        <v>76</v>
      </c>
      <c r="AQ57" s="491">
        <v>50.3</v>
      </c>
      <c r="AR57" s="529">
        <v>1</v>
      </c>
      <c r="AS57" s="492">
        <v>0.7</v>
      </c>
      <c r="AT57" s="488">
        <v>90</v>
      </c>
      <c r="AU57" s="491">
        <v>60.4</v>
      </c>
      <c r="AV57" s="489">
        <v>57</v>
      </c>
      <c r="AW57" s="491">
        <v>38.299999999999997</v>
      </c>
      <c r="AX57" s="529">
        <v>2</v>
      </c>
      <c r="AY57" s="492">
        <v>1.3</v>
      </c>
      <c r="AZ57" s="488">
        <v>83</v>
      </c>
      <c r="BA57" s="491">
        <v>55.7</v>
      </c>
      <c r="BB57" s="489">
        <v>65</v>
      </c>
      <c r="BC57" s="491">
        <v>43.6</v>
      </c>
      <c r="BD57" s="529">
        <v>1</v>
      </c>
      <c r="BE57" s="492">
        <v>0.7</v>
      </c>
      <c r="BF57" s="488">
        <v>61</v>
      </c>
      <c r="BG57" s="491">
        <v>43.3</v>
      </c>
      <c r="BH57" s="489">
        <v>70</v>
      </c>
      <c r="BI57" s="491">
        <v>49.6</v>
      </c>
      <c r="BJ57" s="529">
        <v>10</v>
      </c>
      <c r="BK57" s="492">
        <v>7.1</v>
      </c>
    </row>
    <row r="58" spans="1:63" ht="20.100000000000001" customHeight="1" x14ac:dyDescent="0.2">
      <c r="A58" s="469" t="s">
        <v>279</v>
      </c>
      <c r="B58" s="470" t="s">
        <v>458</v>
      </c>
      <c r="C58" s="470" t="s">
        <v>132</v>
      </c>
      <c r="D58" s="488">
        <v>58</v>
      </c>
      <c r="E58" s="491">
        <v>42</v>
      </c>
      <c r="F58" s="489">
        <v>80</v>
      </c>
      <c r="G58" s="492">
        <v>58</v>
      </c>
      <c r="H58" s="488">
        <v>61</v>
      </c>
      <c r="I58" s="491">
        <v>42.1</v>
      </c>
      <c r="J58" s="489">
        <v>84</v>
      </c>
      <c r="K58" s="492">
        <v>57.9</v>
      </c>
      <c r="L58" s="488">
        <v>74</v>
      </c>
      <c r="M58" s="491">
        <v>48.7</v>
      </c>
      <c r="N58" s="489">
        <v>78</v>
      </c>
      <c r="O58" s="492">
        <v>51.3</v>
      </c>
      <c r="P58" s="488">
        <v>59</v>
      </c>
      <c r="Q58" s="491">
        <v>39.9</v>
      </c>
      <c r="R58" s="489">
        <v>89</v>
      </c>
      <c r="S58" s="491">
        <v>60.1</v>
      </c>
      <c r="T58" s="529">
        <v>0</v>
      </c>
      <c r="U58" s="492">
        <v>0</v>
      </c>
      <c r="V58" s="488">
        <v>60</v>
      </c>
      <c r="W58" s="491">
        <v>41.1</v>
      </c>
      <c r="X58" s="489">
        <v>86</v>
      </c>
      <c r="Y58" s="491">
        <v>58.9</v>
      </c>
      <c r="Z58" s="529">
        <v>0</v>
      </c>
      <c r="AA58" s="492">
        <v>0</v>
      </c>
      <c r="AB58" s="488">
        <v>70</v>
      </c>
      <c r="AC58" s="491">
        <v>47.6</v>
      </c>
      <c r="AD58" s="489">
        <v>77</v>
      </c>
      <c r="AE58" s="491">
        <v>52.4</v>
      </c>
      <c r="AF58" s="530">
        <v>0</v>
      </c>
      <c r="AG58" s="495">
        <v>0</v>
      </c>
      <c r="AH58" s="488">
        <v>67</v>
      </c>
      <c r="AI58" s="491">
        <v>44.7</v>
      </c>
      <c r="AJ58" s="489">
        <v>83</v>
      </c>
      <c r="AK58" s="491">
        <v>55.3</v>
      </c>
      <c r="AL58" s="529">
        <v>0</v>
      </c>
      <c r="AM58" s="492">
        <v>0</v>
      </c>
      <c r="AN58" s="488">
        <v>57</v>
      </c>
      <c r="AO58" s="491">
        <v>38.5</v>
      </c>
      <c r="AP58" s="489">
        <v>91</v>
      </c>
      <c r="AQ58" s="491">
        <v>61.5</v>
      </c>
      <c r="AR58" s="529">
        <v>0</v>
      </c>
      <c r="AS58" s="492">
        <v>0</v>
      </c>
      <c r="AT58" s="488">
        <v>53</v>
      </c>
      <c r="AU58" s="491">
        <v>33.799999999999997</v>
      </c>
      <c r="AV58" s="489">
        <v>104</v>
      </c>
      <c r="AW58" s="491">
        <v>66.2</v>
      </c>
      <c r="AX58" s="529">
        <v>0</v>
      </c>
      <c r="AY58" s="492">
        <v>0</v>
      </c>
      <c r="AZ58" s="488">
        <v>55</v>
      </c>
      <c r="BA58" s="491">
        <v>35.700000000000003</v>
      </c>
      <c r="BB58" s="489">
        <v>99</v>
      </c>
      <c r="BC58" s="491">
        <v>64.3</v>
      </c>
      <c r="BD58" s="529">
        <v>0</v>
      </c>
      <c r="BE58" s="492">
        <v>0</v>
      </c>
      <c r="BF58" s="488">
        <v>60</v>
      </c>
      <c r="BG58" s="491">
        <v>36.6</v>
      </c>
      <c r="BH58" s="489">
        <v>104</v>
      </c>
      <c r="BI58" s="491">
        <v>63.4</v>
      </c>
      <c r="BJ58" s="529">
        <v>0</v>
      </c>
      <c r="BK58" s="492">
        <v>0</v>
      </c>
    </row>
    <row r="59" spans="1:63" ht="20.100000000000001" customHeight="1" x14ac:dyDescent="0.2">
      <c r="A59" s="469" t="s">
        <v>279</v>
      </c>
      <c r="B59" s="470" t="s">
        <v>459</v>
      </c>
      <c r="C59" s="470" t="s">
        <v>283</v>
      </c>
      <c r="D59" s="488">
        <v>52</v>
      </c>
      <c r="E59" s="491">
        <v>65.8</v>
      </c>
      <c r="F59" s="489">
        <v>27</v>
      </c>
      <c r="G59" s="492">
        <v>34.200000000000003</v>
      </c>
      <c r="H59" s="488">
        <v>44</v>
      </c>
      <c r="I59" s="491">
        <v>57.1</v>
      </c>
      <c r="J59" s="489">
        <v>33</v>
      </c>
      <c r="K59" s="492">
        <v>42.9</v>
      </c>
      <c r="L59" s="488">
        <v>42</v>
      </c>
      <c r="M59" s="491">
        <v>52.5</v>
      </c>
      <c r="N59" s="489">
        <v>38</v>
      </c>
      <c r="O59" s="492">
        <v>47.5</v>
      </c>
      <c r="P59" s="488">
        <v>47</v>
      </c>
      <c r="Q59" s="491">
        <v>60.3</v>
      </c>
      <c r="R59" s="489">
        <v>31</v>
      </c>
      <c r="S59" s="491">
        <v>39.700000000000003</v>
      </c>
      <c r="T59" s="529">
        <v>0</v>
      </c>
      <c r="U59" s="492">
        <v>0</v>
      </c>
      <c r="V59" s="488">
        <v>47</v>
      </c>
      <c r="W59" s="491">
        <v>55.3</v>
      </c>
      <c r="X59" s="489">
        <v>38</v>
      </c>
      <c r="Y59" s="491">
        <v>44.7</v>
      </c>
      <c r="Z59" s="529">
        <v>0</v>
      </c>
      <c r="AA59" s="492">
        <v>0</v>
      </c>
      <c r="AB59" s="488">
        <v>43</v>
      </c>
      <c r="AC59" s="491">
        <v>51.8</v>
      </c>
      <c r="AD59" s="489">
        <v>40</v>
      </c>
      <c r="AE59" s="491">
        <v>48.2</v>
      </c>
      <c r="AF59" s="530">
        <v>0</v>
      </c>
      <c r="AG59" s="495">
        <v>0</v>
      </c>
      <c r="AH59" s="488">
        <v>33</v>
      </c>
      <c r="AI59" s="491">
        <v>39.299999999999997</v>
      </c>
      <c r="AJ59" s="489">
        <v>51</v>
      </c>
      <c r="AK59" s="491">
        <v>60.7</v>
      </c>
      <c r="AL59" s="529">
        <v>0</v>
      </c>
      <c r="AM59" s="492">
        <v>0</v>
      </c>
      <c r="AN59" s="488">
        <v>38</v>
      </c>
      <c r="AO59" s="491">
        <v>45.2</v>
      </c>
      <c r="AP59" s="489">
        <v>46</v>
      </c>
      <c r="AQ59" s="491">
        <v>54.8</v>
      </c>
      <c r="AR59" s="529">
        <v>0</v>
      </c>
      <c r="AS59" s="492">
        <v>0</v>
      </c>
      <c r="AT59" s="488">
        <v>46</v>
      </c>
      <c r="AU59" s="491">
        <v>56.8</v>
      </c>
      <c r="AV59" s="489">
        <v>35</v>
      </c>
      <c r="AW59" s="491">
        <v>43.2</v>
      </c>
      <c r="AX59" s="529">
        <v>0</v>
      </c>
      <c r="AY59" s="492">
        <v>0</v>
      </c>
      <c r="AZ59" s="488">
        <v>37</v>
      </c>
      <c r="BA59" s="491">
        <v>43</v>
      </c>
      <c r="BB59" s="489">
        <v>49</v>
      </c>
      <c r="BC59" s="491">
        <v>57</v>
      </c>
      <c r="BD59" s="529">
        <v>0</v>
      </c>
      <c r="BE59" s="492">
        <v>0</v>
      </c>
      <c r="BF59" s="488">
        <v>39</v>
      </c>
      <c r="BG59" s="491">
        <v>45.3</v>
      </c>
      <c r="BH59" s="489">
        <v>47</v>
      </c>
      <c r="BI59" s="491">
        <v>54.7</v>
      </c>
      <c r="BJ59" s="529">
        <v>0</v>
      </c>
      <c r="BK59" s="492">
        <v>0</v>
      </c>
    </row>
    <row r="60" spans="1:63" ht="20.100000000000001" customHeight="1" x14ac:dyDescent="0.2">
      <c r="A60" s="469" t="s">
        <v>288</v>
      </c>
      <c r="B60" s="470" t="s">
        <v>460</v>
      </c>
      <c r="C60" s="470" t="s">
        <v>127</v>
      </c>
      <c r="D60" s="488">
        <v>31</v>
      </c>
      <c r="E60" s="491">
        <v>54.4</v>
      </c>
      <c r="F60" s="489">
        <v>26</v>
      </c>
      <c r="G60" s="492">
        <v>45.6</v>
      </c>
      <c r="H60" s="488">
        <v>29</v>
      </c>
      <c r="I60" s="491">
        <v>51.8</v>
      </c>
      <c r="J60" s="489">
        <v>27</v>
      </c>
      <c r="K60" s="492">
        <v>48.2</v>
      </c>
      <c r="L60" s="488">
        <v>45</v>
      </c>
      <c r="M60" s="491">
        <v>61.6</v>
      </c>
      <c r="N60" s="489">
        <v>28</v>
      </c>
      <c r="O60" s="492">
        <v>38.4</v>
      </c>
      <c r="P60" s="488">
        <v>36</v>
      </c>
      <c r="Q60" s="491">
        <v>51.4</v>
      </c>
      <c r="R60" s="489">
        <v>34</v>
      </c>
      <c r="S60" s="491">
        <v>48.6</v>
      </c>
      <c r="T60" s="529">
        <v>0</v>
      </c>
      <c r="U60" s="492">
        <v>0</v>
      </c>
      <c r="V60" s="488">
        <v>30</v>
      </c>
      <c r="W60" s="491">
        <v>42.9</v>
      </c>
      <c r="X60" s="489">
        <v>40</v>
      </c>
      <c r="Y60" s="491">
        <v>57.1</v>
      </c>
      <c r="Z60" s="529">
        <v>0</v>
      </c>
      <c r="AA60" s="492">
        <v>0</v>
      </c>
      <c r="AB60" s="488">
        <v>40</v>
      </c>
      <c r="AC60" s="491">
        <v>53.3</v>
      </c>
      <c r="AD60" s="489">
        <v>35</v>
      </c>
      <c r="AE60" s="491">
        <v>46.7</v>
      </c>
      <c r="AF60" s="530">
        <v>0</v>
      </c>
      <c r="AG60" s="495">
        <v>0</v>
      </c>
      <c r="AH60" s="488">
        <v>29</v>
      </c>
      <c r="AI60" s="491">
        <v>40.299999999999997</v>
      </c>
      <c r="AJ60" s="489">
        <v>43</v>
      </c>
      <c r="AK60" s="491">
        <v>59.7</v>
      </c>
      <c r="AL60" s="529">
        <v>0</v>
      </c>
      <c r="AM60" s="492">
        <v>0</v>
      </c>
      <c r="AN60" s="488">
        <v>37</v>
      </c>
      <c r="AO60" s="491">
        <v>52.1</v>
      </c>
      <c r="AP60" s="489">
        <v>34</v>
      </c>
      <c r="AQ60" s="491">
        <v>47.9</v>
      </c>
      <c r="AR60" s="529">
        <v>0</v>
      </c>
      <c r="AS60" s="492">
        <v>0</v>
      </c>
      <c r="AT60" s="488">
        <v>40</v>
      </c>
      <c r="AU60" s="491">
        <v>56.3</v>
      </c>
      <c r="AV60" s="489">
        <v>31</v>
      </c>
      <c r="AW60" s="491">
        <v>43.7</v>
      </c>
      <c r="AX60" s="529">
        <v>0</v>
      </c>
      <c r="AY60" s="492">
        <v>0</v>
      </c>
      <c r="AZ60" s="488">
        <v>40</v>
      </c>
      <c r="BA60" s="491">
        <v>52.6</v>
      </c>
      <c r="BB60" s="489">
        <v>36</v>
      </c>
      <c r="BC60" s="491">
        <v>47.4</v>
      </c>
      <c r="BD60" s="529">
        <v>0</v>
      </c>
      <c r="BE60" s="492">
        <v>0</v>
      </c>
      <c r="BF60" s="488">
        <v>40</v>
      </c>
      <c r="BG60" s="491">
        <v>52.6</v>
      </c>
      <c r="BH60" s="489">
        <v>36</v>
      </c>
      <c r="BI60" s="491">
        <v>47.4</v>
      </c>
      <c r="BJ60" s="529">
        <v>0</v>
      </c>
      <c r="BK60" s="492">
        <v>0</v>
      </c>
    </row>
    <row r="61" spans="1:63" ht="20.100000000000001" customHeight="1" x14ac:dyDescent="0.2">
      <c r="A61" s="461" t="s">
        <v>291</v>
      </c>
      <c r="B61" s="462" t="s">
        <v>461</v>
      </c>
      <c r="C61" s="462" t="s">
        <v>132</v>
      </c>
      <c r="D61" s="488" t="s">
        <v>496</v>
      </c>
      <c r="E61" s="491" t="s">
        <v>496</v>
      </c>
      <c r="F61" s="489" t="s">
        <v>496</v>
      </c>
      <c r="G61" s="492" t="s">
        <v>496</v>
      </c>
      <c r="H61" s="488" t="s">
        <v>496</v>
      </c>
      <c r="I61" s="491" t="s">
        <v>496</v>
      </c>
      <c r="J61" s="489" t="s">
        <v>496</v>
      </c>
      <c r="K61" s="492" t="s">
        <v>496</v>
      </c>
      <c r="L61" s="488" t="s">
        <v>496</v>
      </c>
      <c r="M61" s="491" t="s">
        <v>496</v>
      </c>
      <c r="N61" s="489" t="s">
        <v>496</v>
      </c>
      <c r="O61" s="492" t="s">
        <v>496</v>
      </c>
      <c r="P61" s="488" t="s">
        <v>496</v>
      </c>
      <c r="Q61" s="491" t="s">
        <v>496</v>
      </c>
      <c r="R61" s="489" t="s">
        <v>496</v>
      </c>
      <c r="S61" s="491" t="s">
        <v>496</v>
      </c>
      <c r="T61" s="529">
        <v>0</v>
      </c>
      <c r="U61" s="492" t="s">
        <v>496</v>
      </c>
      <c r="V61" s="488" t="s">
        <v>496</v>
      </c>
      <c r="W61" s="491" t="s">
        <v>496</v>
      </c>
      <c r="X61" s="489" t="s">
        <v>496</v>
      </c>
      <c r="Y61" s="491" t="s">
        <v>496</v>
      </c>
      <c r="Z61" s="529">
        <v>0</v>
      </c>
      <c r="AA61" s="492" t="s">
        <v>496</v>
      </c>
      <c r="AB61" s="488" t="s">
        <v>496</v>
      </c>
      <c r="AC61" s="491" t="s">
        <v>496</v>
      </c>
      <c r="AD61" s="489" t="s">
        <v>496</v>
      </c>
      <c r="AE61" s="491" t="s">
        <v>496</v>
      </c>
      <c r="AF61" s="530">
        <v>0</v>
      </c>
      <c r="AG61" s="495" t="s">
        <v>496</v>
      </c>
      <c r="AH61" s="488" t="s">
        <v>496</v>
      </c>
      <c r="AI61" s="491" t="s">
        <v>496</v>
      </c>
      <c r="AJ61" s="489" t="s">
        <v>496</v>
      </c>
      <c r="AK61" s="491" t="s">
        <v>496</v>
      </c>
      <c r="AL61" s="529">
        <v>0</v>
      </c>
      <c r="AM61" s="492" t="s">
        <v>496</v>
      </c>
      <c r="AN61" s="488" t="s">
        <v>496</v>
      </c>
      <c r="AO61" s="491" t="s">
        <v>496</v>
      </c>
      <c r="AP61" s="489" t="s">
        <v>496</v>
      </c>
      <c r="AQ61" s="491" t="s">
        <v>496</v>
      </c>
      <c r="AR61" s="529">
        <v>0</v>
      </c>
      <c r="AS61" s="492" t="s">
        <v>496</v>
      </c>
      <c r="AT61" s="488" t="s">
        <v>496</v>
      </c>
      <c r="AU61" s="491" t="s">
        <v>496</v>
      </c>
      <c r="AV61" s="489" t="s">
        <v>496</v>
      </c>
      <c r="AW61" s="491" t="s">
        <v>496</v>
      </c>
      <c r="AX61" s="529">
        <v>0</v>
      </c>
      <c r="AY61" s="492" t="s">
        <v>496</v>
      </c>
      <c r="AZ61" s="488" t="s">
        <v>496</v>
      </c>
      <c r="BA61" s="491" t="s">
        <v>496</v>
      </c>
      <c r="BB61" s="489" t="s">
        <v>496</v>
      </c>
      <c r="BC61" s="491" t="s">
        <v>496</v>
      </c>
      <c r="BD61" s="529">
        <v>0</v>
      </c>
      <c r="BE61" s="492" t="s">
        <v>496</v>
      </c>
      <c r="BF61" s="488" t="s">
        <v>496</v>
      </c>
      <c r="BG61" s="491" t="s">
        <v>496</v>
      </c>
      <c r="BH61" s="489" t="s">
        <v>496</v>
      </c>
      <c r="BI61" s="491" t="s">
        <v>496</v>
      </c>
      <c r="BJ61" s="529">
        <v>0</v>
      </c>
      <c r="BK61" s="492" t="s">
        <v>496</v>
      </c>
    </row>
    <row r="62" spans="1:63" ht="20.100000000000001" customHeight="1" x14ac:dyDescent="0.2">
      <c r="A62" s="469" t="s">
        <v>291</v>
      </c>
      <c r="B62" s="470" t="s">
        <v>462</v>
      </c>
      <c r="C62" s="470" t="s">
        <v>132</v>
      </c>
      <c r="D62" s="488">
        <v>25</v>
      </c>
      <c r="E62" s="491">
        <v>49</v>
      </c>
      <c r="F62" s="489">
        <v>26</v>
      </c>
      <c r="G62" s="492">
        <v>51</v>
      </c>
      <c r="H62" s="488">
        <v>25</v>
      </c>
      <c r="I62" s="491">
        <v>51</v>
      </c>
      <c r="J62" s="489">
        <v>24</v>
      </c>
      <c r="K62" s="492">
        <v>49</v>
      </c>
      <c r="L62" s="488">
        <v>17</v>
      </c>
      <c r="M62" s="491">
        <v>39.5</v>
      </c>
      <c r="N62" s="489">
        <v>26</v>
      </c>
      <c r="O62" s="492">
        <v>60.5</v>
      </c>
      <c r="P62" s="488">
        <v>27</v>
      </c>
      <c r="Q62" s="491">
        <v>50</v>
      </c>
      <c r="R62" s="489">
        <v>27</v>
      </c>
      <c r="S62" s="491">
        <v>50</v>
      </c>
      <c r="T62" s="529">
        <v>0</v>
      </c>
      <c r="U62" s="492">
        <v>0</v>
      </c>
      <c r="V62" s="488">
        <v>19</v>
      </c>
      <c r="W62" s="491">
        <v>35.200000000000003</v>
      </c>
      <c r="X62" s="489">
        <v>35</v>
      </c>
      <c r="Y62" s="491">
        <v>64.8</v>
      </c>
      <c r="Z62" s="529">
        <v>0</v>
      </c>
      <c r="AA62" s="492">
        <v>0</v>
      </c>
      <c r="AB62" s="488">
        <v>30</v>
      </c>
      <c r="AC62" s="491">
        <v>44.8</v>
      </c>
      <c r="AD62" s="489">
        <v>35</v>
      </c>
      <c r="AE62" s="491">
        <v>52.2</v>
      </c>
      <c r="AF62" s="530">
        <v>2</v>
      </c>
      <c r="AG62" s="495">
        <v>3</v>
      </c>
      <c r="AH62" s="488">
        <v>22</v>
      </c>
      <c r="AI62" s="491">
        <v>39.299999999999997</v>
      </c>
      <c r="AJ62" s="489">
        <v>33</v>
      </c>
      <c r="AK62" s="491">
        <v>58.9</v>
      </c>
      <c r="AL62" s="529">
        <v>1</v>
      </c>
      <c r="AM62" s="492">
        <v>1.8</v>
      </c>
      <c r="AN62" s="488">
        <v>15</v>
      </c>
      <c r="AO62" s="491">
        <v>25.4</v>
      </c>
      <c r="AP62" s="489">
        <v>44</v>
      </c>
      <c r="AQ62" s="491">
        <v>74.599999999999994</v>
      </c>
      <c r="AR62" s="529">
        <v>0</v>
      </c>
      <c r="AS62" s="492">
        <v>0</v>
      </c>
      <c r="AT62" s="488">
        <v>26</v>
      </c>
      <c r="AU62" s="491">
        <v>44.8</v>
      </c>
      <c r="AV62" s="489">
        <v>32</v>
      </c>
      <c r="AW62" s="491">
        <v>55.2</v>
      </c>
      <c r="AX62" s="529">
        <v>0</v>
      </c>
      <c r="AY62" s="492">
        <v>0</v>
      </c>
      <c r="AZ62" s="488">
        <v>24</v>
      </c>
      <c r="BA62" s="491">
        <v>42.9</v>
      </c>
      <c r="BB62" s="489">
        <v>32</v>
      </c>
      <c r="BC62" s="491">
        <v>57.1</v>
      </c>
      <c r="BD62" s="529">
        <v>0</v>
      </c>
      <c r="BE62" s="492">
        <v>0</v>
      </c>
      <c r="BF62" s="488">
        <v>31</v>
      </c>
      <c r="BG62" s="491">
        <v>41.3</v>
      </c>
      <c r="BH62" s="489">
        <v>44</v>
      </c>
      <c r="BI62" s="491">
        <v>58.7</v>
      </c>
      <c r="BJ62" s="529">
        <v>0</v>
      </c>
      <c r="BK62" s="492">
        <v>0</v>
      </c>
    </row>
    <row r="63" spans="1:63" ht="20.100000000000001" customHeight="1" x14ac:dyDescent="0.2">
      <c r="A63" s="469" t="s">
        <v>291</v>
      </c>
      <c r="B63" s="470" t="s">
        <v>464</v>
      </c>
      <c r="C63" s="470" t="s">
        <v>127</v>
      </c>
      <c r="D63" s="488">
        <v>55</v>
      </c>
      <c r="E63" s="491">
        <v>72.400000000000006</v>
      </c>
      <c r="F63" s="489">
        <v>21</v>
      </c>
      <c r="G63" s="492">
        <v>27.6</v>
      </c>
      <c r="H63" s="488">
        <v>47</v>
      </c>
      <c r="I63" s="491">
        <v>60.3</v>
      </c>
      <c r="J63" s="489">
        <v>31</v>
      </c>
      <c r="K63" s="492">
        <v>39.700000000000003</v>
      </c>
      <c r="L63" s="488">
        <v>48</v>
      </c>
      <c r="M63" s="491">
        <v>60.8</v>
      </c>
      <c r="N63" s="489">
        <v>31</v>
      </c>
      <c r="O63" s="492">
        <v>39.200000000000003</v>
      </c>
      <c r="P63" s="488">
        <v>54</v>
      </c>
      <c r="Q63" s="491">
        <v>63.5</v>
      </c>
      <c r="R63" s="489">
        <v>31</v>
      </c>
      <c r="S63" s="491">
        <v>36.5</v>
      </c>
      <c r="T63" s="529">
        <v>0</v>
      </c>
      <c r="U63" s="492">
        <v>0</v>
      </c>
      <c r="V63" s="488">
        <v>64</v>
      </c>
      <c r="W63" s="491">
        <v>71.099999999999994</v>
      </c>
      <c r="X63" s="489">
        <v>26</v>
      </c>
      <c r="Y63" s="491">
        <v>28.9</v>
      </c>
      <c r="Z63" s="529">
        <v>0</v>
      </c>
      <c r="AA63" s="492">
        <v>0</v>
      </c>
      <c r="AB63" s="488">
        <v>63</v>
      </c>
      <c r="AC63" s="491">
        <v>70.8</v>
      </c>
      <c r="AD63" s="489">
        <v>26</v>
      </c>
      <c r="AE63" s="491">
        <v>29.2</v>
      </c>
      <c r="AF63" s="530">
        <v>0</v>
      </c>
      <c r="AG63" s="495">
        <v>0</v>
      </c>
      <c r="AH63" s="488">
        <v>47</v>
      </c>
      <c r="AI63" s="491">
        <v>55.3</v>
      </c>
      <c r="AJ63" s="489">
        <v>38</v>
      </c>
      <c r="AK63" s="491">
        <v>44.7</v>
      </c>
      <c r="AL63" s="529">
        <v>0</v>
      </c>
      <c r="AM63" s="492">
        <v>0</v>
      </c>
      <c r="AN63" s="488">
        <v>57</v>
      </c>
      <c r="AO63" s="491">
        <v>63.3</v>
      </c>
      <c r="AP63" s="489">
        <v>33</v>
      </c>
      <c r="AQ63" s="491">
        <v>36.700000000000003</v>
      </c>
      <c r="AR63" s="529">
        <v>0</v>
      </c>
      <c r="AS63" s="492">
        <v>0</v>
      </c>
      <c r="AT63" s="488">
        <v>52</v>
      </c>
      <c r="AU63" s="491">
        <v>54.2</v>
      </c>
      <c r="AV63" s="489">
        <v>44</v>
      </c>
      <c r="AW63" s="491">
        <v>45.8</v>
      </c>
      <c r="AX63" s="529">
        <v>0</v>
      </c>
      <c r="AY63" s="492">
        <v>0</v>
      </c>
      <c r="AZ63" s="488">
        <v>54</v>
      </c>
      <c r="BA63" s="491">
        <v>60</v>
      </c>
      <c r="BB63" s="489">
        <v>36</v>
      </c>
      <c r="BC63" s="491">
        <v>40</v>
      </c>
      <c r="BD63" s="529">
        <v>0</v>
      </c>
      <c r="BE63" s="492">
        <v>0</v>
      </c>
      <c r="BF63" s="488">
        <v>63</v>
      </c>
      <c r="BG63" s="491">
        <v>63</v>
      </c>
      <c r="BH63" s="489">
        <v>37</v>
      </c>
      <c r="BI63" s="491">
        <v>37</v>
      </c>
      <c r="BJ63" s="529">
        <v>0</v>
      </c>
      <c r="BK63" s="492">
        <v>0</v>
      </c>
    </row>
    <row r="64" spans="1:63" ht="20.100000000000001" customHeight="1" x14ac:dyDescent="0.2">
      <c r="A64" s="469" t="s">
        <v>300</v>
      </c>
      <c r="B64" s="470" t="s">
        <v>465</v>
      </c>
      <c r="C64" s="470" t="s">
        <v>127</v>
      </c>
      <c r="D64" s="488">
        <v>47</v>
      </c>
      <c r="E64" s="491">
        <v>47.5</v>
      </c>
      <c r="F64" s="489">
        <v>52</v>
      </c>
      <c r="G64" s="492">
        <v>52.5</v>
      </c>
      <c r="H64" s="488">
        <v>46</v>
      </c>
      <c r="I64" s="491">
        <v>44.7</v>
      </c>
      <c r="J64" s="489">
        <v>57</v>
      </c>
      <c r="K64" s="492">
        <v>55.3</v>
      </c>
      <c r="L64" s="488">
        <v>49</v>
      </c>
      <c r="M64" s="491">
        <v>48.5</v>
      </c>
      <c r="N64" s="489">
        <v>52</v>
      </c>
      <c r="O64" s="492">
        <v>51.5</v>
      </c>
      <c r="P64" s="488">
        <v>50</v>
      </c>
      <c r="Q64" s="491">
        <v>47.6</v>
      </c>
      <c r="R64" s="489">
        <v>55</v>
      </c>
      <c r="S64" s="491">
        <v>52.4</v>
      </c>
      <c r="T64" s="529">
        <v>0</v>
      </c>
      <c r="U64" s="492">
        <v>0</v>
      </c>
      <c r="V64" s="488">
        <v>54</v>
      </c>
      <c r="W64" s="491">
        <v>52.4</v>
      </c>
      <c r="X64" s="489">
        <v>49</v>
      </c>
      <c r="Y64" s="491">
        <v>47.6</v>
      </c>
      <c r="Z64" s="529">
        <v>0</v>
      </c>
      <c r="AA64" s="492">
        <v>0</v>
      </c>
      <c r="AB64" s="488">
        <v>45</v>
      </c>
      <c r="AC64" s="491">
        <v>45</v>
      </c>
      <c r="AD64" s="489">
        <v>55</v>
      </c>
      <c r="AE64" s="491">
        <v>55</v>
      </c>
      <c r="AF64" s="530">
        <v>0</v>
      </c>
      <c r="AG64" s="495">
        <v>0</v>
      </c>
      <c r="AH64" s="488">
        <v>56</v>
      </c>
      <c r="AI64" s="491">
        <v>52.3</v>
      </c>
      <c r="AJ64" s="489">
        <v>51</v>
      </c>
      <c r="AK64" s="491">
        <v>47.7</v>
      </c>
      <c r="AL64" s="529">
        <v>0</v>
      </c>
      <c r="AM64" s="492">
        <v>0</v>
      </c>
      <c r="AN64" s="488">
        <v>53</v>
      </c>
      <c r="AO64" s="491">
        <v>52</v>
      </c>
      <c r="AP64" s="489">
        <v>49</v>
      </c>
      <c r="AQ64" s="491">
        <v>48</v>
      </c>
      <c r="AR64" s="529">
        <v>0</v>
      </c>
      <c r="AS64" s="492">
        <v>0</v>
      </c>
      <c r="AT64" s="488">
        <v>44</v>
      </c>
      <c r="AU64" s="491">
        <v>44.9</v>
      </c>
      <c r="AV64" s="489">
        <v>54</v>
      </c>
      <c r="AW64" s="491">
        <v>55.1</v>
      </c>
      <c r="AX64" s="529">
        <v>0</v>
      </c>
      <c r="AY64" s="492">
        <v>0</v>
      </c>
      <c r="AZ64" s="488">
        <v>47</v>
      </c>
      <c r="BA64" s="491">
        <v>46.1</v>
      </c>
      <c r="BB64" s="489">
        <v>55</v>
      </c>
      <c r="BC64" s="491">
        <v>53.9</v>
      </c>
      <c r="BD64" s="529">
        <v>0</v>
      </c>
      <c r="BE64" s="492">
        <v>0</v>
      </c>
      <c r="BF64" s="488">
        <v>47</v>
      </c>
      <c r="BG64" s="491">
        <v>45.6</v>
      </c>
      <c r="BH64" s="489">
        <v>56</v>
      </c>
      <c r="BI64" s="491">
        <v>54.4</v>
      </c>
      <c r="BJ64" s="529">
        <v>0</v>
      </c>
      <c r="BK64" s="492">
        <v>0</v>
      </c>
    </row>
    <row r="65" spans="1:65" ht="20.100000000000001" customHeight="1" x14ac:dyDescent="0.2">
      <c r="A65" s="469" t="s">
        <v>300</v>
      </c>
      <c r="B65" s="470" t="s">
        <v>765</v>
      </c>
      <c r="C65" s="470" t="s">
        <v>127</v>
      </c>
      <c r="D65" s="531">
        <v>0</v>
      </c>
      <c r="E65" s="532">
        <v>0</v>
      </c>
      <c r="F65" s="532">
        <v>0</v>
      </c>
      <c r="G65" s="533">
        <v>0</v>
      </c>
      <c r="H65" s="531">
        <v>0</v>
      </c>
      <c r="I65" s="532">
        <v>0</v>
      </c>
      <c r="J65" s="532">
        <v>0</v>
      </c>
      <c r="K65" s="533">
        <v>0</v>
      </c>
      <c r="L65" s="531">
        <v>0</v>
      </c>
      <c r="M65" s="532">
        <v>0</v>
      </c>
      <c r="N65" s="532">
        <v>0</v>
      </c>
      <c r="O65" s="533">
        <v>0</v>
      </c>
      <c r="P65" s="531">
        <v>0</v>
      </c>
      <c r="Q65" s="532">
        <v>0</v>
      </c>
      <c r="R65" s="532">
        <v>0</v>
      </c>
      <c r="S65" s="532">
        <v>0</v>
      </c>
      <c r="T65" s="534">
        <v>0</v>
      </c>
      <c r="U65" s="533">
        <v>0</v>
      </c>
      <c r="V65" s="531">
        <v>0</v>
      </c>
      <c r="W65" s="532">
        <v>0</v>
      </c>
      <c r="X65" s="532">
        <v>0</v>
      </c>
      <c r="Y65" s="532">
        <v>0</v>
      </c>
      <c r="Z65" s="534">
        <v>0</v>
      </c>
      <c r="AA65" s="533">
        <v>0</v>
      </c>
      <c r="AB65" s="531">
        <v>0</v>
      </c>
      <c r="AC65" s="532">
        <v>0</v>
      </c>
      <c r="AD65" s="532">
        <v>0</v>
      </c>
      <c r="AE65" s="532">
        <v>0</v>
      </c>
      <c r="AF65" s="535">
        <v>0</v>
      </c>
      <c r="AG65" s="536">
        <v>0</v>
      </c>
      <c r="AH65" s="531">
        <v>0</v>
      </c>
      <c r="AI65" s="532">
        <v>0</v>
      </c>
      <c r="AJ65" s="532">
        <v>0</v>
      </c>
      <c r="AK65" s="532">
        <v>0</v>
      </c>
      <c r="AL65" s="534">
        <v>0</v>
      </c>
      <c r="AM65" s="533">
        <v>0</v>
      </c>
      <c r="AN65" s="531">
        <v>0</v>
      </c>
      <c r="AO65" s="532">
        <v>0</v>
      </c>
      <c r="AP65" s="532">
        <v>0</v>
      </c>
      <c r="AQ65" s="532">
        <v>0</v>
      </c>
      <c r="AR65" s="534">
        <v>0</v>
      </c>
      <c r="AS65" s="533">
        <v>0</v>
      </c>
      <c r="AT65" s="531">
        <v>0</v>
      </c>
      <c r="AU65" s="532">
        <v>0</v>
      </c>
      <c r="AV65" s="532">
        <v>0</v>
      </c>
      <c r="AW65" s="532">
        <v>0</v>
      </c>
      <c r="AX65" s="534">
        <v>0</v>
      </c>
      <c r="AY65" s="533">
        <v>0</v>
      </c>
      <c r="AZ65" s="531">
        <v>0</v>
      </c>
      <c r="BA65" s="532" t="s">
        <v>496</v>
      </c>
      <c r="BB65" s="532">
        <v>0</v>
      </c>
      <c r="BC65" s="532" t="s">
        <v>496</v>
      </c>
      <c r="BD65" s="534">
        <v>0</v>
      </c>
      <c r="BE65" s="533">
        <v>0</v>
      </c>
      <c r="BF65" s="531">
        <v>0</v>
      </c>
      <c r="BG65" s="532" t="s">
        <v>807</v>
      </c>
      <c r="BH65" s="532">
        <v>0</v>
      </c>
      <c r="BI65" s="532" t="s">
        <v>807</v>
      </c>
      <c r="BJ65" s="534">
        <v>0</v>
      </c>
      <c r="BK65" s="533" t="s">
        <v>807</v>
      </c>
    </row>
    <row r="66" spans="1:65" ht="20.100000000000001" customHeight="1" x14ac:dyDescent="0.2">
      <c r="A66" s="469" t="s">
        <v>300</v>
      </c>
      <c r="B66" s="470" t="s">
        <v>467</v>
      </c>
      <c r="C66" s="470" t="s">
        <v>127</v>
      </c>
      <c r="D66" s="488">
        <v>36</v>
      </c>
      <c r="E66" s="491">
        <v>45.6</v>
      </c>
      <c r="F66" s="489">
        <v>43</v>
      </c>
      <c r="G66" s="492">
        <v>54.4</v>
      </c>
      <c r="H66" s="488">
        <v>50</v>
      </c>
      <c r="I66" s="491">
        <v>58.1</v>
      </c>
      <c r="J66" s="489">
        <v>36</v>
      </c>
      <c r="K66" s="492">
        <v>41.9</v>
      </c>
      <c r="L66" s="488">
        <v>33</v>
      </c>
      <c r="M66" s="491">
        <v>40.200000000000003</v>
      </c>
      <c r="N66" s="489">
        <v>49</v>
      </c>
      <c r="O66" s="492">
        <v>59.8</v>
      </c>
      <c r="P66" s="488">
        <v>32</v>
      </c>
      <c r="Q66" s="491">
        <v>38.6</v>
      </c>
      <c r="R66" s="489">
        <v>51</v>
      </c>
      <c r="S66" s="491">
        <v>61.4</v>
      </c>
      <c r="T66" s="529">
        <v>0</v>
      </c>
      <c r="U66" s="492">
        <v>0</v>
      </c>
      <c r="V66" s="488">
        <v>46</v>
      </c>
      <c r="W66" s="491">
        <v>47.4</v>
      </c>
      <c r="X66" s="489">
        <v>51</v>
      </c>
      <c r="Y66" s="491">
        <v>52.6</v>
      </c>
      <c r="Z66" s="529">
        <v>0</v>
      </c>
      <c r="AA66" s="492">
        <v>0</v>
      </c>
      <c r="AB66" s="488">
        <v>54</v>
      </c>
      <c r="AC66" s="491">
        <v>54.5</v>
      </c>
      <c r="AD66" s="489">
        <v>45</v>
      </c>
      <c r="AE66" s="491">
        <v>45.5</v>
      </c>
      <c r="AF66" s="530">
        <v>0</v>
      </c>
      <c r="AG66" s="495">
        <v>0</v>
      </c>
      <c r="AH66" s="488">
        <v>40</v>
      </c>
      <c r="AI66" s="491">
        <v>42.6</v>
      </c>
      <c r="AJ66" s="489">
        <v>54</v>
      </c>
      <c r="AK66" s="491">
        <v>57.4</v>
      </c>
      <c r="AL66" s="529">
        <v>0</v>
      </c>
      <c r="AM66" s="492">
        <v>0</v>
      </c>
      <c r="AN66" s="488">
        <v>36</v>
      </c>
      <c r="AO66" s="491">
        <v>38.299999999999997</v>
      </c>
      <c r="AP66" s="489">
        <v>58</v>
      </c>
      <c r="AQ66" s="491">
        <v>61.7</v>
      </c>
      <c r="AR66" s="529">
        <v>0</v>
      </c>
      <c r="AS66" s="492">
        <v>0</v>
      </c>
      <c r="AT66" s="488">
        <v>40</v>
      </c>
      <c r="AU66" s="491">
        <v>39.200000000000003</v>
      </c>
      <c r="AV66" s="489">
        <v>62</v>
      </c>
      <c r="AW66" s="491">
        <v>60.8</v>
      </c>
      <c r="AX66" s="529">
        <v>0</v>
      </c>
      <c r="AY66" s="492">
        <v>0</v>
      </c>
      <c r="AZ66" s="488">
        <v>34</v>
      </c>
      <c r="BA66" s="491">
        <v>35.4</v>
      </c>
      <c r="BB66" s="489">
        <v>62</v>
      </c>
      <c r="BC66" s="491">
        <v>64.599999999999994</v>
      </c>
      <c r="BD66" s="529">
        <v>0</v>
      </c>
      <c r="BE66" s="492">
        <v>0</v>
      </c>
      <c r="BF66" s="488">
        <v>46</v>
      </c>
      <c r="BG66" s="491">
        <v>43.4</v>
      </c>
      <c r="BH66" s="489">
        <v>60</v>
      </c>
      <c r="BI66" s="491">
        <v>56.6</v>
      </c>
      <c r="BJ66" s="529">
        <v>0</v>
      </c>
      <c r="BK66" s="492">
        <v>0</v>
      </c>
    </row>
    <row r="67" spans="1:65" ht="20.100000000000001" customHeight="1" x14ac:dyDescent="0.2">
      <c r="A67" s="469" t="s">
        <v>300</v>
      </c>
      <c r="B67" s="470" t="s">
        <v>468</v>
      </c>
      <c r="C67" s="470" t="s">
        <v>127</v>
      </c>
      <c r="D67" s="488">
        <v>43</v>
      </c>
      <c r="E67" s="491">
        <v>46.7</v>
      </c>
      <c r="F67" s="489">
        <v>49</v>
      </c>
      <c r="G67" s="492">
        <v>53.3</v>
      </c>
      <c r="H67" s="488">
        <v>45</v>
      </c>
      <c r="I67" s="491">
        <v>46.4</v>
      </c>
      <c r="J67" s="489">
        <v>52</v>
      </c>
      <c r="K67" s="492">
        <v>53.6</v>
      </c>
      <c r="L67" s="488">
        <v>56</v>
      </c>
      <c r="M67" s="491">
        <v>51.4</v>
      </c>
      <c r="N67" s="489">
        <v>53</v>
      </c>
      <c r="O67" s="492">
        <v>48.6</v>
      </c>
      <c r="P67" s="488">
        <v>53</v>
      </c>
      <c r="Q67" s="491">
        <v>51</v>
      </c>
      <c r="R67" s="489">
        <v>51</v>
      </c>
      <c r="S67" s="491">
        <v>49</v>
      </c>
      <c r="T67" s="529">
        <v>0</v>
      </c>
      <c r="U67" s="492">
        <v>0</v>
      </c>
      <c r="V67" s="488">
        <v>58</v>
      </c>
      <c r="W67" s="491">
        <v>58.6</v>
      </c>
      <c r="X67" s="489">
        <v>41</v>
      </c>
      <c r="Y67" s="491">
        <v>41.4</v>
      </c>
      <c r="Z67" s="529">
        <v>0</v>
      </c>
      <c r="AA67" s="492">
        <v>0</v>
      </c>
      <c r="AB67" s="488">
        <v>42</v>
      </c>
      <c r="AC67" s="491">
        <v>40.4</v>
      </c>
      <c r="AD67" s="489">
        <v>62</v>
      </c>
      <c r="AE67" s="491">
        <v>59.6</v>
      </c>
      <c r="AF67" s="530">
        <v>0</v>
      </c>
      <c r="AG67" s="495">
        <v>0</v>
      </c>
      <c r="AH67" s="488">
        <v>51</v>
      </c>
      <c r="AI67" s="491">
        <v>45.1</v>
      </c>
      <c r="AJ67" s="489">
        <v>62</v>
      </c>
      <c r="AK67" s="491">
        <v>54.9</v>
      </c>
      <c r="AL67" s="529">
        <v>0</v>
      </c>
      <c r="AM67" s="492">
        <v>0</v>
      </c>
      <c r="AN67" s="488">
        <v>48</v>
      </c>
      <c r="AO67" s="491">
        <v>48</v>
      </c>
      <c r="AP67" s="489">
        <v>52</v>
      </c>
      <c r="AQ67" s="491">
        <v>52</v>
      </c>
      <c r="AR67" s="529">
        <v>0</v>
      </c>
      <c r="AS67" s="492">
        <v>0</v>
      </c>
      <c r="AT67" s="488">
        <v>58</v>
      </c>
      <c r="AU67" s="491">
        <v>53.2</v>
      </c>
      <c r="AV67" s="489">
        <v>51</v>
      </c>
      <c r="AW67" s="491">
        <v>46.8</v>
      </c>
      <c r="AX67" s="529">
        <v>0</v>
      </c>
      <c r="AY67" s="492">
        <v>0</v>
      </c>
      <c r="AZ67" s="488">
        <v>40</v>
      </c>
      <c r="BA67" s="491">
        <v>41.2</v>
      </c>
      <c r="BB67" s="489">
        <v>57</v>
      </c>
      <c r="BC67" s="491">
        <v>58.8</v>
      </c>
      <c r="BD67" s="529">
        <v>0</v>
      </c>
      <c r="BE67" s="492">
        <v>0</v>
      </c>
      <c r="BF67" s="488">
        <v>50</v>
      </c>
      <c r="BG67" s="491">
        <v>45</v>
      </c>
      <c r="BH67" s="489">
        <v>61</v>
      </c>
      <c r="BI67" s="491">
        <v>55</v>
      </c>
      <c r="BJ67" s="529">
        <v>0</v>
      </c>
      <c r="BK67" s="492">
        <v>0</v>
      </c>
    </row>
    <row r="68" spans="1:65" ht="20.100000000000001" customHeight="1" x14ac:dyDescent="0.2">
      <c r="A68" s="469" t="s">
        <v>309</v>
      </c>
      <c r="B68" s="470" t="s">
        <v>800</v>
      </c>
      <c r="C68" s="470" t="s">
        <v>132</v>
      </c>
      <c r="D68" s="488" t="s">
        <v>496</v>
      </c>
      <c r="E68" s="491" t="s">
        <v>496</v>
      </c>
      <c r="F68" s="489" t="s">
        <v>496</v>
      </c>
      <c r="G68" s="492" t="s">
        <v>496</v>
      </c>
      <c r="H68" s="488" t="s">
        <v>496</v>
      </c>
      <c r="I68" s="491" t="s">
        <v>496</v>
      </c>
      <c r="J68" s="489" t="s">
        <v>496</v>
      </c>
      <c r="K68" s="492" t="s">
        <v>496</v>
      </c>
      <c r="L68" s="488" t="s">
        <v>496</v>
      </c>
      <c r="M68" s="491" t="s">
        <v>496</v>
      </c>
      <c r="N68" s="489" t="s">
        <v>496</v>
      </c>
      <c r="O68" s="492" t="s">
        <v>496</v>
      </c>
      <c r="P68" s="488">
        <v>50</v>
      </c>
      <c r="Q68" s="491">
        <v>78.099999999999994</v>
      </c>
      <c r="R68" s="489">
        <v>14</v>
      </c>
      <c r="S68" s="491">
        <v>21.9</v>
      </c>
      <c r="T68" s="529">
        <v>0</v>
      </c>
      <c r="U68" s="492">
        <v>0</v>
      </c>
      <c r="V68" s="488">
        <v>53</v>
      </c>
      <c r="W68" s="491">
        <v>68.8</v>
      </c>
      <c r="X68" s="489">
        <v>24</v>
      </c>
      <c r="Y68" s="491">
        <v>31.2</v>
      </c>
      <c r="Z68" s="529">
        <v>0</v>
      </c>
      <c r="AA68" s="492">
        <v>0</v>
      </c>
      <c r="AB68" s="488">
        <v>60</v>
      </c>
      <c r="AC68" s="491">
        <v>75.900000000000006</v>
      </c>
      <c r="AD68" s="489">
        <v>17</v>
      </c>
      <c r="AE68" s="491">
        <v>21.5</v>
      </c>
      <c r="AF68" s="530">
        <v>2</v>
      </c>
      <c r="AG68" s="495">
        <v>2.5</v>
      </c>
      <c r="AH68" s="488">
        <v>41</v>
      </c>
      <c r="AI68" s="491">
        <v>51.3</v>
      </c>
      <c r="AJ68" s="489">
        <v>39</v>
      </c>
      <c r="AK68" s="491">
        <v>48.8</v>
      </c>
      <c r="AL68" s="529">
        <v>0</v>
      </c>
      <c r="AM68" s="492">
        <v>0</v>
      </c>
      <c r="AN68" s="488">
        <v>45</v>
      </c>
      <c r="AO68" s="491">
        <v>54.9</v>
      </c>
      <c r="AP68" s="489">
        <v>37</v>
      </c>
      <c r="AQ68" s="491">
        <v>45.1</v>
      </c>
      <c r="AR68" s="529">
        <v>0</v>
      </c>
      <c r="AS68" s="492">
        <v>0</v>
      </c>
      <c r="AT68" s="488">
        <v>48</v>
      </c>
      <c r="AU68" s="491">
        <v>57.1</v>
      </c>
      <c r="AV68" s="489">
        <v>36</v>
      </c>
      <c r="AW68" s="491">
        <v>42.9</v>
      </c>
      <c r="AX68" s="529">
        <v>0</v>
      </c>
      <c r="AY68" s="492">
        <v>0</v>
      </c>
      <c r="AZ68" s="488">
        <v>47</v>
      </c>
      <c r="BA68" s="491">
        <v>58</v>
      </c>
      <c r="BB68" s="489">
        <v>34</v>
      </c>
      <c r="BC68" s="491">
        <v>42</v>
      </c>
      <c r="BD68" s="529">
        <v>0</v>
      </c>
      <c r="BE68" s="492">
        <v>0</v>
      </c>
      <c r="BF68" s="488">
        <v>54</v>
      </c>
      <c r="BG68" s="491">
        <v>54</v>
      </c>
      <c r="BH68" s="489">
        <v>46</v>
      </c>
      <c r="BI68" s="491">
        <v>46</v>
      </c>
      <c r="BJ68" s="529">
        <v>0</v>
      </c>
      <c r="BK68" s="492">
        <v>0</v>
      </c>
    </row>
    <row r="69" spans="1:65" ht="20.100000000000001" customHeight="1" x14ac:dyDescent="0.2">
      <c r="A69" s="469" t="s">
        <v>309</v>
      </c>
      <c r="B69" s="470" t="s">
        <v>470</v>
      </c>
      <c r="C69" s="470" t="s">
        <v>127</v>
      </c>
      <c r="D69" s="488" t="s">
        <v>496</v>
      </c>
      <c r="E69" s="491" t="s">
        <v>496</v>
      </c>
      <c r="F69" s="489" t="s">
        <v>496</v>
      </c>
      <c r="G69" s="492" t="s">
        <v>496</v>
      </c>
      <c r="H69" s="488" t="s">
        <v>496</v>
      </c>
      <c r="I69" s="491" t="s">
        <v>496</v>
      </c>
      <c r="J69" s="489" t="s">
        <v>496</v>
      </c>
      <c r="K69" s="492" t="s">
        <v>496</v>
      </c>
      <c r="L69" s="488" t="s">
        <v>496</v>
      </c>
      <c r="M69" s="491" t="s">
        <v>496</v>
      </c>
      <c r="N69" s="489" t="s">
        <v>496</v>
      </c>
      <c r="O69" s="492" t="s">
        <v>496</v>
      </c>
      <c r="P69" s="488" t="s">
        <v>496</v>
      </c>
      <c r="Q69" s="491" t="s">
        <v>496</v>
      </c>
      <c r="R69" s="489" t="s">
        <v>496</v>
      </c>
      <c r="S69" s="491" t="s">
        <v>496</v>
      </c>
      <c r="T69" s="529">
        <v>0</v>
      </c>
      <c r="U69" s="492" t="s">
        <v>496</v>
      </c>
      <c r="V69" s="488" t="s">
        <v>496</v>
      </c>
      <c r="W69" s="491" t="s">
        <v>496</v>
      </c>
      <c r="X69" s="489" t="s">
        <v>496</v>
      </c>
      <c r="Y69" s="491" t="s">
        <v>496</v>
      </c>
      <c r="Z69" s="529">
        <v>0</v>
      </c>
      <c r="AA69" s="492" t="s">
        <v>496</v>
      </c>
      <c r="AB69" s="488">
        <v>16</v>
      </c>
      <c r="AC69" s="491">
        <v>80</v>
      </c>
      <c r="AD69" s="489">
        <v>4</v>
      </c>
      <c r="AE69" s="491">
        <v>20</v>
      </c>
      <c r="AF69" s="530">
        <v>0</v>
      </c>
      <c r="AG69" s="495">
        <v>0</v>
      </c>
      <c r="AH69" s="488">
        <v>17</v>
      </c>
      <c r="AI69" s="491">
        <v>73.900000000000006</v>
      </c>
      <c r="AJ69" s="489">
        <v>6</v>
      </c>
      <c r="AK69" s="491">
        <v>26.1</v>
      </c>
      <c r="AL69" s="529">
        <v>0</v>
      </c>
      <c r="AM69" s="492">
        <v>0</v>
      </c>
      <c r="AN69" s="488">
        <v>17</v>
      </c>
      <c r="AO69" s="491">
        <v>63</v>
      </c>
      <c r="AP69" s="489">
        <v>10</v>
      </c>
      <c r="AQ69" s="491">
        <v>37</v>
      </c>
      <c r="AR69" s="529">
        <v>0</v>
      </c>
      <c r="AS69" s="492">
        <v>0</v>
      </c>
      <c r="AT69" s="488">
        <v>32</v>
      </c>
      <c r="AU69" s="491">
        <v>71.099999999999994</v>
      </c>
      <c r="AV69" s="489">
        <v>13</v>
      </c>
      <c r="AW69" s="491">
        <v>28.9</v>
      </c>
      <c r="AX69" s="529">
        <v>0</v>
      </c>
      <c r="AY69" s="492">
        <v>0</v>
      </c>
      <c r="AZ69" s="488">
        <v>40</v>
      </c>
      <c r="BA69" s="491">
        <v>78.400000000000006</v>
      </c>
      <c r="BB69" s="489">
        <v>11</v>
      </c>
      <c r="BC69" s="491">
        <v>21.6</v>
      </c>
      <c r="BD69" s="529">
        <v>0</v>
      </c>
      <c r="BE69" s="492">
        <v>0</v>
      </c>
      <c r="BF69" s="488">
        <v>27</v>
      </c>
      <c r="BG69" s="491">
        <v>58.7</v>
      </c>
      <c r="BH69" s="489">
        <v>19</v>
      </c>
      <c r="BI69" s="491">
        <v>41.3</v>
      </c>
      <c r="BJ69" s="529">
        <v>0</v>
      </c>
      <c r="BK69" s="492">
        <v>0</v>
      </c>
    </row>
    <row r="70" spans="1:65" ht="20.100000000000001" customHeight="1" x14ac:dyDescent="0.2">
      <c r="A70" s="469" t="s">
        <v>314</v>
      </c>
      <c r="B70" s="470" t="s">
        <v>493</v>
      </c>
      <c r="C70" s="470" t="s">
        <v>127</v>
      </c>
      <c r="D70" s="488">
        <v>64</v>
      </c>
      <c r="E70" s="491">
        <v>63.4</v>
      </c>
      <c r="F70" s="489">
        <v>37</v>
      </c>
      <c r="G70" s="492">
        <v>36.6</v>
      </c>
      <c r="H70" s="488">
        <v>52</v>
      </c>
      <c r="I70" s="491">
        <v>51.5</v>
      </c>
      <c r="J70" s="489">
        <v>49</v>
      </c>
      <c r="K70" s="492">
        <v>48.5</v>
      </c>
      <c r="L70" s="488">
        <v>53</v>
      </c>
      <c r="M70" s="491">
        <v>59.6</v>
      </c>
      <c r="N70" s="489">
        <v>36</v>
      </c>
      <c r="O70" s="492">
        <v>40.4</v>
      </c>
      <c r="P70" s="488">
        <v>46</v>
      </c>
      <c r="Q70" s="491">
        <v>44.2</v>
      </c>
      <c r="R70" s="489">
        <v>58</v>
      </c>
      <c r="S70" s="491">
        <v>55.8</v>
      </c>
      <c r="T70" s="529">
        <v>0</v>
      </c>
      <c r="U70" s="492">
        <v>0</v>
      </c>
      <c r="V70" s="488">
        <v>44</v>
      </c>
      <c r="W70" s="491">
        <v>44.9</v>
      </c>
      <c r="X70" s="489">
        <v>54</v>
      </c>
      <c r="Y70" s="491">
        <v>55.1</v>
      </c>
      <c r="Z70" s="529">
        <v>0</v>
      </c>
      <c r="AA70" s="492">
        <v>0</v>
      </c>
      <c r="AB70" s="488">
        <v>51</v>
      </c>
      <c r="AC70" s="491">
        <v>49.5</v>
      </c>
      <c r="AD70" s="489">
        <v>52</v>
      </c>
      <c r="AE70" s="491">
        <v>50.5</v>
      </c>
      <c r="AF70" s="530">
        <v>0</v>
      </c>
      <c r="AG70" s="495">
        <v>0</v>
      </c>
      <c r="AH70" s="488">
        <v>55</v>
      </c>
      <c r="AI70" s="491">
        <v>52.9</v>
      </c>
      <c r="AJ70" s="489">
        <v>49</v>
      </c>
      <c r="AK70" s="491">
        <v>47.1</v>
      </c>
      <c r="AL70" s="529">
        <v>0</v>
      </c>
      <c r="AM70" s="492">
        <v>0</v>
      </c>
      <c r="AN70" s="488">
        <v>57</v>
      </c>
      <c r="AO70" s="491">
        <v>57</v>
      </c>
      <c r="AP70" s="489">
        <v>43</v>
      </c>
      <c r="AQ70" s="491">
        <v>43</v>
      </c>
      <c r="AR70" s="529">
        <v>0</v>
      </c>
      <c r="AS70" s="492">
        <v>0</v>
      </c>
      <c r="AT70" s="488">
        <v>40</v>
      </c>
      <c r="AU70" s="491">
        <v>39.200000000000003</v>
      </c>
      <c r="AV70" s="489">
        <v>62</v>
      </c>
      <c r="AW70" s="491">
        <v>60.8</v>
      </c>
      <c r="AX70" s="529">
        <v>0</v>
      </c>
      <c r="AY70" s="492">
        <v>0</v>
      </c>
      <c r="AZ70" s="488">
        <v>50</v>
      </c>
      <c r="BA70" s="491">
        <v>47.6</v>
      </c>
      <c r="BB70" s="489">
        <v>55</v>
      </c>
      <c r="BC70" s="491">
        <v>52.4</v>
      </c>
      <c r="BD70" s="529">
        <v>0</v>
      </c>
      <c r="BE70" s="492">
        <v>0</v>
      </c>
      <c r="BF70" s="488">
        <v>57</v>
      </c>
      <c r="BG70" s="491">
        <v>55.3</v>
      </c>
      <c r="BH70" s="489">
        <v>46</v>
      </c>
      <c r="BI70" s="491">
        <v>44.7</v>
      </c>
      <c r="BJ70" s="529">
        <v>0</v>
      </c>
      <c r="BK70" s="492">
        <v>0</v>
      </c>
    </row>
    <row r="71" spans="1:65" ht="20.100000000000001" customHeight="1" x14ac:dyDescent="0.2">
      <c r="A71" s="469" t="s">
        <v>317</v>
      </c>
      <c r="B71" s="470" t="s">
        <v>472</v>
      </c>
      <c r="C71" s="470" t="s">
        <v>127</v>
      </c>
      <c r="D71" s="488">
        <v>38</v>
      </c>
      <c r="E71" s="491">
        <v>59.4</v>
      </c>
      <c r="F71" s="489">
        <v>26</v>
      </c>
      <c r="G71" s="492">
        <v>40.6</v>
      </c>
      <c r="H71" s="488">
        <v>33</v>
      </c>
      <c r="I71" s="491">
        <v>49.3</v>
      </c>
      <c r="J71" s="489">
        <v>34</v>
      </c>
      <c r="K71" s="492">
        <v>50.7</v>
      </c>
      <c r="L71" s="488">
        <v>40</v>
      </c>
      <c r="M71" s="491">
        <v>61.5</v>
      </c>
      <c r="N71" s="489">
        <v>25</v>
      </c>
      <c r="O71" s="492">
        <v>38.5</v>
      </c>
      <c r="P71" s="488">
        <v>38</v>
      </c>
      <c r="Q71" s="491">
        <v>55.9</v>
      </c>
      <c r="R71" s="489">
        <v>30</v>
      </c>
      <c r="S71" s="491">
        <v>44.1</v>
      </c>
      <c r="T71" s="529">
        <v>0</v>
      </c>
      <c r="U71" s="492">
        <v>0</v>
      </c>
      <c r="V71" s="488">
        <v>43</v>
      </c>
      <c r="W71" s="491">
        <v>64.2</v>
      </c>
      <c r="X71" s="489">
        <v>24</v>
      </c>
      <c r="Y71" s="491">
        <v>35.799999999999997</v>
      </c>
      <c r="Z71" s="529">
        <v>0</v>
      </c>
      <c r="AA71" s="492">
        <v>0</v>
      </c>
      <c r="AB71" s="488">
        <v>35</v>
      </c>
      <c r="AC71" s="491">
        <v>50.7</v>
      </c>
      <c r="AD71" s="489">
        <v>34</v>
      </c>
      <c r="AE71" s="491">
        <v>49.3</v>
      </c>
      <c r="AF71" s="530">
        <v>0</v>
      </c>
      <c r="AG71" s="495">
        <v>0</v>
      </c>
      <c r="AH71" s="488">
        <v>34</v>
      </c>
      <c r="AI71" s="491">
        <v>51.5</v>
      </c>
      <c r="AJ71" s="489">
        <v>32</v>
      </c>
      <c r="AK71" s="491">
        <v>48.5</v>
      </c>
      <c r="AL71" s="529">
        <v>0</v>
      </c>
      <c r="AM71" s="492">
        <v>0</v>
      </c>
      <c r="AN71" s="488">
        <v>31</v>
      </c>
      <c r="AO71" s="491">
        <v>43.1</v>
      </c>
      <c r="AP71" s="489">
        <v>41</v>
      </c>
      <c r="AQ71" s="491">
        <v>56.9</v>
      </c>
      <c r="AR71" s="529">
        <v>0</v>
      </c>
      <c r="AS71" s="492">
        <v>0</v>
      </c>
      <c r="AT71" s="488">
        <v>33</v>
      </c>
      <c r="AU71" s="491">
        <v>46.5</v>
      </c>
      <c r="AV71" s="489">
        <v>38</v>
      </c>
      <c r="AW71" s="491">
        <v>53.5</v>
      </c>
      <c r="AX71" s="529">
        <v>0</v>
      </c>
      <c r="AY71" s="492">
        <v>0</v>
      </c>
      <c r="AZ71" s="488">
        <v>34</v>
      </c>
      <c r="BA71" s="491">
        <v>48.6</v>
      </c>
      <c r="BB71" s="489">
        <v>36</v>
      </c>
      <c r="BC71" s="491">
        <v>51.4</v>
      </c>
      <c r="BD71" s="529">
        <v>0</v>
      </c>
      <c r="BE71" s="492">
        <v>0</v>
      </c>
      <c r="BF71" s="488">
        <v>44</v>
      </c>
      <c r="BG71" s="491">
        <v>62</v>
      </c>
      <c r="BH71" s="489">
        <v>27</v>
      </c>
      <c r="BI71" s="491">
        <v>38</v>
      </c>
      <c r="BJ71" s="529">
        <v>0</v>
      </c>
      <c r="BK71" s="492">
        <v>0</v>
      </c>
    </row>
    <row r="72" spans="1:65" ht="20.100000000000001" customHeight="1" x14ac:dyDescent="0.2">
      <c r="A72" s="469" t="s">
        <v>320</v>
      </c>
      <c r="B72" s="470" t="s">
        <v>473</v>
      </c>
      <c r="C72" s="470" t="s">
        <v>127</v>
      </c>
      <c r="D72" s="488">
        <v>22</v>
      </c>
      <c r="E72" s="491">
        <v>47.8</v>
      </c>
      <c r="F72" s="489">
        <v>24</v>
      </c>
      <c r="G72" s="492">
        <v>52.2</v>
      </c>
      <c r="H72" s="488">
        <v>21</v>
      </c>
      <c r="I72" s="491">
        <v>45.7</v>
      </c>
      <c r="J72" s="489">
        <v>25</v>
      </c>
      <c r="K72" s="492">
        <v>54.3</v>
      </c>
      <c r="L72" s="488">
        <v>26</v>
      </c>
      <c r="M72" s="491">
        <v>51</v>
      </c>
      <c r="N72" s="489">
        <v>25</v>
      </c>
      <c r="O72" s="492">
        <v>49</v>
      </c>
      <c r="P72" s="488">
        <v>16</v>
      </c>
      <c r="Q72" s="491">
        <v>33.299999999999997</v>
      </c>
      <c r="R72" s="489">
        <v>32</v>
      </c>
      <c r="S72" s="491">
        <v>66.7</v>
      </c>
      <c r="T72" s="529">
        <v>0</v>
      </c>
      <c r="U72" s="492">
        <v>0</v>
      </c>
      <c r="V72" s="488">
        <v>26</v>
      </c>
      <c r="W72" s="491">
        <v>50</v>
      </c>
      <c r="X72" s="489">
        <v>26</v>
      </c>
      <c r="Y72" s="491">
        <v>50</v>
      </c>
      <c r="Z72" s="529">
        <v>0</v>
      </c>
      <c r="AA72" s="492">
        <v>0</v>
      </c>
      <c r="AB72" s="488">
        <v>31</v>
      </c>
      <c r="AC72" s="491">
        <v>53.4</v>
      </c>
      <c r="AD72" s="489">
        <v>27</v>
      </c>
      <c r="AE72" s="491">
        <v>46.6</v>
      </c>
      <c r="AF72" s="530">
        <v>0</v>
      </c>
      <c r="AG72" s="495">
        <v>0</v>
      </c>
      <c r="AH72" s="488">
        <v>29</v>
      </c>
      <c r="AI72" s="491">
        <v>50</v>
      </c>
      <c r="AJ72" s="489">
        <v>29</v>
      </c>
      <c r="AK72" s="491">
        <v>50</v>
      </c>
      <c r="AL72" s="529">
        <v>0</v>
      </c>
      <c r="AM72" s="492">
        <v>0</v>
      </c>
      <c r="AN72" s="488">
        <v>22</v>
      </c>
      <c r="AO72" s="491">
        <v>47.8</v>
      </c>
      <c r="AP72" s="489">
        <v>24</v>
      </c>
      <c r="AQ72" s="491">
        <v>52.2</v>
      </c>
      <c r="AR72" s="529">
        <v>0</v>
      </c>
      <c r="AS72" s="492">
        <v>0</v>
      </c>
      <c r="AT72" s="488">
        <v>18</v>
      </c>
      <c r="AU72" s="491">
        <v>40.9</v>
      </c>
      <c r="AV72" s="489">
        <v>26</v>
      </c>
      <c r="AW72" s="491">
        <v>59.1</v>
      </c>
      <c r="AX72" s="529">
        <v>0</v>
      </c>
      <c r="AY72" s="492">
        <v>0</v>
      </c>
      <c r="AZ72" s="488">
        <v>28</v>
      </c>
      <c r="BA72" s="491">
        <v>58.3</v>
      </c>
      <c r="BB72" s="489">
        <v>20</v>
      </c>
      <c r="BC72" s="491">
        <v>41.7</v>
      </c>
      <c r="BD72" s="529">
        <v>0</v>
      </c>
      <c r="BE72" s="492">
        <v>0</v>
      </c>
      <c r="BF72" s="488">
        <v>24</v>
      </c>
      <c r="BG72" s="491">
        <v>52.2</v>
      </c>
      <c r="BH72" s="489">
        <v>22</v>
      </c>
      <c r="BI72" s="491">
        <v>47.8</v>
      </c>
      <c r="BJ72" s="529">
        <v>0</v>
      </c>
      <c r="BK72" s="492">
        <v>0</v>
      </c>
    </row>
    <row r="73" spans="1:65" ht="20.100000000000001" customHeight="1" x14ac:dyDescent="0.2">
      <c r="A73" s="469" t="s">
        <v>323</v>
      </c>
      <c r="B73" s="470" t="s">
        <v>474</v>
      </c>
      <c r="C73" s="470" t="s">
        <v>283</v>
      </c>
      <c r="D73" s="488">
        <v>45</v>
      </c>
      <c r="E73" s="491">
        <v>57</v>
      </c>
      <c r="F73" s="489">
        <v>34</v>
      </c>
      <c r="G73" s="492">
        <v>43</v>
      </c>
      <c r="H73" s="488">
        <v>42</v>
      </c>
      <c r="I73" s="491">
        <v>53.2</v>
      </c>
      <c r="J73" s="489">
        <v>37</v>
      </c>
      <c r="K73" s="492">
        <v>46.8</v>
      </c>
      <c r="L73" s="488">
        <v>44</v>
      </c>
      <c r="M73" s="491">
        <v>57.9</v>
      </c>
      <c r="N73" s="489">
        <v>32</v>
      </c>
      <c r="O73" s="492">
        <v>42.1</v>
      </c>
      <c r="P73" s="488">
        <v>48</v>
      </c>
      <c r="Q73" s="491">
        <v>60.8</v>
      </c>
      <c r="R73" s="489">
        <v>31</v>
      </c>
      <c r="S73" s="491">
        <v>39.200000000000003</v>
      </c>
      <c r="T73" s="529">
        <v>0</v>
      </c>
      <c r="U73" s="492">
        <v>0</v>
      </c>
      <c r="V73" s="488">
        <v>43</v>
      </c>
      <c r="W73" s="491">
        <v>53.1</v>
      </c>
      <c r="X73" s="489">
        <v>38</v>
      </c>
      <c r="Y73" s="491">
        <v>46.9</v>
      </c>
      <c r="Z73" s="529">
        <v>0</v>
      </c>
      <c r="AA73" s="492">
        <v>0</v>
      </c>
      <c r="AB73" s="488">
        <v>51</v>
      </c>
      <c r="AC73" s="491">
        <v>52</v>
      </c>
      <c r="AD73" s="489">
        <v>47</v>
      </c>
      <c r="AE73" s="491">
        <v>48</v>
      </c>
      <c r="AF73" s="530">
        <v>0</v>
      </c>
      <c r="AG73" s="495">
        <v>0</v>
      </c>
      <c r="AH73" s="488">
        <v>50</v>
      </c>
      <c r="AI73" s="491">
        <v>49.5</v>
      </c>
      <c r="AJ73" s="489">
        <v>51</v>
      </c>
      <c r="AK73" s="491">
        <v>50.5</v>
      </c>
      <c r="AL73" s="529">
        <v>0</v>
      </c>
      <c r="AM73" s="492">
        <v>0</v>
      </c>
      <c r="AN73" s="488">
        <v>43</v>
      </c>
      <c r="AO73" s="491">
        <v>45.7</v>
      </c>
      <c r="AP73" s="489">
        <v>51</v>
      </c>
      <c r="AQ73" s="491">
        <v>54.3</v>
      </c>
      <c r="AR73" s="529">
        <v>0</v>
      </c>
      <c r="AS73" s="492">
        <v>0</v>
      </c>
      <c r="AT73" s="488">
        <v>48</v>
      </c>
      <c r="AU73" s="491">
        <v>49</v>
      </c>
      <c r="AV73" s="489">
        <v>50</v>
      </c>
      <c r="AW73" s="491">
        <v>51</v>
      </c>
      <c r="AX73" s="529">
        <v>0</v>
      </c>
      <c r="AY73" s="492">
        <v>0</v>
      </c>
      <c r="AZ73" s="488">
        <v>50</v>
      </c>
      <c r="BA73" s="491">
        <v>51</v>
      </c>
      <c r="BB73" s="489">
        <v>48</v>
      </c>
      <c r="BC73" s="491">
        <v>49</v>
      </c>
      <c r="BD73" s="529">
        <v>0</v>
      </c>
      <c r="BE73" s="492">
        <v>0</v>
      </c>
      <c r="BF73" s="488">
        <v>44</v>
      </c>
      <c r="BG73" s="491">
        <v>44.4</v>
      </c>
      <c r="BH73" s="489">
        <v>55</v>
      </c>
      <c r="BI73" s="491">
        <v>55.6</v>
      </c>
      <c r="BJ73" s="529">
        <v>0</v>
      </c>
      <c r="BK73" s="492">
        <v>0</v>
      </c>
    </row>
    <row r="74" spans="1:65" ht="20.100000000000001" customHeight="1" x14ac:dyDescent="0.2">
      <c r="A74" s="469" t="s">
        <v>325</v>
      </c>
      <c r="B74" s="470" t="s">
        <v>475</v>
      </c>
      <c r="C74" s="470" t="s">
        <v>127</v>
      </c>
      <c r="D74" s="488">
        <v>14</v>
      </c>
      <c r="E74" s="491">
        <v>30.4</v>
      </c>
      <c r="F74" s="489">
        <v>32</v>
      </c>
      <c r="G74" s="492">
        <v>69.599999999999994</v>
      </c>
      <c r="H74" s="488">
        <v>15</v>
      </c>
      <c r="I74" s="491">
        <v>32.6</v>
      </c>
      <c r="J74" s="489">
        <v>31</v>
      </c>
      <c r="K74" s="492">
        <v>67.400000000000006</v>
      </c>
      <c r="L74" s="488">
        <v>22</v>
      </c>
      <c r="M74" s="491">
        <v>42.3</v>
      </c>
      <c r="N74" s="489">
        <v>30</v>
      </c>
      <c r="O74" s="492">
        <v>57.7</v>
      </c>
      <c r="P74" s="488">
        <v>17</v>
      </c>
      <c r="Q74" s="491">
        <v>34.700000000000003</v>
      </c>
      <c r="R74" s="489">
        <v>32</v>
      </c>
      <c r="S74" s="491">
        <v>65.3</v>
      </c>
      <c r="T74" s="529">
        <v>0</v>
      </c>
      <c r="U74" s="492">
        <v>0</v>
      </c>
      <c r="V74" s="488">
        <v>16</v>
      </c>
      <c r="W74" s="491">
        <v>34.799999999999997</v>
      </c>
      <c r="X74" s="489">
        <v>30</v>
      </c>
      <c r="Y74" s="491">
        <v>65.2</v>
      </c>
      <c r="Z74" s="529">
        <v>0</v>
      </c>
      <c r="AA74" s="492">
        <v>0</v>
      </c>
      <c r="AB74" s="488">
        <v>15</v>
      </c>
      <c r="AC74" s="491">
        <v>28.8</v>
      </c>
      <c r="AD74" s="489">
        <v>37</v>
      </c>
      <c r="AE74" s="491">
        <v>71.2</v>
      </c>
      <c r="AF74" s="530">
        <v>0</v>
      </c>
      <c r="AG74" s="495">
        <v>0</v>
      </c>
      <c r="AH74" s="488">
        <v>15</v>
      </c>
      <c r="AI74" s="491">
        <v>30.6</v>
      </c>
      <c r="AJ74" s="489">
        <v>34</v>
      </c>
      <c r="AK74" s="491">
        <v>69.400000000000006</v>
      </c>
      <c r="AL74" s="529">
        <v>0</v>
      </c>
      <c r="AM74" s="492">
        <v>0</v>
      </c>
      <c r="AN74" s="488">
        <v>15</v>
      </c>
      <c r="AO74" s="491">
        <v>28.8</v>
      </c>
      <c r="AP74" s="489">
        <v>37</v>
      </c>
      <c r="AQ74" s="491">
        <v>71.2</v>
      </c>
      <c r="AR74" s="529">
        <v>0</v>
      </c>
      <c r="AS74" s="492">
        <v>0</v>
      </c>
      <c r="AT74" s="488">
        <v>16</v>
      </c>
      <c r="AU74" s="491">
        <v>30.2</v>
      </c>
      <c r="AV74" s="489">
        <v>37</v>
      </c>
      <c r="AW74" s="491">
        <v>69.8</v>
      </c>
      <c r="AX74" s="529">
        <v>0</v>
      </c>
      <c r="AY74" s="492">
        <v>0</v>
      </c>
      <c r="AZ74" s="488">
        <v>18</v>
      </c>
      <c r="BA74" s="491">
        <v>35.299999999999997</v>
      </c>
      <c r="BB74" s="489">
        <v>33</v>
      </c>
      <c r="BC74" s="491">
        <v>64.7</v>
      </c>
      <c r="BD74" s="529">
        <v>0</v>
      </c>
      <c r="BE74" s="492">
        <v>0</v>
      </c>
      <c r="BF74" s="488">
        <v>17</v>
      </c>
      <c r="BG74" s="491">
        <v>28.3</v>
      </c>
      <c r="BH74" s="489">
        <v>43</v>
      </c>
      <c r="BI74" s="491">
        <v>71.7</v>
      </c>
      <c r="BJ74" s="529">
        <v>0</v>
      </c>
      <c r="BK74" s="492">
        <v>0</v>
      </c>
    </row>
    <row r="75" spans="1:65" ht="25.5" customHeight="1" thickBot="1" x14ac:dyDescent="0.25">
      <c r="A75" s="52"/>
      <c r="B75" s="53" t="s">
        <v>494</v>
      </c>
      <c r="C75" s="53"/>
      <c r="D75" s="129">
        <v>2813</v>
      </c>
      <c r="E75" s="134">
        <v>53.4</v>
      </c>
      <c r="F75" s="131">
        <v>2416</v>
      </c>
      <c r="G75" s="132">
        <v>45.9</v>
      </c>
      <c r="H75" s="129">
        <v>2818</v>
      </c>
      <c r="I75" s="134">
        <v>52.3</v>
      </c>
      <c r="J75" s="131">
        <v>2533</v>
      </c>
      <c r="K75" s="133">
        <v>47</v>
      </c>
      <c r="L75" s="129">
        <v>2884</v>
      </c>
      <c r="M75" s="134">
        <v>52.2</v>
      </c>
      <c r="N75" s="131">
        <v>2607</v>
      </c>
      <c r="O75" s="132">
        <v>47.1</v>
      </c>
      <c r="P75" s="129">
        <v>3017</v>
      </c>
      <c r="Q75" s="134">
        <v>51.9</v>
      </c>
      <c r="R75" s="131">
        <v>2791</v>
      </c>
      <c r="S75" s="130">
        <v>48</v>
      </c>
      <c r="T75" s="298">
        <v>3</v>
      </c>
      <c r="U75" s="132">
        <v>0.1</v>
      </c>
      <c r="V75" s="129">
        <v>3032</v>
      </c>
      <c r="W75" s="130">
        <v>50.9</v>
      </c>
      <c r="X75" s="131">
        <v>2924</v>
      </c>
      <c r="Y75" s="130">
        <v>49.1</v>
      </c>
      <c r="Z75" s="298">
        <v>1</v>
      </c>
      <c r="AA75" s="132" t="s">
        <v>495</v>
      </c>
      <c r="AB75" s="129">
        <v>3205</v>
      </c>
      <c r="AC75" s="130">
        <v>51.4</v>
      </c>
      <c r="AD75" s="131">
        <v>3026</v>
      </c>
      <c r="AE75" s="130">
        <v>48.5</v>
      </c>
      <c r="AF75" s="301">
        <v>7</v>
      </c>
      <c r="AG75" s="118">
        <v>0.1</v>
      </c>
      <c r="AH75" s="129">
        <v>3164</v>
      </c>
      <c r="AI75" s="130">
        <v>50.2</v>
      </c>
      <c r="AJ75" s="131">
        <v>3135</v>
      </c>
      <c r="AK75" s="130">
        <v>49.7</v>
      </c>
      <c r="AL75" s="298">
        <v>6</v>
      </c>
      <c r="AM75" s="133">
        <v>0.1</v>
      </c>
      <c r="AN75" s="129">
        <v>3134</v>
      </c>
      <c r="AO75" s="130">
        <v>49.4</v>
      </c>
      <c r="AP75" s="131">
        <v>3215</v>
      </c>
      <c r="AQ75" s="130">
        <v>50.6</v>
      </c>
      <c r="AR75" s="298">
        <v>1</v>
      </c>
      <c r="AS75" s="133" t="s">
        <v>495</v>
      </c>
      <c r="AT75" s="129">
        <v>3208</v>
      </c>
      <c r="AU75" s="130">
        <v>48.5</v>
      </c>
      <c r="AV75" s="131">
        <v>3395</v>
      </c>
      <c r="AW75" s="130">
        <v>51.4</v>
      </c>
      <c r="AX75" s="298">
        <v>6</v>
      </c>
      <c r="AY75" s="133">
        <v>0.1</v>
      </c>
      <c r="AZ75" s="129">
        <v>3223</v>
      </c>
      <c r="BA75" s="130">
        <v>48.357089272318078</v>
      </c>
      <c r="BB75" s="131">
        <v>3436</v>
      </c>
      <c r="BC75" s="130">
        <v>51.552888222055515</v>
      </c>
      <c r="BD75" s="298">
        <v>6</v>
      </c>
      <c r="BE75" s="133">
        <v>9.002250562640661E-2</v>
      </c>
      <c r="BF75" s="129">
        <f>SUM(BF6:BF74)</f>
        <v>3159</v>
      </c>
      <c r="BG75" s="130">
        <v>46.834692364714606</v>
      </c>
      <c r="BH75" s="129">
        <f>SUM(BH6:BH74)</f>
        <v>3569</v>
      </c>
      <c r="BI75" s="130">
        <v>52.9</v>
      </c>
      <c r="BJ75" s="129">
        <f>SUM(BJ6:BJ74)</f>
        <v>17</v>
      </c>
      <c r="BK75" s="133">
        <v>0.25430067314884069</v>
      </c>
      <c r="BL75" s="47"/>
      <c r="BM75" s="306"/>
    </row>
    <row r="76" spans="1:65" ht="24.95" customHeight="1" x14ac:dyDescent="0.2">
      <c r="A76" s="432"/>
      <c r="B76" s="433" t="s">
        <v>328</v>
      </c>
      <c r="C76" s="433"/>
      <c r="D76" s="432"/>
      <c r="E76" s="433"/>
      <c r="F76" s="432"/>
      <c r="G76" s="433"/>
      <c r="H76" s="432"/>
      <c r="I76" s="433"/>
      <c r="J76" s="432"/>
      <c r="K76" s="433"/>
      <c r="L76" s="432"/>
      <c r="M76" s="433"/>
      <c r="N76" s="432"/>
      <c r="O76" s="433"/>
      <c r="P76" s="432"/>
      <c r="Q76" s="433"/>
      <c r="R76" s="432"/>
      <c r="S76" s="433"/>
      <c r="T76" s="432"/>
      <c r="U76" s="433"/>
      <c r="V76" s="432"/>
      <c r="W76" s="433"/>
      <c r="X76" s="432"/>
      <c r="Y76" s="433"/>
      <c r="Z76" s="432"/>
      <c r="AA76" s="433"/>
      <c r="AB76" s="432"/>
      <c r="AC76" s="433"/>
      <c r="AD76" s="432"/>
      <c r="AE76" s="433"/>
      <c r="AF76" s="432"/>
      <c r="AG76" s="433"/>
      <c r="AH76" s="432"/>
      <c r="AI76" s="433"/>
      <c r="AJ76" s="432"/>
      <c r="AK76" s="433"/>
      <c r="AL76" s="432"/>
      <c r="AM76" s="433"/>
      <c r="AN76" s="432"/>
      <c r="AO76" s="433"/>
      <c r="AP76" s="432"/>
      <c r="AQ76" s="433"/>
      <c r="AR76" s="432"/>
      <c r="AS76" s="433"/>
      <c r="AT76" s="432"/>
      <c r="AU76" s="433"/>
      <c r="AV76" s="432"/>
      <c r="AW76" s="433"/>
      <c r="AX76" s="432"/>
      <c r="AY76" s="433"/>
      <c r="AZ76" s="432"/>
      <c r="BA76" s="433"/>
      <c r="BB76" s="432"/>
      <c r="BC76" s="433"/>
      <c r="BD76" s="432"/>
      <c r="BE76" s="433"/>
      <c r="BF76" s="432"/>
      <c r="BG76" s="433"/>
      <c r="BH76" s="432"/>
      <c r="BI76" s="433"/>
      <c r="BJ76" s="432"/>
      <c r="BK76" s="433"/>
    </row>
    <row r="77" spans="1:65" ht="20.100000000000001" customHeight="1" thickBot="1" x14ac:dyDescent="0.25">
      <c r="A77" s="54" t="s">
        <v>329</v>
      </c>
      <c r="B77" s="55" t="s">
        <v>330</v>
      </c>
      <c r="C77" s="55" t="s">
        <v>127</v>
      </c>
      <c r="D77" s="434">
        <v>0</v>
      </c>
      <c r="E77" s="405">
        <v>0</v>
      </c>
      <c r="F77" s="405">
        <v>0</v>
      </c>
      <c r="G77" s="424">
        <v>0</v>
      </c>
      <c r="H77" s="434">
        <v>0</v>
      </c>
      <c r="I77" s="405">
        <v>0</v>
      </c>
      <c r="J77" s="405">
        <v>0</v>
      </c>
      <c r="K77" s="424">
        <v>0</v>
      </c>
      <c r="L77" s="434">
        <v>0</v>
      </c>
      <c r="M77" s="405">
        <v>0</v>
      </c>
      <c r="N77" s="405">
        <v>0</v>
      </c>
      <c r="O77" s="424">
        <v>0</v>
      </c>
      <c r="P77" s="434">
        <v>0</v>
      </c>
      <c r="Q77" s="405">
        <v>0</v>
      </c>
      <c r="R77" s="405">
        <v>0</v>
      </c>
      <c r="S77" s="405">
        <v>0</v>
      </c>
      <c r="T77" s="405">
        <v>0</v>
      </c>
      <c r="U77" s="424">
        <v>0</v>
      </c>
      <c r="V77" s="434">
        <v>0</v>
      </c>
      <c r="W77" s="405">
        <v>0</v>
      </c>
      <c r="X77" s="405">
        <v>0</v>
      </c>
      <c r="Y77" s="405">
        <v>0</v>
      </c>
      <c r="Z77" s="405">
        <v>0</v>
      </c>
      <c r="AA77" s="424">
        <v>0</v>
      </c>
      <c r="AB77" s="434">
        <v>0</v>
      </c>
      <c r="AC77" s="405">
        <v>0</v>
      </c>
      <c r="AD77" s="405">
        <v>0</v>
      </c>
      <c r="AE77" s="405">
        <v>0</v>
      </c>
      <c r="AF77" s="424">
        <v>0</v>
      </c>
      <c r="AG77" s="435">
        <v>0</v>
      </c>
      <c r="AH77" s="434">
        <v>0</v>
      </c>
      <c r="AI77" s="405">
        <v>0</v>
      </c>
      <c r="AJ77" s="405">
        <v>0</v>
      </c>
      <c r="AK77" s="405">
        <v>0</v>
      </c>
      <c r="AL77" s="405">
        <v>0</v>
      </c>
      <c r="AM77" s="424">
        <v>0</v>
      </c>
      <c r="AN77" s="119">
        <v>71</v>
      </c>
      <c r="AO77" s="120">
        <v>50.4</v>
      </c>
      <c r="AP77" s="121">
        <v>70</v>
      </c>
      <c r="AQ77" s="120">
        <v>49.6</v>
      </c>
      <c r="AR77" s="405">
        <v>0</v>
      </c>
      <c r="AS77" s="128">
        <v>0</v>
      </c>
      <c r="AT77" s="119">
        <v>77</v>
      </c>
      <c r="AU77" s="120">
        <v>41.6</v>
      </c>
      <c r="AV77" s="121">
        <v>108</v>
      </c>
      <c r="AW77" s="120">
        <v>58.4</v>
      </c>
      <c r="AX77" s="405">
        <v>0</v>
      </c>
      <c r="AY77" s="128">
        <v>0</v>
      </c>
      <c r="AZ77" s="119">
        <v>74</v>
      </c>
      <c r="BA77" s="120">
        <v>48.684210526315788</v>
      </c>
      <c r="BB77" s="121">
        <v>78</v>
      </c>
      <c r="BC77" s="120">
        <v>51.315789473684212</v>
      </c>
      <c r="BD77" s="405">
        <v>0</v>
      </c>
      <c r="BE77" s="128">
        <v>0</v>
      </c>
      <c r="BF77" s="119">
        <v>62</v>
      </c>
      <c r="BG77" s="120">
        <v>44.285714285714285</v>
      </c>
      <c r="BH77" s="121">
        <v>78</v>
      </c>
      <c r="BI77" s="120">
        <v>55.714285714285715</v>
      </c>
      <c r="BJ77" s="405">
        <v>0</v>
      </c>
      <c r="BK77" s="128">
        <v>0</v>
      </c>
    </row>
    <row r="78" spans="1:65" ht="24.95" customHeight="1" thickTop="1" x14ac:dyDescent="0.2">
      <c r="A78" s="436"/>
      <c r="B78" s="437" t="s">
        <v>542</v>
      </c>
      <c r="C78" s="437"/>
      <c r="D78" s="439"/>
      <c r="E78" s="438"/>
      <c r="F78" s="439"/>
      <c r="G78" s="439"/>
      <c r="H78" s="438"/>
      <c r="I78" s="439"/>
      <c r="J78" s="439"/>
      <c r="K78" s="438"/>
      <c r="L78" s="436"/>
      <c r="M78" s="437"/>
      <c r="N78" s="438"/>
      <c r="O78" s="439"/>
      <c r="P78" s="439"/>
      <c r="Q78" s="438"/>
      <c r="R78" s="439"/>
      <c r="S78" s="439"/>
      <c r="T78" s="438"/>
      <c r="U78" s="439"/>
      <c r="V78" s="439"/>
      <c r="W78" s="438"/>
      <c r="X78" s="439"/>
      <c r="Y78" s="439"/>
      <c r="Z78" s="438"/>
      <c r="AA78" s="439"/>
      <c r="AB78" s="439"/>
      <c r="AC78" s="438"/>
      <c r="AD78" s="436"/>
      <c r="AE78" s="437"/>
      <c r="AF78" s="438"/>
      <c r="AG78" s="439"/>
      <c r="AH78" s="439"/>
      <c r="AI78" s="438"/>
      <c r="AJ78" s="439"/>
      <c r="AK78" s="439"/>
      <c r="AL78" s="438"/>
      <c r="AM78" s="439"/>
      <c r="AN78" s="439"/>
      <c r="AO78" s="438"/>
      <c r="AP78" s="439"/>
      <c r="AQ78" s="439"/>
      <c r="AR78" s="438"/>
      <c r="AS78" s="439"/>
      <c r="AT78" s="439"/>
      <c r="AU78" s="438"/>
      <c r="AV78" s="436"/>
      <c r="AW78" s="437"/>
      <c r="AX78" s="438"/>
      <c r="AY78" s="439"/>
      <c r="AZ78" s="439"/>
      <c r="BA78" s="438"/>
      <c r="BB78" s="436"/>
      <c r="BC78" s="437"/>
      <c r="BD78" s="438"/>
      <c r="BE78" s="439"/>
      <c r="BF78" s="439"/>
      <c r="BG78" s="438"/>
      <c r="BH78" s="436"/>
      <c r="BI78" s="437"/>
      <c r="BJ78" s="438"/>
      <c r="BK78" s="439"/>
    </row>
    <row r="79" spans="1:65" ht="20.100000000000001" customHeight="1" x14ac:dyDescent="0.2">
      <c r="A79" s="57" t="s">
        <v>332</v>
      </c>
      <c r="B79" s="58" t="s">
        <v>543</v>
      </c>
      <c r="C79" s="39" t="s">
        <v>127</v>
      </c>
      <c r="D79" s="123">
        <v>24</v>
      </c>
      <c r="E79" s="124">
        <v>63.2</v>
      </c>
      <c r="F79" s="125">
        <v>14</v>
      </c>
      <c r="G79" s="127">
        <v>36.799999999999997</v>
      </c>
      <c r="H79" s="123">
        <v>17</v>
      </c>
      <c r="I79" s="125">
        <v>48.6</v>
      </c>
      <c r="J79" s="125">
        <v>18</v>
      </c>
      <c r="K79" s="126">
        <v>51.4</v>
      </c>
      <c r="L79" s="123">
        <v>24</v>
      </c>
      <c r="M79" s="125">
        <v>63.2</v>
      </c>
      <c r="N79" s="125">
        <v>14</v>
      </c>
      <c r="O79" s="126">
        <v>36.799999999999997</v>
      </c>
      <c r="P79" s="123">
        <v>17</v>
      </c>
      <c r="Q79" s="124">
        <v>50</v>
      </c>
      <c r="R79" s="125">
        <v>17</v>
      </c>
      <c r="S79" s="124">
        <v>50</v>
      </c>
      <c r="T79" s="84"/>
      <c r="U79" s="127"/>
      <c r="V79" s="123">
        <v>23</v>
      </c>
      <c r="W79" s="124">
        <v>59</v>
      </c>
      <c r="X79" s="125">
        <v>16</v>
      </c>
      <c r="Y79" s="124">
        <v>41</v>
      </c>
      <c r="Z79" s="84">
        <v>0</v>
      </c>
      <c r="AA79" s="127">
        <v>0</v>
      </c>
      <c r="AB79" s="123">
        <v>20</v>
      </c>
      <c r="AC79" s="124">
        <v>48.8</v>
      </c>
      <c r="AD79" s="125">
        <v>20</v>
      </c>
      <c r="AE79" s="124">
        <v>48.8</v>
      </c>
      <c r="AF79" s="300">
        <v>1</v>
      </c>
      <c r="AG79" s="116">
        <v>2.4</v>
      </c>
      <c r="AH79" s="123">
        <v>24</v>
      </c>
      <c r="AI79" s="124">
        <v>63.2</v>
      </c>
      <c r="AJ79" s="125">
        <v>14</v>
      </c>
      <c r="AK79" s="124">
        <v>36.799999999999997</v>
      </c>
      <c r="AL79" s="84">
        <v>0</v>
      </c>
      <c r="AM79" s="127">
        <v>0</v>
      </c>
      <c r="AN79" s="123">
        <v>20</v>
      </c>
      <c r="AO79" s="124">
        <v>50</v>
      </c>
      <c r="AP79" s="125">
        <v>20</v>
      </c>
      <c r="AQ79" s="124">
        <v>50</v>
      </c>
      <c r="AR79" s="84">
        <v>0</v>
      </c>
      <c r="AS79" s="127">
        <v>0</v>
      </c>
      <c r="AT79" s="123">
        <v>21</v>
      </c>
      <c r="AU79" s="124">
        <v>48.837209302325576</v>
      </c>
      <c r="AV79" s="125">
        <v>22</v>
      </c>
      <c r="AW79" s="124">
        <v>51.162790697674424</v>
      </c>
      <c r="AX79" s="84">
        <v>0</v>
      </c>
      <c r="AY79" s="127">
        <v>0</v>
      </c>
      <c r="AZ79" s="123">
        <v>20</v>
      </c>
      <c r="BA79" s="124">
        <v>46.511627906976742</v>
      </c>
      <c r="BB79" s="125">
        <v>23</v>
      </c>
      <c r="BC79" s="124">
        <v>53.488372093023251</v>
      </c>
      <c r="BD79" s="84">
        <v>0</v>
      </c>
      <c r="BE79" s="127">
        <v>0</v>
      </c>
      <c r="BF79" s="696">
        <v>21</v>
      </c>
      <c r="BG79" s="697">
        <v>50</v>
      </c>
      <c r="BH79" s="698">
        <v>21</v>
      </c>
      <c r="BI79" s="697">
        <v>50</v>
      </c>
      <c r="BJ79" s="699">
        <v>0</v>
      </c>
      <c r="BK79" s="700">
        <v>0</v>
      </c>
    </row>
    <row r="80" spans="1:65" ht="20.100000000000001" customHeight="1" x14ac:dyDescent="0.2">
      <c r="A80" s="54" t="s">
        <v>336</v>
      </c>
      <c r="B80" s="55" t="s">
        <v>337</v>
      </c>
      <c r="C80" s="38" t="s">
        <v>127</v>
      </c>
      <c r="D80" s="119">
        <v>27</v>
      </c>
      <c r="E80" s="120">
        <v>50</v>
      </c>
      <c r="F80" s="121">
        <v>27</v>
      </c>
      <c r="G80" s="128">
        <v>50</v>
      </c>
      <c r="H80" s="119">
        <v>27</v>
      </c>
      <c r="I80" s="121">
        <v>49.1</v>
      </c>
      <c r="J80" s="121">
        <v>28</v>
      </c>
      <c r="K80" s="122">
        <v>50.9</v>
      </c>
      <c r="L80" s="119">
        <v>30</v>
      </c>
      <c r="M80" s="121">
        <v>50.8</v>
      </c>
      <c r="N80" s="121">
        <v>29</v>
      </c>
      <c r="O80" s="122">
        <v>49.2</v>
      </c>
      <c r="P80" s="119">
        <v>30</v>
      </c>
      <c r="Q80" s="121">
        <v>54.5</v>
      </c>
      <c r="R80" s="121">
        <v>25</v>
      </c>
      <c r="S80" s="121">
        <v>45.5</v>
      </c>
      <c r="T80" s="83"/>
      <c r="U80" s="128"/>
      <c r="V80" s="119">
        <v>30</v>
      </c>
      <c r="W80" s="120">
        <v>54.5</v>
      </c>
      <c r="X80" s="121">
        <v>25</v>
      </c>
      <c r="Y80" s="120">
        <v>45.5</v>
      </c>
      <c r="Z80" s="83">
        <v>0</v>
      </c>
      <c r="AA80" s="128">
        <v>0</v>
      </c>
      <c r="AB80" s="119">
        <v>35</v>
      </c>
      <c r="AC80" s="120">
        <v>63.6</v>
      </c>
      <c r="AD80" s="121">
        <v>20</v>
      </c>
      <c r="AE80" s="120">
        <v>36.4</v>
      </c>
      <c r="AF80" s="299">
        <v>0</v>
      </c>
      <c r="AG80" s="117">
        <v>0</v>
      </c>
      <c r="AH80" s="119">
        <v>30</v>
      </c>
      <c r="AI80" s="120">
        <v>54.5</v>
      </c>
      <c r="AJ80" s="121">
        <v>25</v>
      </c>
      <c r="AK80" s="120">
        <v>45.5</v>
      </c>
      <c r="AL80" s="83">
        <v>0</v>
      </c>
      <c r="AM80" s="128">
        <v>0</v>
      </c>
      <c r="AN80" s="119">
        <v>18</v>
      </c>
      <c r="AO80" s="120">
        <v>40</v>
      </c>
      <c r="AP80" s="121">
        <v>27</v>
      </c>
      <c r="AQ80" s="120">
        <v>60</v>
      </c>
      <c r="AR80" s="83">
        <v>0</v>
      </c>
      <c r="AS80" s="128">
        <v>0</v>
      </c>
      <c r="AT80" s="119" t="s">
        <v>353</v>
      </c>
      <c r="AU80" s="405" t="s">
        <v>353</v>
      </c>
      <c r="AV80" s="121" t="s">
        <v>353</v>
      </c>
      <c r="AW80" s="405" t="s">
        <v>353</v>
      </c>
      <c r="AX80" s="83" t="s">
        <v>353</v>
      </c>
      <c r="AY80" s="128" t="s">
        <v>353</v>
      </c>
      <c r="AZ80" s="119" t="s">
        <v>353</v>
      </c>
      <c r="BA80" s="405" t="s">
        <v>353</v>
      </c>
      <c r="BB80" s="121" t="s">
        <v>353</v>
      </c>
      <c r="BC80" s="405" t="s">
        <v>353</v>
      </c>
      <c r="BD80" s="83" t="s">
        <v>353</v>
      </c>
      <c r="BE80" s="128" t="s">
        <v>353</v>
      </c>
      <c r="BF80" s="119">
        <v>25</v>
      </c>
      <c r="BG80" s="660">
        <v>46.3</v>
      </c>
      <c r="BH80" s="121">
        <v>29</v>
      </c>
      <c r="BI80" s="660">
        <v>53.7</v>
      </c>
      <c r="BJ80" s="83">
        <v>0</v>
      </c>
      <c r="BK80" s="128">
        <v>0</v>
      </c>
    </row>
    <row r="81" spans="1:63" ht="20.100000000000001" customHeight="1" x14ac:dyDescent="0.2">
      <c r="A81" s="57" t="s">
        <v>340</v>
      </c>
      <c r="B81" s="58" t="s">
        <v>545</v>
      </c>
      <c r="C81" s="39" t="s">
        <v>127</v>
      </c>
      <c r="D81" s="123">
        <v>18</v>
      </c>
      <c r="E81" s="124">
        <v>50</v>
      </c>
      <c r="F81" s="125">
        <v>18</v>
      </c>
      <c r="G81" s="127">
        <v>50</v>
      </c>
      <c r="H81" s="123">
        <v>18</v>
      </c>
      <c r="I81" s="125">
        <v>51.4</v>
      </c>
      <c r="J81" s="125">
        <v>17</v>
      </c>
      <c r="K81" s="126">
        <v>48.6</v>
      </c>
      <c r="L81" s="123">
        <v>17</v>
      </c>
      <c r="M81" s="124">
        <v>50</v>
      </c>
      <c r="N81" s="125">
        <v>17</v>
      </c>
      <c r="O81" s="127">
        <v>50</v>
      </c>
      <c r="P81" s="123">
        <v>15</v>
      </c>
      <c r="Q81" s="125">
        <v>42.9</v>
      </c>
      <c r="R81" s="125">
        <v>20</v>
      </c>
      <c r="S81" s="125">
        <v>57.1</v>
      </c>
      <c r="T81" s="84"/>
      <c r="U81" s="127"/>
      <c r="V81" s="123">
        <v>25</v>
      </c>
      <c r="W81" s="124">
        <v>73.5</v>
      </c>
      <c r="X81" s="125">
        <v>9</v>
      </c>
      <c r="Y81" s="124">
        <v>26.5</v>
      </c>
      <c r="Z81" s="84">
        <v>0</v>
      </c>
      <c r="AA81" s="127">
        <v>0</v>
      </c>
      <c r="AB81" s="123">
        <v>17</v>
      </c>
      <c r="AC81" s="124">
        <v>48.6</v>
      </c>
      <c r="AD81" s="125">
        <v>18</v>
      </c>
      <c r="AE81" s="124">
        <v>51.4</v>
      </c>
      <c r="AF81" s="300">
        <v>0</v>
      </c>
      <c r="AG81" s="116">
        <v>0</v>
      </c>
      <c r="AH81" s="123">
        <v>11</v>
      </c>
      <c r="AI81" s="124">
        <v>33.299999999999997</v>
      </c>
      <c r="AJ81" s="125">
        <v>22</v>
      </c>
      <c r="AK81" s="124">
        <v>66.7</v>
      </c>
      <c r="AL81" s="84">
        <v>0</v>
      </c>
      <c r="AM81" s="127">
        <v>0</v>
      </c>
      <c r="AN81" s="123">
        <v>14</v>
      </c>
      <c r="AO81" s="124">
        <v>42.424242424242422</v>
      </c>
      <c r="AP81" s="125">
        <v>19</v>
      </c>
      <c r="AQ81" s="124">
        <v>57.575757575757578</v>
      </c>
      <c r="AR81" s="84">
        <v>0</v>
      </c>
      <c r="AS81" s="127">
        <v>0</v>
      </c>
      <c r="AT81" s="123">
        <v>20</v>
      </c>
      <c r="AU81" s="124">
        <v>58.82352941176471</v>
      </c>
      <c r="AV81" s="125">
        <v>14</v>
      </c>
      <c r="AW81" s="124">
        <v>41.17647058823529</v>
      </c>
      <c r="AX81" s="84">
        <v>0</v>
      </c>
      <c r="AY81" s="127">
        <v>0</v>
      </c>
      <c r="AZ81" s="123">
        <v>15</v>
      </c>
      <c r="BA81" s="124">
        <v>44.117647058823529</v>
      </c>
      <c r="BB81" s="125">
        <v>19</v>
      </c>
      <c r="BC81" s="124">
        <v>55.882352941176471</v>
      </c>
      <c r="BD81" s="84">
        <v>0</v>
      </c>
      <c r="BE81" s="127">
        <v>0</v>
      </c>
      <c r="BF81" s="123">
        <v>19</v>
      </c>
      <c r="BG81" s="124">
        <v>54.3</v>
      </c>
      <c r="BH81" s="125">
        <v>16</v>
      </c>
      <c r="BI81" s="124">
        <v>45.7</v>
      </c>
      <c r="BJ81" s="84">
        <v>0</v>
      </c>
      <c r="BK81" s="127">
        <v>0</v>
      </c>
    </row>
    <row r="82" spans="1:63" ht="20.100000000000001" customHeight="1" x14ac:dyDescent="0.2">
      <c r="A82" s="54" t="s">
        <v>344</v>
      </c>
      <c r="B82" s="55" t="s">
        <v>546</v>
      </c>
      <c r="C82" s="38" t="s">
        <v>127</v>
      </c>
      <c r="D82" s="119">
        <v>15</v>
      </c>
      <c r="E82" s="121">
        <v>33.299999999999997</v>
      </c>
      <c r="F82" s="121">
        <v>30</v>
      </c>
      <c r="G82" s="122">
        <v>66.7</v>
      </c>
      <c r="H82" s="119">
        <v>22</v>
      </c>
      <c r="I82" s="120">
        <v>47.8</v>
      </c>
      <c r="J82" s="121">
        <v>24</v>
      </c>
      <c r="K82" s="128">
        <v>52.2</v>
      </c>
      <c r="L82" s="119">
        <v>18</v>
      </c>
      <c r="M82" s="121">
        <v>40.9</v>
      </c>
      <c r="N82" s="121">
        <v>26</v>
      </c>
      <c r="O82" s="122">
        <v>59.1</v>
      </c>
      <c r="P82" s="119">
        <v>24</v>
      </c>
      <c r="Q82" s="120">
        <v>53.3</v>
      </c>
      <c r="R82" s="121">
        <v>21</v>
      </c>
      <c r="S82" s="120">
        <v>46.7</v>
      </c>
      <c r="T82" s="83"/>
      <c r="U82" s="128"/>
      <c r="V82" s="119">
        <v>21</v>
      </c>
      <c r="W82" s="120">
        <v>45.7</v>
      </c>
      <c r="X82" s="121">
        <v>25</v>
      </c>
      <c r="Y82" s="120">
        <v>54.3</v>
      </c>
      <c r="Z82" s="83">
        <v>0</v>
      </c>
      <c r="AA82" s="128">
        <v>0</v>
      </c>
      <c r="AB82" s="119">
        <v>27</v>
      </c>
      <c r="AC82" s="120">
        <v>58.7</v>
      </c>
      <c r="AD82" s="121">
        <v>19</v>
      </c>
      <c r="AE82" s="120">
        <v>41.3</v>
      </c>
      <c r="AF82" s="299">
        <v>0</v>
      </c>
      <c r="AG82" s="117">
        <v>0</v>
      </c>
      <c r="AH82" s="119">
        <v>27</v>
      </c>
      <c r="AI82" s="120">
        <v>58.7</v>
      </c>
      <c r="AJ82" s="121">
        <v>19</v>
      </c>
      <c r="AK82" s="120">
        <v>41.3</v>
      </c>
      <c r="AL82" s="83">
        <v>0</v>
      </c>
      <c r="AM82" s="128">
        <v>0</v>
      </c>
      <c r="AN82" s="119">
        <v>26</v>
      </c>
      <c r="AO82" s="120">
        <v>70.270270270270274</v>
      </c>
      <c r="AP82" s="121">
        <v>11</v>
      </c>
      <c r="AQ82" s="120">
        <v>29.72972972972973</v>
      </c>
      <c r="AR82" s="83">
        <v>0</v>
      </c>
      <c r="AS82" s="128">
        <v>0</v>
      </c>
      <c r="AT82" s="119">
        <v>20</v>
      </c>
      <c r="AU82" s="120">
        <v>42.553191489361701</v>
      </c>
      <c r="AV82" s="121">
        <v>27</v>
      </c>
      <c r="AW82" s="120">
        <v>57.446808510638306</v>
      </c>
      <c r="AX82" s="83">
        <v>0</v>
      </c>
      <c r="AY82" s="128">
        <v>0</v>
      </c>
      <c r="AZ82" s="119">
        <v>21</v>
      </c>
      <c r="BA82" s="120">
        <v>42.857142857142854</v>
      </c>
      <c r="BB82" s="121">
        <v>25</v>
      </c>
      <c r="BC82" s="120">
        <v>51.020408163265309</v>
      </c>
      <c r="BD82" s="83">
        <v>3</v>
      </c>
      <c r="BE82" s="128">
        <v>6.1224489795918364</v>
      </c>
      <c r="BF82" s="119">
        <v>25</v>
      </c>
      <c r="BG82" s="120">
        <v>56.8</v>
      </c>
      <c r="BH82" s="121">
        <v>19</v>
      </c>
      <c r="BI82" s="120">
        <v>43.2</v>
      </c>
      <c r="BJ82" s="83">
        <v>0</v>
      </c>
      <c r="BK82" s="128">
        <v>0</v>
      </c>
    </row>
    <row r="83" spans="1:63" ht="20.100000000000001" customHeight="1" x14ac:dyDescent="0.2">
      <c r="A83" s="57" t="s">
        <v>347</v>
      </c>
      <c r="B83" s="58" t="s">
        <v>547</v>
      </c>
      <c r="C83" s="39" t="s">
        <v>127</v>
      </c>
      <c r="D83" s="123">
        <v>30</v>
      </c>
      <c r="E83" s="125">
        <v>31.9</v>
      </c>
      <c r="F83" s="125">
        <v>64</v>
      </c>
      <c r="G83" s="126">
        <v>68.099999999999994</v>
      </c>
      <c r="H83" s="123">
        <v>36</v>
      </c>
      <c r="I83" s="124">
        <v>39.1</v>
      </c>
      <c r="J83" s="125">
        <v>56</v>
      </c>
      <c r="K83" s="127">
        <v>60.9</v>
      </c>
      <c r="L83" s="123">
        <v>37</v>
      </c>
      <c r="M83" s="125">
        <v>39.799999999999997</v>
      </c>
      <c r="N83" s="125">
        <v>56</v>
      </c>
      <c r="O83" s="126">
        <v>60.2</v>
      </c>
      <c r="P83" s="123">
        <v>45</v>
      </c>
      <c r="Q83" s="125">
        <v>46.9</v>
      </c>
      <c r="R83" s="125">
        <v>51</v>
      </c>
      <c r="S83" s="125">
        <v>53.1</v>
      </c>
      <c r="T83" s="84"/>
      <c r="U83" s="127"/>
      <c r="V83" s="123">
        <v>47</v>
      </c>
      <c r="W83" s="124">
        <v>45.6</v>
      </c>
      <c r="X83" s="125">
        <v>56</v>
      </c>
      <c r="Y83" s="124">
        <v>54.4</v>
      </c>
      <c r="Z83" s="84">
        <v>0</v>
      </c>
      <c r="AA83" s="127">
        <v>0</v>
      </c>
      <c r="AB83" s="123">
        <v>57</v>
      </c>
      <c r="AC83" s="124">
        <v>47.9</v>
      </c>
      <c r="AD83" s="125">
        <v>62</v>
      </c>
      <c r="AE83" s="124">
        <v>52.1</v>
      </c>
      <c r="AF83" s="300">
        <v>0</v>
      </c>
      <c r="AG83" s="116">
        <v>0</v>
      </c>
      <c r="AH83" s="123">
        <v>51</v>
      </c>
      <c r="AI83" s="124">
        <v>42.9</v>
      </c>
      <c r="AJ83" s="125">
        <v>68</v>
      </c>
      <c r="AK83" s="124">
        <v>57.1</v>
      </c>
      <c r="AL83" s="84">
        <v>0</v>
      </c>
      <c r="AM83" s="127">
        <v>0</v>
      </c>
      <c r="AN83" s="123">
        <v>54</v>
      </c>
      <c r="AO83" s="124">
        <v>45</v>
      </c>
      <c r="AP83" s="125">
        <v>66</v>
      </c>
      <c r="AQ83" s="124">
        <v>55.000000000000007</v>
      </c>
      <c r="AR83" s="84">
        <v>0</v>
      </c>
      <c r="AS83" s="127">
        <v>0</v>
      </c>
      <c r="AT83" s="123">
        <v>49</v>
      </c>
      <c r="AU83" s="124">
        <v>41.17647058823529</v>
      </c>
      <c r="AV83" s="125">
        <v>70</v>
      </c>
      <c r="AW83" s="124">
        <v>58.82352941176471</v>
      </c>
      <c r="AX83" s="84">
        <v>0</v>
      </c>
      <c r="AY83" s="127">
        <v>0</v>
      </c>
      <c r="AZ83" s="123">
        <v>59</v>
      </c>
      <c r="BA83" s="124">
        <v>50</v>
      </c>
      <c r="BB83" s="125">
        <v>59</v>
      </c>
      <c r="BC83" s="124">
        <v>50</v>
      </c>
      <c r="BD83" s="84">
        <v>0</v>
      </c>
      <c r="BE83" s="127">
        <v>0</v>
      </c>
      <c r="BF83" s="123">
        <v>64</v>
      </c>
      <c r="BG83" s="124">
        <v>53.3</v>
      </c>
      <c r="BH83" s="125">
        <v>56</v>
      </c>
      <c r="BI83" s="124">
        <v>46.7</v>
      </c>
      <c r="BJ83" s="84">
        <v>0</v>
      </c>
      <c r="BK83" s="127">
        <v>0</v>
      </c>
    </row>
    <row r="84" spans="1:63" ht="20.100000000000001" customHeight="1" x14ac:dyDescent="0.2">
      <c r="A84" s="54" t="s">
        <v>347</v>
      </c>
      <c r="B84" s="55" t="s">
        <v>548</v>
      </c>
      <c r="C84" s="38" t="s">
        <v>808</v>
      </c>
      <c r="D84" s="119" t="s">
        <v>353</v>
      </c>
      <c r="E84" s="121" t="s">
        <v>353</v>
      </c>
      <c r="F84" s="121" t="s">
        <v>353</v>
      </c>
      <c r="G84" s="122" t="s">
        <v>353</v>
      </c>
      <c r="H84" s="119">
        <v>22</v>
      </c>
      <c r="I84" s="120">
        <v>39.299999999999997</v>
      </c>
      <c r="J84" s="121">
        <v>34</v>
      </c>
      <c r="K84" s="128">
        <v>60.7</v>
      </c>
      <c r="L84" s="119" t="s">
        <v>353</v>
      </c>
      <c r="M84" s="121" t="s">
        <v>353</v>
      </c>
      <c r="N84" s="121" t="s">
        <v>353</v>
      </c>
      <c r="O84" s="122" t="s">
        <v>353</v>
      </c>
      <c r="P84" s="119" t="s">
        <v>353</v>
      </c>
      <c r="Q84" s="121" t="s">
        <v>353</v>
      </c>
      <c r="R84" s="121" t="s">
        <v>353</v>
      </c>
      <c r="S84" s="121" t="s">
        <v>353</v>
      </c>
      <c r="T84" s="83" t="s">
        <v>353</v>
      </c>
      <c r="U84" s="128" t="s">
        <v>353</v>
      </c>
      <c r="V84" s="119" t="s">
        <v>353</v>
      </c>
      <c r="W84" s="120" t="s">
        <v>353</v>
      </c>
      <c r="X84" s="121" t="s">
        <v>353</v>
      </c>
      <c r="Y84" s="120" t="s">
        <v>353</v>
      </c>
      <c r="Z84" s="83" t="s">
        <v>353</v>
      </c>
      <c r="AA84" s="128" t="s">
        <v>353</v>
      </c>
      <c r="AB84" s="119">
        <v>32</v>
      </c>
      <c r="AC84" s="120">
        <v>41.6</v>
      </c>
      <c r="AD84" s="121">
        <v>45</v>
      </c>
      <c r="AE84" s="120">
        <v>58.4</v>
      </c>
      <c r="AF84" s="299">
        <v>0</v>
      </c>
      <c r="AG84" s="117">
        <v>0</v>
      </c>
      <c r="AH84" s="119" t="s">
        <v>353</v>
      </c>
      <c r="AI84" s="120" t="s">
        <v>353</v>
      </c>
      <c r="AJ84" s="121" t="s">
        <v>353</v>
      </c>
      <c r="AK84" s="120" t="s">
        <v>353</v>
      </c>
      <c r="AL84" s="83" t="s">
        <v>353</v>
      </c>
      <c r="AM84" s="128" t="s">
        <v>353</v>
      </c>
      <c r="AN84" s="119">
        <v>29</v>
      </c>
      <c r="AO84" s="120">
        <v>38.15789473684211</v>
      </c>
      <c r="AP84" s="121">
        <v>47</v>
      </c>
      <c r="AQ84" s="120">
        <v>61.842105263157897</v>
      </c>
      <c r="AR84" s="83">
        <v>0</v>
      </c>
      <c r="AS84" s="128">
        <v>0</v>
      </c>
      <c r="AT84" s="119" t="s">
        <v>353</v>
      </c>
      <c r="AU84" s="405" t="s">
        <v>353</v>
      </c>
      <c r="AV84" s="121" t="s">
        <v>353</v>
      </c>
      <c r="AW84" s="405" t="s">
        <v>353</v>
      </c>
      <c r="AX84" s="83" t="s">
        <v>353</v>
      </c>
      <c r="AY84" s="128" t="s">
        <v>353</v>
      </c>
      <c r="AZ84" s="119">
        <v>29</v>
      </c>
      <c r="BA84" s="405">
        <v>38.15789473684211</v>
      </c>
      <c r="BB84" s="121">
        <v>47</v>
      </c>
      <c r="BC84" s="405">
        <v>61.842105263157897</v>
      </c>
      <c r="BD84" s="83">
        <v>0</v>
      </c>
      <c r="BE84" s="128">
        <v>0</v>
      </c>
      <c r="BF84" s="119" t="s">
        <v>353</v>
      </c>
      <c r="BG84" s="405" t="s">
        <v>353</v>
      </c>
      <c r="BH84" s="121" t="s">
        <v>353</v>
      </c>
      <c r="BI84" s="405" t="s">
        <v>353</v>
      </c>
      <c r="BJ84" s="83" t="s">
        <v>353</v>
      </c>
      <c r="BK84" s="128" t="s">
        <v>353</v>
      </c>
    </row>
    <row r="85" spans="1:63" ht="20.100000000000001" customHeight="1" x14ac:dyDescent="0.2">
      <c r="A85" s="57" t="s">
        <v>354</v>
      </c>
      <c r="B85" s="58" t="s">
        <v>550</v>
      </c>
      <c r="C85" s="39" t="s">
        <v>357</v>
      </c>
      <c r="D85" s="123">
        <v>9</v>
      </c>
      <c r="E85" s="124">
        <v>31</v>
      </c>
      <c r="F85" s="125">
        <v>20</v>
      </c>
      <c r="G85" s="127">
        <v>69</v>
      </c>
      <c r="H85" s="123">
        <v>14</v>
      </c>
      <c r="I85" s="124">
        <v>40</v>
      </c>
      <c r="J85" s="125">
        <v>21</v>
      </c>
      <c r="K85" s="127">
        <v>60</v>
      </c>
      <c r="L85" s="123">
        <v>13</v>
      </c>
      <c r="M85" s="125">
        <v>41.9</v>
      </c>
      <c r="N85" s="125">
        <v>18</v>
      </c>
      <c r="O85" s="126">
        <v>58.1</v>
      </c>
      <c r="P85" s="123">
        <v>10</v>
      </c>
      <c r="Q85" s="125">
        <v>27.8</v>
      </c>
      <c r="R85" s="125">
        <v>26</v>
      </c>
      <c r="S85" s="125">
        <v>72.2</v>
      </c>
      <c r="T85" s="84"/>
      <c r="U85" s="127"/>
      <c r="V85" s="123">
        <v>12</v>
      </c>
      <c r="W85" s="124">
        <v>34.299999999999997</v>
      </c>
      <c r="X85" s="125">
        <v>23</v>
      </c>
      <c r="Y85" s="124">
        <v>65.7</v>
      </c>
      <c r="Z85" s="84">
        <v>0</v>
      </c>
      <c r="AA85" s="127">
        <v>0</v>
      </c>
      <c r="AB85" s="123">
        <v>19</v>
      </c>
      <c r="AC85" s="124">
        <v>50</v>
      </c>
      <c r="AD85" s="125">
        <v>19</v>
      </c>
      <c r="AE85" s="124">
        <v>50</v>
      </c>
      <c r="AF85" s="300">
        <v>0</v>
      </c>
      <c r="AG85" s="116">
        <v>0</v>
      </c>
      <c r="AH85" s="123">
        <v>8</v>
      </c>
      <c r="AI85" s="124">
        <v>21.1</v>
      </c>
      <c r="AJ85" s="125">
        <v>30</v>
      </c>
      <c r="AK85" s="124">
        <v>78.900000000000006</v>
      </c>
      <c r="AL85" s="84">
        <v>0</v>
      </c>
      <c r="AM85" s="127">
        <v>0</v>
      </c>
      <c r="AN85" s="123">
        <v>16</v>
      </c>
      <c r="AO85" s="124">
        <v>41.025641025641022</v>
      </c>
      <c r="AP85" s="125">
        <v>23</v>
      </c>
      <c r="AQ85" s="124">
        <v>58.974358974358978</v>
      </c>
      <c r="AR85" s="84">
        <v>0</v>
      </c>
      <c r="AS85" s="127">
        <v>0</v>
      </c>
      <c r="AT85" s="123">
        <v>14</v>
      </c>
      <c r="AU85" s="124">
        <v>36.84210526315789</v>
      </c>
      <c r="AV85" s="125">
        <v>24</v>
      </c>
      <c r="AW85" s="124">
        <v>63.157894736842103</v>
      </c>
      <c r="AX85" s="84">
        <v>0</v>
      </c>
      <c r="AY85" s="127">
        <v>0</v>
      </c>
      <c r="AZ85" s="123">
        <v>20</v>
      </c>
      <c r="BA85" s="124">
        <v>51.282051282051277</v>
      </c>
      <c r="BB85" s="125">
        <v>19</v>
      </c>
      <c r="BC85" s="124">
        <v>48.717948717948715</v>
      </c>
      <c r="BD85" s="84">
        <v>0</v>
      </c>
      <c r="BE85" s="127">
        <v>0</v>
      </c>
      <c r="BF85" s="123">
        <v>18</v>
      </c>
      <c r="BG85" s="124">
        <v>45</v>
      </c>
      <c r="BH85" s="125">
        <v>22</v>
      </c>
      <c r="BI85" s="124">
        <v>55</v>
      </c>
      <c r="BJ85" s="84">
        <v>0</v>
      </c>
      <c r="BK85" s="127">
        <v>0</v>
      </c>
    </row>
    <row r="86" spans="1:63" ht="20.100000000000001" customHeight="1" x14ac:dyDescent="0.2">
      <c r="A86" s="54" t="s">
        <v>354</v>
      </c>
      <c r="B86" s="55" t="s">
        <v>551</v>
      </c>
      <c r="C86" s="38" t="s">
        <v>353</v>
      </c>
      <c r="D86" s="119">
        <v>37</v>
      </c>
      <c r="E86" s="120">
        <v>44</v>
      </c>
      <c r="F86" s="121">
        <v>47</v>
      </c>
      <c r="G86" s="128">
        <v>56</v>
      </c>
      <c r="H86" s="119">
        <v>35</v>
      </c>
      <c r="I86" s="121">
        <v>41.2</v>
      </c>
      <c r="J86" s="121">
        <v>50</v>
      </c>
      <c r="K86" s="122">
        <v>58.8</v>
      </c>
      <c r="L86" s="119">
        <v>32</v>
      </c>
      <c r="M86" s="120">
        <v>39</v>
      </c>
      <c r="N86" s="121">
        <v>50</v>
      </c>
      <c r="O86" s="128">
        <v>61</v>
      </c>
      <c r="P86" s="119">
        <v>27</v>
      </c>
      <c r="Q86" s="121">
        <v>34.200000000000003</v>
      </c>
      <c r="R86" s="121">
        <v>52</v>
      </c>
      <c r="S86" s="121">
        <v>65.8</v>
      </c>
      <c r="T86" s="83"/>
      <c r="U86" s="128"/>
      <c r="V86" s="119">
        <v>37</v>
      </c>
      <c r="W86" s="120">
        <v>44</v>
      </c>
      <c r="X86" s="121">
        <v>47</v>
      </c>
      <c r="Y86" s="120">
        <v>56</v>
      </c>
      <c r="Z86" s="83">
        <v>0</v>
      </c>
      <c r="AA86" s="128">
        <v>0</v>
      </c>
      <c r="AB86" s="119">
        <v>35</v>
      </c>
      <c r="AC86" s="120">
        <v>41.7</v>
      </c>
      <c r="AD86" s="121">
        <v>49</v>
      </c>
      <c r="AE86" s="120">
        <v>58.3</v>
      </c>
      <c r="AF86" s="299">
        <v>0</v>
      </c>
      <c r="AG86" s="117">
        <v>0</v>
      </c>
      <c r="AH86" s="119">
        <v>38</v>
      </c>
      <c r="AI86" s="120">
        <v>46.9</v>
      </c>
      <c r="AJ86" s="121">
        <v>43</v>
      </c>
      <c r="AK86" s="120">
        <v>53.1</v>
      </c>
      <c r="AL86" s="83">
        <v>0</v>
      </c>
      <c r="AM86" s="128">
        <v>0</v>
      </c>
      <c r="AN86" s="119">
        <v>24</v>
      </c>
      <c r="AO86" s="120">
        <v>29.629629629629626</v>
      </c>
      <c r="AP86" s="121">
        <v>57</v>
      </c>
      <c r="AQ86" s="120">
        <v>70.370370370370367</v>
      </c>
      <c r="AR86" s="83">
        <v>0</v>
      </c>
      <c r="AS86" s="128">
        <v>0</v>
      </c>
      <c r="AT86" s="119">
        <v>35</v>
      </c>
      <c r="AU86" s="120">
        <v>41.17647058823529</v>
      </c>
      <c r="AV86" s="121">
        <v>50</v>
      </c>
      <c r="AW86" s="120">
        <v>58.82352941176471</v>
      </c>
      <c r="AX86" s="83">
        <v>0</v>
      </c>
      <c r="AY86" s="128">
        <v>0</v>
      </c>
      <c r="AZ86" s="119" t="s">
        <v>353</v>
      </c>
      <c r="BA86" s="405" t="s">
        <v>353</v>
      </c>
      <c r="BB86" s="121" t="s">
        <v>353</v>
      </c>
      <c r="BC86" s="405" t="s">
        <v>353</v>
      </c>
      <c r="BD86" s="83" t="s">
        <v>353</v>
      </c>
      <c r="BE86" s="128" t="s">
        <v>353</v>
      </c>
      <c r="BF86" s="119" t="s">
        <v>353</v>
      </c>
      <c r="BG86" s="405" t="s">
        <v>353</v>
      </c>
      <c r="BH86" s="121" t="s">
        <v>353</v>
      </c>
      <c r="BI86" s="405" t="s">
        <v>353</v>
      </c>
      <c r="BJ86" s="83" t="s">
        <v>353</v>
      </c>
      <c r="BK86" s="128" t="s">
        <v>353</v>
      </c>
    </row>
    <row r="87" spans="1:63" ht="20.100000000000001" customHeight="1" x14ac:dyDescent="0.2">
      <c r="A87" s="57" t="s">
        <v>354</v>
      </c>
      <c r="B87" s="58" t="s">
        <v>552</v>
      </c>
      <c r="C87" s="39" t="s">
        <v>353</v>
      </c>
      <c r="D87" s="123">
        <v>14</v>
      </c>
      <c r="E87" s="124">
        <v>35.9</v>
      </c>
      <c r="F87" s="125">
        <v>25</v>
      </c>
      <c r="G87" s="127">
        <v>64.099999999999994</v>
      </c>
      <c r="H87" s="123">
        <v>13</v>
      </c>
      <c r="I87" s="125">
        <v>28.9</v>
      </c>
      <c r="J87" s="125">
        <v>32</v>
      </c>
      <c r="K87" s="126">
        <v>71.099999999999994</v>
      </c>
      <c r="L87" s="123">
        <v>20</v>
      </c>
      <c r="M87" s="125">
        <v>37.700000000000003</v>
      </c>
      <c r="N87" s="125">
        <v>33</v>
      </c>
      <c r="O87" s="126">
        <v>62.3</v>
      </c>
      <c r="P87" s="123">
        <v>8</v>
      </c>
      <c r="Q87" s="124">
        <v>17</v>
      </c>
      <c r="R87" s="125">
        <v>39</v>
      </c>
      <c r="S87" s="124">
        <v>83</v>
      </c>
      <c r="T87" s="84" t="s">
        <v>496</v>
      </c>
      <c r="U87" s="127" t="s">
        <v>496</v>
      </c>
      <c r="V87" s="123">
        <v>13</v>
      </c>
      <c r="W87" s="124">
        <v>27.7</v>
      </c>
      <c r="X87" s="125">
        <v>34</v>
      </c>
      <c r="Y87" s="124">
        <v>72.3</v>
      </c>
      <c r="Z87" s="84">
        <v>0</v>
      </c>
      <c r="AA87" s="127">
        <v>0</v>
      </c>
      <c r="AB87" s="123">
        <v>18</v>
      </c>
      <c r="AC87" s="124">
        <v>37.5</v>
      </c>
      <c r="AD87" s="125">
        <v>30</v>
      </c>
      <c r="AE87" s="124">
        <v>62.5</v>
      </c>
      <c r="AF87" s="300">
        <v>0</v>
      </c>
      <c r="AG87" s="116">
        <v>0</v>
      </c>
      <c r="AH87" s="123">
        <v>13</v>
      </c>
      <c r="AI87" s="124">
        <v>30.2</v>
      </c>
      <c r="AJ87" s="125">
        <v>30</v>
      </c>
      <c r="AK87" s="124">
        <v>69.8</v>
      </c>
      <c r="AL87" s="84">
        <v>0</v>
      </c>
      <c r="AM87" s="127">
        <v>0</v>
      </c>
      <c r="AN87" s="123">
        <v>18</v>
      </c>
      <c r="AO87" s="124">
        <v>34.615384615384613</v>
      </c>
      <c r="AP87" s="125">
        <v>34</v>
      </c>
      <c r="AQ87" s="124">
        <v>65.384615384615387</v>
      </c>
      <c r="AR87" s="84">
        <v>0</v>
      </c>
      <c r="AS87" s="127">
        <v>0</v>
      </c>
      <c r="AT87" s="123" t="s">
        <v>353</v>
      </c>
      <c r="AU87" s="406" t="s">
        <v>353</v>
      </c>
      <c r="AV87" s="125" t="s">
        <v>353</v>
      </c>
      <c r="AW87" s="406" t="s">
        <v>353</v>
      </c>
      <c r="AX87" s="123" t="s">
        <v>353</v>
      </c>
      <c r="AY87" s="406" t="s">
        <v>353</v>
      </c>
      <c r="AZ87" s="123" t="s">
        <v>353</v>
      </c>
      <c r="BA87" s="406" t="s">
        <v>353</v>
      </c>
      <c r="BB87" s="125" t="s">
        <v>353</v>
      </c>
      <c r="BC87" s="406" t="s">
        <v>353</v>
      </c>
      <c r="BD87" s="84" t="s">
        <v>353</v>
      </c>
      <c r="BE87" s="127" t="s">
        <v>353</v>
      </c>
      <c r="BF87" s="123" t="s">
        <v>353</v>
      </c>
      <c r="BG87" s="406" t="s">
        <v>353</v>
      </c>
      <c r="BH87" s="125" t="s">
        <v>353</v>
      </c>
      <c r="BI87" s="406" t="s">
        <v>353</v>
      </c>
      <c r="BJ87" s="84" t="s">
        <v>353</v>
      </c>
      <c r="BK87" s="127" t="s">
        <v>353</v>
      </c>
    </row>
    <row r="88" spans="1:63" ht="20.100000000000001" customHeight="1" x14ac:dyDescent="0.2">
      <c r="A88" s="54" t="s">
        <v>360</v>
      </c>
      <c r="B88" s="55" t="s">
        <v>361</v>
      </c>
      <c r="C88" s="38" t="s">
        <v>127</v>
      </c>
      <c r="D88" s="119">
        <v>17</v>
      </c>
      <c r="E88" s="121">
        <v>65.400000000000006</v>
      </c>
      <c r="F88" s="121">
        <v>9</v>
      </c>
      <c r="G88" s="122">
        <v>34.6</v>
      </c>
      <c r="H88" s="119">
        <v>17</v>
      </c>
      <c r="I88" s="120">
        <v>65.400000000000006</v>
      </c>
      <c r="J88" s="121">
        <v>9</v>
      </c>
      <c r="K88" s="128">
        <v>34.6</v>
      </c>
      <c r="L88" s="119">
        <v>14</v>
      </c>
      <c r="M88" s="121">
        <v>53.8</v>
      </c>
      <c r="N88" s="121">
        <v>12</v>
      </c>
      <c r="O88" s="122">
        <v>46.2</v>
      </c>
      <c r="P88" s="119">
        <v>13</v>
      </c>
      <c r="Q88" s="121">
        <v>46.4</v>
      </c>
      <c r="R88" s="121">
        <v>15</v>
      </c>
      <c r="S88" s="121">
        <v>53.6</v>
      </c>
      <c r="T88" s="83"/>
      <c r="U88" s="128"/>
      <c r="V88" s="119">
        <v>15</v>
      </c>
      <c r="W88" s="120">
        <v>50</v>
      </c>
      <c r="X88" s="121">
        <v>15</v>
      </c>
      <c r="Y88" s="120">
        <v>50</v>
      </c>
      <c r="Z88" s="83">
        <v>0</v>
      </c>
      <c r="AA88" s="128">
        <v>0</v>
      </c>
      <c r="AB88" s="119">
        <v>14</v>
      </c>
      <c r="AC88" s="120">
        <v>56</v>
      </c>
      <c r="AD88" s="121">
        <v>11</v>
      </c>
      <c r="AE88" s="120">
        <v>44</v>
      </c>
      <c r="AF88" s="299">
        <v>0</v>
      </c>
      <c r="AG88" s="117">
        <v>0</v>
      </c>
      <c r="AH88" s="119">
        <v>15</v>
      </c>
      <c r="AI88" s="120">
        <v>53.6</v>
      </c>
      <c r="AJ88" s="121">
        <v>13</v>
      </c>
      <c r="AK88" s="120">
        <v>46.4</v>
      </c>
      <c r="AL88" s="83">
        <v>0</v>
      </c>
      <c r="AM88" s="128">
        <v>0</v>
      </c>
      <c r="AN88" s="119">
        <v>18</v>
      </c>
      <c r="AO88" s="120">
        <v>64.285714285714292</v>
      </c>
      <c r="AP88" s="121">
        <v>10</v>
      </c>
      <c r="AQ88" s="120">
        <v>35.714285714285715</v>
      </c>
      <c r="AR88" s="83">
        <v>0</v>
      </c>
      <c r="AS88" s="128">
        <v>0</v>
      </c>
      <c r="AT88" s="119">
        <v>14</v>
      </c>
      <c r="AU88" s="120">
        <v>50</v>
      </c>
      <c r="AV88" s="121">
        <v>14</v>
      </c>
      <c r="AW88" s="120">
        <v>50</v>
      </c>
      <c r="AX88" s="83" t="s">
        <v>353</v>
      </c>
      <c r="AY88" s="128" t="s">
        <v>353</v>
      </c>
      <c r="AZ88" s="119">
        <v>18</v>
      </c>
      <c r="BA88" s="120">
        <v>50</v>
      </c>
      <c r="BB88" s="121">
        <v>18</v>
      </c>
      <c r="BC88" s="120">
        <v>50</v>
      </c>
      <c r="BD88" s="83">
        <v>0</v>
      </c>
      <c r="BE88" s="128">
        <v>0</v>
      </c>
      <c r="BF88" s="119">
        <v>17</v>
      </c>
      <c r="BG88" s="120">
        <v>45.9</v>
      </c>
      <c r="BH88" s="121">
        <v>20</v>
      </c>
      <c r="BI88" s="120">
        <v>54.1</v>
      </c>
      <c r="BJ88" s="83">
        <v>0</v>
      </c>
      <c r="BK88" s="128">
        <v>0</v>
      </c>
    </row>
    <row r="89" spans="1:63" ht="18" customHeight="1" x14ac:dyDescent="0.2">
      <c r="A89" s="292" t="s">
        <v>809</v>
      </c>
      <c r="B89" s="37"/>
      <c r="C89" s="37"/>
    </row>
    <row r="90" spans="1:63" ht="12.75" customHeight="1" x14ac:dyDescent="0.2">
      <c r="A90" s="740" t="s">
        <v>810</v>
      </c>
      <c r="B90" s="740"/>
      <c r="C90" s="740"/>
    </row>
    <row r="91" spans="1:63" ht="60" customHeight="1" x14ac:dyDescent="0.2">
      <c r="A91" s="740"/>
      <c r="B91" s="740"/>
      <c r="C91" s="740"/>
    </row>
    <row r="92" spans="1:63" ht="25.5" customHeight="1" x14ac:dyDescent="0.2">
      <c r="A92" s="292" t="s">
        <v>811</v>
      </c>
      <c r="B92" s="37"/>
      <c r="C92" s="37"/>
    </row>
    <row r="93" spans="1:63" ht="22.5" customHeight="1" x14ac:dyDescent="0.2">
      <c r="A93" s="725" t="s">
        <v>812</v>
      </c>
      <c r="B93" s="725"/>
      <c r="C93" s="725"/>
    </row>
    <row r="94" spans="1:63" x14ac:dyDescent="0.2">
      <c r="A94" s="37" t="s">
        <v>110</v>
      </c>
    </row>
    <row r="97" spans="1:63" s="404" customFormat="1" ht="12" customHeight="1" x14ac:dyDescent="0.2">
      <c r="A97" s="400"/>
      <c r="B97" s="401"/>
      <c r="C97" s="401"/>
      <c r="D97" s="402"/>
      <c r="E97" s="403"/>
      <c r="F97" s="402"/>
      <c r="G97" s="403"/>
      <c r="H97" s="402"/>
      <c r="I97" s="403"/>
      <c r="J97" s="402"/>
      <c r="K97" s="403"/>
      <c r="L97" s="402"/>
      <c r="M97" s="403"/>
      <c r="N97" s="402"/>
      <c r="O97" s="403"/>
      <c r="P97" s="402"/>
      <c r="Q97" s="403"/>
      <c r="R97" s="402"/>
      <c r="S97" s="403"/>
      <c r="T97" s="403"/>
      <c r="U97" s="403"/>
      <c r="V97" s="402"/>
      <c r="W97" s="403"/>
      <c r="X97" s="402"/>
      <c r="Y97" s="403"/>
      <c r="Z97" s="403"/>
      <c r="AA97" s="403"/>
      <c r="AB97" s="402"/>
      <c r="AC97" s="403"/>
      <c r="AD97" s="402"/>
      <c r="AE97" s="403"/>
      <c r="AF97" s="403"/>
      <c r="AG97" s="403"/>
      <c r="AH97" s="402"/>
      <c r="AI97" s="403"/>
      <c r="AJ97" s="402"/>
      <c r="AK97" s="403"/>
      <c r="AL97" s="403"/>
      <c r="AM97" s="403"/>
      <c r="AN97" s="402"/>
      <c r="AO97" s="403"/>
      <c r="AP97" s="402"/>
      <c r="AQ97" s="403"/>
      <c r="AR97" s="403"/>
      <c r="AS97" s="403"/>
      <c r="AT97" s="402"/>
      <c r="AU97" s="403"/>
      <c r="AV97" s="402"/>
      <c r="AW97" s="403"/>
      <c r="AX97" s="403"/>
      <c r="AY97" s="403"/>
      <c r="AZ97" s="402"/>
      <c r="BA97" s="403"/>
      <c r="BB97" s="402"/>
      <c r="BC97" s="403"/>
      <c r="BD97" s="403"/>
      <c r="BE97" s="403"/>
      <c r="BF97" s="402"/>
      <c r="BG97" s="403"/>
      <c r="BH97" s="402"/>
      <c r="BI97" s="403"/>
      <c r="BJ97" s="403"/>
      <c r="BK97" s="403"/>
    </row>
    <row r="99" spans="1:63" x14ac:dyDescent="0.2">
      <c r="AB99" s="388"/>
      <c r="AD99" s="388"/>
      <c r="AI99" s="388"/>
    </row>
    <row r="100" spans="1:63" x14ac:dyDescent="0.2">
      <c r="P100" s="388"/>
      <c r="R100" s="388"/>
      <c r="T100" s="388"/>
      <c r="V100" s="388"/>
      <c r="W100" s="388"/>
      <c r="X100" s="388"/>
    </row>
  </sheetData>
  <autoFilter ref="A5:BK5" xr:uid="{00000000-0001-0000-1F00-000000000000}"/>
  <mergeCells count="47">
    <mergeCell ref="A90:C91"/>
    <mergeCell ref="A93:C93"/>
    <mergeCell ref="AZ3:BE3"/>
    <mergeCell ref="AZ4:BA4"/>
    <mergeCell ref="BB4:BC4"/>
    <mergeCell ref="BD4:BE4"/>
    <mergeCell ref="P3:U3"/>
    <mergeCell ref="V3:AA3"/>
    <mergeCell ref="Z4:AA4"/>
    <mergeCell ref="D4:E4"/>
    <mergeCell ref="H4:I4"/>
    <mergeCell ref="F4:G4"/>
    <mergeCell ref="J4:K4"/>
    <mergeCell ref="L4:M4"/>
    <mergeCell ref="N4:O4"/>
    <mergeCell ref="X4:Y4"/>
    <mergeCell ref="L3:O3"/>
    <mergeCell ref="AB3:AG3"/>
    <mergeCell ref="AB4:AC4"/>
    <mergeCell ref="AD4:AE4"/>
    <mergeCell ref="AF4:AG4"/>
    <mergeCell ref="AX4:AY4"/>
    <mergeCell ref="AN3:AS3"/>
    <mergeCell ref="AN4:AO4"/>
    <mergeCell ref="AP4:AQ4"/>
    <mergeCell ref="AR4:AS4"/>
    <mergeCell ref="A1:C1"/>
    <mergeCell ref="A3:B3"/>
    <mergeCell ref="D3:G3"/>
    <mergeCell ref="H3:K3"/>
    <mergeCell ref="A2:B2"/>
    <mergeCell ref="BF3:BK3"/>
    <mergeCell ref="BF4:BG4"/>
    <mergeCell ref="BH4:BI4"/>
    <mergeCell ref="BJ4:BK4"/>
    <mergeCell ref="C3:C4"/>
    <mergeCell ref="AH4:AI4"/>
    <mergeCell ref="AJ4:AK4"/>
    <mergeCell ref="AL4:AM4"/>
    <mergeCell ref="AH3:AM3"/>
    <mergeCell ref="P4:Q4"/>
    <mergeCell ref="R4:S4"/>
    <mergeCell ref="T4:U4"/>
    <mergeCell ref="V4:W4"/>
    <mergeCell ref="AT3:AY3"/>
    <mergeCell ref="AT4:AU4"/>
    <mergeCell ref="AV4:AW4"/>
  </mergeCells>
  <conditionalFormatting sqref="A65:C65">
    <cfRule type="expression" dxfId="48" priority="10">
      <formula>MOD(ROW(),2)=0</formula>
    </cfRule>
  </conditionalFormatting>
  <conditionalFormatting sqref="A6:C8 A10:BE60 A62:BE74 D6:BE9 D61:AA61">
    <cfRule type="expression" dxfId="47" priority="9">
      <formula>MOD(ROW(),2)=0</formula>
    </cfRule>
  </conditionalFormatting>
  <conditionalFormatting sqref="BF6:BK8 BF62:BK74 BF10:BK60">
    <cfRule type="expression" dxfId="46" priority="7">
      <formula>MOD(ROW(),2)=0</formula>
    </cfRule>
  </conditionalFormatting>
  <conditionalFormatting sqref="A9:C9">
    <cfRule type="expression" dxfId="45" priority="6">
      <formula>MOD(ROW(),2)=0</formula>
    </cfRule>
  </conditionalFormatting>
  <conditionalFormatting sqref="A61:C61">
    <cfRule type="expression" dxfId="44" priority="5">
      <formula>MOD(ROW(),2)=0</formula>
    </cfRule>
  </conditionalFormatting>
  <conditionalFormatting sqref="AB61:BE61">
    <cfRule type="expression" dxfId="43" priority="4">
      <formula>MOD(ROW(),2)=0</formula>
    </cfRule>
  </conditionalFormatting>
  <conditionalFormatting sqref="BF61:BK61">
    <cfRule type="expression" dxfId="42" priority="2">
      <formula>MOD(ROW(),2)=0</formula>
    </cfRule>
  </conditionalFormatting>
  <conditionalFormatting sqref="BF9:BK9">
    <cfRule type="expression" dxfId="41" priority="1">
      <formula>MOD(ROW(),2)=0</formula>
    </cfRule>
  </conditionalFormatting>
  <hyperlinks>
    <hyperlink ref="A2:B2" location="TOC!A1" display="Return to Table of Contents" xr:uid="{00000000-0004-0000-1F00-000000000000}"/>
  </hyperlinks>
  <pageMargins left="0.25" right="0.25" top="0.75" bottom="0.75" header="0.3" footer="0.3"/>
  <pageSetup scale="45" fitToWidth="0" fitToHeight="0" orientation="portrait" horizontalDpi="1200" verticalDpi="1200" r:id="rId1"/>
  <headerFooter>
    <oddHeader>&amp;L&amp;9 2022-23 &amp;"Arial,Italic"Survey of Dental Education&amp;"Arial,Regular"
Report 1 - Academic Programs, Enrollment, and Graduates</oddHeader>
  </headerFooter>
  <rowBreaks count="1" manualBreakCount="1">
    <brk id="75" max="62" man="1"/>
  </rowBreaks>
  <colBreaks count="3" manualBreakCount="3">
    <brk id="21" max="93" man="1"/>
    <brk id="39" max="93" man="1"/>
    <brk id="57" max="93"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70C0"/>
    <pageSetUpPr fitToPage="1"/>
  </sheetPr>
  <dimension ref="A1:AD22"/>
  <sheetViews>
    <sheetView zoomScaleNormal="100" workbookViewId="0">
      <pane xSplit="8" ySplit="4" topLeftCell="I5" activePane="bottomRight" state="frozen"/>
      <selection pane="topRight" activeCell="I1" sqref="I1"/>
      <selection pane="bottomLeft" activeCell="A5" sqref="A5"/>
      <selection pane="bottomRight"/>
    </sheetView>
  </sheetViews>
  <sheetFormatPr defaultColWidth="9.140625" defaultRowHeight="12.75" x14ac:dyDescent="0.2"/>
  <cols>
    <col min="1" max="1" width="8.5703125" style="1" customWidth="1"/>
    <col min="2" max="2" width="11.5703125" style="1" customWidth="1"/>
    <col min="3" max="3" width="9.140625" style="1" customWidth="1"/>
    <col min="4" max="4" width="6.140625" style="1" customWidth="1"/>
    <col min="5" max="5" width="9.140625" style="1" customWidth="1"/>
    <col min="6" max="6" width="6.140625" style="1" customWidth="1"/>
    <col min="7" max="7" width="9.140625" style="1" customWidth="1"/>
    <col min="8" max="8" width="6.140625" style="1" customWidth="1"/>
    <col min="9" max="9" width="9.140625" style="1" customWidth="1"/>
    <col min="10" max="10" width="6.140625" style="1" customWidth="1"/>
    <col min="11" max="11" width="9.140625" style="1" customWidth="1"/>
    <col min="12" max="12" width="6.140625" style="1" customWidth="1"/>
    <col min="13" max="13" width="9.140625" style="1" customWidth="1"/>
    <col min="14" max="14" width="6.140625" style="1" customWidth="1"/>
    <col min="15" max="15" width="9.140625" style="1" customWidth="1"/>
    <col min="16" max="16" width="6.140625" style="1" customWidth="1"/>
    <col min="17" max="17" width="9.140625" style="1" customWidth="1"/>
    <col min="18" max="18" width="6.140625" style="1" customWidth="1"/>
    <col min="19" max="19" width="9.140625" style="1" customWidth="1"/>
    <col min="20" max="20" width="6.140625" style="1" customWidth="1"/>
    <col min="21" max="21" width="9.140625" style="1" customWidth="1"/>
    <col min="22" max="22" width="6.140625" style="1" customWidth="1"/>
    <col min="23" max="23" width="9.140625" style="1" customWidth="1"/>
    <col min="24" max="24" width="6.140625" style="1" customWidth="1"/>
    <col min="25" max="25" width="9.140625" style="1" customWidth="1"/>
    <col min="26" max="26" width="6.140625" style="1" customWidth="1"/>
    <col min="27" max="16384" width="9.140625" style="1"/>
  </cols>
  <sheetData>
    <row r="1" spans="1:30" s="26" customFormat="1" ht="21.75" customHeight="1" x14ac:dyDescent="0.2">
      <c r="A1" s="177" t="s">
        <v>813</v>
      </c>
    </row>
    <row r="2" spans="1:30" ht="18" customHeight="1" x14ac:dyDescent="0.2">
      <c r="A2" s="723" t="s">
        <v>55</v>
      </c>
      <c r="B2" s="723"/>
      <c r="C2" s="723"/>
    </row>
    <row r="3" spans="1:30" ht="99.75" customHeight="1" x14ac:dyDescent="0.25">
      <c r="A3" s="743"/>
      <c r="B3" s="743"/>
      <c r="C3" s="756" t="s">
        <v>394</v>
      </c>
      <c r="D3" s="757"/>
      <c r="E3" s="756" t="s">
        <v>393</v>
      </c>
      <c r="F3" s="757"/>
      <c r="G3" s="756" t="s">
        <v>637</v>
      </c>
      <c r="H3" s="757"/>
      <c r="I3" s="756" t="s">
        <v>638</v>
      </c>
      <c r="J3" s="757"/>
      <c r="K3" s="756" t="s">
        <v>639</v>
      </c>
      <c r="L3" s="757"/>
      <c r="M3" s="756" t="s">
        <v>640</v>
      </c>
      <c r="N3" s="757"/>
      <c r="O3" s="756" t="s">
        <v>641</v>
      </c>
      <c r="P3" s="743"/>
      <c r="Q3" s="756" t="s">
        <v>505</v>
      </c>
      <c r="R3" s="757"/>
      <c r="S3" s="756" t="s">
        <v>506</v>
      </c>
      <c r="T3" s="757"/>
      <c r="U3" s="756" t="s">
        <v>507</v>
      </c>
      <c r="V3" s="757"/>
      <c r="W3" s="756" t="s">
        <v>508</v>
      </c>
      <c r="X3" s="757"/>
      <c r="Y3" s="743" t="s">
        <v>509</v>
      </c>
      <c r="Z3" s="743"/>
    </row>
    <row r="4" spans="1:30" ht="15" x14ac:dyDescent="0.25">
      <c r="A4" s="18" t="s">
        <v>368</v>
      </c>
      <c r="B4" s="175" t="s">
        <v>395</v>
      </c>
      <c r="C4" s="60" t="s">
        <v>67</v>
      </c>
      <c r="D4" s="61" t="s">
        <v>484</v>
      </c>
      <c r="E4" s="60" t="s">
        <v>67</v>
      </c>
      <c r="F4" s="61" t="s">
        <v>484</v>
      </c>
      <c r="G4" s="60" t="s">
        <v>67</v>
      </c>
      <c r="H4" s="61" t="s">
        <v>484</v>
      </c>
      <c r="I4" s="60" t="s">
        <v>67</v>
      </c>
      <c r="J4" s="61" t="s">
        <v>484</v>
      </c>
      <c r="K4" s="60" t="s">
        <v>67</v>
      </c>
      <c r="L4" s="61" t="s">
        <v>484</v>
      </c>
      <c r="M4" s="60" t="s">
        <v>67</v>
      </c>
      <c r="N4" s="61" t="s">
        <v>484</v>
      </c>
      <c r="O4" s="60" t="s">
        <v>67</v>
      </c>
      <c r="P4" s="18" t="s">
        <v>484</v>
      </c>
      <c r="Q4" s="60" t="s">
        <v>67</v>
      </c>
      <c r="R4" s="61" t="s">
        <v>484</v>
      </c>
      <c r="S4" s="60" t="s">
        <v>67</v>
      </c>
      <c r="T4" s="61" t="s">
        <v>484</v>
      </c>
      <c r="U4" s="60" t="s">
        <v>67</v>
      </c>
      <c r="V4" s="61" t="s">
        <v>484</v>
      </c>
      <c r="W4" s="60" t="s">
        <v>67</v>
      </c>
      <c r="X4" s="61" t="s">
        <v>484</v>
      </c>
      <c r="Y4" s="18" t="s">
        <v>67</v>
      </c>
      <c r="Z4" s="18" t="s">
        <v>484</v>
      </c>
    </row>
    <row r="5" spans="1:30" ht="20.100000000000001" customHeight="1" x14ac:dyDescent="0.2">
      <c r="A5" s="470">
        <v>2012</v>
      </c>
      <c r="B5" s="325">
        <v>5267</v>
      </c>
      <c r="C5" s="497">
        <v>2813</v>
      </c>
      <c r="D5" s="498">
        <v>53.4</v>
      </c>
      <c r="E5" s="497">
        <v>2416</v>
      </c>
      <c r="F5" s="499">
        <v>45.9</v>
      </c>
      <c r="G5" s="500">
        <v>38</v>
      </c>
      <c r="H5" s="498">
        <v>0.7</v>
      </c>
      <c r="I5" s="497">
        <v>3000</v>
      </c>
      <c r="J5" s="498">
        <v>57</v>
      </c>
      <c r="K5" s="497">
        <v>266</v>
      </c>
      <c r="L5" s="498">
        <v>5.0999999999999996</v>
      </c>
      <c r="M5" s="497">
        <v>323</v>
      </c>
      <c r="N5" s="499">
        <v>6.1</v>
      </c>
      <c r="O5" s="500">
        <v>35</v>
      </c>
      <c r="P5" s="326">
        <v>0.7</v>
      </c>
      <c r="Q5" s="497">
        <v>1224</v>
      </c>
      <c r="R5" s="498">
        <v>23.2</v>
      </c>
      <c r="S5" s="515">
        <v>0</v>
      </c>
      <c r="T5" s="499">
        <v>0</v>
      </c>
      <c r="U5" s="515">
        <v>24</v>
      </c>
      <c r="V5" s="498">
        <v>0.5</v>
      </c>
      <c r="W5" s="515">
        <v>126</v>
      </c>
      <c r="X5" s="498">
        <v>2.4</v>
      </c>
      <c r="Y5" s="331">
        <v>269</v>
      </c>
      <c r="Z5" s="326">
        <v>5.0999999999999996</v>
      </c>
      <c r="AB5" s="220"/>
      <c r="AC5" s="221"/>
      <c r="AD5" s="407"/>
    </row>
    <row r="6" spans="1:30" ht="20.100000000000001" customHeight="1" x14ac:dyDescent="0.2">
      <c r="A6" s="470">
        <v>2013</v>
      </c>
      <c r="B6" s="325">
        <v>5390</v>
      </c>
      <c r="C6" s="497">
        <v>2818</v>
      </c>
      <c r="D6" s="498">
        <v>52.3</v>
      </c>
      <c r="E6" s="497">
        <v>2533</v>
      </c>
      <c r="F6" s="499">
        <v>47</v>
      </c>
      <c r="G6" s="500">
        <v>39</v>
      </c>
      <c r="H6" s="498">
        <v>0.7</v>
      </c>
      <c r="I6" s="497">
        <v>2979</v>
      </c>
      <c r="J6" s="499">
        <v>55.3</v>
      </c>
      <c r="K6" s="497">
        <v>275</v>
      </c>
      <c r="L6" s="498">
        <v>5.0999999999999996</v>
      </c>
      <c r="M6" s="497">
        <v>340</v>
      </c>
      <c r="N6" s="499">
        <v>6.3</v>
      </c>
      <c r="O6" s="500">
        <v>23</v>
      </c>
      <c r="P6" s="326">
        <v>0.4</v>
      </c>
      <c r="Q6" s="497">
        <v>1292</v>
      </c>
      <c r="R6" s="499">
        <v>24</v>
      </c>
      <c r="S6" s="515">
        <v>7</v>
      </c>
      <c r="T6" s="499">
        <v>0.1</v>
      </c>
      <c r="U6" s="515">
        <v>19</v>
      </c>
      <c r="V6" s="498">
        <v>0.4</v>
      </c>
      <c r="W6" s="515">
        <v>132</v>
      </c>
      <c r="X6" s="498">
        <v>2.4</v>
      </c>
      <c r="Y6" s="331">
        <v>323</v>
      </c>
      <c r="Z6" s="330">
        <v>6</v>
      </c>
      <c r="AB6" s="220"/>
      <c r="AC6" s="221"/>
      <c r="AD6" s="407"/>
    </row>
    <row r="7" spans="1:30" ht="20.100000000000001" customHeight="1" x14ac:dyDescent="0.2">
      <c r="A7" s="470">
        <v>2014</v>
      </c>
      <c r="B7" s="325">
        <v>5530</v>
      </c>
      <c r="C7" s="497">
        <v>2884</v>
      </c>
      <c r="D7" s="498">
        <v>52.2</v>
      </c>
      <c r="E7" s="497">
        <v>2607</v>
      </c>
      <c r="F7" s="499">
        <v>47.1</v>
      </c>
      <c r="G7" s="500">
        <v>39</v>
      </c>
      <c r="H7" s="498">
        <v>0.7</v>
      </c>
      <c r="I7" s="497">
        <v>3002</v>
      </c>
      <c r="J7" s="499">
        <v>54.3</v>
      </c>
      <c r="K7" s="497">
        <v>274</v>
      </c>
      <c r="L7" s="499">
        <v>5</v>
      </c>
      <c r="M7" s="497">
        <v>363</v>
      </c>
      <c r="N7" s="499">
        <v>6.6</v>
      </c>
      <c r="O7" s="500">
        <v>19</v>
      </c>
      <c r="P7" s="326">
        <v>0.3</v>
      </c>
      <c r="Q7" s="497">
        <v>1187</v>
      </c>
      <c r="R7" s="499">
        <v>21.5</v>
      </c>
      <c r="S7" s="515">
        <v>16</v>
      </c>
      <c r="T7" s="499">
        <v>0.3</v>
      </c>
      <c r="U7" s="515">
        <v>54</v>
      </c>
      <c r="V7" s="499">
        <v>1</v>
      </c>
      <c r="W7" s="515">
        <v>274</v>
      </c>
      <c r="X7" s="499">
        <v>5</v>
      </c>
      <c r="Y7" s="331">
        <v>341</v>
      </c>
      <c r="Z7" s="330">
        <v>6.2</v>
      </c>
      <c r="AB7" s="220"/>
      <c r="AC7" s="221"/>
      <c r="AD7" s="407"/>
    </row>
    <row r="8" spans="1:30" ht="20.100000000000001" customHeight="1" x14ac:dyDescent="0.2">
      <c r="A8" s="470">
        <v>2015</v>
      </c>
      <c r="B8" s="325">
        <v>5811</v>
      </c>
      <c r="C8" s="497">
        <v>3017</v>
      </c>
      <c r="D8" s="498">
        <v>51.9</v>
      </c>
      <c r="E8" s="497">
        <v>2791</v>
      </c>
      <c r="F8" s="499">
        <v>48</v>
      </c>
      <c r="G8" s="500">
        <v>3</v>
      </c>
      <c r="H8" s="498">
        <v>0.1</v>
      </c>
      <c r="I8" s="497">
        <v>3121</v>
      </c>
      <c r="J8" s="498">
        <v>53.7</v>
      </c>
      <c r="K8" s="497">
        <v>259</v>
      </c>
      <c r="L8" s="499">
        <v>4.5</v>
      </c>
      <c r="M8" s="497">
        <v>398</v>
      </c>
      <c r="N8" s="498">
        <v>6.8</v>
      </c>
      <c r="O8" s="500">
        <v>36</v>
      </c>
      <c r="P8" s="326">
        <v>0.6</v>
      </c>
      <c r="Q8" s="497">
        <v>1344</v>
      </c>
      <c r="R8" s="499">
        <v>23.1</v>
      </c>
      <c r="S8" s="515">
        <v>9</v>
      </c>
      <c r="T8" s="498">
        <v>0.2</v>
      </c>
      <c r="U8" s="515">
        <v>83</v>
      </c>
      <c r="V8" s="499">
        <v>1.4</v>
      </c>
      <c r="W8" s="515">
        <v>407</v>
      </c>
      <c r="X8" s="499">
        <v>7</v>
      </c>
      <c r="Y8" s="331">
        <v>154</v>
      </c>
      <c r="Z8" s="330">
        <v>2.7</v>
      </c>
      <c r="AB8" s="220"/>
      <c r="AC8" s="221"/>
      <c r="AD8" s="407"/>
    </row>
    <row r="9" spans="1:30" ht="20.100000000000001" customHeight="1" x14ac:dyDescent="0.2">
      <c r="A9" s="470">
        <v>2016</v>
      </c>
      <c r="B9" s="325">
        <v>5957</v>
      </c>
      <c r="C9" s="497">
        <v>3032</v>
      </c>
      <c r="D9" s="498">
        <v>50.9</v>
      </c>
      <c r="E9" s="497">
        <v>2924</v>
      </c>
      <c r="F9" s="499">
        <v>49.1</v>
      </c>
      <c r="G9" s="500">
        <v>1</v>
      </c>
      <c r="H9" s="498" t="s">
        <v>495</v>
      </c>
      <c r="I9" s="497">
        <v>3227</v>
      </c>
      <c r="J9" s="498">
        <v>54.2</v>
      </c>
      <c r="K9" s="497">
        <v>292</v>
      </c>
      <c r="L9" s="499">
        <v>4.9000000000000004</v>
      </c>
      <c r="M9" s="497">
        <v>414</v>
      </c>
      <c r="N9" s="498">
        <v>6.9</v>
      </c>
      <c r="O9" s="500">
        <v>20</v>
      </c>
      <c r="P9" s="326">
        <v>0.3</v>
      </c>
      <c r="Q9" s="497">
        <v>1408</v>
      </c>
      <c r="R9" s="498">
        <v>23.6</v>
      </c>
      <c r="S9" s="515">
        <v>28</v>
      </c>
      <c r="T9" s="498">
        <v>0.5</v>
      </c>
      <c r="U9" s="515">
        <v>92</v>
      </c>
      <c r="V9" s="499">
        <v>1.5</v>
      </c>
      <c r="W9" s="515">
        <v>346</v>
      </c>
      <c r="X9" s="499">
        <v>5.8</v>
      </c>
      <c r="Y9" s="331">
        <v>130</v>
      </c>
      <c r="Z9" s="326">
        <v>2.2000000000000002</v>
      </c>
      <c r="AB9" s="220"/>
      <c r="AC9" s="221"/>
      <c r="AD9" s="408"/>
    </row>
    <row r="10" spans="1:30" ht="20.100000000000001" customHeight="1" x14ac:dyDescent="0.2">
      <c r="A10" s="470">
        <v>2017</v>
      </c>
      <c r="B10" s="325">
        <v>6238</v>
      </c>
      <c r="C10" s="497">
        <v>3205</v>
      </c>
      <c r="D10" s="498">
        <v>51.4</v>
      </c>
      <c r="E10" s="497">
        <v>3026</v>
      </c>
      <c r="F10" s="499">
        <v>48.5</v>
      </c>
      <c r="G10" s="500">
        <v>7</v>
      </c>
      <c r="H10" s="498">
        <v>0.1</v>
      </c>
      <c r="I10" s="497">
        <v>3242</v>
      </c>
      <c r="J10" s="498">
        <v>52</v>
      </c>
      <c r="K10" s="497">
        <v>295</v>
      </c>
      <c r="L10" s="499">
        <v>4.7</v>
      </c>
      <c r="M10" s="497">
        <v>507</v>
      </c>
      <c r="N10" s="498">
        <v>8.1</v>
      </c>
      <c r="O10" s="500">
        <v>22</v>
      </c>
      <c r="P10" s="326">
        <v>0.4</v>
      </c>
      <c r="Q10" s="497">
        <v>1499</v>
      </c>
      <c r="R10" s="499">
        <v>24</v>
      </c>
      <c r="S10" s="515">
        <v>11</v>
      </c>
      <c r="T10" s="498">
        <v>0.2</v>
      </c>
      <c r="U10" s="515">
        <v>131</v>
      </c>
      <c r="V10" s="498">
        <v>2.1</v>
      </c>
      <c r="W10" s="515">
        <v>331</v>
      </c>
      <c r="X10" s="499">
        <v>5.3</v>
      </c>
      <c r="Y10" s="331">
        <v>200</v>
      </c>
      <c r="Z10" s="326">
        <v>3.2</v>
      </c>
      <c r="AB10" s="220"/>
      <c r="AC10" s="221"/>
      <c r="AD10" s="408"/>
    </row>
    <row r="11" spans="1:30" ht="20.100000000000001" customHeight="1" x14ac:dyDescent="0.2">
      <c r="A11" s="470">
        <v>2018</v>
      </c>
      <c r="B11" s="325">
        <v>6305</v>
      </c>
      <c r="C11" s="497">
        <v>3164</v>
      </c>
      <c r="D11" s="498">
        <v>50.2</v>
      </c>
      <c r="E11" s="497">
        <v>3135</v>
      </c>
      <c r="F11" s="499">
        <v>49.7</v>
      </c>
      <c r="G11" s="500">
        <v>6</v>
      </c>
      <c r="H11" s="499">
        <v>0.1</v>
      </c>
      <c r="I11" s="497">
        <v>3299</v>
      </c>
      <c r="J11" s="499">
        <v>52.3</v>
      </c>
      <c r="K11" s="497">
        <v>277</v>
      </c>
      <c r="L11" s="499">
        <v>4.4000000000000004</v>
      </c>
      <c r="M11" s="497">
        <v>487</v>
      </c>
      <c r="N11" s="498">
        <v>7.7</v>
      </c>
      <c r="O11" s="500">
        <v>30</v>
      </c>
      <c r="P11" s="326">
        <v>0.5</v>
      </c>
      <c r="Q11" s="497">
        <v>1532</v>
      </c>
      <c r="R11" s="499">
        <v>24.3</v>
      </c>
      <c r="S11" s="515">
        <v>17</v>
      </c>
      <c r="T11" s="498">
        <v>0.3</v>
      </c>
      <c r="U11" s="515">
        <v>138</v>
      </c>
      <c r="V11" s="498">
        <v>2.2000000000000002</v>
      </c>
      <c r="W11" s="515">
        <v>371</v>
      </c>
      <c r="X11" s="498">
        <v>5.9</v>
      </c>
      <c r="Y11" s="331">
        <v>154</v>
      </c>
      <c r="Z11" s="326">
        <v>2.4</v>
      </c>
      <c r="AB11" s="220"/>
      <c r="AC11" s="221"/>
      <c r="AD11" s="408"/>
    </row>
    <row r="12" spans="1:30" ht="20.100000000000001" customHeight="1" x14ac:dyDescent="0.2">
      <c r="A12" s="470">
        <v>2019</v>
      </c>
      <c r="B12" s="325">
        <v>6350</v>
      </c>
      <c r="C12" s="497">
        <v>3134</v>
      </c>
      <c r="D12" s="498">
        <v>49.4</v>
      </c>
      <c r="E12" s="497">
        <v>3215</v>
      </c>
      <c r="F12" s="499">
        <v>50.6</v>
      </c>
      <c r="G12" s="500">
        <v>1</v>
      </c>
      <c r="H12" s="498" t="s">
        <v>495</v>
      </c>
      <c r="I12" s="497">
        <v>3271</v>
      </c>
      <c r="J12" s="499">
        <v>51.5</v>
      </c>
      <c r="K12" s="497">
        <v>312</v>
      </c>
      <c r="L12" s="499">
        <v>4.9000000000000004</v>
      </c>
      <c r="M12" s="497">
        <v>536</v>
      </c>
      <c r="N12" s="498">
        <v>8.4</v>
      </c>
      <c r="O12" s="500">
        <v>16</v>
      </c>
      <c r="P12" s="326">
        <v>0.3</v>
      </c>
      <c r="Q12" s="497">
        <v>1493</v>
      </c>
      <c r="R12" s="499">
        <v>23.5</v>
      </c>
      <c r="S12" s="515">
        <v>14</v>
      </c>
      <c r="T12" s="498">
        <v>0.2</v>
      </c>
      <c r="U12" s="515">
        <v>177</v>
      </c>
      <c r="V12" s="498">
        <v>2.8</v>
      </c>
      <c r="W12" s="515">
        <v>420</v>
      </c>
      <c r="X12" s="498">
        <v>6.6</v>
      </c>
      <c r="Y12" s="331">
        <v>111</v>
      </c>
      <c r="Z12" s="326">
        <v>1.7</v>
      </c>
      <c r="AB12" s="220"/>
      <c r="AC12" s="221"/>
      <c r="AD12" s="408"/>
    </row>
    <row r="13" spans="1:30" ht="20.100000000000001" customHeight="1" x14ac:dyDescent="0.2">
      <c r="A13" s="470">
        <v>2020</v>
      </c>
      <c r="B13" s="325">
        <v>6609</v>
      </c>
      <c r="C13" s="497">
        <v>3208</v>
      </c>
      <c r="D13" s="498">
        <v>48.5</v>
      </c>
      <c r="E13" s="497">
        <v>3395</v>
      </c>
      <c r="F13" s="499">
        <v>51.4</v>
      </c>
      <c r="G13" s="500">
        <v>6</v>
      </c>
      <c r="H13" s="498">
        <v>0.1</v>
      </c>
      <c r="I13" s="497">
        <v>3325</v>
      </c>
      <c r="J13" s="498">
        <v>50.3</v>
      </c>
      <c r="K13" s="497">
        <v>313</v>
      </c>
      <c r="L13" s="498">
        <v>4.7</v>
      </c>
      <c r="M13" s="497">
        <v>569</v>
      </c>
      <c r="N13" s="499">
        <v>8.6</v>
      </c>
      <c r="O13" s="500">
        <v>29</v>
      </c>
      <c r="P13" s="326">
        <v>0.4</v>
      </c>
      <c r="Q13" s="497">
        <v>1605</v>
      </c>
      <c r="R13" s="499">
        <v>24.3</v>
      </c>
      <c r="S13" s="515">
        <v>22</v>
      </c>
      <c r="T13" s="498">
        <v>0.3</v>
      </c>
      <c r="U13" s="515">
        <v>170</v>
      </c>
      <c r="V13" s="499">
        <v>2.6</v>
      </c>
      <c r="W13" s="515">
        <v>422</v>
      </c>
      <c r="X13" s="498">
        <v>6.4</v>
      </c>
      <c r="Y13" s="331">
        <v>154</v>
      </c>
      <c r="Z13" s="326">
        <v>2.2999999999999998</v>
      </c>
      <c r="AB13" s="220"/>
      <c r="AC13" s="221"/>
      <c r="AD13" s="408"/>
    </row>
    <row r="14" spans="1:30" ht="20.100000000000001" customHeight="1" x14ac:dyDescent="0.2">
      <c r="A14" s="470">
        <v>2021</v>
      </c>
      <c r="B14" s="325">
        <v>6665</v>
      </c>
      <c r="C14" s="497">
        <v>3223</v>
      </c>
      <c r="D14" s="499">
        <v>48.357089272318078</v>
      </c>
      <c r="E14" s="497">
        <v>3436</v>
      </c>
      <c r="F14" s="499">
        <v>51.552888222055515</v>
      </c>
      <c r="G14" s="500">
        <v>6</v>
      </c>
      <c r="H14" s="499">
        <v>9.002250562640661E-2</v>
      </c>
      <c r="I14" s="497">
        <v>3244</v>
      </c>
      <c r="J14" s="498">
        <v>48.7</v>
      </c>
      <c r="K14" s="497">
        <v>345</v>
      </c>
      <c r="L14" s="498">
        <v>5.2</v>
      </c>
      <c r="M14" s="497">
        <v>629</v>
      </c>
      <c r="N14" s="498">
        <v>9.4</v>
      </c>
      <c r="O14" s="326">
        <v>31</v>
      </c>
      <c r="P14" s="326">
        <v>0.5</v>
      </c>
      <c r="Q14" s="497">
        <v>1628</v>
      </c>
      <c r="R14" s="499">
        <v>24.4</v>
      </c>
      <c r="S14" s="515">
        <v>12</v>
      </c>
      <c r="T14" s="498">
        <v>0.2</v>
      </c>
      <c r="U14" s="515">
        <v>199</v>
      </c>
      <c r="V14" s="499">
        <v>3</v>
      </c>
      <c r="W14" s="515">
        <v>424</v>
      </c>
      <c r="X14" s="498">
        <v>6.4</v>
      </c>
      <c r="Y14" s="331">
        <v>153</v>
      </c>
      <c r="Z14" s="326">
        <v>2.2999999999999998</v>
      </c>
      <c r="AB14" s="220"/>
      <c r="AC14" s="221"/>
      <c r="AD14" s="408"/>
    </row>
    <row r="15" spans="1:30" ht="20.100000000000001" customHeight="1" thickBot="1" x14ac:dyDescent="0.25">
      <c r="A15" s="528">
        <v>2022</v>
      </c>
      <c r="B15" s="502">
        <v>6745</v>
      </c>
      <c r="C15" s="503">
        <v>3159</v>
      </c>
      <c r="D15" s="508">
        <v>46.834692364714606</v>
      </c>
      <c r="E15" s="503">
        <v>3569</v>
      </c>
      <c r="F15" s="508">
        <v>52.91326908821349</v>
      </c>
      <c r="G15" s="507">
        <v>17</v>
      </c>
      <c r="H15" s="508">
        <v>0.25203854707190509</v>
      </c>
      <c r="I15" s="503">
        <v>3239</v>
      </c>
      <c r="J15" s="508">
        <v>48</v>
      </c>
      <c r="K15" s="503">
        <v>354</v>
      </c>
      <c r="L15" s="506">
        <v>5.2</v>
      </c>
      <c r="M15" s="503">
        <v>692</v>
      </c>
      <c r="N15" s="506">
        <v>10.3</v>
      </c>
      <c r="O15" s="505">
        <v>23</v>
      </c>
      <c r="P15" s="505">
        <v>0.3</v>
      </c>
      <c r="Q15" s="503">
        <v>1691</v>
      </c>
      <c r="R15" s="508">
        <v>25.1</v>
      </c>
      <c r="S15" s="537">
        <v>11</v>
      </c>
      <c r="T15" s="506">
        <v>0.2</v>
      </c>
      <c r="U15" s="537">
        <v>200</v>
      </c>
      <c r="V15" s="508">
        <v>3</v>
      </c>
      <c r="W15" s="537">
        <v>349</v>
      </c>
      <c r="X15" s="506">
        <v>5.2</v>
      </c>
      <c r="Y15" s="538">
        <v>186</v>
      </c>
      <c r="Z15" s="505">
        <v>2.8</v>
      </c>
      <c r="AB15" s="220"/>
      <c r="AC15" s="221"/>
      <c r="AD15" s="408"/>
    </row>
    <row r="16" spans="1:30" ht="27.6" customHeight="1" thickTop="1" x14ac:dyDescent="0.2">
      <c r="A16" s="778" t="s">
        <v>814</v>
      </c>
      <c r="B16" s="778"/>
      <c r="C16" s="778"/>
      <c r="D16" s="778"/>
      <c r="E16" s="778"/>
      <c r="F16" s="778"/>
      <c r="G16" s="778"/>
      <c r="H16" s="778"/>
      <c r="I16" s="325"/>
      <c r="J16" s="326"/>
      <c r="K16" s="325"/>
      <c r="L16" s="326"/>
      <c r="M16" s="325"/>
      <c r="N16" s="326"/>
      <c r="O16" s="326"/>
      <c r="P16" s="326"/>
      <c r="Q16" s="325"/>
      <c r="R16" s="330"/>
      <c r="S16" s="331"/>
      <c r="T16" s="326"/>
      <c r="U16" s="331"/>
      <c r="V16" s="326"/>
      <c r="W16" s="331"/>
      <c r="X16" s="326"/>
      <c r="Y16" s="331"/>
      <c r="Z16" s="326"/>
      <c r="AB16" s="220"/>
      <c r="AC16" s="221"/>
      <c r="AD16" s="408"/>
    </row>
    <row r="17" spans="1:30" ht="16.5" customHeight="1" x14ac:dyDescent="0.2">
      <c r="A17" s="37" t="s">
        <v>815</v>
      </c>
      <c r="B17" s="37"/>
      <c r="C17" s="37"/>
      <c r="D17" s="293"/>
      <c r="E17" s="37"/>
      <c r="F17" s="293"/>
      <c r="G17" s="37"/>
      <c r="H17" s="293"/>
      <c r="I17" s="37"/>
      <c r="J17" s="293"/>
      <c r="K17" s="37"/>
      <c r="L17" s="307"/>
      <c r="M17" s="7"/>
      <c r="N17" s="307"/>
      <c r="O17" s="7"/>
      <c r="P17" s="307"/>
      <c r="Q17" s="7"/>
      <c r="R17" s="307"/>
      <c r="S17" s="7"/>
      <c r="T17" s="307"/>
      <c r="U17" s="308"/>
      <c r="V17" s="307"/>
      <c r="W17" s="308"/>
      <c r="X17" s="307"/>
      <c r="Y17" s="308"/>
      <c r="Z17" s="307"/>
      <c r="AB17" s="220"/>
      <c r="AC17" s="221"/>
      <c r="AD17" s="408"/>
    </row>
    <row r="18" spans="1:30" ht="61.15" customHeight="1" x14ac:dyDescent="0.2">
      <c r="A18" s="740" t="s">
        <v>816</v>
      </c>
      <c r="B18" s="740"/>
      <c r="C18" s="740"/>
      <c r="D18" s="740"/>
      <c r="E18" s="740"/>
      <c r="F18" s="740"/>
      <c r="G18" s="740"/>
      <c r="H18" s="740"/>
      <c r="I18" s="711"/>
      <c r="J18" s="711"/>
      <c r="K18" s="711"/>
      <c r="L18" s="711"/>
      <c r="M18" s="711"/>
      <c r="N18" s="711"/>
      <c r="O18" s="711"/>
      <c r="P18" s="711"/>
      <c r="Q18" s="711"/>
      <c r="R18" s="711"/>
      <c r="S18" s="711"/>
      <c r="T18" s="711"/>
      <c r="AB18" s="220"/>
      <c r="AC18" s="221"/>
      <c r="AD18" s="408"/>
    </row>
    <row r="19" spans="1:30" x14ac:dyDescent="0.2">
      <c r="A19" s="37"/>
      <c r="B19" s="37"/>
      <c r="C19" s="37"/>
      <c r="D19" s="37"/>
      <c r="E19" s="37"/>
      <c r="F19" s="37"/>
      <c r="G19" s="37"/>
      <c r="H19" s="37"/>
      <c r="I19" s="37"/>
      <c r="J19" s="37"/>
      <c r="K19" s="37"/>
      <c r="L19" s="37"/>
      <c r="M19" s="37"/>
      <c r="N19" s="37"/>
      <c r="O19" s="37"/>
      <c r="P19" s="37"/>
      <c r="Q19" s="37"/>
      <c r="R19" s="37"/>
      <c r="S19" s="37"/>
      <c r="T19" s="36"/>
      <c r="AB19" s="407"/>
      <c r="AC19" s="407"/>
      <c r="AD19" s="407"/>
    </row>
    <row r="20" spans="1:30" ht="27.6" customHeight="1" x14ac:dyDescent="0.2">
      <c r="A20" s="725" t="s">
        <v>817</v>
      </c>
      <c r="B20" s="725"/>
      <c r="C20" s="725"/>
      <c r="D20" s="725"/>
      <c r="E20" s="725"/>
      <c r="F20" s="725"/>
      <c r="G20" s="725"/>
      <c r="H20" s="725"/>
      <c r="I20" s="37"/>
      <c r="J20" s="37"/>
      <c r="K20" s="37"/>
      <c r="L20" s="37"/>
      <c r="M20" s="37"/>
      <c r="N20" s="37"/>
      <c r="O20" s="37"/>
      <c r="P20" s="37"/>
      <c r="Q20" s="37"/>
      <c r="R20" s="37"/>
      <c r="S20" s="37"/>
      <c r="T20" s="36"/>
      <c r="AB20" s="407"/>
      <c r="AC20" s="407"/>
      <c r="AD20" s="407"/>
    </row>
    <row r="21" spans="1:30" x14ac:dyDescent="0.2">
      <c r="A21" s="37" t="s">
        <v>110</v>
      </c>
      <c r="B21" s="37"/>
      <c r="C21" s="37"/>
      <c r="D21" s="37"/>
      <c r="E21" s="37"/>
      <c r="F21" s="37"/>
      <c r="G21" s="37"/>
      <c r="H21" s="37"/>
      <c r="I21" s="37"/>
      <c r="J21" s="37"/>
      <c r="K21" s="37"/>
      <c r="L21" s="37"/>
      <c r="M21" s="37"/>
      <c r="N21" s="37"/>
      <c r="O21" s="37"/>
      <c r="P21" s="37"/>
      <c r="Q21" s="37"/>
      <c r="R21" s="37"/>
      <c r="S21" s="37"/>
      <c r="T21" s="36"/>
    </row>
    <row r="22" spans="1:30" x14ac:dyDescent="0.2">
      <c r="A22" s="36"/>
      <c r="B22" s="36"/>
      <c r="C22" s="36"/>
      <c r="D22" s="36"/>
      <c r="E22" s="36"/>
      <c r="F22" s="36"/>
      <c r="G22" s="36"/>
      <c r="H22" s="36"/>
      <c r="I22" s="36"/>
      <c r="J22" s="36"/>
      <c r="K22" s="36"/>
      <c r="L22" s="36"/>
      <c r="M22" s="36"/>
      <c r="N22" s="36"/>
      <c r="O22" s="36"/>
      <c r="P22" s="36"/>
      <c r="Q22" s="36"/>
      <c r="R22" s="36"/>
      <c r="S22" s="36"/>
      <c r="T22" s="36"/>
    </row>
  </sheetData>
  <mergeCells count="17">
    <mergeCell ref="K3:L3"/>
    <mergeCell ref="A3:B3"/>
    <mergeCell ref="C3:D3"/>
    <mergeCell ref="E3:F3"/>
    <mergeCell ref="G3:H3"/>
    <mergeCell ref="Y3:Z3"/>
    <mergeCell ref="M3:N3"/>
    <mergeCell ref="O3:P3"/>
    <mergeCell ref="Q3:R3"/>
    <mergeCell ref="S3:T3"/>
    <mergeCell ref="U3:V3"/>
    <mergeCell ref="W3:X3"/>
    <mergeCell ref="I3:J3"/>
    <mergeCell ref="A16:H16"/>
    <mergeCell ref="A20:H20"/>
    <mergeCell ref="A18:H18"/>
    <mergeCell ref="A2:C2"/>
  </mergeCells>
  <conditionalFormatting sqref="A5:Z15">
    <cfRule type="expression" dxfId="40" priority="1">
      <formula>MOD(ROW(),2)=0</formula>
    </cfRule>
  </conditionalFormatting>
  <hyperlinks>
    <hyperlink ref="A2:C2" location="TOC!A1" display="Return to Table of Contents" xr:uid="{00000000-0004-0000-2000-000000000000}"/>
  </hyperlinks>
  <pageMargins left="0.25" right="0.25" top="0.75" bottom="0.75" header="0.3" footer="0.3"/>
  <pageSetup scale="67" fitToHeight="0" orientation="landscape" horizontalDpi="1200" verticalDpi="1200" r:id="rId1"/>
  <headerFooter>
    <oddHeader>&amp;L&amp;9 2022-23 &amp;"Arial,Italic"Survey of Dental Education&amp;"Arial,Regular"
Report 1 - Academic Programs, Enrollment, and Graduates</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6BA4-24AB-4EE8-821D-213B3F846662}">
  <sheetPr>
    <tabColor rgb="FF0070C0"/>
  </sheetPr>
  <dimension ref="A1:AU87"/>
  <sheetViews>
    <sheetView zoomScaleNormal="100" zoomScaleSheetLayoutView="100" workbookViewId="0">
      <pane xSplit="3" ySplit="4" topLeftCell="D5" activePane="bottomRight" state="frozen"/>
      <selection pane="topRight" activeCell="D32" sqref="D32"/>
      <selection pane="bottomLeft" activeCell="D32" sqref="D32"/>
      <selection pane="bottomRight" sqref="A1:C1"/>
    </sheetView>
  </sheetViews>
  <sheetFormatPr defaultColWidth="9.140625" defaultRowHeight="14.25" x14ac:dyDescent="0.2"/>
  <cols>
    <col min="1" max="1" width="13.140625" style="135" customWidth="1"/>
    <col min="2" max="2" width="64.28515625" style="135" customWidth="1"/>
    <col min="3" max="3" width="26.7109375" style="135" customWidth="1"/>
    <col min="4" max="6" width="9.42578125" style="135" customWidth="1"/>
    <col min="7" max="7" width="9.42578125" style="612" customWidth="1"/>
    <col min="8" max="10" width="9.42578125" style="135" customWidth="1"/>
    <col min="11" max="11" width="9.42578125" style="612" customWidth="1"/>
    <col min="12" max="14" width="9.42578125" style="135" customWidth="1"/>
    <col min="15" max="15" width="9.42578125" style="612" customWidth="1"/>
    <col min="16" max="18" width="9.42578125" style="135" customWidth="1"/>
    <col min="19" max="19" width="9.42578125" style="612" customWidth="1"/>
    <col min="20" max="22" width="9.42578125" style="135" customWidth="1"/>
    <col min="23" max="23" width="9.42578125" style="612" customWidth="1"/>
    <col min="24" max="26" width="9.42578125" style="135" customWidth="1"/>
    <col min="27" max="27" width="9.42578125" style="612" customWidth="1"/>
    <col min="28" max="30" width="9.42578125" style="135" customWidth="1"/>
    <col min="31" max="31" width="9.42578125" style="612" customWidth="1"/>
    <col min="32" max="34" width="9.42578125" style="135" customWidth="1"/>
    <col min="35" max="35" width="9.42578125" style="612" customWidth="1"/>
    <col min="36" max="38" width="9.42578125" style="135" customWidth="1"/>
    <col min="39" max="39" width="9.42578125" style="612" customWidth="1"/>
    <col min="40" max="42" width="9.42578125" style="135" customWidth="1"/>
    <col min="43" max="43" width="9.42578125" style="612" customWidth="1"/>
    <col min="44" max="16384" width="9.140625" style="135"/>
  </cols>
  <sheetData>
    <row r="1" spans="1:47" ht="15" customHeight="1" x14ac:dyDescent="0.25">
      <c r="A1" s="724" t="s">
        <v>818</v>
      </c>
      <c r="B1" s="724"/>
      <c r="C1" s="724"/>
    </row>
    <row r="2" spans="1:47" ht="23.25" customHeight="1" thickBot="1" x14ac:dyDescent="0.25">
      <c r="A2" s="785" t="s">
        <v>55</v>
      </c>
      <c r="B2" s="785"/>
      <c r="C2" s="558"/>
    </row>
    <row r="3" spans="1:47" ht="54" customHeight="1" x14ac:dyDescent="0.25">
      <c r="A3" s="735" t="s">
        <v>483</v>
      </c>
      <c r="B3" s="381"/>
      <c r="C3" s="787" t="s">
        <v>119</v>
      </c>
      <c r="D3" s="781" t="s">
        <v>501</v>
      </c>
      <c r="E3" s="781"/>
      <c r="F3" s="781"/>
      <c r="G3" s="781"/>
      <c r="H3" s="781" t="s">
        <v>502</v>
      </c>
      <c r="I3" s="781"/>
      <c r="J3" s="781"/>
      <c r="K3" s="781"/>
      <c r="L3" s="781" t="s">
        <v>819</v>
      </c>
      <c r="M3" s="781"/>
      <c r="N3" s="781"/>
      <c r="O3" s="781"/>
      <c r="P3" s="781" t="s">
        <v>641</v>
      </c>
      <c r="Q3" s="781"/>
      <c r="R3" s="781"/>
      <c r="S3" s="781"/>
      <c r="T3" s="781" t="s">
        <v>820</v>
      </c>
      <c r="U3" s="781"/>
      <c r="V3" s="781"/>
      <c r="W3" s="781"/>
      <c r="X3" s="781" t="s">
        <v>821</v>
      </c>
      <c r="Y3" s="781"/>
      <c r="Z3" s="781"/>
      <c r="AA3" s="781"/>
      <c r="AB3" s="781" t="s">
        <v>822</v>
      </c>
      <c r="AC3" s="781"/>
      <c r="AD3" s="781"/>
      <c r="AE3" s="781"/>
      <c r="AF3" s="781" t="s">
        <v>508</v>
      </c>
      <c r="AG3" s="781"/>
      <c r="AH3" s="781"/>
      <c r="AI3" s="781"/>
      <c r="AJ3" s="781" t="s">
        <v>509</v>
      </c>
      <c r="AK3" s="781"/>
      <c r="AL3" s="781"/>
      <c r="AM3" s="781"/>
      <c r="AN3" s="782" t="s">
        <v>510</v>
      </c>
      <c r="AO3" s="783"/>
      <c r="AP3" s="783"/>
      <c r="AQ3" s="784"/>
    </row>
    <row r="4" spans="1:47" ht="18" thickBot="1" x14ac:dyDescent="0.3">
      <c r="A4" s="786"/>
      <c r="B4" s="3" t="s">
        <v>511</v>
      </c>
      <c r="C4" s="788"/>
      <c r="D4" s="664" t="s">
        <v>394</v>
      </c>
      <c r="E4" s="18" t="s">
        <v>393</v>
      </c>
      <c r="F4" s="62" t="s">
        <v>784</v>
      </c>
      <c r="G4" s="665" t="s">
        <v>395</v>
      </c>
      <c r="H4" s="664" t="s">
        <v>394</v>
      </c>
      <c r="I4" s="18" t="s">
        <v>393</v>
      </c>
      <c r="J4" s="62" t="s">
        <v>784</v>
      </c>
      <c r="K4" s="665" t="s">
        <v>395</v>
      </c>
      <c r="L4" s="664" t="s">
        <v>394</v>
      </c>
      <c r="M4" s="18" t="s">
        <v>393</v>
      </c>
      <c r="N4" s="62" t="s">
        <v>784</v>
      </c>
      <c r="O4" s="665" t="s">
        <v>395</v>
      </c>
      <c r="P4" s="664" t="s">
        <v>394</v>
      </c>
      <c r="Q4" s="18" t="s">
        <v>393</v>
      </c>
      <c r="R4" s="62" t="s">
        <v>784</v>
      </c>
      <c r="S4" s="665" t="s">
        <v>395</v>
      </c>
      <c r="T4" s="664" t="s">
        <v>394</v>
      </c>
      <c r="U4" s="18" t="s">
        <v>393</v>
      </c>
      <c r="V4" s="62" t="s">
        <v>784</v>
      </c>
      <c r="W4" s="665" t="s">
        <v>395</v>
      </c>
      <c r="X4" s="664" t="s">
        <v>394</v>
      </c>
      <c r="Y4" s="18" t="s">
        <v>393</v>
      </c>
      <c r="Z4" s="62" t="s">
        <v>637</v>
      </c>
      <c r="AA4" s="665" t="s">
        <v>395</v>
      </c>
      <c r="AB4" s="664" t="s">
        <v>394</v>
      </c>
      <c r="AC4" s="18" t="s">
        <v>393</v>
      </c>
      <c r="AD4" s="62" t="s">
        <v>784</v>
      </c>
      <c r="AE4" s="665" t="s">
        <v>395</v>
      </c>
      <c r="AF4" s="664" t="s">
        <v>394</v>
      </c>
      <c r="AG4" s="18" t="s">
        <v>393</v>
      </c>
      <c r="AH4" s="62" t="s">
        <v>784</v>
      </c>
      <c r="AI4" s="665" t="s">
        <v>395</v>
      </c>
      <c r="AJ4" s="664" t="s">
        <v>394</v>
      </c>
      <c r="AK4" s="18" t="s">
        <v>393</v>
      </c>
      <c r="AL4" s="62" t="s">
        <v>784</v>
      </c>
      <c r="AM4" s="665" t="s">
        <v>395</v>
      </c>
      <c r="AN4" s="664" t="s">
        <v>394</v>
      </c>
      <c r="AO4" s="18" t="s">
        <v>393</v>
      </c>
      <c r="AP4" s="62" t="s">
        <v>784</v>
      </c>
      <c r="AQ4" s="666" t="s">
        <v>395</v>
      </c>
    </row>
    <row r="5" spans="1:47" ht="20.100000000000001" customHeight="1" thickTop="1" x14ac:dyDescent="0.2">
      <c r="A5" s="496" t="s">
        <v>120</v>
      </c>
      <c r="B5" s="473" t="s">
        <v>407</v>
      </c>
      <c r="C5" s="473" t="s">
        <v>127</v>
      </c>
      <c r="D5" s="480">
        <v>24</v>
      </c>
      <c r="E5" s="480">
        <v>22</v>
      </c>
      <c r="F5" s="480">
        <v>0</v>
      </c>
      <c r="G5" s="613">
        <f>SUM(D5:F5)</f>
        <v>46</v>
      </c>
      <c r="H5" s="480">
        <v>1</v>
      </c>
      <c r="I5" s="480">
        <v>1</v>
      </c>
      <c r="J5" s="480">
        <v>0</v>
      </c>
      <c r="K5" s="613">
        <f>SUM(H5:J5)</f>
        <v>2</v>
      </c>
      <c r="L5" s="480">
        <v>1</v>
      </c>
      <c r="M5" s="480">
        <v>7</v>
      </c>
      <c r="N5" s="480">
        <v>0</v>
      </c>
      <c r="O5" s="613">
        <f>SUM(L5:N5)</f>
        <v>8</v>
      </c>
      <c r="P5" s="480">
        <v>0</v>
      </c>
      <c r="Q5" s="480">
        <v>0</v>
      </c>
      <c r="R5" s="480">
        <v>0</v>
      </c>
      <c r="S5" s="613">
        <f>SUM(P5:R5)</f>
        <v>0</v>
      </c>
      <c r="T5" s="480">
        <v>3</v>
      </c>
      <c r="U5" s="480">
        <v>14</v>
      </c>
      <c r="V5" s="480">
        <v>0</v>
      </c>
      <c r="W5" s="613">
        <f>SUM(T5:V5)</f>
        <v>17</v>
      </c>
      <c r="X5" s="480">
        <v>0</v>
      </c>
      <c r="Y5" s="480">
        <v>0</v>
      </c>
      <c r="Z5" s="480">
        <v>0</v>
      </c>
      <c r="AA5" s="613">
        <f>SUM(X5:Z5)</f>
        <v>0</v>
      </c>
      <c r="AB5" s="480">
        <v>0</v>
      </c>
      <c r="AC5" s="480">
        <v>2</v>
      </c>
      <c r="AD5" s="480">
        <v>0</v>
      </c>
      <c r="AE5" s="613">
        <f>SUM(AB5:AD5)</f>
        <v>2</v>
      </c>
      <c r="AF5" s="480">
        <v>0</v>
      </c>
      <c r="AG5" s="480">
        <v>1</v>
      </c>
      <c r="AH5" s="480">
        <v>0</v>
      </c>
      <c r="AI5" s="613">
        <f>SUM(AF5:AH5)</f>
        <v>1</v>
      </c>
      <c r="AJ5" s="480">
        <v>1</v>
      </c>
      <c r="AK5" s="480">
        <v>0</v>
      </c>
      <c r="AL5" s="480">
        <v>0</v>
      </c>
      <c r="AM5" s="613">
        <f>SUM(AJ5:AL5)</f>
        <v>1</v>
      </c>
      <c r="AN5" s="480">
        <v>30</v>
      </c>
      <c r="AO5" s="480">
        <v>47</v>
      </c>
      <c r="AP5" s="480">
        <v>0</v>
      </c>
      <c r="AQ5" s="614">
        <v>77</v>
      </c>
      <c r="AR5" s="615"/>
      <c r="AS5" s="615"/>
      <c r="AT5" s="615"/>
      <c r="AU5" s="615"/>
    </row>
    <row r="6" spans="1:47" ht="20.100000000000001" customHeight="1" x14ac:dyDescent="0.2">
      <c r="A6" s="496" t="s">
        <v>128</v>
      </c>
      <c r="B6" s="473" t="s">
        <v>408</v>
      </c>
      <c r="C6" s="473" t="s">
        <v>132</v>
      </c>
      <c r="D6" s="480">
        <v>19</v>
      </c>
      <c r="E6" s="480">
        <v>10</v>
      </c>
      <c r="F6" s="480">
        <v>0</v>
      </c>
      <c r="G6" s="613">
        <f t="shared" ref="G6:G69" si="0">SUM(D6:F6)</f>
        <v>29</v>
      </c>
      <c r="H6" s="480">
        <v>2</v>
      </c>
      <c r="I6" s="480">
        <v>1</v>
      </c>
      <c r="J6" s="480">
        <v>0</v>
      </c>
      <c r="K6" s="613">
        <f t="shared" ref="K6:K69" si="1">SUM(H6:J6)</f>
        <v>3</v>
      </c>
      <c r="L6" s="480">
        <v>1</v>
      </c>
      <c r="M6" s="480">
        <v>6</v>
      </c>
      <c r="N6" s="480">
        <v>0</v>
      </c>
      <c r="O6" s="613">
        <f t="shared" ref="O6:O69" si="2">SUM(L6:N6)</f>
        <v>7</v>
      </c>
      <c r="P6" s="480">
        <v>0</v>
      </c>
      <c r="Q6" s="480">
        <v>0</v>
      </c>
      <c r="R6" s="480">
        <v>0</v>
      </c>
      <c r="S6" s="613">
        <f t="shared" ref="S6:S69" si="3">SUM(P6:R6)</f>
        <v>0</v>
      </c>
      <c r="T6" s="480">
        <v>14</v>
      </c>
      <c r="U6" s="480">
        <v>10</v>
      </c>
      <c r="V6" s="480">
        <v>0</v>
      </c>
      <c r="W6" s="613">
        <f t="shared" ref="W6:W69" si="4">SUM(T6:V6)</f>
        <v>24</v>
      </c>
      <c r="X6" s="480">
        <v>0</v>
      </c>
      <c r="Y6" s="480">
        <v>0</v>
      </c>
      <c r="Z6" s="480">
        <v>0</v>
      </c>
      <c r="AA6" s="613">
        <f t="shared" ref="AA6:AA69" si="5">SUM(X6:Z6)</f>
        <v>0</v>
      </c>
      <c r="AB6" s="480">
        <v>2</v>
      </c>
      <c r="AC6" s="480">
        <v>2</v>
      </c>
      <c r="AD6" s="480">
        <v>0</v>
      </c>
      <c r="AE6" s="613">
        <f t="shared" ref="AE6:AE69" si="6">SUM(AB6:AD6)</f>
        <v>4</v>
      </c>
      <c r="AF6" s="480">
        <v>0</v>
      </c>
      <c r="AG6" s="480">
        <v>3</v>
      </c>
      <c r="AH6" s="480">
        <v>0</v>
      </c>
      <c r="AI6" s="613">
        <f t="shared" ref="AI6:AI69" si="7">SUM(AF6:AH6)</f>
        <v>3</v>
      </c>
      <c r="AJ6" s="480">
        <v>3</v>
      </c>
      <c r="AK6" s="480">
        <v>1</v>
      </c>
      <c r="AL6" s="480">
        <v>0</v>
      </c>
      <c r="AM6" s="613">
        <f t="shared" ref="AM6:AM69" si="8">SUM(AJ6:AL6)</f>
        <v>4</v>
      </c>
      <c r="AN6" s="480">
        <v>41</v>
      </c>
      <c r="AO6" s="480">
        <v>33</v>
      </c>
      <c r="AP6" s="480">
        <v>0</v>
      </c>
      <c r="AQ6" s="614">
        <v>74</v>
      </c>
      <c r="AR6" s="615"/>
      <c r="AS6" s="615"/>
      <c r="AT6" s="615"/>
      <c r="AU6" s="615"/>
    </row>
    <row r="7" spans="1:47" ht="20.100000000000001" customHeight="1" x14ac:dyDescent="0.2">
      <c r="A7" s="496" t="s">
        <v>128</v>
      </c>
      <c r="B7" s="473" t="s">
        <v>409</v>
      </c>
      <c r="C7" s="473" t="s">
        <v>132</v>
      </c>
      <c r="D7" s="480">
        <v>53</v>
      </c>
      <c r="E7" s="480">
        <v>24</v>
      </c>
      <c r="F7" s="480">
        <v>0</v>
      </c>
      <c r="G7" s="613">
        <f t="shared" si="0"/>
        <v>77</v>
      </c>
      <c r="H7" s="480">
        <v>0</v>
      </c>
      <c r="I7" s="480">
        <v>0</v>
      </c>
      <c r="J7" s="480">
        <v>0</v>
      </c>
      <c r="K7" s="613">
        <f t="shared" si="1"/>
        <v>0</v>
      </c>
      <c r="L7" s="480">
        <v>5</v>
      </c>
      <c r="M7" s="480">
        <v>6</v>
      </c>
      <c r="N7" s="480">
        <v>0</v>
      </c>
      <c r="O7" s="613">
        <f t="shared" si="2"/>
        <v>11</v>
      </c>
      <c r="P7" s="480">
        <v>0</v>
      </c>
      <c r="Q7" s="480">
        <v>2</v>
      </c>
      <c r="R7" s="480">
        <v>0</v>
      </c>
      <c r="S7" s="613">
        <f t="shared" si="3"/>
        <v>2</v>
      </c>
      <c r="T7" s="480">
        <v>23</v>
      </c>
      <c r="U7" s="480">
        <v>18</v>
      </c>
      <c r="V7" s="480">
        <v>0</v>
      </c>
      <c r="W7" s="613">
        <f t="shared" si="4"/>
        <v>41</v>
      </c>
      <c r="X7" s="480">
        <v>0</v>
      </c>
      <c r="Y7" s="480">
        <v>1</v>
      </c>
      <c r="Z7" s="480">
        <v>0</v>
      </c>
      <c r="AA7" s="613">
        <f t="shared" si="5"/>
        <v>1</v>
      </c>
      <c r="AB7" s="480">
        <v>4</v>
      </c>
      <c r="AC7" s="480">
        <v>1</v>
      </c>
      <c r="AD7" s="480">
        <v>0</v>
      </c>
      <c r="AE7" s="613">
        <f t="shared" si="6"/>
        <v>5</v>
      </c>
      <c r="AF7" s="480">
        <v>2</v>
      </c>
      <c r="AG7" s="480">
        <v>0</v>
      </c>
      <c r="AH7" s="480">
        <v>0</v>
      </c>
      <c r="AI7" s="613">
        <f t="shared" si="7"/>
        <v>2</v>
      </c>
      <c r="AJ7" s="480">
        <v>3</v>
      </c>
      <c r="AK7" s="480">
        <v>1</v>
      </c>
      <c r="AL7" s="480">
        <v>0</v>
      </c>
      <c r="AM7" s="613">
        <f t="shared" si="8"/>
        <v>4</v>
      </c>
      <c r="AN7" s="480">
        <v>90</v>
      </c>
      <c r="AO7" s="480">
        <v>53</v>
      </c>
      <c r="AP7" s="480">
        <v>0</v>
      </c>
      <c r="AQ7" s="614">
        <v>143</v>
      </c>
      <c r="AR7" s="615"/>
      <c r="AS7" s="615"/>
      <c r="AT7" s="615"/>
      <c r="AU7" s="615"/>
    </row>
    <row r="8" spans="1:47" ht="20.100000000000001" customHeight="1" x14ac:dyDescent="0.2">
      <c r="A8" s="496" t="s">
        <v>136</v>
      </c>
      <c r="B8" s="473" t="s">
        <v>485</v>
      </c>
      <c r="C8" s="473" t="s">
        <v>141</v>
      </c>
      <c r="D8" s="480">
        <v>0</v>
      </c>
      <c r="E8" s="480">
        <v>0</v>
      </c>
      <c r="F8" s="480">
        <v>0</v>
      </c>
      <c r="G8" s="613">
        <f t="shared" si="0"/>
        <v>0</v>
      </c>
      <c r="H8" s="480">
        <v>0</v>
      </c>
      <c r="I8" s="480">
        <v>0</v>
      </c>
      <c r="J8" s="480">
        <v>0</v>
      </c>
      <c r="K8" s="613">
        <f t="shared" si="1"/>
        <v>0</v>
      </c>
      <c r="L8" s="480">
        <v>0</v>
      </c>
      <c r="M8" s="480">
        <v>0</v>
      </c>
      <c r="N8" s="480">
        <v>0</v>
      </c>
      <c r="O8" s="613">
        <f t="shared" si="2"/>
        <v>0</v>
      </c>
      <c r="P8" s="480">
        <v>0</v>
      </c>
      <c r="Q8" s="480">
        <v>0</v>
      </c>
      <c r="R8" s="480">
        <v>0</v>
      </c>
      <c r="S8" s="613">
        <f t="shared" si="3"/>
        <v>0</v>
      </c>
      <c r="T8" s="480">
        <v>0</v>
      </c>
      <c r="U8" s="480">
        <v>0</v>
      </c>
      <c r="V8" s="480">
        <v>0</v>
      </c>
      <c r="W8" s="613">
        <f t="shared" si="4"/>
        <v>0</v>
      </c>
      <c r="X8" s="480">
        <v>0</v>
      </c>
      <c r="Y8" s="480">
        <v>0</v>
      </c>
      <c r="Z8" s="480">
        <v>0</v>
      </c>
      <c r="AA8" s="613">
        <f t="shared" si="5"/>
        <v>0</v>
      </c>
      <c r="AB8" s="480">
        <v>0</v>
      </c>
      <c r="AC8" s="480">
        <v>0</v>
      </c>
      <c r="AD8" s="480">
        <v>0</v>
      </c>
      <c r="AE8" s="613">
        <f t="shared" si="6"/>
        <v>0</v>
      </c>
      <c r="AF8" s="480">
        <v>0</v>
      </c>
      <c r="AG8" s="480">
        <v>0</v>
      </c>
      <c r="AH8" s="480">
        <v>0</v>
      </c>
      <c r="AI8" s="613">
        <f t="shared" si="7"/>
        <v>0</v>
      </c>
      <c r="AJ8" s="480">
        <v>0</v>
      </c>
      <c r="AK8" s="480">
        <v>0</v>
      </c>
      <c r="AL8" s="480">
        <v>0</v>
      </c>
      <c r="AM8" s="613">
        <f t="shared" si="8"/>
        <v>0</v>
      </c>
      <c r="AN8" s="480">
        <v>0</v>
      </c>
      <c r="AO8" s="480">
        <v>0</v>
      </c>
      <c r="AP8" s="480">
        <v>0</v>
      </c>
      <c r="AQ8" s="614">
        <v>0</v>
      </c>
      <c r="AR8" s="615"/>
      <c r="AS8" s="615"/>
      <c r="AT8" s="615"/>
      <c r="AU8" s="615"/>
    </row>
    <row r="9" spans="1:47" ht="20.100000000000001" customHeight="1" x14ac:dyDescent="0.2">
      <c r="A9" s="496" t="s">
        <v>136</v>
      </c>
      <c r="B9" s="473" t="s">
        <v>411</v>
      </c>
      <c r="C9" s="473" t="s">
        <v>132</v>
      </c>
      <c r="D9" s="480">
        <v>23</v>
      </c>
      <c r="E9" s="480">
        <v>12</v>
      </c>
      <c r="F9" s="480">
        <v>0</v>
      </c>
      <c r="G9" s="613">
        <f t="shared" si="0"/>
        <v>35</v>
      </c>
      <c r="H9" s="480">
        <v>2</v>
      </c>
      <c r="I9" s="480">
        <v>1</v>
      </c>
      <c r="J9" s="480">
        <v>0</v>
      </c>
      <c r="K9" s="613">
        <f t="shared" si="1"/>
        <v>3</v>
      </c>
      <c r="L9" s="480">
        <v>0</v>
      </c>
      <c r="M9" s="480">
        <v>1</v>
      </c>
      <c r="N9" s="480">
        <v>0</v>
      </c>
      <c r="O9" s="613">
        <f t="shared" si="2"/>
        <v>1</v>
      </c>
      <c r="P9" s="480">
        <v>0</v>
      </c>
      <c r="Q9" s="480">
        <v>0</v>
      </c>
      <c r="R9" s="480">
        <v>0</v>
      </c>
      <c r="S9" s="613">
        <f t="shared" si="3"/>
        <v>0</v>
      </c>
      <c r="T9" s="480">
        <v>31</v>
      </c>
      <c r="U9" s="480">
        <v>72</v>
      </c>
      <c r="V9" s="480">
        <v>0</v>
      </c>
      <c r="W9" s="613">
        <f t="shared" si="4"/>
        <v>103</v>
      </c>
      <c r="X9" s="480">
        <v>1</v>
      </c>
      <c r="Y9" s="480">
        <v>0</v>
      </c>
      <c r="Z9" s="480">
        <v>0</v>
      </c>
      <c r="AA9" s="613">
        <f t="shared" si="5"/>
        <v>1</v>
      </c>
      <c r="AB9" s="480">
        <v>7</v>
      </c>
      <c r="AC9" s="480">
        <v>6</v>
      </c>
      <c r="AD9" s="480">
        <v>0</v>
      </c>
      <c r="AE9" s="613">
        <f t="shared" si="6"/>
        <v>13</v>
      </c>
      <c r="AF9" s="480">
        <v>0</v>
      </c>
      <c r="AG9" s="480">
        <v>0</v>
      </c>
      <c r="AH9" s="480">
        <v>0</v>
      </c>
      <c r="AI9" s="613">
        <f t="shared" si="7"/>
        <v>0</v>
      </c>
      <c r="AJ9" s="480">
        <v>2</v>
      </c>
      <c r="AK9" s="480">
        <v>4</v>
      </c>
      <c r="AL9" s="480">
        <v>0</v>
      </c>
      <c r="AM9" s="613">
        <f t="shared" si="8"/>
        <v>6</v>
      </c>
      <c r="AN9" s="480">
        <v>66</v>
      </c>
      <c r="AO9" s="480">
        <v>96</v>
      </c>
      <c r="AP9" s="480">
        <v>0</v>
      </c>
      <c r="AQ9" s="614">
        <v>162</v>
      </c>
      <c r="AR9" s="615"/>
      <c r="AS9" s="615"/>
      <c r="AT9" s="615"/>
      <c r="AU9" s="615"/>
    </row>
    <row r="10" spans="1:47" ht="20.100000000000001" customHeight="1" x14ac:dyDescent="0.2">
      <c r="A10" s="496" t="s">
        <v>136</v>
      </c>
      <c r="B10" s="473" t="s">
        <v>412</v>
      </c>
      <c r="C10" s="473" t="s">
        <v>127</v>
      </c>
      <c r="D10" s="480">
        <v>11</v>
      </c>
      <c r="E10" s="480">
        <v>10</v>
      </c>
      <c r="F10" s="480">
        <v>1</v>
      </c>
      <c r="G10" s="613">
        <f t="shared" si="0"/>
        <v>22</v>
      </c>
      <c r="H10" s="480">
        <v>1</v>
      </c>
      <c r="I10" s="480">
        <v>3</v>
      </c>
      <c r="J10" s="480">
        <v>0</v>
      </c>
      <c r="K10" s="613">
        <f t="shared" si="1"/>
        <v>4</v>
      </c>
      <c r="L10" s="480">
        <v>3</v>
      </c>
      <c r="M10" s="480">
        <v>8</v>
      </c>
      <c r="N10" s="480">
        <v>0</v>
      </c>
      <c r="O10" s="613">
        <f t="shared" si="2"/>
        <v>11</v>
      </c>
      <c r="P10" s="480">
        <v>0</v>
      </c>
      <c r="Q10" s="480">
        <v>0</v>
      </c>
      <c r="R10" s="480">
        <v>0</v>
      </c>
      <c r="S10" s="613">
        <f t="shared" si="3"/>
        <v>0</v>
      </c>
      <c r="T10" s="480">
        <v>22</v>
      </c>
      <c r="U10" s="480">
        <v>38</v>
      </c>
      <c r="V10" s="480">
        <v>0</v>
      </c>
      <c r="W10" s="613">
        <f t="shared" si="4"/>
        <v>60</v>
      </c>
      <c r="X10" s="480">
        <v>0</v>
      </c>
      <c r="Y10" s="480">
        <v>0</v>
      </c>
      <c r="Z10" s="480">
        <v>0</v>
      </c>
      <c r="AA10" s="613">
        <f t="shared" si="5"/>
        <v>0</v>
      </c>
      <c r="AB10" s="480">
        <v>1</v>
      </c>
      <c r="AC10" s="480">
        <v>1</v>
      </c>
      <c r="AD10" s="480">
        <v>0</v>
      </c>
      <c r="AE10" s="613">
        <f t="shared" si="6"/>
        <v>2</v>
      </c>
      <c r="AF10" s="480">
        <v>0</v>
      </c>
      <c r="AG10" s="480">
        <v>2</v>
      </c>
      <c r="AH10" s="480">
        <v>0</v>
      </c>
      <c r="AI10" s="613">
        <f t="shared" si="7"/>
        <v>2</v>
      </c>
      <c r="AJ10" s="480">
        <v>6</v>
      </c>
      <c r="AK10" s="480">
        <v>4</v>
      </c>
      <c r="AL10" s="480">
        <v>0</v>
      </c>
      <c r="AM10" s="613">
        <f t="shared" si="8"/>
        <v>10</v>
      </c>
      <c r="AN10" s="480">
        <v>44</v>
      </c>
      <c r="AO10" s="480">
        <v>66</v>
      </c>
      <c r="AP10" s="480">
        <v>1</v>
      </c>
      <c r="AQ10" s="614">
        <v>111</v>
      </c>
      <c r="AR10" s="615"/>
      <c r="AS10" s="615"/>
      <c r="AT10" s="615"/>
      <c r="AU10" s="615"/>
    </row>
    <row r="11" spans="1:47" ht="20.100000000000001" customHeight="1" x14ac:dyDescent="0.2">
      <c r="A11" s="496" t="s">
        <v>136</v>
      </c>
      <c r="B11" s="473" t="s">
        <v>413</v>
      </c>
      <c r="C11" s="473" t="s">
        <v>127</v>
      </c>
      <c r="D11" s="480">
        <v>21</v>
      </c>
      <c r="E11" s="480">
        <v>14</v>
      </c>
      <c r="F11" s="480">
        <v>0</v>
      </c>
      <c r="G11" s="613">
        <f t="shared" si="0"/>
        <v>35</v>
      </c>
      <c r="H11" s="480">
        <v>2</v>
      </c>
      <c r="I11" s="480">
        <v>4</v>
      </c>
      <c r="J11" s="480">
        <v>0</v>
      </c>
      <c r="K11" s="613">
        <f t="shared" si="1"/>
        <v>6</v>
      </c>
      <c r="L11" s="480">
        <v>4</v>
      </c>
      <c r="M11" s="480">
        <v>10</v>
      </c>
      <c r="N11" s="480">
        <v>0</v>
      </c>
      <c r="O11" s="613">
        <f t="shared" si="2"/>
        <v>14</v>
      </c>
      <c r="P11" s="480">
        <v>0</v>
      </c>
      <c r="Q11" s="480">
        <v>1</v>
      </c>
      <c r="R11" s="480">
        <v>0</v>
      </c>
      <c r="S11" s="613">
        <f t="shared" si="3"/>
        <v>1</v>
      </c>
      <c r="T11" s="480">
        <v>16</v>
      </c>
      <c r="U11" s="480">
        <v>24</v>
      </c>
      <c r="V11" s="480">
        <v>0</v>
      </c>
      <c r="W11" s="613">
        <f t="shared" si="4"/>
        <v>40</v>
      </c>
      <c r="X11" s="480">
        <v>0</v>
      </c>
      <c r="Y11" s="480">
        <v>1</v>
      </c>
      <c r="Z11" s="480">
        <v>0</v>
      </c>
      <c r="AA11" s="613">
        <f t="shared" si="5"/>
        <v>1</v>
      </c>
      <c r="AB11" s="480">
        <v>0</v>
      </c>
      <c r="AC11" s="480">
        <v>0</v>
      </c>
      <c r="AD11" s="480">
        <v>0</v>
      </c>
      <c r="AE11" s="613">
        <f t="shared" si="6"/>
        <v>0</v>
      </c>
      <c r="AF11" s="480">
        <v>5</v>
      </c>
      <c r="AG11" s="480">
        <v>3</v>
      </c>
      <c r="AH11" s="480">
        <v>0</v>
      </c>
      <c r="AI11" s="613">
        <f t="shared" si="7"/>
        <v>8</v>
      </c>
      <c r="AJ11" s="480">
        <v>0</v>
      </c>
      <c r="AK11" s="480">
        <v>0</v>
      </c>
      <c r="AL11" s="480">
        <v>0</v>
      </c>
      <c r="AM11" s="613">
        <f t="shared" si="8"/>
        <v>0</v>
      </c>
      <c r="AN11" s="480">
        <v>48</v>
      </c>
      <c r="AO11" s="480">
        <v>57</v>
      </c>
      <c r="AP11" s="480">
        <v>0</v>
      </c>
      <c r="AQ11" s="614">
        <v>105</v>
      </c>
      <c r="AR11" s="615"/>
      <c r="AS11" s="615"/>
      <c r="AT11" s="615"/>
      <c r="AU11" s="615"/>
    </row>
    <row r="12" spans="1:47" ht="20.100000000000001" customHeight="1" x14ac:dyDescent="0.2">
      <c r="A12" s="496" t="s">
        <v>136</v>
      </c>
      <c r="B12" s="473" t="s">
        <v>414</v>
      </c>
      <c r="C12" s="473" t="s">
        <v>132</v>
      </c>
      <c r="D12" s="480">
        <v>30</v>
      </c>
      <c r="E12" s="480">
        <v>37</v>
      </c>
      <c r="F12" s="480">
        <v>0</v>
      </c>
      <c r="G12" s="613">
        <f t="shared" si="0"/>
        <v>67</v>
      </c>
      <c r="H12" s="480">
        <v>3</v>
      </c>
      <c r="I12" s="480">
        <v>1</v>
      </c>
      <c r="J12" s="480">
        <v>0</v>
      </c>
      <c r="K12" s="613">
        <f t="shared" si="1"/>
        <v>4</v>
      </c>
      <c r="L12" s="480">
        <v>10</v>
      </c>
      <c r="M12" s="480">
        <v>7</v>
      </c>
      <c r="N12" s="480">
        <v>0</v>
      </c>
      <c r="O12" s="613">
        <f t="shared" si="2"/>
        <v>17</v>
      </c>
      <c r="P12" s="480">
        <v>0</v>
      </c>
      <c r="Q12" s="480">
        <v>0</v>
      </c>
      <c r="R12" s="480">
        <v>0</v>
      </c>
      <c r="S12" s="613">
        <f t="shared" si="3"/>
        <v>0</v>
      </c>
      <c r="T12" s="480">
        <v>19</v>
      </c>
      <c r="U12" s="480">
        <v>31</v>
      </c>
      <c r="V12" s="480">
        <v>0</v>
      </c>
      <c r="W12" s="613">
        <f t="shared" si="4"/>
        <v>50</v>
      </c>
      <c r="X12" s="480">
        <v>1</v>
      </c>
      <c r="Y12" s="480">
        <v>0</v>
      </c>
      <c r="Z12" s="480">
        <v>0</v>
      </c>
      <c r="AA12" s="613">
        <f t="shared" si="5"/>
        <v>1</v>
      </c>
      <c r="AB12" s="480">
        <v>4</v>
      </c>
      <c r="AC12" s="480">
        <v>1</v>
      </c>
      <c r="AD12" s="480">
        <v>0</v>
      </c>
      <c r="AE12" s="613">
        <f t="shared" si="6"/>
        <v>5</v>
      </c>
      <c r="AF12" s="480">
        <v>6</v>
      </c>
      <c r="AG12" s="480">
        <v>15</v>
      </c>
      <c r="AH12" s="480">
        <v>0</v>
      </c>
      <c r="AI12" s="613">
        <f t="shared" si="7"/>
        <v>21</v>
      </c>
      <c r="AJ12" s="480">
        <v>2</v>
      </c>
      <c r="AK12" s="480">
        <v>2</v>
      </c>
      <c r="AL12" s="480">
        <v>0</v>
      </c>
      <c r="AM12" s="613">
        <f t="shared" si="8"/>
        <v>4</v>
      </c>
      <c r="AN12" s="480">
        <v>75</v>
      </c>
      <c r="AO12" s="480">
        <v>94</v>
      </c>
      <c r="AP12" s="480">
        <v>0</v>
      </c>
      <c r="AQ12" s="614">
        <v>169</v>
      </c>
      <c r="AR12" s="615"/>
      <c r="AS12" s="615"/>
      <c r="AT12" s="615"/>
      <c r="AU12" s="615"/>
    </row>
    <row r="13" spans="1:47" ht="20.100000000000001" customHeight="1" x14ac:dyDescent="0.2">
      <c r="A13" s="496" t="s">
        <v>136</v>
      </c>
      <c r="B13" s="473" t="s">
        <v>415</v>
      </c>
      <c r="C13" s="473" t="s">
        <v>132</v>
      </c>
      <c r="D13" s="480">
        <v>24</v>
      </c>
      <c r="E13" s="480">
        <v>14</v>
      </c>
      <c r="F13" s="480">
        <v>0</v>
      </c>
      <c r="G13" s="613">
        <f t="shared" si="0"/>
        <v>38</v>
      </c>
      <c r="H13" s="480">
        <v>2</v>
      </c>
      <c r="I13" s="480">
        <v>4</v>
      </c>
      <c r="J13" s="480">
        <v>0</v>
      </c>
      <c r="K13" s="613">
        <f t="shared" si="1"/>
        <v>6</v>
      </c>
      <c r="L13" s="480">
        <v>16</v>
      </c>
      <c r="M13" s="480">
        <v>13</v>
      </c>
      <c r="N13" s="480">
        <v>0</v>
      </c>
      <c r="O13" s="613">
        <f t="shared" si="2"/>
        <v>29</v>
      </c>
      <c r="P13" s="480">
        <v>2</v>
      </c>
      <c r="Q13" s="480">
        <v>0</v>
      </c>
      <c r="R13" s="480">
        <v>0</v>
      </c>
      <c r="S13" s="613">
        <f t="shared" si="3"/>
        <v>2</v>
      </c>
      <c r="T13" s="480">
        <v>23</v>
      </c>
      <c r="U13" s="480">
        <v>22</v>
      </c>
      <c r="V13" s="480">
        <v>0</v>
      </c>
      <c r="W13" s="613">
        <f t="shared" si="4"/>
        <v>45</v>
      </c>
      <c r="X13" s="480">
        <v>0</v>
      </c>
      <c r="Y13" s="480">
        <v>1</v>
      </c>
      <c r="Z13" s="480">
        <v>0</v>
      </c>
      <c r="AA13" s="613">
        <f t="shared" si="5"/>
        <v>1</v>
      </c>
      <c r="AB13" s="480">
        <v>4</v>
      </c>
      <c r="AC13" s="480">
        <v>5</v>
      </c>
      <c r="AD13" s="480">
        <v>0</v>
      </c>
      <c r="AE13" s="613">
        <f t="shared" si="6"/>
        <v>9</v>
      </c>
      <c r="AF13" s="480">
        <v>0</v>
      </c>
      <c r="AG13" s="480">
        <v>0</v>
      </c>
      <c r="AH13" s="480">
        <v>0</v>
      </c>
      <c r="AI13" s="613">
        <f t="shared" si="7"/>
        <v>0</v>
      </c>
      <c r="AJ13" s="480">
        <v>0</v>
      </c>
      <c r="AK13" s="480">
        <v>0</v>
      </c>
      <c r="AL13" s="480">
        <v>0</v>
      </c>
      <c r="AM13" s="613">
        <f t="shared" si="8"/>
        <v>0</v>
      </c>
      <c r="AN13" s="480">
        <v>71</v>
      </c>
      <c r="AO13" s="480">
        <v>59</v>
      </c>
      <c r="AP13" s="480">
        <v>0</v>
      </c>
      <c r="AQ13" s="614">
        <v>130</v>
      </c>
      <c r="AR13" s="615"/>
      <c r="AS13" s="615"/>
      <c r="AT13" s="615"/>
      <c r="AU13" s="615"/>
    </row>
    <row r="14" spans="1:47" ht="20.100000000000001" customHeight="1" x14ac:dyDescent="0.2">
      <c r="A14" s="496" t="s">
        <v>136</v>
      </c>
      <c r="B14" s="473" t="s">
        <v>416</v>
      </c>
      <c r="C14" s="473" t="s">
        <v>132</v>
      </c>
      <c r="D14" s="480">
        <v>11</v>
      </c>
      <c r="E14" s="480">
        <v>7</v>
      </c>
      <c r="F14" s="480">
        <v>0</v>
      </c>
      <c r="G14" s="613">
        <f t="shared" si="0"/>
        <v>18</v>
      </c>
      <c r="H14" s="480">
        <v>0</v>
      </c>
      <c r="I14" s="480">
        <v>1</v>
      </c>
      <c r="J14" s="480">
        <v>0</v>
      </c>
      <c r="K14" s="613">
        <f t="shared" si="1"/>
        <v>1</v>
      </c>
      <c r="L14" s="480">
        <v>2</v>
      </c>
      <c r="M14" s="480">
        <v>5</v>
      </c>
      <c r="N14" s="480">
        <v>0</v>
      </c>
      <c r="O14" s="613">
        <f t="shared" si="2"/>
        <v>7</v>
      </c>
      <c r="P14" s="480">
        <v>0</v>
      </c>
      <c r="Q14" s="480">
        <v>1</v>
      </c>
      <c r="R14" s="480">
        <v>0</v>
      </c>
      <c r="S14" s="613">
        <f t="shared" si="3"/>
        <v>1</v>
      </c>
      <c r="T14" s="480">
        <v>13</v>
      </c>
      <c r="U14" s="480">
        <v>12</v>
      </c>
      <c r="V14" s="480">
        <v>0</v>
      </c>
      <c r="W14" s="613">
        <f t="shared" si="4"/>
        <v>25</v>
      </c>
      <c r="X14" s="480">
        <v>0</v>
      </c>
      <c r="Y14" s="480">
        <v>0</v>
      </c>
      <c r="Z14" s="480">
        <v>0</v>
      </c>
      <c r="AA14" s="613">
        <f t="shared" si="5"/>
        <v>0</v>
      </c>
      <c r="AB14" s="480">
        <v>6</v>
      </c>
      <c r="AC14" s="480">
        <v>11</v>
      </c>
      <c r="AD14" s="480">
        <v>0</v>
      </c>
      <c r="AE14" s="613">
        <f t="shared" si="6"/>
        <v>17</v>
      </c>
      <c r="AF14" s="480">
        <v>0</v>
      </c>
      <c r="AG14" s="480">
        <v>0</v>
      </c>
      <c r="AH14" s="480">
        <v>0</v>
      </c>
      <c r="AI14" s="613">
        <f t="shared" si="7"/>
        <v>0</v>
      </c>
      <c r="AJ14" s="480">
        <v>1</v>
      </c>
      <c r="AK14" s="480">
        <v>2</v>
      </c>
      <c r="AL14" s="480">
        <v>0</v>
      </c>
      <c r="AM14" s="613">
        <f t="shared" si="8"/>
        <v>3</v>
      </c>
      <c r="AN14" s="480">
        <v>33</v>
      </c>
      <c r="AO14" s="480">
        <v>39</v>
      </c>
      <c r="AP14" s="480">
        <v>0</v>
      </c>
      <c r="AQ14" s="614">
        <v>72</v>
      </c>
      <c r="AR14" s="615"/>
      <c r="AS14" s="615"/>
      <c r="AT14" s="615"/>
      <c r="AU14" s="615"/>
    </row>
    <row r="15" spans="1:47" ht="20.100000000000001" customHeight="1" x14ac:dyDescent="0.2">
      <c r="A15" s="496" t="s">
        <v>158</v>
      </c>
      <c r="B15" s="473" t="s">
        <v>417</v>
      </c>
      <c r="C15" s="473" t="s">
        <v>127</v>
      </c>
      <c r="D15" s="480">
        <v>23</v>
      </c>
      <c r="E15" s="480">
        <v>18</v>
      </c>
      <c r="F15" s="480">
        <v>0</v>
      </c>
      <c r="G15" s="613">
        <f t="shared" si="0"/>
        <v>41</v>
      </c>
      <c r="H15" s="480">
        <v>2</v>
      </c>
      <c r="I15" s="480">
        <v>2</v>
      </c>
      <c r="J15" s="480">
        <v>0</v>
      </c>
      <c r="K15" s="613">
        <f t="shared" si="1"/>
        <v>4</v>
      </c>
      <c r="L15" s="480">
        <v>7</v>
      </c>
      <c r="M15" s="480">
        <v>6</v>
      </c>
      <c r="N15" s="480">
        <v>0</v>
      </c>
      <c r="O15" s="613">
        <f t="shared" si="2"/>
        <v>13</v>
      </c>
      <c r="P15" s="480">
        <v>0</v>
      </c>
      <c r="Q15" s="480">
        <v>0</v>
      </c>
      <c r="R15" s="480">
        <v>0</v>
      </c>
      <c r="S15" s="613">
        <f t="shared" si="3"/>
        <v>0</v>
      </c>
      <c r="T15" s="480">
        <v>8</v>
      </c>
      <c r="U15" s="480">
        <v>14</v>
      </c>
      <c r="V15" s="480">
        <v>0</v>
      </c>
      <c r="W15" s="613">
        <f t="shared" si="4"/>
        <v>22</v>
      </c>
      <c r="X15" s="480">
        <v>0</v>
      </c>
      <c r="Y15" s="480">
        <v>0</v>
      </c>
      <c r="Z15" s="480">
        <v>0</v>
      </c>
      <c r="AA15" s="613">
        <f t="shared" si="5"/>
        <v>0</v>
      </c>
      <c r="AB15" s="480">
        <v>2</v>
      </c>
      <c r="AC15" s="480">
        <v>5</v>
      </c>
      <c r="AD15" s="480">
        <v>0</v>
      </c>
      <c r="AE15" s="613">
        <f t="shared" si="6"/>
        <v>7</v>
      </c>
      <c r="AF15" s="480">
        <v>7</v>
      </c>
      <c r="AG15" s="480">
        <v>19</v>
      </c>
      <c r="AH15" s="480">
        <v>0</v>
      </c>
      <c r="AI15" s="613">
        <f t="shared" si="7"/>
        <v>26</v>
      </c>
      <c r="AJ15" s="480">
        <v>4</v>
      </c>
      <c r="AK15" s="480">
        <v>2</v>
      </c>
      <c r="AL15" s="480">
        <v>0</v>
      </c>
      <c r="AM15" s="613">
        <f t="shared" si="8"/>
        <v>6</v>
      </c>
      <c r="AN15" s="480">
        <v>53</v>
      </c>
      <c r="AO15" s="480">
        <v>66</v>
      </c>
      <c r="AP15" s="480">
        <v>0</v>
      </c>
      <c r="AQ15" s="614">
        <v>119</v>
      </c>
      <c r="AR15" s="615"/>
      <c r="AS15" s="615"/>
      <c r="AT15" s="615"/>
      <c r="AU15" s="615"/>
    </row>
    <row r="16" spans="1:47" ht="20.100000000000001" customHeight="1" x14ac:dyDescent="0.2">
      <c r="A16" s="496" t="s">
        <v>162</v>
      </c>
      <c r="B16" s="473" t="s">
        <v>418</v>
      </c>
      <c r="C16" s="473" t="s">
        <v>127</v>
      </c>
      <c r="D16" s="480">
        <v>10</v>
      </c>
      <c r="E16" s="480">
        <v>13</v>
      </c>
      <c r="F16" s="480">
        <v>0</v>
      </c>
      <c r="G16" s="613">
        <f t="shared" si="0"/>
        <v>23</v>
      </c>
      <c r="H16" s="480">
        <v>3</v>
      </c>
      <c r="I16" s="480">
        <v>1</v>
      </c>
      <c r="J16" s="480">
        <v>0</v>
      </c>
      <c r="K16" s="613">
        <f t="shared" si="1"/>
        <v>4</v>
      </c>
      <c r="L16" s="480">
        <v>4</v>
      </c>
      <c r="M16" s="480">
        <v>5</v>
      </c>
      <c r="N16" s="480">
        <v>0</v>
      </c>
      <c r="O16" s="613">
        <f t="shared" si="2"/>
        <v>9</v>
      </c>
      <c r="P16" s="480">
        <v>1</v>
      </c>
      <c r="Q16" s="480">
        <v>0</v>
      </c>
      <c r="R16" s="480">
        <v>0</v>
      </c>
      <c r="S16" s="613">
        <f t="shared" si="3"/>
        <v>1</v>
      </c>
      <c r="T16" s="480">
        <v>5</v>
      </c>
      <c r="U16" s="480">
        <v>5</v>
      </c>
      <c r="V16" s="480">
        <v>0</v>
      </c>
      <c r="W16" s="613">
        <f t="shared" si="4"/>
        <v>10</v>
      </c>
      <c r="X16" s="480">
        <v>0</v>
      </c>
      <c r="Y16" s="480">
        <v>0</v>
      </c>
      <c r="Z16" s="480">
        <v>0</v>
      </c>
      <c r="AA16" s="613">
        <f t="shared" si="5"/>
        <v>0</v>
      </c>
      <c r="AB16" s="480">
        <v>0</v>
      </c>
      <c r="AC16" s="480">
        <v>0</v>
      </c>
      <c r="AD16" s="480">
        <v>0</v>
      </c>
      <c r="AE16" s="613">
        <f t="shared" si="6"/>
        <v>0</v>
      </c>
      <c r="AF16" s="480">
        <v>0</v>
      </c>
      <c r="AG16" s="480">
        <v>0</v>
      </c>
      <c r="AH16" s="480">
        <v>0</v>
      </c>
      <c r="AI16" s="613">
        <f t="shared" si="7"/>
        <v>0</v>
      </c>
      <c r="AJ16" s="480">
        <v>1</v>
      </c>
      <c r="AK16" s="480">
        <v>1</v>
      </c>
      <c r="AL16" s="480">
        <v>0</v>
      </c>
      <c r="AM16" s="613">
        <f t="shared" si="8"/>
        <v>2</v>
      </c>
      <c r="AN16" s="480">
        <v>24</v>
      </c>
      <c r="AO16" s="480">
        <v>25</v>
      </c>
      <c r="AP16" s="480">
        <v>0</v>
      </c>
      <c r="AQ16" s="614">
        <v>49</v>
      </c>
      <c r="AR16" s="615"/>
      <c r="AS16" s="615"/>
      <c r="AT16" s="615"/>
      <c r="AU16" s="615"/>
    </row>
    <row r="17" spans="1:47" ht="20.100000000000001" customHeight="1" x14ac:dyDescent="0.2">
      <c r="A17" s="496" t="s">
        <v>166</v>
      </c>
      <c r="B17" s="473" t="s">
        <v>419</v>
      </c>
      <c r="C17" s="473" t="s">
        <v>132</v>
      </c>
      <c r="D17" s="480">
        <v>2</v>
      </c>
      <c r="E17" s="480">
        <v>5</v>
      </c>
      <c r="F17" s="480">
        <v>0</v>
      </c>
      <c r="G17" s="613">
        <f t="shared" si="0"/>
        <v>7</v>
      </c>
      <c r="H17" s="480">
        <v>12</v>
      </c>
      <c r="I17" s="480">
        <v>30</v>
      </c>
      <c r="J17" s="480">
        <v>0</v>
      </c>
      <c r="K17" s="613">
        <f t="shared" si="1"/>
        <v>42</v>
      </c>
      <c r="L17" s="480">
        <v>1</v>
      </c>
      <c r="M17" s="480">
        <v>4</v>
      </c>
      <c r="N17" s="480">
        <v>0</v>
      </c>
      <c r="O17" s="613">
        <f t="shared" si="2"/>
        <v>5</v>
      </c>
      <c r="P17" s="480">
        <v>0</v>
      </c>
      <c r="Q17" s="480">
        <v>0</v>
      </c>
      <c r="R17" s="480">
        <v>0</v>
      </c>
      <c r="S17" s="613">
        <f t="shared" si="3"/>
        <v>0</v>
      </c>
      <c r="T17" s="480">
        <v>8</v>
      </c>
      <c r="U17" s="480">
        <v>8</v>
      </c>
      <c r="V17" s="480">
        <v>0</v>
      </c>
      <c r="W17" s="613">
        <f t="shared" si="4"/>
        <v>16</v>
      </c>
      <c r="X17" s="480">
        <v>0</v>
      </c>
      <c r="Y17" s="480">
        <v>0</v>
      </c>
      <c r="Z17" s="480">
        <v>0</v>
      </c>
      <c r="AA17" s="613">
        <f t="shared" si="5"/>
        <v>0</v>
      </c>
      <c r="AB17" s="480">
        <v>1</v>
      </c>
      <c r="AC17" s="480">
        <v>2</v>
      </c>
      <c r="AD17" s="480">
        <v>0</v>
      </c>
      <c r="AE17" s="613">
        <f t="shared" si="6"/>
        <v>3</v>
      </c>
      <c r="AF17" s="480">
        <v>0</v>
      </c>
      <c r="AG17" s="480">
        <v>0</v>
      </c>
      <c r="AH17" s="480">
        <v>0</v>
      </c>
      <c r="AI17" s="613">
        <f t="shared" si="7"/>
        <v>0</v>
      </c>
      <c r="AJ17" s="480">
        <v>0</v>
      </c>
      <c r="AK17" s="480">
        <v>0</v>
      </c>
      <c r="AL17" s="480">
        <v>0</v>
      </c>
      <c r="AM17" s="613">
        <f t="shared" si="8"/>
        <v>0</v>
      </c>
      <c r="AN17" s="480">
        <v>24</v>
      </c>
      <c r="AO17" s="480">
        <v>49</v>
      </c>
      <c r="AP17" s="480">
        <v>0</v>
      </c>
      <c r="AQ17" s="614">
        <v>73</v>
      </c>
      <c r="AR17" s="615"/>
      <c r="AS17" s="615"/>
      <c r="AT17" s="615"/>
      <c r="AU17" s="615"/>
    </row>
    <row r="18" spans="1:47" ht="20.100000000000001" customHeight="1" x14ac:dyDescent="0.2">
      <c r="A18" s="496" t="s">
        <v>171</v>
      </c>
      <c r="B18" s="473" t="s">
        <v>420</v>
      </c>
      <c r="C18" s="473" t="s">
        <v>127</v>
      </c>
      <c r="D18" s="480">
        <v>22</v>
      </c>
      <c r="E18" s="480">
        <v>24</v>
      </c>
      <c r="F18" s="480">
        <v>0</v>
      </c>
      <c r="G18" s="613">
        <f t="shared" si="0"/>
        <v>46</v>
      </c>
      <c r="H18" s="480">
        <v>0</v>
      </c>
      <c r="I18" s="480">
        <v>3</v>
      </c>
      <c r="J18" s="480">
        <v>0</v>
      </c>
      <c r="K18" s="613">
        <f t="shared" si="1"/>
        <v>3</v>
      </c>
      <c r="L18" s="480">
        <v>1</v>
      </c>
      <c r="M18" s="480">
        <v>20</v>
      </c>
      <c r="N18" s="480">
        <v>0</v>
      </c>
      <c r="O18" s="613">
        <f t="shared" si="2"/>
        <v>21</v>
      </c>
      <c r="P18" s="480">
        <v>0</v>
      </c>
      <c r="Q18" s="480">
        <v>0</v>
      </c>
      <c r="R18" s="480">
        <v>0</v>
      </c>
      <c r="S18" s="613">
        <f t="shared" si="3"/>
        <v>0</v>
      </c>
      <c r="T18" s="480">
        <v>7</v>
      </c>
      <c r="U18" s="480">
        <v>8</v>
      </c>
      <c r="V18" s="480">
        <v>0</v>
      </c>
      <c r="W18" s="613">
        <f t="shared" si="4"/>
        <v>15</v>
      </c>
      <c r="X18" s="480">
        <v>0</v>
      </c>
      <c r="Y18" s="480">
        <v>1</v>
      </c>
      <c r="Z18" s="480">
        <v>0</v>
      </c>
      <c r="AA18" s="613">
        <f t="shared" si="5"/>
        <v>1</v>
      </c>
      <c r="AB18" s="480">
        <v>1</v>
      </c>
      <c r="AC18" s="480">
        <v>1</v>
      </c>
      <c r="AD18" s="480">
        <v>0</v>
      </c>
      <c r="AE18" s="613">
        <f t="shared" si="6"/>
        <v>2</v>
      </c>
      <c r="AF18" s="480">
        <v>0</v>
      </c>
      <c r="AG18" s="480">
        <v>0</v>
      </c>
      <c r="AH18" s="480">
        <v>0</v>
      </c>
      <c r="AI18" s="613">
        <f t="shared" si="7"/>
        <v>0</v>
      </c>
      <c r="AJ18" s="480">
        <v>0</v>
      </c>
      <c r="AK18" s="480">
        <v>0</v>
      </c>
      <c r="AL18" s="480">
        <v>0</v>
      </c>
      <c r="AM18" s="613">
        <f t="shared" si="8"/>
        <v>0</v>
      </c>
      <c r="AN18" s="480">
        <v>31</v>
      </c>
      <c r="AO18" s="480">
        <v>57</v>
      </c>
      <c r="AP18" s="480">
        <v>0</v>
      </c>
      <c r="AQ18" s="614">
        <v>88</v>
      </c>
      <c r="AR18" s="615"/>
      <c r="AS18" s="615"/>
      <c r="AT18" s="615"/>
      <c r="AU18" s="615"/>
    </row>
    <row r="19" spans="1:47" ht="20.100000000000001" customHeight="1" x14ac:dyDescent="0.2">
      <c r="A19" s="496" t="s">
        <v>171</v>
      </c>
      <c r="B19" s="473" t="s">
        <v>421</v>
      </c>
      <c r="C19" s="473" t="s">
        <v>132</v>
      </c>
      <c r="D19" s="480">
        <v>20</v>
      </c>
      <c r="E19" s="480">
        <v>23</v>
      </c>
      <c r="F19" s="480">
        <v>0</v>
      </c>
      <c r="G19" s="613">
        <f t="shared" si="0"/>
        <v>43</v>
      </c>
      <c r="H19" s="480">
        <v>1</v>
      </c>
      <c r="I19" s="480">
        <v>3</v>
      </c>
      <c r="J19" s="480">
        <v>0</v>
      </c>
      <c r="K19" s="613">
        <f t="shared" si="1"/>
        <v>4</v>
      </c>
      <c r="L19" s="480">
        <v>14</v>
      </c>
      <c r="M19" s="480">
        <v>28</v>
      </c>
      <c r="N19" s="480">
        <v>0</v>
      </c>
      <c r="O19" s="613">
        <f t="shared" si="2"/>
        <v>42</v>
      </c>
      <c r="P19" s="480">
        <v>0</v>
      </c>
      <c r="Q19" s="480">
        <v>0</v>
      </c>
      <c r="R19" s="480">
        <v>0</v>
      </c>
      <c r="S19" s="613">
        <f t="shared" si="3"/>
        <v>0</v>
      </c>
      <c r="T19" s="480">
        <v>8</v>
      </c>
      <c r="U19" s="480">
        <v>9</v>
      </c>
      <c r="V19" s="480">
        <v>0</v>
      </c>
      <c r="W19" s="613">
        <f t="shared" si="4"/>
        <v>17</v>
      </c>
      <c r="X19" s="480">
        <v>0</v>
      </c>
      <c r="Y19" s="480">
        <v>0</v>
      </c>
      <c r="Z19" s="480">
        <v>0</v>
      </c>
      <c r="AA19" s="613">
        <f t="shared" si="5"/>
        <v>0</v>
      </c>
      <c r="AB19" s="480">
        <v>2</v>
      </c>
      <c r="AC19" s="480">
        <v>4</v>
      </c>
      <c r="AD19" s="480">
        <v>0</v>
      </c>
      <c r="AE19" s="613">
        <f t="shared" si="6"/>
        <v>6</v>
      </c>
      <c r="AF19" s="480">
        <v>3</v>
      </c>
      <c r="AG19" s="480">
        <v>5</v>
      </c>
      <c r="AH19" s="480">
        <v>0</v>
      </c>
      <c r="AI19" s="613">
        <f t="shared" si="7"/>
        <v>8</v>
      </c>
      <c r="AJ19" s="480">
        <v>2</v>
      </c>
      <c r="AK19" s="480">
        <v>2</v>
      </c>
      <c r="AL19" s="480">
        <v>0</v>
      </c>
      <c r="AM19" s="613">
        <f t="shared" si="8"/>
        <v>4</v>
      </c>
      <c r="AN19" s="480">
        <v>50</v>
      </c>
      <c r="AO19" s="480">
        <v>74</v>
      </c>
      <c r="AP19" s="480">
        <v>0</v>
      </c>
      <c r="AQ19" s="614">
        <v>124</v>
      </c>
      <c r="AR19" s="615"/>
      <c r="AS19" s="615"/>
      <c r="AT19" s="615"/>
      <c r="AU19" s="615"/>
    </row>
    <row r="20" spans="1:47" ht="20.100000000000001" customHeight="1" x14ac:dyDescent="0.2">
      <c r="A20" s="496" t="s">
        <v>171</v>
      </c>
      <c r="B20" s="473" t="s">
        <v>422</v>
      </c>
      <c r="C20" s="473" t="s">
        <v>132</v>
      </c>
      <c r="D20" s="480">
        <v>34</v>
      </c>
      <c r="E20" s="480">
        <v>20</v>
      </c>
      <c r="F20" s="480">
        <v>0</v>
      </c>
      <c r="G20" s="613">
        <f t="shared" si="0"/>
        <v>54</v>
      </c>
      <c r="H20" s="480">
        <v>1</v>
      </c>
      <c r="I20" s="480">
        <v>2</v>
      </c>
      <c r="J20" s="480">
        <v>0</v>
      </c>
      <c r="K20" s="613">
        <f t="shared" si="1"/>
        <v>3</v>
      </c>
      <c r="L20" s="480">
        <v>2</v>
      </c>
      <c r="M20" s="480">
        <v>5</v>
      </c>
      <c r="N20" s="480">
        <v>0</v>
      </c>
      <c r="O20" s="613">
        <f t="shared" si="2"/>
        <v>7</v>
      </c>
      <c r="P20" s="480">
        <v>0</v>
      </c>
      <c r="Q20" s="480">
        <v>0</v>
      </c>
      <c r="R20" s="480">
        <v>0</v>
      </c>
      <c r="S20" s="613">
        <f t="shared" si="3"/>
        <v>0</v>
      </c>
      <c r="T20" s="480">
        <v>15</v>
      </c>
      <c r="U20" s="480">
        <v>20</v>
      </c>
      <c r="V20" s="480">
        <v>0</v>
      </c>
      <c r="W20" s="613">
        <f t="shared" si="4"/>
        <v>35</v>
      </c>
      <c r="X20" s="480">
        <v>0</v>
      </c>
      <c r="Y20" s="480">
        <v>1</v>
      </c>
      <c r="Z20" s="480">
        <v>0</v>
      </c>
      <c r="AA20" s="613">
        <f t="shared" si="5"/>
        <v>1</v>
      </c>
      <c r="AB20" s="480">
        <v>1</v>
      </c>
      <c r="AC20" s="480">
        <v>1</v>
      </c>
      <c r="AD20" s="480">
        <v>0</v>
      </c>
      <c r="AE20" s="613">
        <f t="shared" si="6"/>
        <v>2</v>
      </c>
      <c r="AF20" s="480">
        <v>0</v>
      </c>
      <c r="AG20" s="480">
        <v>0</v>
      </c>
      <c r="AH20" s="480">
        <v>0</v>
      </c>
      <c r="AI20" s="613">
        <f t="shared" si="7"/>
        <v>0</v>
      </c>
      <c r="AJ20" s="480">
        <v>0</v>
      </c>
      <c r="AK20" s="480">
        <v>0</v>
      </c>
      <c r="AL20" s="480">
        <v>0</v>
      </c>
      <c r="AM20" s="613">
        <f t="shared" si="8"/>
        <v>0</v>
      </c>
      <c r="AN20" s="480">
        <v>53</v>
      </c>
      <c r="AO20" s="480">
        <v>49</v>
      </c>
      <c r="AP20" s="480">
        <v>0</v>
      </c>
      <c r="AQ20" s="614">
        <v>102</v>
      </c>
      <c r="AR20" s="615"/>
      <c r="AS20" s="615"/>
      <c r="AT20" s="615"/>
      <c r="AU20" s="615"/>
    </row>
    <row r="21" spans="1:47" ht="20.100000000000001" customHeight="1" x14ac:dyDescent="0.2">
      <c r="A21" s="496" t="s">
        <v>177</v>
      </c>
      <c r="B21" s="473" t="s">
        <v>423</v>
      </c>
      <c r="C21" s="473" t="s">
        <v>127</v>
      </c>
      <c r="D21" s="480">
        <v>30</v>
      </c>
      <c r="E21" s="480">
        <v>24</v>
      </c>
      <c r="F21" s="480">
        <v>0</v>
      </c>
      <c r="G21" s="613">
        <f t="shared" si="0"/>
        <v>54</v>
      </c>
      <c r="H21" s="480">
        <v>0</v>
      </c>
      <c r="I21" s="480">
        <v>3</v>
      </c>
      <c r="J21" s="480">
        <v>0</v>
      </c>
      <c r="K21" s="613">
        <f t="shared" si="1"/>
        <v>3</v>
      </c>
      <c r="L21" s="480">
        <v>3</v>
      </c>
      <c r="M21" s="480">
        <v>1</v>
      </c>
      <c r="N21" s="480">
        <v>0</v>
      </c>
      <c r="O21" s="613">
        <f t="shared" si="2"/>
        <v>4</v>
      </c>
      <c r="P21" s="480">
        <v>2</v>
      </c>
      <c r="Q21" s="480">
        <v>0</v>
      </c>
      <c r="R21" s="480">
        <v>0</v>
      </c>
      <c r="S21" s="613">
        <f t="shared" si="3"/>
        <v>2</v>
      </c>
      <c r="T21" s="480">
        <v>7</v>
      </c>
      <c r="U21" s="480">
        <v>13</v>
      </c>
      <c r="V21" s="480">
        <v>0</v>
      </c>
      <c r="W21" s="613">
        <f t="shared" si="4"/>
        <v>20</v>
      </c>
      <c r="X21" s="480">
        <v>0</v>
      </c>
      <c r="Y21" s="480">
        <v>0</v>
      </c>
      <c r="Z21" s="480">
        <v>0</v>
      </c>
      <c r="AA21" s="613">
        <f t="shared" si="5"/>
        <v>0</v>
      </c>
      <c r="AB21" s="480">
        <v>0</v>
      </c>
      <c r="AC21" s="480">
        <v>1</v>
      </c>
      <c r="AD21" s="480">
        <v>0</v>
      </c>
      <c r="AE21" s="613">
        <f t="shared" si="6"/>
        <v>1</v>
      </c>
      <c r="AF21" s="480">
        <v>0</v>
      </c>
      <c r="AG21" s="480">
        <v>0</v>
      </c>
      <c r="AH21" s="480">
        <v>0</v>
      </c>
      <c r="AI21" s="613">
        <f t="shared" si="7"/>
        <v>0</v>
      </c>
      <c r="AJ21" s="480">
        <v>0</v>
      </c>
      <c r="AK21" s="480">
        <v>4</v>
      </c>
      <c r="AL21" s="480">
        <v>1</v>
      </c>
      <c r="AM21" s="613">
        <f t="shared" si="8"/>
        <v>5</v>
      </c>
      <c r="AN21" s="480">
        <v>42</v>
      </c>
      <c r="AO21" s="480">
        <v>46</v>
      </c>
      <c r="AP21" s="480">
        <v>1</v>
      </c>
      <c r="AQ21" s="614">
        <v>89</v>
      </c>
      <c r="AR21" s="615"/>
      <c r="AS21" s="615"/>
      <c r="AT21" s="615"/>
      <c r="AU21" s="615"/>
    </row>
    <row r="22" spans="1:47" ht="20.100000000000001" customHeight="1" x14ac:dyDescent="0.2">
      <c r="A22" s="496" t="s">
        <v>181</v>
      </c>
      <c r="B22" s="473" t="s">
        <v>424</v>
      </c>
      <c r="C22" s="473" t="s">
        <v>127</v>
      </c>
      <c r="D22" s="480">
        <v>24</v>
      </c>
      <c r="E22" s="480">
        <v>18</v>
      </c>
      <c r="F22" s="480">
        <v>0</v>
      </c>
      <c r="G22" s="613">
        <f t="shared" si="0"/>
        <v>42</v>
      </c>
      <c r="H22" s="480">
        <v>0</v>
      </c>
      <c r="I22" s="480">
        <v>3</v>
      </c>
      <c r="J22" s="480">
        <v>0</v>
      </c>
      <c r="K22" s="613">
        <f t="shared" si="1"/>
        <v>3</v>
      </c>
      <c r="L22" s="480">
        <v>0</v>
      </c>
      <c r="M22" s="480">
        <v>0</v>
      </c>
      <c r="N22" s="480">
        <v>0</v>
      </c>
      <c r="O22" s="613">
        <f t="shared" si="2"/>
        <v>0</v>
      </c>
      <c r="P22" s="480">
        <v>0</v>
      </c>
      <c r="Q22" s="480">
        <v>0</v>
      </c>
      <c r="R22" s="480">
        <v>0</v>
      </c>
      <c r="S22" s="613">
        <f t="shared" si="3"/>
        <v>0</v>
      </c>
      <c r="T22" s="480">
        <v>3</v>
      </c>
      <c r="U22" s="480">
        <v>2</v>
      </c>
      <c r="V22" s="480">
        <v>0</v>
      </c>
      <c r="W22" s="613">
        <f t="shared" si="4"/>
        <v>5</v>
      </c>
      <c r="X22" s="480">
        <v>0</v>
      </c>
      <c r="Y22" s="480">
        <v>0</v>
      </c>
      <c r="Z22" s="480">
        <v>0</v>
      </c>
      <c r="AA22" s="613">
        <f t="shared" si="5"/>
        <v>0</v>
      </c>
      <c r="AB22" s="480">
        <v>0</v>
      </c>
      <c r="AC22" s="480">
        <v>0</v>
      </c>
      <c r="AD22" s="480">
        <v>0</v>
      </c>
      <c r="AE22" s="613">
        <f t="shared" si="6"/>
        <v>0</v>
      </c>
      <c r="AF22" s="480">
        <v>1</v>
      </c>
      <c r="AG22" s="480">
        <v>2</v>
      </c>
      <c r="AH22" s="480">
        <v>0</v>
      </c>
      <c r="AI22" s="613">
        <f t="shared" si="7"/>
        <v>3</v>
      </c>
      <c r="AJ22" s="480">
        <v>1</v>
      </c>
      <c r="AK22" s="480">
        <v>1</v>
      </c>
      <c r="AL22" s="480">
        <v>0</v>
      </c>
      <c r="AM22" s="613">
        <f t="shared" si="8"/>
        <v>2</v>
      </c>
      <c r="AN22" s="480">
        <v>29</v>
      </c>
      <c r="AO22" s="480">
        <v>26</v>
      </c>
      <c r="AP22" s="480">
        <v>0</v>
      </c>
      <c r="AQ22" s="614">
        <v>55</v>
      </c>
      <c r="AR22" s="615"/>
      <c r="AS22" s="615"/>
      <c r="AT22" s="615"/>
      <c r="AU22" s="615"/>
    </row>
    <row r="23" spans="1:47" ht="20.100000000000001" customHeight="1" x14ac:dyDescent="0.2">
      <c r="A23" s="496" t="s">
        <v>181</v>
      </c>
      <c r="B23" s="473" t="s">
        <v>425</v>
      </c>
      <c r="C23" s="473" t="s">
        <v>127</v>
      </c>
      <c r="D23" s="480">
        <v>27</v>
      </c>
      <c r="E23" s="480">
        <v>26</v>
      </c>
      <c r="F23" s="480">
        <v>0</v>
      </c>
      <c r="G23" s="613">
        <f t="shared" si="0"/>
        <v>53</v>
      </c>
      <c r="H23" s="480">
        <v>5</v>
      </c>
      <c r="I23" s="480">
        <v>3</v>
      </c>
      <c r="J23" s="480">
        <v>0</v>
      </c>
      <c r="K23" s="613">
        <f t="shared" si="1"/>
        <v>8</v>
      </c>
      <c r="L23" s="480">
        <v>2</v>
      </c>
      <c r="M23" s="480">
        <v>10</v>
      </c>
      <c r="N23" s="480">
        <v>0</v>
      </c>
      <c r="O23" s="613">
        <f t="shared" si="2"/>
        <v>12</v>
      </c>
      <c r="P23" s="480">
        <v>0</v>
      </c>
      <c r="Q23" s="480">
        <v>0</v>
      </c>
      <c r="R23" s="480">
        <v>0</v>
      </c>
      <c r="S23" s="613">
        <f t="shared" si="3"/>
        <v>0</v>
      </c>
      <c r="T23" s="480">
        <v>8</v>
      </c>
      <c r="U23" s="480">
        <v>33</v>
      </c>
      <c r="V23" s="480">
        <v>0</v>
      </c>
      <c r="W23" s="613">
        <f t="shared" si="4"/>
        <v>41</v>
      </c>
      <c r="X23" s="480">
        <v>0</v>
      </c>
      <c r="Y23" s="480">
        <v>0</v>
      </c>
      <c r="Z23" s="480">
        <v>0</v>
      </c>
      <c r="AA23" s="613">
        <f t="shared" si="5"/>
        <v>0</v>
      </c>
      <c r="AB23" s="480">
        <v>2</v>
      </c>
      <c r="AC23" s="480">
        <v>1</v>
      </c>
      <c r="AD23" s="480">
        <v>0</v>
      </c>
      <c r="AE23" s="613">
        <f t="shared" si="6"/>
        <v>3</v>
      </c>
      <c r="AF23" s="480">
        <v>0</v>
      </c>
      <c r="AG23" s="480">
        <v>0</v>
      </c>
      <c r="AH23" s="480">
        <v>0</v>
      </c>
      <c r="AI23" s="613">
        <f t="shared" si="7"/>
        <v>0</v>
      </c>
      <c r="AJ23" s="480">
        <v>1</v>
      </c>
      <c r="AK23" s="480">
        <v>1</v>
      </c>
      <c r="AL23" s="480">
        <v>0</v>
      </c>
      <c r="AM23" s="613">
        <f t="shared" si="8"/>
        <v>2</v>
      </c>
      <c r="AN23" s="480">
        <v>45</v>
      </c>
      <c r="AO23" s="480">
        <v>74</v>
      </c>
      <c r="AP23" s="480">
        <v>0</v>
      </c>
      <c r="AQ23" s="614">
        <v>119</v>
      </c>
      <c r="AR23" s="615"/>
      <c r="AS23" s="615"/>
      <c r="AT23" s="615"/>
      <c r="AU23" s="615"/>
    </row>
    <row r="24" spans="1:47" ht="20.100000000000001" customHeight="1" x14ac:dyDescent="0.2">
      <c r="A24" s="496" t="s">
        <v>181</v>
      </c>
      <c r="B24" s="473" t="s">
        <v>426</v>
      </c>
      <c r="C24" s="473" t="s">
        <v>132</v>
      </c>
      <c r="D24" s="480">
        <v>36</v>
      </c>
      <c r="E24" s="480">
        <v>29</v>
      </c>
      <c r="F24" s="480">
        <v>0</v>
      </c>
      <c r="G24" s="613">
        <f t="shared" si="0"/>
        <v>65</v>
      </c>
      <c r="H24" s="480">
        <v>2</v>
      </c>
      <c r="I24" s="480">
        <v>1</v>
      </c>
      <c r="J24" s="480">
        <v>0</v>
      </c>
      <c r="K24" s="613">
        <f t="shared" si="1"/>
        <v>3</v>
      </c>
      <c r="L24" s="480">
        <v>2</v>
      </c>
      <c r="M24" s="480">
        <v>2</v>
      </c>
      <c r="N24" s="480">
        <v>0</v>
      </c>
      <c r="O24" s="613">
        <f t="shared" si="2"/>
        <v>4</v>
      </c>
      <c r="P24" s="480">
        <v>0</v>
      </c>
      <c r="Q24" s="480">
        <v>0</v>
      </c>
      <c r="R24" s="480">
        <v>0</v>
      </c>
      <c r="S24" s="613">
        <f t="shared" si="3"/>
        <v>0</v>
      </c>
      <c r="T24" s="480">
        <v>23</v>
      </c>
      <c r="U24" s="480">
        <v>24</v>
      </c>
      <c r="V24" s="480">
        <v>0</v>
      </c>
      <c r="W24" s="613">
        <f t="shared" si="4"/>
        <v>47</v>
      </c>
      <c r="X24" s="480">
        <v>0</v>
      </c>
      <c r="Y24" s="480">
        <v>0</v>
      </c>
      <c r="Z24" s="480">
        <v>0</v>
      </c>
      <c r="AA24" s="613">
        <f t="shared" si="5"/>
        <v>0</v>
      </c>
      <c r="AB24" s="480">
        <v>4</v>
      </c>
      <c r="AC24" s="480">
        <v>3</v>
      </c>
      <c r="AD24" s="480">
        <v>0</v>
      </c>
      <c r="AE24" s="613">
        <f t="shared" si="6"/>
        <v>7</v>
      </c>
      <c r="AF24" s="480">
        <v>1</v>
      </c>
      <c r="AG24" s="480">
        <v>1</v>
      </c>
      <c r="AH24" s="480">
        <v>0</v>
      </c>
      <c r="AI24" s="613">
        <f t="shared" si="7"/>
        <v>2</v>
      </c>
      <c r="AJ24" s="480">
        <v>1</v>
      </c>
      <c r="AK24" s="480">
        <v>1</v>
      </c>
      <c r="AL24" s="480">
        <v>0</v>
      </c>
      <c r="AM24" s="613">
        <f t="shared" si="8"/>
        <v>2</v>
      </c>
      <c r="AN24" s="480">
        <v>69</v>
      </c>
      <c r="AO24" s="480">
        <v>61</v>
      </c>
      <c r="AP24" s="480">
        <v>0</v>
      </c>
      <c r="AQ24" s="614">
        <v>130</v>
      </c>
      <c r="AR24" s="615"/>
      <c r="AS24" s="615"/>
      <c r="AT24" s="615"/>
      <c r="AU24" s="615"/>
    </row>
    <row r="25" spans="1:47" ht="20.100000000000001" customHeight="1" x14ac:dyDescent="0.2">
      <c r="A25" s="496" t="s">
        <v>188</v>
      </c>
      <c r="B25" s="473" t="s">
        <v>427</v>
      </c>
      <c r="C25" s="473" t="s">
        <v>127</v>
      </c>
      <c r="D25" s="480">
        <v>32</v>
      </c>
      <c r="E25" s="480">
        <v>43</v>
      </c>
      <c r="F25" s="480">
        <v>0</v>
      </c>
      <c r="G25" s="613">
        <f t="shared" si="0"/>
        <v>75</v>
      </c>
      <c r="H25" s="480">
        <v>1</v>
      </c>
      <c r="I25" s="480">
        <v>3</v>
      </c>
      <c r="J25" s="480">
        <v>0</v>
      </c>
      <c r="K25" s="613">
        <f t="shared" si="1"/>
        <v>4</v>
      </c>
      <c r="L25" s="480">
        <v>0</v>
      </c>
      <c r="M25" s="480">
        <v>2</v>
      </c>
      <c r="N25" s="480">
        <v>0</v>
      </c>
      <c r="O25" s="613">
        <f t="shared" si="2"/>
        <v>2</v>
      </c>
      <c r="P25" s="480">
        <v>0</v>
      </c>
      <c r="Q25" s="480">
        <v>0</v>
      </c>
      <c r="R25" s="480">
        <v>0</v>
      </c>
      <c r="S25" s="613">
        <f t="shared" si="3"/>
        <v>0</v>
      </c>
      <c r="T25" s="480">
        <v>12</v>
      </c>
      <c r="U25" s="480">
        <v>23</v>
      </c>
      <c r="V25" s="480">
        <v>0</v>
      </c>
      <c r="W25" s="613">
        <f t="shared" si="4"/>
        <v>35</v>
      </c>
      <c r="X25" s="480">
        <v>0</v>
      </c>
      <c r="Y25" s="480">
        <v>0</v>
      </c>
      <c r="Z25" s="480">
        <v>0</v>
      </c>
      <c r="AA25" s="613">
        <f t="shared" si="5"/>
        <v>0</v>
      </c>
      <c r="AB25" s="480">
        <v>0</v>
      </c>
      <c r="AC25" s="480">
        <v>0</v>
      </c>
      <c r="AD25" s="480">
        <v>0</v>
      </c>
      <c r="AE25" s="613">
        <f t="shared" si="6"/>
        <v>0</v>
      </c>
      <c r="AF25" s="480">
        <v>2</v>
      </c>
      <c r="AG25" s="480">
        <v>0</v>
      </c>
      <c r="AH25" s="480">
        <v>0</v>
      </c>
      <c r="AI25" s="613">
        <f t="shared" si="7"/>
        <v>2</v>
      </c>
      <c r="AJ25" s="480">
        <v>0</v>
      </c>
      <c r="AK25" s="480">
        <v>0</v>
      </c>
      <c r="AL25" s="480">
        <v>0</v>
      </c>
      <c r="AM25" s="613">
        <f t="shared" si="8"/>
        <v>0</v>
      </c>
      <c r="AN25" s="480">
        <v>47</v>
      </c>
      <c r="AO25" s="480">
        <v>71</v>
      </c>
      <c r="AP25" s="480">
        <v>0</v>
      </c>
      <c r="AQ25" s="614">
        <v>118</v>
      </c>
      <c r="AR25" s="615"/>
      <c r="AS25" s="615"/>
      <c r="AT25" s="615"/>
      <c r="AU25" s="615"/>
    </row>
    <row r="26" spans="1:47" ht="20.100000000000001" customHeight="1" x14ac:dyDescent="0.2">
      <c r="A26" s="496" t="s">
        <v>192</v>
      </c>
      <c r="B26" s="473" t="s">
        <v>428</v>
      </c>
      <c r="C26" s="473" t="s">
        <v>127</v>
      </c>
      <c r="D26" s="480">
        <v>34</v>
      </c>
      <c r="E26" s="480">
        <v>26</v>
      </c>
      <c r="F26" s="480">
        <v>0</v>
      </c>
      <c r="G26" s="613">
        <f t="shared" si="0"/>
        <v>60</v>
      </c>
      <c r="H26" s="480">
        <v>2</v>
      </c>
      <c r="I26" s="480">
        <v>2</v>
      </c>
      <c r="J26" s="480">
        <v>0</v>
      </c>
      <c r="K26" s="613">
        <f t="shared" si="1"/>
        <v>4</v>
      </c>
      <c r="L26" s="480">
        <v>3</v>
      </c>
      <c r="M26" s="480">
        <v>1</v>
      </c>
      <c r="N26" s="480">
        <v>0</v>
      </c>
      <c r="O26" s="613">
        <f t="shared" si="2"/>
        <v>4</v>
      </c>
      <c r="P26" s="480">
        <v>1</v>
      </c>
      <c r="Q26" s="480">
        <v>0</v>
      </c>
      <c r="R26" s="480">
        <v>0</v>
      </c>
      <c r="S26" s="613">
        <f t="shared" si="3"/>
        <v>1</v>
      </c>
      <c r="T26" s="480">
        <v>4</v>
      </c>
      <c r="U26" s="480">
        <v>7</v>
      </c>
      <c r="V26" s="480">
        <v>0</v>
      </c>
      <c r="W26" s="613">
        <f t="shared" si="4"/>
        <v>11</v>
      </c>
      <c r="X26" s="480">
        <v>0</v>
      </c>
      <c r="Y26" s="480">
        <v>0</v>
      </c>
      <c r="Z26" s="480">
        <v>0</v>
      </c>
      <c r="AA26" s="613">
        <f t="shared" si="5"/>
        <v>0</v>
      </c>
      <c r="AB26" s="480">
        <v>0</v>
      </c>
      <c r="AC26" s="480">
        <v>0</v>
      </c>
      <c r="AD26" s="480">
        <v>0</v>
      </c>
      <c r="AE26" s="613">
        <f t="shared" si="6"/>
        <v>0</v>
      </c>
      <c r="AF26" s="480">
        <v>0</v>
      </c>
      <c r="AG26" s="480">
        <v>0</v>
      </c>
      <c r="AH26" s="480">
        <v>0</v>
      </c>
      <c r="AI26" s="613">
        <f t="shared" si="7"/>
        <v>0</v>
      </c>
      <c r="AJ26" s="480">
        <v>0</v>
      </c>
      <c r="AK26" s="480">
        <v>0</v>
      </c>
      <c r="AL26" s="480">
        <v>0</v>
      </c>
      <c r="AM26" s="613">
        <f t="shared" si="8"/>
        <v>0</v>
      </c>
      <c r="AN26" s="480">
        <v>44</v>
      </c>
      <c r="AO26" s="480">
        <v>36</v>
      </c>
      <c r="AP26" s="480">
        <v>0</v>
      </c>
      <c r="AQ26" s="614">
        <v>80</v>
      </c>
      <c r="AR26" s="615"/>
      <c r="AS26" s="615"/>
      <c r="AT26" s="615"/>
      <c r="AU26" s="615"/>
    </row>
    <row r="27" spans="1:47" ht="20.100000000000001" customHeight="1" x14ac:dyDescent="0.2">
      <c r="A27" s="496" t="s">
        <v>195</v>
      </c>
      <c r="B27" s="473" t="s">
        <v>429</v>
      </c>
      <c r="C27" s="473" t="s">
        <v>127</v>
      </c>
      <c r="D27" s="480">
        <v>17</v>
      </c>
      <c r="E27" s="480">
        <v>26</v>
      </c>
      <c r="F27" s="480">
        <v>0</v>
      </c>
      <c r="G27" s="613">
        <f t="shared" si="0"/>
        <v>43</v>
      </c>
      <c r="H27" s="480">
        <v>0</v>
      </c>
      <c r="I27" s="480">
        <v>1</v>
      </c>
      <c r="J27" s="480">
        <v>0</v>
      </c>
      <c r="K27" s="613">
        <f t="shared" si="1"/>
        <v>1</v>
      </c>
      <c r="L27" s="480">
        <v>1</v>
      </c>
      <c r="M27" s="480">
        <v>2</v>
      </c>
      <c r="N27" s="480">
        <v>0</v>
      </c>
      <c r="O27" s="613">
        <f t="shared" si="2"/>
        <v>3</v>
      </c>
      <c r="P27" s="480">
        <v>0</v>
      </c>
      <c r="Q27" s="480">
        <v>0</v>
      </c>
      <c r="R27" s="480">
        <v>0</v>
      </c>
      <c r="S27" s="613">
        <f t="shared" si="3"/>
        <v>0</v>
      </c>
      <c r="T27" s="480">
        <v>8</v>
      </c>
      <c r="U27" s="480">
        <v>6</v>
      </c>
      <c r="V27" s="480">
        <v>0</v>
      </c>
      <c r="W27" s="613">
        <f t="shared" si="4"/>
        <v>14</v>
      </c>
      <c r="X27" s="480">
        <v>0</v>
      </c>
      <c r="Y27" s="480">
        <v>0</v>
      </c>
      <c r="Z27" s="480">
        <v>0</v>
      </c>
      <c r="AA27" s="613">
        <f t="shared" si="5"/>
        <v>0</v>
      </c>
      <c r="AB27" s="480">
        <v>0</v>
      </c>
      <c r="AC27" s="480">
        <v>1</v>
      </c>
      <c r="AD27" s="480">
        <v>0</v>
      </c>
      <c r="AE27" s="613">
        <f t="shared" si="6"/>
        <v>1</v>
      </c>
      <c r="AF27" s="480">
        <v>1</v>
      </c>
      <c r="AG27" s="480">
        <v>0</v>
      </c>
      <c r="AH27" s="480">
        <v>0</v>
      </c>
      <c r="AI27" s="613">
        <f t="shared" si="7"/>
        <v>1</v>
      </c>
      <c r="AJ27" s="480">
        <v>0</v>
      </c>
      <c r="AK27" s="480">
        <v>1</v>
      </c>
      <c r="AL27" s="480">
        <v>0</v>
      </c>
      <c r="AM27" s="613">
        <f t="shared" si="8"/>
        <v>1</v>
      </c>
      <c r="AN27" s="480">
        <v>27</v>
      </c>
      <c r="AO27" s="480">
        <v>37</v>
      </c>
      <c r="AP27" s="480">
        <v>0</v>
      </c>
      <c r="AQ27" s="614">
        <v>64</v>
      </c>
      <c r="AR27" s="615"/>
      <c r="AS27" s="615"/>
      <c r="AT27" s="615"/>
      <c r="AU27" s="615"/>
    </row>
    <row r="28" spans="1:47" ht="20.100000000000001" customHeight="1" x14ac:dyDescent="0.2">
      <c r="A28" s="496" t="s">
        <v>195</v>
      </c>
      <c r="B28" s="473" t="s">
        <v>430</v>
      </c>
      <c r="C28" s="473" t="s">
        <v>127</v>
      </c>
      <c r="D28" s="480">
        <v>43</v>
      </c>
      <c r="E28" s="480">
        <v>37</v>
      </c>
      <c r="F28" s="480">
        <v>0</v>
      </c>
      <c r="G28" s="613">
        <f t="shared" si="0"/>
        <v>80</v>
      </c>
      <c r="H28" s="480">
        <v>0</v>
      </c>
      <c r="I28" s="480">
        <v>6</v>
      </c>
      <c r="J28" s="480">
        <v>0</v>
      </c>
      <c r="K28" s="613">
        <f t="shared" si="1"/>
        <v>6</v>
      </c>
      <c r="L28" s="480">
        <v>7</v>
      </c>
      <c r="M28" s="480">
        <v>6</v>
      </c>
      <c r="N28" s="480">
        <v>0</v>
      </c>
      <c r="O28" s="613">
        <f t="shared" si="2"/>
        <v>13</v>
      </c>
      <c r="P28" s="480">
        <v>0</v>
      </c>
      <c r="Q28" s="480">
        <v>0</v>
      </c>
      <c r="R28" s="480">
        <v>0</v>
      </c>
      <c r="S28" s="613">
        <f t="shared" si="3"/>
        <v>0</v>
      </c>
      <c r="T28" s="480">
        <v>3</v>
      </c>
      <c r="U28" s="480">
        <v>5</v>
      </c>
      <c r="V28" s="480">
        <v>0</v>
      </c>
      <c r="W28" s="613">
        <f t="shared" si="4"/>
        <v>8</v>
      </c>
      <c r="X28" s="480">
        <v>0</v>
      </c>
      <c r="Y28" s="480">
        <v>0</v>
      </c>
      <c r="Z28" s="480">
        <v>0</v>
      </c>
      <c r="AA28" s="613">
        <f t="shared" si="5"/>
        <v>0</v>
      </c>
      <c r="AB28" s="480">
        <v>2</v>
      </c>
      <c r="AC28" s="480">
        <v>4</v>
      </c>
      <c r="AD28" s="480">
        <v>0</v>
      </c>
      <c r="AE28" s="613">
        <f t="shared" si="6"/>
        <v>6</v>
      </c>
      <c r="AF28" s="480">
        <v>0</v>
      </c>
      <c r="AG28" s="480">
        <v>2</v>
      </c>
      <c r="AH28" s="480">
        <v>0</v>
      </c>
      <c r="AI28" s="613">
        <f t="shared" si="7"/>
        <v>2</v>
      </c>
      <c r="AJ28" s="480">
        <v>1</v>
      </c>
      <c r="AK28" s="480">
        <v>0</v>
      </c>
      <c r="AL28" s="480">
        <v>0</v>
      </c>
      <c r="AM28" s="613">
        <f t="shared" si="8"/>
        <v>1</v>
      </c>
      <c r="AN28" s="480">
        <v>56</v>
      </c>
      <c r="AO28" s="480">
        <v>60</v>
      </c>
      <c r="AP28" s="480">
        <v>0</v>
      </c>
      <c r="AQ28" s="614">
        <v>116</v>
      </c>
      <c r="AR28" s="615"/>
      <c r="AS28" s="615"/>
      <c r="AT28" s="615"/>
      <c r="AU28" s="615"/>
    </row>
    <row r="29" spans="1:47" ht="20.100000000000001" customHeight="1" x14ac:dyDescent="0.2">
      <c r="A29" s="496" t="s">
        <v>200</v>
      </c>
      <c r="B29" s="473" t="s">
        <v>431</v>
      </c>
      <c r="C29" s="473" t="s">
        <v>127</v>
      </c>
      <c r="D29" s="480">
        <v>25</v>
      </c>
      <c r="E29" s="480">
        <v>28</v>
      </c>
      <c r="F29" s="480">
        <v>0</v>
      </c>
      <c r="G29" s="613">
        <f t="shared" si="0"/>
        <v>53</v>
      </c>
      <c r="H29" s="480">
        <v>0</v>
      </c>
      <c r="I29" s="480">
        <v>3</v>
      </c>
      <c r="J29" s="480">
        <v>0</v>
      </c>
      <c r="K29" s="613">
        <f t="shared" si="1"/>
        <v>3</v>
      </c>
      <c r="L29" s="480">
        <v>1</v>
      </c>
      <c r="M29" s="480">
        <v>3</v>
      </c>
      <c r="N29" s="480">
        <v>0</v>
      </c>
      <c r="O29" s="613">
        <f t="shared" si="2"/>
        <v>4</v>
      </c>
      <c r="P29" s="480">
        <v>0</v>
      </c>
      <c r="Q29" s="480">
        <v>1</v>
      </c>
      <c r="R29" s="480">
        <v>0</v>
      </c>
      <c r="S29" s="613">
        <f t="shared" si="3"/>
        <v>1</v>
      </c>
      <c r="T29" s="480">
        <v>6</v>
      </c>
      <c r="U29" s="480">
        <v>9</v>
      </c>
      <c r="V29" s="480">
        <v>0</v>
      </c>
      <c r="W29" s="613">
        <f t="shared" si="4"/>
        <v>15</v>
      </c>
      <c r="X29" s="480">
        <v>0</v>
      </c>
      <c r="Y29" s="480">
        <v>0</v>
      </c>
      <c r="Z29" s="480">
        <v>0</v>
      </c>
      <c r="AA29" s="613">
        <f t="shared" si="5"/>
        <v>0</v>
      </c>
      <c r="AB29" s="480">
        <v>0</v>
      </c>
      <c r="AC29" s="480">
        <v>0</v>
      </c>
      <c r="AD29" s="480">
        <v>0</v>
      </c>
      <c r="AE29" s="613">
        <f t="shared" si="6"/>
        <v>0</v>
      </c>
      <c r="AF29" s="480">
        <v>0</v>
      </c>
      <c r="AG29" s="480">
        <v>0</v>
      </c>
      <c r="AH29" s="480">
        <v>0</v>
      </c>
      <c r="AI29" s="613">
        <f t="shared" si="7"/>
        <v>0</v>
      </c>
      <c r="AJ29" s="480">
        <v>0</v>
      </c>
      <c r="AK29" s="480">
        <v>0</v>
      </c>
      <c r="AL29" s="480">
        <v>0</v>
      </c>
      <c r="AM29" s="613">
        <f t="shared" si="8"/>
        <v>0</v>
      </c>
      <c r="AN29" s="480">
        <v>32</v>
      </c>
      <c r="AO29" s="480">
        <v>44</v>
      </c>
      <c r="AP29" s="480">
        <v>0</v>
      </c>
      <c r="AQ29" s="614">
        <v>76</v>
      </c>
      <c r="AR29" s="615"/>
      <c r="AS29" s="615"/>
      <c r="AT29" s="615"/>
      <c r="AU29" s="615"/>
    </row>
    <row r="30" spans="1:47" ht="20.100000000000001" customHeight="1" x14ac:dyDescent="0.2">
      <c r="A30" s="496" t="s">
        <v>202</v>
      </c>
      <c r="B30" s="473" t="s">
        <v>514</v>
      </c>
      <c r="C30" s="473" t="s">
        <v>132</v>
      </c>
      <c r="D30" s="480">
        <v>17</v>
      </c>
      <c r="E30" s="480">
        <v>17</v>
      </c>
      <c r="F30" s="480">
        <v>0</v>
      </c>
      <c r="G30" s="613">
        <f t="shared" si="0"/>
        <v>34</v>
      </c>
      <c r="H30" s="480">
        <v>0</v>
      </c>
      <c r="I30" s="480">
        <v>3</v>
      </c>
      <c r="J30" s="480">
        <v>0</v>
      </c>
      <c r="K30" s="613">
        <f t="shared" si="1"/>
        <v>3</v>
      </c>
      <c r="L30" s="480">
        <v>3</v>
      </c>
      <c r="M30" s="480">
        <v>6</v>
      </c>
      <c r="N30" s="480">
        <v>0</v>
      </c>
      <c r="O30" s="613">
        <f t="shared" si="2"/>
        <v>9</v>
      </c>
      <c r="P30" s="480">
        <v>0</v>
      </c>
      <c r="Q30" s="480">
        <v>1</v>
      </c>
      <c r="R30" s="480">
        <v>0</v>
      </c>
      <c r="S30" s="613">
        <f t="shared" si="3"/>
        <v>1</v>
      </c>
      <c r="T30" s="480">
        <v>3</v>
      </c>
      <c r="U30" s="480">
        <v>4</v>
      </c>
      <c r="V30" s="480">
        <v>0</v>
      </c>
      <c r="W30" s="613">
        <f t="shared" si="4"/>
        <v>7</v>
      </c>
      <c r="X30" s="480">
        <v>0</v>
      </c>
      <c r="Y30" s="480">
        <v>1</v>
      </c>
      <c r="Z30" s="480">
        <v>0</v>
      </c>
      <c r="AA30" s="613">
        <f t="shared" si="5"/>
        <v>1</v>
      </c>
      <c r="AB30" s="480">
        <v>2</v>
      </c>
      <c r="AC30" s="480">
        <v>1</v>
      </c>
      <c r="AD30" s="480">
        <v>0</v>
      </c>
      <c r="AE30" s="613">
        <f t="shared" si="6"/>
        <v>3</v>
      </c>
      <c r="AF30" s="480">
        <v>2</v>
      </c>
      <c r="AG30" s="480">
        <v>1</v>
      </c>
      <c r="AH30" s="480">
        <v>0</v>
      </c>
      <c r="AI30" s="613">
        <f t="shared" si="7"/>
        <v>3</v>
      </c>
      <c r="AJ30" s="480">
        <v>1</v>
      </c>
      <c r="AK30" s="480">
        <v>1</v>
      </c>
      <c r="AL30" s="480">
        <v>0</v>
      </c>
      <c r="AM30" s="613">
        <f t="shared" si="8"/>
        <v>2</v>
      </c>
      <c r="AN30" s="480">
        <v>28</v>
      </c>
      <c r="AO30" s="480">
        <v>35</v>
      </c>
      <c r="AP30" s="480">
        <v>0</v>
      </c>
      <c r="AQ30" s="614">
        <v>63</v>
      </c>
      <c r="AR30" s="615"/>
      <c r="AS30" s="615"/>
      <c r="AT30" s="615"/>
      <c r="AU30" s="615"/>
    </row>
    <row r="31" spans="1:47" ht="20.100000000000001" customHeight="1" x14ac:dyDescent="0.2">
      <c r="A31" s="496" t="s">
        <v>205</v>
      </c>
      <c r="B31" s="473" t="s">
        <v>433</v>
      </c>
      <c r="C31" s="473" t="s">
        <v>127</v>
      </c>
      <c r="D31" s="480">
        <v>23</v>
      </c>
      <c r="E31" s="480">
        <v>24</v>
      </c>
      <c r="F31" s="480">
        <v>1</v>
      </c>
      <c r="G31" s="613">
        <f t="shared" si="0"/>
        <v>48</v>
      </c>
      <c r="H31" s="480">
        <v>3</v>
      </c>
      <c r="I31" s="480">
        <v>10</v>
      </c>
      <c r="J31" s="480">
        <v>0</v>
      </c>
      <c r="K31" s="613">
        <f t="shared" si="1"/>
        <v>13</v>
      </c>
      <c r="L31" s="480">
        <v>6</v>
      </c>
      <c r="M31" s="480">
        <v>8</v>
      </c>
      <c r="N31" s="480">
        <v>2</v>
      </c>
      <c r="O31" s="613">
        <f t="shared" si="2"/>
        <v>16</v>
      </c>
      <c r="P31" s="480">
        <v>0</v>
      </c>
      <c r="Q31" s="480">
        <v>0</v>
      </c>
      <c r="R31" s="480">
        <v>0</v>
      </c>
      <c r="S31" s="613">
        <f t="shared" si="3"/>
        <v>0</v>
      </c>
      <c r="T31" s="480">
        <v>26</v>
      </c>
      <c r="U31" s="480">
        <v>12</v>
      </c>
      <c r="V31" s="480">
        <v>0</v>
      </c>
      <c r="W31" s="613">
        <f t="shared" si="4"/>
        <v>38</v>
      </c>
      <c r="X31" s="480">
        <v>0</v>
      </c>
      <c r="Y31" s="480">
        <v>0</v>
      </c>
      <c r="Z31" s="480">
        <v>0</v>
      </c>
      <c r="AA31" s="613">
        <f t="shared" si="5"/>
        <v>0</v>
      </c>
      <c r="AB31" s="480">
        <v>2</v>
      </c>
      <c r="AC31" s="480">
        <v>7</v>
      </c>
      <c r="AD31" s="480">
        <v>0</v>
      </c>
      <c r="AE31" s="613">
        <f t="shared" si="6"/>
        <v>9</v>
      </c>
      <c r="AF31" s="480">
        <v>4</v>
      </c>
      <c r="AG31" s="480">
        <v>3</v>
      </c>
      <c r="AH31" s="480">
        <v>0</v>
      </c>
      <c r="AI31" s="613">
        <f t="shared" si="7"/>
        <v>7</v>
      </c>
      <c r="AJ31" s="480">
        <v>1</v>
      </c>
      <c r="AK31" s="480">
        <v>2</v>
      </c>
      <c r="AL31" s="480">
        <v>0</v>
      </c>
      <c r="AM31" s="613">
        <f t="shared" si="8"/>
        <v>3</v>
      </c>
      <c r="AN31" s="480">
        <v>65</v>
      </c>
      <c r="AO31" s="480">
        <v>66</v>
      </c>
      <c r="AP31" s="480">
        <v>3</v>
      </c>
      <c r="AQ31" s="614">
        <v>134</v>
      </c>
      <c r="AR31" s="615"/>
      <c r="AS31" s="615"/>
      <c r="AT31" s="615"/>
      <c r="AU31" s="615"/>
    </row>
    <row r="32" spans="1:47" ht="20.100000000000001" customHeight="1" x14ac:dyDescent="0.2">
      <c r="A32" s="496" t="s">
        <v>209</v>
      </c>
      <c r="B32" s="473" t="s">
        <v>434</v>
      </c>
      <c r="C32" s="473" t="s">
        <v>132</v>
      </c>
      <c r="D32" s="480">
        <v>8</v>
      </c>
      <c r="E32" s="480">
        <v>10</v>
      </c>
      <c r="F32" s="480">
        <v>0</v>
      </c>
      <c r="G32" s="613">
        <f t="shared" si="0"/>
        <v>18</v>
      </c>
      <c r="H32" s="480">
        <v>0</v>
      </c>
      <c r="I32" s="480">
        <v>0</v>
      </c>
      <c r="J32" s="480">
        <v>0</v>
      </c>
      <c r="K32" s="613">
        <f t="shared" si="1"/>
        <v>0</v>
      </c>
      <c r="L32" s="480">
        <v>3</v>
      </c>
      <c r="M32" s="480">
        <v>3</v>
      </c>
      <c r="N32" s="480">
        <v>0</v>
      </c>
      <c r="O32" s="613">
        <f t="shared" si="2"/>
        <v>6</v>
      </c>
      <c r="P32" s="480">
        <v>0</v>
      </c>
      <c r="Q32" s="480">
        <v>0</v>
      </c>
      <c r="R32" s="480">
        <v>0</v>
      </c>
      <c r="S32" s="613">
        <f t="shared" si="3"/>
        <v>0</v>
      </c>
      <c r="T32" s="480">
        <v>6</v>
      </c>
      <c r="U32" s="480">
        <v>6</v>
      </c>
      <c r="V32" s="480">
        <v>0</v>
      </c>
      <c r="W32" s="613">
        <f t="shared" si="4"/>
        <v>12</v>
      </c>
      <c r="X32" s="480">
        <v>0</v>
      </c>
      <c r="Y32" s="480">
        <v>0</v>
      </c>
      <c r="Z32" s="480">
        <v>0</v>
      </c>
      <c r="AA32" s="613">
        <f t="shared" si="5"/>
        <v>0</v>
      </c>
      <c r="AB32" s="480">
        <v>0</v>
      </c>
      <c r="AC32" s="480">
        <v>0</v>
      </c>
      <c r="AD32" s="480">
        <v>0</v>
      </c>
      <c r="AE32" s="613">
        <f t="shared" si="6"/>
        <v>0</v>
      </c>
      <c r="AF32" s="480">
        <v>0</v>
      </c>
      <c r="AG32" s="480">
        <v>0</v>
      </c>
      <c r="AH32" s="480">
        <v>0</v>
      </c>
      <c r="AI32" s="613">
        <f t="shared" si="7"/>
        <v>0</v>
      </c>
      <c r="AJ32" s="480">
        <v>1</v>
      </c>
      <c r="AK32" s="480">
        <v>0</v>
      </c>
      <c r="AL32" s="480">
        <v>0</v>
      </c>
      <c r="AM32" s="613">
        <f t="shared" si="8"/>
        <v>1</v>
      </c>
      <c r="AN32" s="480">
        <v>18</v>
      </c>
      <c r="AO32" s="480">
        <v>19</v>
      </c>
      <c r="AP32" s="480">
        <v>0</v>
      </c>
      <c r="AQ32" s="614">
        <v>37</v>
      </c>
      <c r="AR32" s="615"/>
      <c r="AS32" s="615"/>
      <c r="AT32" s="615"/>
      <c r="AU32" s="615"/>
    </row>
    <row r="33" spans="1:47" ht="20.100000000000001" customHeight="1" x14ac:dyDescent="0.2">
      <c r="A33" s="496" t="s">
        <v>209</v>
      </c>
      <c r="B33" s="473" t="s">
        <v>435</v>
      </c>
      <c r="C33" s="473" t="s">
        <v>132</v>
      </c>
      <c r="D33" s="480">
        <v>33</v>
      </c>
      <c r="E33" s="480">
        <v>35</v>
      </c>
      <c r="F33" s="480">
        <v>0</v>
      </c>
      <c r="G33" s="613">
        <f t="shared" si="0"/>
        <v>68</v>
      </c>
      <c r="H33" s="480">
        <v>2</v>
      </c>
      <c r="I33" s="480">
        <v>7</v>
      </c>
      <c r="J33" s="480">
        <v>0</v>
      </c>
      <c r="K33" s="613">
        <f t="shared" si="1"/>
        <v>9</v>
      </c>
      <c r="L33" s="480">
        <v>7</v>
      </c>
      <c r="M33" s="480">
        <v>19</v>
      </c>
      <c r="N33" s="480">
        <v>0</v>
      </c>
      <c r="O33" s="613">
        <f t="shared" si="2"/>
        <v>26</v>
      </c>
      <c r="P33" s="480">
        <v>0</v>
      </c>
      <c r="Q33" s="480">
        <v>0</v>
      </c>
      <c r="R33" s="480">
        <v>0</v>
      </c>
      <c r="S33" s="613">
        <f t="shared" si="3"/>
        <v>0</v>
      </c>
      <c r="T33" s="480">
        <v>18</v>
      </c>
      <c r="U33" s="480">
        <v>21</v>
      </c>
      <c r="V33" s="480">
        <v>0</v>
      </c>
      <c r="W33" s="613">
        <f t="shared" si="4"/>
        <v>39</v>
      </c>
      <c r="X33" s="480">
        <v>0</v>
      </c>
      <c r="Y33" s="480">
        <v>0</v>
      </c>
      <c r="Z33" s="480">
        <v>0</v>
      </c>
      <c r="AA33" s="613">
        <f t="shared" si="5"/>
        <v>0</v>
      </c>
      <c r="AB33" s="480">
        <v>1</v>
      </c>
      <c r="AC33" s="480">
        <v>4</v>
      </c>
      <c r="AD33" s="480">
        <v>0</v>
      </c>
      <c r="AE33" s="613">
        <f t="shared" si="6"/>
        <v>5</v>
      </c>
      <c r="AF33" s="480">
        <v>10</v>
      </c>
      <c r="AG33" s="480">
        <v>16</v>
      </c>
      <c r="AH33" s="480">
        <v>0</v>
      </c>
      <c r="AI33" s="613">
        <f t="shared" si="7"/>
        <v>26</v>
      </c>
      <c r="AJ33" s="480">
        <v>8</v>
      </c>
      <c r="AK33" s="480">
        <v>11</v>
      </c>
      <c r="AL33" s="480">
        <v>0</v>
      </c>
      <c r="AM33" s="613">
        <f t="shared" si="8"/>
        <v>19</v>
      </c>
      <c r="AN33" s="480">
        <v>79</v>
      </c>
      <c r="AO33" s="480">
        <v>113</v>
      </c>
      <c r="AP33" s="480">
        <v>0</v>
      </c>
      <c r="AQ33" s="614">
        <v>192</v>
      </c>
      <c r="AR33" s="615"/>
      <c r="AS33" s="615"/>
      <c r="AT33" s="615"/>
      <c r="AU33" s="615"/>
    </row>
    <row r="34" spans="1:47" ht="20.100000000000001" customHeight="1" x14ac:dyDescent="0.2">
      <c r="A34" s="496" t="s">
        <v>209</v>
      </c>
      <c r="B34" s="473" t="s">
        <v>436</v>
      </c>
      <c r="C34" s="473" t="s">
        <v>132</v>
      </c>
      <c r="D34" s="480">
        <v>43</v>
      </c>
      <c r="E34" s="480">
        <v>47</v>
      </c>
      <c r="F34" s="480">
        <v>0</v>
      </c>
      <c r="G34" s="613">
        <f t="shared" si="0"/>
        <v>90</v>
      </c>
      <c r="H34" s="480">
        <v>9</v>
      </c>
      <c r="I34" s="480">
        <v>17</v>
      </c>
      <c r="J34" s="480">
        <v>0</v>
      </c>
      <c r="K34" s="613">
        <f t="shared" si="1"/>
        <v>26</v>
      </c>
      <c r="L34" s="480">
        <v>12</v>
      </c>
      <c r="M34" s="480">
        <v>15</v>
      </c>
      <c r="N34" s="480">
        <v>1</v>
      </c>
      <c r="O34" s="613">
        <f t="shared" si="2"/>
        <v>28</v>
      </c>
      <c r="P34" s="480">
        <v>0</v>
      </c>
      <c r="Q34" s="480">
        <v>0</v>
      </c>
      <c r="R34" s="480">
        <v>0</v>
      </c>
      <c r="S34" s="613">
        <f t="shared" si="3"/>
        <v>0</v>
      </c>
      <c r="T34" s="480">
        <v>32</v>
      </c>
      <c r="U34" s="480">
        <v>35</v>
      </c>
      <c r="V34" s="480">
        <v>0</v>
      </c>
      <c r="W34" s="613">
        <f t="shared" si="4"/>
        <v>67</v>
      </c>
      <c r="X34" s="480">
        <v>0</v>
      </c>
      <c r="Y34" s="480">
        <v>0</v>
      </c>
      <c r="Z34" s="480">
        <v>0</v>
      </c>
      <c r="AA34" s="613">
        <f t="shared" si="5"/>
        <v>0</v>
      </c>
      <c r="AB34" s="480">
        <v>3</v>
      </c>
      <c r="AC34" s="480">
        <v>2</v>
      </c>
      <c r="AD34" s="480">
        <v>0</v>
      </c>
      <c r="AE34" s="613">
        <f t="shared" si="6"/>
        <v>5</v>
      </c>
      <c r="AF34" s="480">
        <v>2</v>
      </c>
      <c r="AG34" s="480">
        <v>2</v>
      </c>
      <c r="AH34" s="480">
        <v>0</v>
      </c>
      <c r="AI34" s="613">
        <f t="shared" si="7"/>
        <v>4</v>
      </c>
      <c r="AJ34" s="480">
        <v>5</v>
      </c>
      <c r="AK34" s="480">
        <v>5</v>
      </c>
      <c r="AL34" s="480">
        <v>0</v>
      </c>
      <c r="AM34" s="613">
        <f t="shared" si="8"/>
        <v>10</v>
      </c>
      <c r="AN34" s="480">
        <v>106</v>
      </c>
      <c r="AO34" s="480">
        <v>123</v>
      </c>
      <c r="AP34" s="480">
        <v>1</v>
      </c>
      <c r="AQ34" s="614">
        <v>230</v>
      </c>
      <c r="AR34" s="615"/>
      <c r="AS34" s="615"/>
      <c r="AT34" s="615"/>
      <c r="AU34" s="615"/>
    </row>
    <row r="35" spans="1:47" ht="20.100000000000001" customHeight="1" x14ac:dyDescent="0.2">
      <c r="A35" s="496" t="s">
        <v>217</v>
      </c>
      <c r="B35" s="473" t="s">
        <v>437</v>
      </c>
      <c r="C35" s="473" t="s">
        <v>132</v>
      </c>
      <c r="D35" s="480">
        <v>39</v>
      </c>
      <c r="E35" s="480">
        <v>44</v>
      </c>
      <c r="F35" s="480">
        <v>0</v>
      </c>
      <c r="G35" s="613">
        <f t="shared" si="0"/>
        <v>83</v>
      </c>
      <c r="H35" s="480">
        <v>2</v>
      </c>
      <c r="I35" s="480">
        <v>2</v>
      </c>
      <c r="J35" s="480">
        <v>0</v>
      </c>
      <c r="K35" s="613">
        <f t="shared" si="1"/>
        <v>4</v>
      </c>
      <c r="L35" s="480">
        <v>3</v>
      </c>
      <c r="M35" s="480">
        <v>5</v>
      </c>
      <c r="N35" s="480">
        <v>0</v>
      </c>
      <c r="O35" s="613">
        <f t="shared" si="2"/>
        <v>8</v>
      </c>
      <c r="P35" s="480">
        <v>0</v>
      </c>
      <c r="Q35" s="480">
        <v>0</v>
      </c>
      <c r="R35" s="480">
        <v>0</v>
      </c>
      <c r="S35" s="613">
        <f t="shared" si="3"/>
        <v>0</v>
      </c>
      <c r="T35" s="480">
        <v>7</v>
      </c>
      <c r="U35" s="480">
        <v>12</v>
      </c>
      <c r="V35" s="480">
        <v>0</v>
      </c>
      <c r="W35" s="613">
        <f t="shared" si="4"/>
        <v>19</v>
      </c>
      <c r="X35" s="480">
        <v>0</v>
      </c>
      <c r="Y35" s="480">
        <v>0</v>
      </c>
      <c r="Z35" s="480">
        <v>0</v>
      </c>
      <c r="AA35" s="613">
        <f t="shared" si="5"/>
        <v>0</v>
      </c>
      <c r="AB35" s="480">
        <v>2</v>
      </c>
      <c r="AC35" s="480">
        <v>0</v>
      </c>
      <c r="AD35" s="480">
        <v>0</v>
      </c>
      <c r="AE35" s="613">
        <f t="shared" si="6"/>
        <v>2</v>
      </c>
      <c r="AF35" s="480">
        <v>17</v>
      </c>
      <c r="AG35" s="480">
        <v>16</v>
      </c>
      <c r="AH35" s="480">
        <v>0</v>
      </c>
      <c r="AI35" s="613">
        <f t="shared" si="7"/>
        <v>33</v>
      </c>
      <c r="AJ35" s="480">
        <v>0</v>
      </c>
      <c r="AK35" s="480">
        <v>2</v>
      </c>
      <c r="AL35" s="480">
        <v>0</v>
      </c>
      <c r="AM35" s="613">
        <f t="shared" si="8"/>
        <v>2</v>
      </c>
      <c r="AN35" s="480">
        <v>70</v>
      </c>
      <c r="AO35" s="480">
        <v>81</v>
      </c>
      <c r="AP35" s="480">
        <v>0</v>
      </c>
      <c r="AQ35" s="614">
        <v>151</v>
      </c>
      <c r="AR35" s="615"/>
      <c r="AS35" s="615"/>
      <c r="AT35" s="615"/>
      <c r="AU35" s="615"/>
    </row>
    <row r="36" spans="1:47" ht="20.100000000000001" customHeight="1" x14ac:dyDescent="0.2">
      <c r="A36" s="496" t="s">
        <v>217</v>
      </c>
      <c r="B36" s="473" t="s">
        <v>438</v>
      </c>
      <c r="C36" s="473" t="s">
        <v>127</v>
      </c>
      <c r="D36" s="480">
        <v>35</v>
      </c>
      <c r="E36" s="480">
        <v>35</v>
      </c>
      <c r="F36" s="480">
        <v>0</v>
      </c>
      <c r="G36" s="613">
        <f t="shared" si="0"/>
        <v>70</v>
      </c>
      <c r="H36" s="480">
        <v>3</v>
      </c>
      <c r="I36" s="480">
        <v>1</v>
      </c>
      <c r="J36" s="480">
        <v>0</v>
      </c>
      <c r="K36" s="613">
        <f t="shared" si="1"/>
        <v>4</v>
      </c>
      <c r="L36" s="480">
        <v>4</v>
      </c>
      <c r="M36" s="480">
        <v>4</v>
      </c>
      <c r="N36" s="480">
        <v>0</v>
      </c>
      <c r="O36" s="613">
        <f t="shared" si="2"/>
        <v>8</v>
      </c>
      <c r="P36" s="480">
        <v>1</v>
      </c>
      <c r="Q36" s="480">
        <v>0</v>
      </c>
      <c r="R36" s="480">
        <v>0</v>
      </c>
      <c r="S36" s="613">
        <f t="shared" si="3"/>
        <v>1</v>
      </c>
      <c r="T36" s="480">
        <v>6</v>
      </c>
      <c r="U36" s="480">
        <v>12</v>
      </c>
      <c r="V36" s="480">
        <v>0</v>
      </c>
      <c r="W36" s="613">
        <f t="shared" si="4"/>
        <v>18</v>
      </c>
      <c r="X36" s="480">
        <v>0</v>
      </c>
      <c r="Y36" s="480">
        <v>0</v>
      </c>
      <c r="Z36" s="480">
        <v>0</v>
      </c>
      <c r="AA36" s="613">
        <f t="shared" si="5"/>
        <v>0</v>
      </c>
      <c r="AB36" s="480">
        <v>1</v>
      </c>
      <c r="AC36" s="480">
        <v>1</v>
      </c>
      <c r="AD36" s="480">
        <v>0</v>
      </c>
      <c r="AE36" s="613">
        <f t="shared" si="6"/>
        <v>2</v>
      </c>
      <c r="AF36" s="480">
        <v>6</v>
      </c>
      <c r="AG36" s="480">
        <v>11</v>
      </c>
      <c r="AH36" s="480">
        <v>0</v>
      </c>
      <c r="AI36" s="613">
        <f t="shared" si="7"/>
        <v>17</v>
      </c>
      <c r="AJ36" s="480">
        <v>3</v>
      </c>
      <c r="AK36" s="480">
        <v>1</v>
      </c>
      <c r="AL36" s="480">
        <v>0</v>
      </c>
      <c r="AM36" s="613">
        <f t="shared" si="8"/>
        <v>4</v>
      </c>
      <c r="AN36" s="480">
        <v>59</v>
      </c>
      <c r="AO36" s="480">
        <v>65</v>
      </c>
      <c r="AP36" s="480">
        <v>0</v>
      </c>
      <c r="AQ36" s="614">
        <v>124</v>
      </c>
      <c r="AR36" s="615"/>
      <c r="AS36" s="615"/>
      <c r="AT36" s="615"/>
      <c r="AU36" s="615"/>
    </row>
    <row r="37" spans="1:47" ht="20.100000000000001" customHeight="1" x14ac:dyDescent="0.2">
      <c r="A37" s="496" t="s">
        <v>223</v>
      </c>
      <c r="B37" s="473" t="s">
        <v>439</v>
      </c>
      <c r="C37" s="473" t="s">
        <v>127</v>
      </c>
      <c r="D37" s="480">
        <v>40</v>
      </c>
      <c r="E37" s="480">
        <v>40</v>
      </c>
      <c r="F37" s="480">
        <v>0</v>
      </c>
      <c r="G37" s="613">
        <f t="shared" si="0"/>
        <v>80</v>
      </c>
      <c r="H37" s="480">
        <v>0</v>
      </c>
      <c r="I37" s="480">
        <v>2</v>
      </c>
      <c r="J37" s="480">
        <v>0</v>
      </c>
      <c r="K37" s="613">
        <f t="shared" si="1"/>
        <v>2</v>
      </c>
      <c r="L37" s="480">
        <v>1</v>
      </c>
      <c r="M37" s="480">
        <v>2</v>
      </c>
      <c r="N37" s="480">
        <v>0</v>
      </c>
      <c r="O37" s="613">
        <f t="shared" si="2"/>
        <v>3</v>
      </c>
      <c r="P37" s="480">
        <v>0</v>
      </c>
      <c r="Q37" s="480">
        <v>1</v>
      </c>
      <c r="R37" s="480">
        <v>0</v>
      </c>
      <c r="S37" s="613">
        <f t="shared" si="3"/>
        <v>1</v>
      </c>
      <c r="T37" s="480">
        <v>8</v>
      </c>
      <c r="U37" s="480">
        <v>10</v>
      </c>
      <c r="V37" s="480">
        <v>0</v>
      </c>
      <c r="W37" s="613">
        <f t="shared" si="4"/>
        <v>18</v>
      </c>
      <c r="X37" s="480">
        <v>0</v>
      </c>
      <c r="Y37" s="480">
        <v>0</v>
      </c>
      <c r="Z37" s="480">
        <v>0</v>
      </c>
      <c r="AA37" s="613">
        <f t="shared" si="5"/>
        <v>0</v>
      </c>
      <c r="AB37" s="480">
        <v>1</v>
      </c>
      <c r="AC37" s="480">
        <v>3</v>
      </c>
      <c r="AD37" s="480">
        <v>0</v>
      </c>
      <c r="AE37" s="613">
        <f t="shared" si="6"/>
        <v>4</v>
      </c>
      <c r="AF37" s="480">
        <v>3</v>
      </c>
      <c r="AG37" s="480">
        <v>8</v>
      </c>
      <c r="AH37" s="480">
        <v>0</v>
      </c>
      <c r="AI37" s="613">
        <f t="shared" si="7"/>
        <v>11</v>
      </c>
      <c r="AJ37" s="480">
        <v>2</v>
      </c>
      <c r="AK37" s="480">
        <v>0</v>
      </c>
      <c r="AL37" s="480">
        <v>0</v>
      </c>
      <c r="AM37" s="613">
        <f t="shared" si="8"/>
        <v>2</v>
      </c>
      <c r="AN37" s="480">
        <v>55</v>
      </c>
      <c r="AO37" s="480">
        <v>66</v>
      </c>
      <c r="AP37" s="480">
        <v>0</v>
      </c>
      <c r="AQ37" s="614">
        <v>121</v>
      </c>
      <c r="AR37" s="615"/>
      <c r="AS37" s="615"/>
      <c r="AT37" s="615"/>
      <c r="AU37" s="615"/>
    </row>
    <row r="38" spans="1:47" ht="20.100000000000001" customHeight="1" x14ac:dyDescent="0.2">
      <c r="A38" s="496" t="s">
        <v>227</v>
      </c>
      <c r="B38" s="473" t="s">
        <v>440</v>
      </c>
      <c r="C38" s="473" t="s">
        <v>127</v>
      </c>
      <c r="D38" s="480">
        <v>17</v>
      </c>
      <c r="E38" s="480">
        <v>15</v>
      </c>
      <c r="F38" s="480">
        <v>0</v>
      </c>
      <c r="G38" s="613">
        <f t="shared" si="0"/>
        <v>32</v>
      </c>
      <c r="H38" s="480">
        <v>0</v>
      </c>
      <c r="I38" s="480">
        <v>3</v>
      </c>
      <c r="J38" s="480">
        <v>0</v>
      </c>
      <c r="K38" s="613">
        <f t="shared" si="1"/>
        <v>3</v>
      </c>
      <c r="L38" s="480">
        <v>0</v>
      </c>
      <c r="M38" s="480">
        <v>0</v>
      </c>
      <c r="N38" s="480">
        <v>0</v>
      </c>
      <c r="O38" s="613">
        <f t="shared" si="2"/>
        <v>0</v>
      </c>
      <c r="P38" s="480">
        <v>0</v>
      </c>
      <c r="Q38" s="480">
        <v>0</v>
      </c>
      <c r="R38" s="480">
        <v>0</v>
      </c>
      <c r="S38" s="613">
        <f t="shared" si="3"/>
        <v>0</v>
      </c>
      <c r="T38" s="480">
        <v>3</v>
      </c>
      <c r="U38" s="480">
        <v>2</v>
      </c>
      <c r="V38" s="480">
        <v>0</v>
      </c>
      <c r="W38" s="613">
        <f t="shared" si="4"/>
        <v>5</v>
      </c>
      <c r="X38" s="480">
        <v>0</v>
      </c>
      <c r="Y38" s="480">
        <v>0</v>
      </c>
      <c r="Z38" s="480">
        <v>0</v>
      </c>
      <c r="AA38" s="613">
        <f t="shared" si="5"/>
        <v>0</v>
      </c>
      <c r="AB38" s="480">
        <v>0</v>
      </c>
      <c r="AC38" s="480">
        <v>0</v>
      </c>
      <c r="AD38" s="480">
        <v>0</v>
      </c>
      <c r="AE38" s="613">
        <f t="shared" si="6"/>
        <v>0</v>
      </c>
      <c r="AF38" s="480">
        <v>0</v>
      </c>
      <c r="AG38" s="480">
        <v>0</v>
      </c>
      <c r="AH38" s="480">
        <v>0</v>
      </c>
      <c r="AI38" s="613">
        <f t="shared" si="7"/>
        <v>0</v>
      </c>
      <c r="AJ38" s="480">
        <v>0</v>
      </c>
      <c r="AK38" s="480">
        <v>0</v>
      </c>
      <c r="AL38" s="480">
        <v>0</v>
      </c>
      <c r="AM38" s="613">
        <f t="shared" si="8"/>
        <v>0</v>
      </c>
      <c r="AN38" s="480">
        <v>20</v>
      </c>
      <c r="AO38" s="480">
        <v>20</v>
      </c>
      <c r="AP38" s="480">
        <v>0</v>
      </c>
      <c r="AQ38" s="614">
        <v>40</v>
      </c>
      <c r="AR38" s="615"/>
      <c r="AS38" s="615"/>
      <c r="AT38" s="615"/>
      <c r="AU38" s="615"/>
    </row>
    <row r="39" spans="1:47" ht="20.100000000000001" customHeight="1" x14ac:dyDescent="0.2">
      <c r="A39" s="496" t="s">
        <v>230</v>
      </c>
      <c r="B39" s="473" t="s">
        <v>441</v>
      </c>
      <c r="C39" s="473" t="s">
        <v>127</v>
      </c>
      <c r="D39" s="480">
        <v>39</v>
      </c>
      <c r="E39" s="480">
        <v>37</v>
      </c>
      <c r="F39" s="480">
        <v>0</v>
      </c>
      <c r="G39" s="613">
        <f t="shared" si="0"/>
        <v>76</v>
      </c>
      <c r="H39" s="480">
        <v>1</v>
      </c>
      <c r="I39" s="480">
        <v>4</v>
      </c>
      <c r="J39" s="480">
        <v>0</v>
      </c>
      <c r="K39" s="613">
        <f t="shared" si="1"/>
        <v>5</v>
      </c>
      <c r="L39" s="480">
        <v>2</v>
      </c>
      <c r="M39" s="480">
        <v>0</v>
      </c>
      <c r="N39" s="480">
        <v>0</v>
      </c>
      <c r="O39" s="613">
        <f t="shared" si="2"/>
        <v>2</v>
      </c>
      <c r="P39" s="480">
        <v>0</v>
      </c>
      <c r="Q39" s="480">
        <v>1</v>
      </c>
      <c r="R39" s="480">
        <v>0</v>
      </c>
      <c r="S39" s="613">
        <f t="shared" si="3"/>
        <v>1</v>
      </c>
      <c r="T39" s="480">
        <v>6</v>
      </c>
      <c r="U39" s="480">
        <v>9</v>
      </c>
      <c r="V39" s="480">
        <v>0</v>
      </c>
      <c r="W39" s="613">
        <f t="shared" si="4"/>
        <v>15</v>
      </c>
      <c r="X39" s="480">
        <v>0</v>
      </c>
      <c r="Y39" s="480">
        <v>0</v>
      </c>
      <c r="Z39" s="480">
        <v>0</v>
      </c>
      <c r="AA39" s="613">
        <f t="shared" si="5"/>
        <v>0</v>
      </c>
      <c r="AB39" s="480">
        <v>0</v>
      </c>
      <c r="AC39" s="480">
        <v>2</v>
      </c>
      <c r="AD39" s="480">
        <v>0</v>
      </c>
      <c r="AE39" s="613">
        <f t="shared" si="6"/>
        <v>2</v>
      </c>
      <c r="AF39" s="480">
        <v>4</v>
      </c>
      <c r="AG39" s="480">
        <v>2</v>
      </c>
      <c r="AH39" s="480">
        <v>0</v>
      </c>
      <c r="AI39" s="613">
        <f t="shared" si="7"/>
        <v>6</v>
      </c>
      <c r="AJ39" s="480">
        <v>0</v>
      </c>
      <c r="AK39" s="480">
        <v>0</v>
      </c>
      <c r="AL39" s="480">
        <v>0</v>
      </c>
      <c r="AM39" s="613">
        <f t="shared" si="8"/>
        <v>0</v>
      </c>
      <c r="AN39" s="480">
        <v>52</v>
      </c>
      <c r="AO39" s="480">
        <v>55</v>
      </c>
      <c r="AP39" s="480">
        <v>0</v>
      </c>
      <c r="AQ39" s="614">
        <v>107</v>
      </c>
      <c r="AR39" s="615"/>
      <c r="AS39" s="615"/>
      <c r="AT39" s="615"/>
      <c r="AU39" s="615"/>
    </row>
    <row r="40" spans="1:47" ht="20.100000000000001" customHeight="1" x14ac:dyDescent="0.2">
      <c r="A40" s="496" t="s">
        <v>230</v>
      </c>
      <c r="B40" s="473" t="s">
        <v>515</v>
      </c>
      <c r="C40" s="473" t="s">
        <v>132</v>
      </c>
      <c r="D40" s="480">
        <v>11</v>
      </c>
      <c r="E40" s="480">
        <v>12</v>
      </c>
      <c r="F40" s="480">
        <v>0</v>
      </c>
      <c r="G40" s="613">
        <f t="shared" si="0"/>
        <v>23</v>
      </c>
      <c r="H40" s="480">
        <v>1</v>
      </c>
      <c r="I40" s="480">
        <v>0</v>
      </c>
      <c r="J40" s="480">
        <v>0</v>
      </c>
      <c r="K40" s="613">
        <f t="shared" si="1"/>
        <v>1</v>
      </c>
      <c r="L40" s="480">
        <v>2</v>
      </c>
      <c r="M40" s="480">
        <v>0</v>
      </c>
      <c r="N40" s="480">
        <v>0</v>
      </c>
      <c r="O40" s="613">
        <f t="shared" si="2"/>
        <v>2</v>
      </c>
      <c r="P40" s="480">
        <v>0</v>
      </c>
      <c r="Q40" s="480">
        <v>0</v>
      </c>
      <c r="R40" s="480">
        <v>0</v>
      </c>
      <c r="S40" s="613">
        <f t="shared" si="3"/>
        <v>0</v>
      </c>
      <c r="T40" s="480">
        <v>3</v>
      </c>
      <c r="U40" s="480">
        <v>7</v>
      </c>
      <c r="V40" s="480">
        <v>0</v>
      </c>
      <c r="W40" s="613">
        <f t="shared" si="4"/>
        <v>10</v>
      </c>
      <c r="X40" s="480">
        <v>0</v>
      </c>
      <c r="Y40" s="480">
        <v>0</v>
      </c>
      <c r="Z40" s="480">
        <v>0</v>
      </c>
      <c r="AA40" s="613">
        <f t="shared" si="5"/>
        <v>0</v>
      </c>
      <c r="AB40" s="480">
        <v>2</v>
      </c>
      <c r="AC40" s="480">
        <v>0</v>
      </c>
      <c r="AD40" s="480">
        <v>0</v>
      </c>
      <c r="AE40" s="613">
        <f t="shared" si="6"/>
        <v>2</v>
      </c>
      <c r="AF40" s="480">
        <v>0</v>
      </c>
      <c r="AG40" s="480">
        <v>0</v>
      </c>
      <c r="AH40" s="480">
        <v>0</v>
      </c>
      <c r="AI40" s="613">
        <f t="shared" si="7"/>
        <v>0</v>
      </c>
      <c r="AJ40" s="480">
        <v>3</v>
      </c>
      <c r="AK40" s="480">
        <v>0</v>
      </c>
      <c r="AL40" s="480">
        <v>0</v>
      </c>
      <c r="AM40" s="613">
        <f t="shared" si="8"/>
        <v>3</v>
      </c>
      <c r="AN40" s="480">
        <v>22</v>
      </c>
      <c r="AO40" s="480">
        <v>19</v>
      </c>
      <c r="AP40" s="480">
        <v>0</v>
      </c>
      <c r="AQ40" s="614">
        <v>41</v>
      </c>
      <c r="AR40" s="615"/>
      <c r="AS40" s="615"/>
      <c r="AT40" s="615"/>
      <c r="AU40" s="615"/>
    </row>
    <row r="41" spans="1:47" ht="20.100000000000001" customHeight="1" x14ac:dyDescent="0.2">
      <c r="A41" s="496" t="s">
        <v>237</v>
      </c>
      <c r="B41" s="473" t="s">
        <v>443</v>
      </c>
      <c r="C41" s="473" t="s">
        <v>132</v>
      </c>
      <c r="D41" s="480">
        <v>53</v>
      </c>
      <c r="E41" s="480">
        <v>26</v>
      </c>
      <c r="F41" s="480">
        <v>0</v>
      </c>
      <c r="G41" s="613">
        <f t="shared" si="0"/>
        <v>79</v>
      </c>
      <c r="H41" s="480">
        <v>1</v>
      </c>
      <c r="I41" s="480">
        <v>2</v>
      </c>
      <c r="J41" s="480">
        <v>0</v>
      </c>
      <c r="K41" s="613">
        <f t="shared" si="1"/>
        <v>3</v>
      </c>
      <c r="L41" s="480">
        <v>5</v>
      </c>
      <c r="M41" s="480">
        <v>3</v>
      </c>
      <c r="N41" s="480">
        <v>0</v>
      </c>
      <c r="O41" s="613">
        <f t="shared" si="2"/>
        <v>8</v>
      </c>
      <c r="P41" s="480">
        <v>1</v>
      </c>
      <c r="Q41" s="480">
        <v>0</v>
      </c>
      <c r="R41" s="480">
        <v>0</v>
      </c>
      <c r="S41" s="613">
        <f t="shared" si="3"/>
        <v>1</v>
      </c>
      <c r="T41" s="480">
        <v>4</v>
      </c>
      <c r="U41" s="480">
        <v>12</v>
      </c>
      <c r="V41" s="480">
        <v>0</v>
      </c>
      <c r="W41" s="613">
        <f t="shared" si="4"/>
        <v>16</v>
      </c>
      <c r="X41" s="480">
        <v>0</v>
      </c>
      <c r="Y41" s="480">
        <v>0</v>
      </c>
      <c r="Z41" s="480">
        <v>0</v>
      </c>
      <c r="AA41" s="613">
        <f t="shared" si="5"/>
        <v>0</v>
      </c>
      <c r="AB41" s="480">
        <v>2</v>
      </c>
      <c r="AC41" s="480">
        <v>0</v>
      </c>
      <c r="AD41" s="480">
        <v>0</v>
      </c>
      <c r="AE41" s="613">
        <f t="shared" si="6"/>
        <v>2</v>
      </c>
      <c r="AF41" s="480">
        <v>1</v>
      </c>
      <c r="AG41" s="480">
        <v>0</v>
      </c>
      <c r="AH41" s="480">
        <v>0</v>
      </c>
      <c r="AI41" s="613">
        <f t="shared" si="7"/>
        <v>1</v>
      </c>
      <c r="AJ41" s="480">
        <v>0</v>
      </c>
      <c r="AK41" s="480">
        <v>0</v>
      </c>
      <c r="AL41" s="480">
        <v>0</v>
      </c>
      <c r="AM41" s="613">
        <f t="shared" si="8"/>
        <v>0</v>
      </c>
      <c r="AN41" s="480">
        <v>67</v>
      </c>
      <c r="AO41" s="480">
        <v>43</v>
      </c>
      <c r="AP41" s="480">
        <v>0</v>
      </c>
      <c r="AQ41" s="614">
        <v>110</v>
      </c>
      <c r="AR41" s="615"/>
      <c r="AS41" s="615"/>
      <c r="AT41" s="615"/>
      <c r="AU41" s="615"/>
    </row>
    <row r="42" spans="1:47" ht="20.100000000000001" customHeight="1" x14ac:dyDescent="0.2">
      <c r="A42" s="496" t="s">
        <v>237</v>
      </c>
      <c r="B42" s="473" t="s">
        <v>444</v>
      </c>
      <c r="C42" s="473" t="s">
        <v>127</v>
      </c>
      <c r="D42" s="480">
        <v>23</v>
      </c>
      <c r="E42" s="480">
        <v>19</v>
      </c>
      <c r="F42" s="480">
        <v>0</v>
      </c>
      <c r="G42" s="613">
        <f t="shared" si="0"/>
        <v>42</v>
      </c>
      <c r="H42" s="480">
        <v>0</v>
      </c>
      <c r="I42" s="480">
        <v>1</v>
      </c>
      <c r="J42" s="480">
        <v>0</v>
      </c>
      <c r="K42" s="613">
        <f t="shared" si="1"/>
        <v>1</v>
      </c>
      <c r="L42" s="480">
        <v>2</v>
      </c>
      <c r="M42" s="480">
        <v>1</v>
      </c>
      <c r="N42" s="480">
        <v>0</v>
      </c>
      <c r="O42" s="613">
        <f t="shared" si="2"/>
        <v>3</v>
      </c>
      <c r="P42" s="480">
        <v>0</v>
      </c>
      <c r="Q42" s="480">
        <v>0</v>
      </c>
      <c r="R42" s="480">
        <v>0</v>
      </c>
      <c r="S42" s="613">
        <f t="shared" si="3"/>
        <v>0</v>
      </c>
      <c r="T42" s="480">
        <v>2</v>
      </c>
      <c r="U42" s="480">
        <v>7</v>
      </c>
      <c r="V42" s="480">
        <v>0</v>
      </c>
      <c r="W42" s="613">
        <f t="shared" si="4"/>
        <v>9</v>
      </c>
      <c r="X42" s="480">
        <v>0</v>
      </c>
      <c r="Y42" s="480">
        <v>0</v>
      </c>
      <c r="Z42" s="480">
        <v>0</v>
      </c>
      <c r="AA42" s="613">
        <f t="shared" si="5"/>
        <v>0</v>
      </c>
      <c r="AB42" s="480">
        <v>0</v>
      </c>
      <c r="AC42" s="480">
        <v>0</v>
      </c>
      <c r="AD42" s="480">
        <v>0</v>
      </c>
      <c r="AE42" s="613">
        <f t="shared" si="6"/>
        <v>0</v>
      </c>
      <c r="AF42" s="480">
        <v>0</v>
      </c>
      <c r="AG42" s="480">
        <v>0</v>
      </c>
      <c r="AH42" s="480">
        <v>0</v>
      </c>
      <c r="AI42" s="613">
        <f t="shared" si="7"/>
        <v>0</v>
      </c>
      <c r="AJ42" s="480">
        <v>0</v>
      </c>
      <c r="AK42" s="480">
        <v>0</v>
      </c>
      <c r="AL42" s="480">
        <v>0</v>
      </c>
      <c r="AM42" s="613">
        <f t="shared" si="8"/>
        <v>0</v>
      </c>
      <c r="AN42" s="480">
        <v>27</v>
      </c>
      <c r="AO42" s="480">
        <v>28</v>
      </c>
      <c r="AP42" s="480">
        <v>0</v>
      </c>
      <c r="AQ42" s="614">
        <v>55</v>
      </c>
      <c r="AR42" s="615"/>
      <c r="AS42" s="615"/>
      <c r="AT42" s="615"/>
      <c r="AU42" s="615"/>
    </row>
    <row r="43" spans="1:47" ht="20.100000000000001" customHeight="1" x14ac:dyDescent="0.2">
      <c r="A43" s="496" t="s">
        <v>242</v>
      </c>
      <c r="B43" s="473" t="s">
        <v>445</v>
      </c>
      <c r="C43" s="473" t="s">
        <v>127</v>
      </c>
      <c r="D43" s="480">
        <v>29</v>
      </c>
      <c r="E43" s="480">
        <v>13</v>
      </c>
      <c r="F43" s="480">
        <v>0</v>
      </c>
      <c r="G43" s="613">
        <f t="shared" si="0"/>
        <v>42</v>
      </c>
      <c r="H43" s="480">
        <v>1</v>
      </c>
      <c r="I43" s="480">
        <v>0</v>
      </c>
      <c r="J43" s="480">
        <v>0</v>
      </c>
      <c r="K43" s="613">
        <f t="shared" si="1"/>
        <v>1</v>
      </c>
      <c r="L43" s="480">
        <v>5</v>
      </c>
      <c r="M43" s="480">
        <v>9</v>
      </c>
      <c r="N43" s="480">
        <v>0</v>
      </c>
      <c r="O43" s="613">
        <f t="shared" si="2"/>
        <v>14</v>
      </c>
      <c r="P43" s="480">
        <v>0</v>
      </c>
      <c r="Q43" s="480">
        <v>0</v>
      </c>
      <c r="R43" s="480">
        <v>0</v>
      </c>
      <c r="S43" s="613">
        <f t="shared" si="3"/>
        <v>0</v>
      </c>
      <c r="T43" s="480">
        <v>11</v>
      </c>
      <c r="U43" s="480">
        <v>16</v>
      </c>
      <c r="V43" s="480">
        <v>0</v>
      </c>
      <c r="W43" s="613">
        <f t="shared" si="4"/>
        <v>27</v>
      </c>
      <c r="X43" s="480">
        <v>0</v>
      </c>
      <c r="Y43" s="480">
        <v>0</v>
      </c>
      <c r="Z43" s="480">
        <v>0</v>
      </c>
      <c r="AA43" s="613">
        <f t="shared" si="5"/>
        <v>0</v>
      </c>
      <c r="AB43" s="480">
        <v>1</v>
      </c>
      <c r="AC43" s="480">
        <v>1</v>
      </c>
      <c r="AD43" s="480">
        <v>0</v>
      </c>
      <c r="AE43" s="613">
        <f t="shared" si="6"/>
        <v>2</v>
      </c>
      <c r="AF43" s="480">
        <v>0</v>
      </c>
      <c r="AG43" s="480">
        <v>0</v>
      </c>
      <c r="AH43" s="480">
        <v>0</v>
      </c>
      <c r="AI43" s="613">
        <f t="shared" si="7"/>
        <v>0</v>
      </c>
      <c r="AJ43" s="480">
        <v>1</v>
      </c>
      <c r="AK43" s="480">
        <v>2</v>
      </c>
      <c r="AL43" s="480">
        <v>0</v>
      </c>
      <c r="AM43" s="613">
        <f t="shared" si="8"/>
        <v>3</v>
      </c>
      <c r="AN43" s="480">
        <v>48</v>
      </c>
      <c r="AO43" s="480">
        <v>41</v>
      </c>
      <c r="AP43" s="480">
        <v>0</v>
      </c>
      <c r="AQ43" s="614">
        <v>89</v>
      </c>
      <c r="AR43" s="615"/>
      <c r="AS43" s="615"/>
      <c r="AT43" s="615"/>
      <c r="AU43" s="615"/>
    </row>
    <row r="44" spans="1:47" ht="20.100000000000001" customHeight="1" x14ac:dyDescent="0.2">
      <c r="A44" s="496" t="s">
        <v>245</v>
      </c>
      <c r="B44" s="473" t="s">
        <v>246</v>
      </c>
      <c r="C44" s="473" t="s">
        <v>127</v>
      </c>
      <c r="D44" s="480">
        <v>21</v>
      </c>
      <c r="E44" s="480">
        <v>35</v>
      </c>
      <c r="F44" s="480">
        <v>0</v>
      </c>
      <c r="G44" s="613">
        <f t="shared" si="0"/>
        <v>56</v>
      </c>
      <c r="H44" s="480">
        <v>4</v>
      </c>
      <c r="I44" s="480">
        <v>2</v>
      </c>
      <c r="J44" s="480">
        <v>0</v>
      </c>
      <c r="K44" s="613">
        <f t="shared" si="1"/>
        <v>6</v>
      </c>
      <c r="L44" s="480">
        <v>12</v>
      </c>
      <c r="M44" s="480">
        <v>10</v>
      </c>
      <c r="N44" s="480">
        <v>0</v>
      </c>
      <c r="O44" s="613">
        <f t="shared" si="2"/>
        <v>22</v>
      </c>
      <c r="P44" s="480">
        <v>0</v>
      </c>
      <c r="Q44" s="480">
        <v>0</v>
      </c>
      <c r="R44" s="480">
        <v>0</v>
      </c>
      <c r="S44" s="613">
        <f t="shared" si="3"/>
        <v>0</v>
      </c>
      <c r="T44" s="480">
        <v>12</v>
      </c>
      <c r="U44" s="480">
        <v>15</v>
      </c>
      <c r="V44" s="480">
        <v>0</v>
      </c>
      <c r="W44" s="613">
        <f t="shared" si="4"/>
        <v>27</v>
      </c>
      <c r="X44" s="480">
        <v>0</v>
      </c>
      <c r="Y44" s="480">
        <v>0</v>
      </c>
      <c r="Z44" s="480">
        <v>0</v>
      </c>
      <c r="AA44" s="613">
        <f t="shared" si="5"/>
        <v>0</v>
      </c>
      <c r="AB44" s="480">
        <v>2</v>
      </c>
      <c r="AC44" s="480">
        <v>0</v>
      </c>
      <c r="AD44" s="480">
        <v>0</v>
      </c>
      <c r="AE44" s="613">
        <f t="shared" si="6"/>
        <v>2</v>
      </c>
      <c r="AF44" s="480">
        <v>7</v>
      </c>
      <c r="AG44" s="480">
        <v>6</v>
      </c>
      <c r="AH44" s="480">
        <v>0</v>
      </c>
      <c r="AI44" s="613">
        <f t="shared" si="7"/>
        <v>13</v>
      </c>
      <c r="AJ44" s="480">
        <v>0</v>
      </c>
      <c r="AK44" s="480">
        <v>1</v>
      </c>
      <c r="AL44" s="480">
        <v>0</v>
      </c>
      <c r="AM44" s="613">
        <f t="shared" si="8"/>
        <v>1</v>
      </c>
      <c r="AN44" s="480">
        <v>58</v>
      </c>
      <c r="AO44" s="480">
        <v>69</v>
      </c>
      <c r="AP44" s="480">
        <v>0</v>
      </c>
      <c r="AQ44" s="614">
        <v>127</v>
      </c>
      <c r="AR44" s="615"/>
      <c r="AS44" s="615"/>
      <c r="AT44" s="615"/>
      <c r="AU44" s="615"/>
    </row>
    <row r="45" spans="1:47" ht="20.100000000000001" customHeight="1" x14ac:dyDescent="0.2">
      <c r="A45" s="496" t="s">
        <v>249</v>
      </c>
      <c r="B45" s="473" t="s">
        <v>446</v>
      </c>
      <c r="C45" s="473" t="s">
        <v>132</v>
      </c>
      <c r="D45" s="480">
        <v>11</v>
      </c>
      <c r="E45" s="480">
        <v>19</v>
      </c>
      <c r="F45" s="480">
        <v>0</v>
      </c>
      <c r="G45" s="613">
        <f t="shared" si="0"/>
        <v>30</v>
      </c>
      <c r="H45" s="480">
        <v>2</v>
      </c>
      <c r="I45" s="480">
        <v>2</v>
      </c>
      <c r="J45" s="480">
        <v>0</v>
      </c>
      <c r="K45" s="613">
        <f t="shared" si="1"/>
        <v>4</v>
      </c>
      <c r="L45" s="480">
        <v>6</v>
      </c>
      <c r="M45" s="480">
        <v>11</v>
      </c>
      <c r="N45" s="480">
        <v>0</v>
      </c>
      <c r="O45" s="613">
        <f t="shared" si="2"/>
        <v>17</v>
      </c>
      <c r="P45" s="480">
        <v>0</v>
      </c>
      <c r="Q45" s="480">
        <v>1</v>
      </c>
      <c r="R45" s="480">
        <v>0</v>
      </c>
      <c r="S45" s="613">
        <f t="shared" si="3"/>
        <v>1</v>
      </c>
      <c r="T45" s="480">
        <v>16</v>
      </c>
      <c r="U45" s="480">
        <v>22</v>
      </c>
      <c r="V45" s="480">
        <v>0</v>
      </c>
      <c r="W45" s="613">
        <f t="shared" si="4"/>
        <v>38</v>
      </c>
      <c r="X45" s="480">
        <v>1</v>
      </c>
      <c r="Y45" s="480">
        <v>0</v>
      </c>
      <c r="Z45" s="480">
        <v>0</v>
      </c>
      <c r="AA45" s="613">
        <f t="shared" si="5"/>
        <v>1</v>
      </c>
      <c r="AB45" s="480">
        <v>3</v>
      </c>
      <c r="AC45" s="480">
        <v>0</v>
      </c>
      <c r="AD45" s="480">
        <v>0</v>
      </c>
      <c r="AE45" s="613">
        <f t="shared" si="6"/>
        <v>3</v>
      </c>
      <c r="AF45" s="480">
        <v>0</v>
      </c>
      <c r="AG45" s="480">
        <v>1</v>
      </c>
      <c r="AH45" s="480">
        <v>0</v>
      </c>
      <c r="AI45" s="613">
        <f t="shared" si="7"/>
        <v>1</v>
      </c>
      <c r="AJ45" s="480">
        <v>0</v>
      </c>
      <c r="AK45" s="480">
        <v>0</v>
      </c>
      <c r="AL45" s="480">
        <v>0</v>
      </c>
      <c r="AM45" s="613">
        <f t="shared" si="8"/>
        <v>0</v>
      </c>
      <c r="AN45" s="480">
        <v>39</v>
      </c>
      <c r="AO45" s="480">
        <v>56</v>
      </c>
      <c r="AP45" s="480">
        <v>0</v>
      </c>
      <c r="AQ45" s="614">
        <v>95</v>
      </c>
      <c r="AR45" s="615"/>
      <c r="AS45" s="615"/>
      <c r="AT45" s="615"/>
      <c r="AU45" s="615"/>
    </row>
    <row r="46" spans="1:47" ht="20.100000000000001" customHeight="1" x14ac:dyDescent="0.2">
      <c r="A46" s="496" t="s">
        <v>249</v>
      </c>
      <c r="B46" s="473" t="s">
        <v>447</v>
      </c>
      <c r="C46" s="473" t="s">
        <v>132</v>
      </c>
      <c r="D46" s="480">
        <v>70</v>
      </c>
      <c r="E46" s="480">
        <v>70</v>
      </c>
      <c r="F46" s="480">
        <v>0</v>
      </c>
      <c r="G46" s="613">
        <f t="shared" si="0"/>
        <v>140</v>
      </c>
      <c r="H46" s="480">
        <v>4</v>
      </c>
      <c r="I46" s="480">
        <v>2</v>
      </c>
      <c r="J46" s="480">
        <v>0</v>
      </c>
      <c r="K46" s="613">
        <f t="shared" si="1"/>
        <v>6</v>
      </c>
      <c r="L46" s="480">
        <v>10</v>
      </c>
      <c r="M46" s="480">
        <v>21</v>
      </c>
      <c r="N46" s="480">
        <v>0</v>
      </c>
      <c r="O46" s="613">
        <f t="shared" si="2"/>
        <v>31</v>
      </c>
      <c r="P46" s="480">
        <v>0</v>
      </c>
      <c r="Q46" s="480">
        <v>0</v>
      </c>
      <c r="R46" s="480">
        <v>0</v>
      </c>
      <c r="S46" s="613">
        <f t="shared" si="3"/>
        <v>0</v>
      </c>
      <c r="T46" s="480">
        <v>55</v>
      </c>
      <c r="U46" s="480">
        <v>69</v>
      </c>
      <c r="V46" s="480">
        <v>0</v>
      </c>
      <c r="W46" s="613">
        <f t="shared" si="4"/>
        <v>124</v>
      </c>
      <c r="X46" s="480">
        <v>0</v>
      </c>
      <c r="Y46" s="480">
        <v>0</v>
      </c>
      <c r="Z46" s="480">
        <v>0</v>
      </c>
      <c r="AA46" s="613">
        <f t="shared" si="5"/>
        <v>0</v>
      </c>
      <c r="AB46" s="480">
        <v>1</v>
      </c>
      <c r="AC46" s="480">
        <v>4</v>
      </c>
      <c r="AD46" s="480">
        <v>0</v>
      </c>
      <c r="AE46" s="613">
        <f t="shared" si="6"/>
        <v>5</v>
      </c>
      <c r="AF46" s="480">
        <v>35</v>
      </c>
      <c r="AG46" s="480">
        <v>32</v>
      </c>
      <c r="AH46" s="480">
        <v>0</v>
      </c>
      <c r="AI46" s="613">
        <f t="shared" si="7"/>
        <v>67</v>
      </c>
      <c r="AJ46" s="480">
        <v>3</v>
      </c>
      <c r="AK46" s="480">
        <v>7</v>
      </c>
      <c r="AL46" s="480">
        <v>0</v>
      </c>
      <c r="AM46" s="613">
        <f t="shared" si="8"/>
        <v>10</v>
      </c>
      <c r="AN46" s="480">
        <v>178</v>
      </c>
      <c r="AO46" s="480">
        <v>205</v>
      </c>
      <c r="AP46" s="480">
        <v>0</v>
      </c>
      <c r="AQ46" s="614">
        <v>383</v>
      </c>
      <c r="AR46" s="615"/>
      <c r="AS46" s="615"/>
      <c r="AT46" s="615"/>
      <c r="AU46" s="615"/>
    </row>
    <row r="47" spans="1:47" ht="20.100000000000001" customHeight="1" x14ac:dyDescent="0.2">
      <c r="A47" s="496" t="s">
        <v>249</v>
      </c>
      <c r="B47" s="473" t="s">
        <v>448</v>
      </c>
      <c r="C47" s="473" t="s">
        <v>127</v>
      </c>
      <c r="D47" s="480">
        <v>9</v>
      </c>
      <c r="E47" s="480">
        <v>8</v>
      </c>
      <c r="F47" s="480">
        <v>0</v>
      </c>
      <c r="G47" s="613">
        <f t="shared" si="0"/>
        <v>17</v>
      </c>
      <c r="H47" s="480">
        <v>0</v>
      </c>
      <c r="I47" s="480">
        <v>1</v>
      </c>
      <c r="J47" s="480">
        <v>0</v>
      </c>
      <c r="K47" s="613">
        <f t="shared" si="1"/>
        <v>1</v>
      </c>
      <c r="L47" s="480">
        <v>2</v>
      </c>
      <c r="M47" s="480">
        <v>2</v>
      </c>
      <c r="N47" s="480">
        <v>0</v>
      </c>
      <c r="O47" s="613">
        <f t="shared" si="2"/>
        <v>4</v>
      </c>
      <c r="P47" s="480">
        <v>0</v>
      </c>
      <c r="Q47" s="480">
        <v>0</v>
      </c>
      <c r="R47" s="480">
        <v>0</v>
      </c>
      <c r="S47" s="613">
        <f t="shared" si="3"/>
        <v>0</v>
      </c>
      <c r="T47" s="480">
        <v>5</v>
      </c>
      <c r="U47" s="480">
        <v>8</v>
      </c>
      <c r="V47" s="480">
        <v>0</v>
      </c>
      <c r="W47" s="613">
        <f t="shared" si="4"/>
        <v>13</v>
      </c>
      <c r="X47" s="480">
        <v>0</v>
      </c>
      <c r="Y47" s="480">
        <v>0</v>
      </c>
      <c r="Z47" s="480">
        <v>0</v>
      </c>
      <c r="AA47" s="613">
        <f t="shared" si="5"/>
        <v>0</v>
      </c>
      <c r="AB47" s="480">
        <v>0</v>
      </c>
      <c r="AC47" s="480">
        <v>1</v>
      </c>
      <c r="AD47" s="480">
        <v>0</v>
      </c>
      <c r="AE47" s="613">
        <f t="shared" si="6"/>
        <v>1</v>
      </c>
      <c r="AF47" s="480">
        <v>0</v>
      </c>
      <c r="AG47" s="480">
        <v>2</v>
      </c>
      <c r="AH47" s="480">
        <v>0</v>
      </c>
      <c r="AI47" s="613">
        <f t="shared" si="7"/>
        <v>2</v>
      </c>
      <c r="AJ47" s="480">
        <v>0</v>
      </c>
      <c r="AK47" s="480">
        <v>4</v>
      </c>
      <c r="AL47" s="480">
        <v>0</v>
      </c>
      <c r="AM47" s="613">
        <f t="shared" si="8"/>
        <v>4</v>
      </c>
      <c r="AN47" s="480">
        <v>16</v>
      </c>
      <c r="AO47" s="480">
        <v>26</v>
      </c>
      <c r="AP47" s="480">
        <v>0</v>
      </c>
      <c r="AQ47" s="614">
        <v>42</v>
      </c>
      <c r="AR47" s="615"/>
      <c r="AS47" s="615"/>
      <c r="AT47" s="615"/>
      <c r="AU47" s="615"/>
    </row>
    <row r="48" spans="1:47" ht="20.100000000000001" customHeight="1" x14ac:dyDescent="0.2">
      <c r="A48" s="496" t="s">
        <v>249</v>
      </c>
      <c r="B48" s="473" t="s">
        <v>516</v>
      </c>
      <c r="C48" s="473" t="s">
        <v>132</v>
      </c>
      <c r="D48" s="480">
        <v>32</v>
      </c>
      <c r="E48" s="480">
        <v>17</v>
      </c>
      <c r="F48" s="480">
        <v>0</v>
      </c>
      <c r="G48" s="613">
        <f t="shared" si="0"/>
        <v>49</v>
      </c>
      <c r="H48" s="480">
        <v>1</v>
      </c>
      <c r="I48" s="480">
        <v>3</v>
      </c>
      <c r="J48" s="480">
        <v>0</v>
      </c>
      <c r="K48" s="613">
        <f t="shared" si="1"/>
        <v>4</v>
      </c>
      <c r="L48" s="480">
        <v>1</v>
      </c>
      <c r="M48" s="480">
        <v>7</v>
      </c>
      <c r="N48" s="480">
        <v>0</v>
      </c>
      <c r="O48" s="613">
        <f t="shared" si="2"/>
        <v>8</v>
      </c>
      <c r="P48" s="480">
        <v>0</v>
      </c>
      <c r="Q48" s="480">
        <v>0</v>
      </c>
      <c r="R48" s="480">
        <v>0</v>
      </c>
      <c r="S48" s="613">
        <f t="shared" si="3"/>
        <v>0</v>
      </c>
      <c r="T48" s="480">
        <v>17</v>
      </c>
      <c r="U48" s="480">
        <v>16</v>
      </c>
      <c r="V48" s="480">
        <v>0</v>
      </c>
      <c r="W48" s="613">
        <f t="shared" si="4"/>
        <v>33</v>
      </c>
      <c r="X48" s="480">
        <v>1</v>
      </c>
      <c r="Y48" s="480">
        <v>0</v>
      </c>
      <c r="Z48" s="480">
        <v>0</v>
      </c>
      <c r="AA48" s="613">
        <f t="shared" si="5"/>
        <v>1</v>
      </c>
      <c r="AB48" s="480">
        <v>2</v>
      </c>
      <c r="AC48" s="480">
        <v>0</v>
      </c>
      <c r="AD48" s="480">
        <v>0</v>
      </c>
      <c r="AE48" s="613">
        <f t="shared" si="6"/>
        <v>2</v>
      </c>
      <c r="AF48" s="480">
        <v>0</v>
      </c>
      <c r="AG48" s="480">
        <v>0</v>
      </c>
      <c r="AH48" s="480">
        <v>0</v>
      </c>
      <c r="AI48" s="613">
        <f t="shared" si="7"/>
        <v>0</v>
      </c>
      <c r="AJ48" s="480">
        <v>4</v>
      </c>
      <c r="AK48" s="480">
        <v>3</v>
      </c>
      <c r="AL48" s="480">
        <v>1</v>
      </c>
      <c r="AM48" s="613">
        <f t="shared" si="8"/>
        <v>8</v>
      </c>
      <c r="AN48" s="480">
        <v>58</v>
      </c>
      <c r="AO48" s="480">
        <v>46</v>
      </c>
      <c r="AP48" s="480">
        <v>1</v>
      </c>
      <c r="AQ48" s="614">
        <v>105</v>
      </c>
      <c r="AR48" s="615"/>
      <c r="AS48" s="615"/>
      <c r="AT48" s="615"/>
      <c r="AU48" s="615"/>
    </row>
    <row r="49" spans="1:47" ht="20.100000000000001" customHeight="1" x14ac:dyDescent="0.2">
      <c r="A49" s="496" t="s">
        <v>249</v>
      </c>
      <c r="B49" s="473" t="s">
        <v>450</v>
      </c>
      <c r="C49" s="473" t="s">
        <v>127</v>
      </c>
      <c r="D49" s="480">
        <v>26</v>
      </c>
      <c r="E49" s="480">
        <v>39</v>
      </c>
      <c r="F49" s="480">
        <v>0</v>
      </c>
      <c r="G49" s="613">
        <f t="shared" si="0"/>
        <v>65</v>
      </c>
      <c r="H49" s="480">
        <v>2</v>
      </c>
      <c r="I49" s="480">
        <v>1</v>
      </c>
      <c r="J49" s="480">
        <v>0</v>
      </c>
      <c r="K49" s="613">
        <f t="shared" si="1"/>
        <v>3</v>
      </c>
      <c r="L49" s="480">
        <v>6</v>
      </c>
      <c r="M49" s="480">
        <v>2</v>
      </c>
      <c r="N49" s="480">
        <v>0</v>
      </c>
      <c r="O49" s="613">
        <f t="shared" si="2"/>
        <v>8</v>
      </c>
      <c r="P49" s="480">
        <v>0</v>
      </c>
      <c r="Q49" s="480">
        <v>0</v>
      </c>
      <c r="R49" s="480">
        <v>0</v>
      </c>
      <c r="S49" s="613">
        <f t="shared" si="3"/>
        <v>0</v>
      </c>
      <c r="T49" s="480">
        <v>9</v>
      </c>
      <c r="U49" s="480">
        <v>6</v>
      </c>
      <c r="V49" s="480">
        <v>0</v>
      </c>
      <c r="W49" s="613">
        <f t="shared" si="4"/>
        <v>15</v>
      </c>
      <c r="X49" s="480">
        <v>0</v>
      </c>
      <c r="Y49" s="480">
        <v>0</v>
      </c>
      <c r="Z49" s="480">
        <v>0</v>
      </c>
      <c r="AA49" s="613">
        <f t="shared" si="5"/>
        <v>0</v>
      </c>
      <c r="AB49" s="480">
        <v>0</v>
      </c>
      <c r="AC49" s="480">
        <v>4</v>
      </c>
      <c r="AD49" s="480">
        <v>0</v>
      </c>
      <c r="AE49" s="613">
        <f t="shared" si="6"/>
        <v>4</v>
      </c>
      <c r="AF49" s="480">
        <v>6</v>
      </c>
      <c r="AG49" s="480">
        <v>13</v>
      </c>
      <c r="AH49" s="480">
        <v>0</v>
      </c>
      <c r="AI49" s="613">
        <f t="shared" si="7"/>
        <v>19</v>
      </c>
      <c r="AJ49" s="480">
        <v>2</v>
      </c>
      <c r="AK49" s="480">
        <v>2</v>
      </c>
      <c r="AL49" s="480">
        <v>0</v>
      </c>
      <c r="AM49" s="613">
        <f t="shared" si="8"/>
        <v>4</v>
      </c>
      <c r="AN49" s="480">
        <v>51</v>
      </c>
      <c r="AO49" s="480">
        <v>67</v>
      </c>
      <c r="AP49" s="480">
        <v>0</v>
      </c>
      <c r="AQ49" s="614">
        <v>118</v>
      </c>
      <c r="AR49" s="615"/>
      <c r="AS49" s="615"/>
      <c r="AT49" s="615"/>
      <c r="AU49" s="615"/>
    </row>
    <row r="50" spans="1:47" ht="20.100000000000001" customHeight="1" x14ac:dyDescent="0.2">
      <c r="A50" s="496" t="s">
        <v>263</v>
      </c>
      <c r="B50" s="473" t="s">
        <v>451</v>
      </c>
      <c r="C50" s="473" t="s">
        <v>127</v>
      </c>
      <c r="D50" s="480">
        <v>25</v>
      </c>
      <c r="E50" s="480">
        <v>27</v>
      </c>
      <c r="F50" s="480">
        <v>0</v>
      </c>
      <c r="G50" s="613">
        <f t="shared" si="0"/>
        <v>52</v>
      </c>
      <c r="H50" s="480">
        <v>5</v>
      </c>
      <c r="I50" s="480">
        <v>3</v>
      </c>
      <c r="J50" s="480">
        <v>0</v>
      </c>
      <c r="K50" s="613">
        <f t="shared" si="1"/>
        <v>8</v>
      </c>
      <c r="L50" s="480">
        <v>3</v>
      </c>
      <c r="M50" s="480">
        <v>4</v>
      </c>
      <c r="N50" s="480">
        <v>0</v>
      </c>
      <c r="O50" s="613">
        <f t="shared" si="2"/>
        <v>7</v>
      </c>
      <c r="P50" s="480">
        <v>0</v>
      </c>
      <c r="Q50" s="480">
        <v>0</v>
      </c>
      <c r="R50" s="480">
        <v>0</v>
      </c>
      <c r="S50" s="613">
        <f t="shared" si="3"/>
        <v>0</v>
      </c>
      <c r="T50" s="480">
        <v>6</v>
      </c>
      <c r="U50" s="480">
        <v>5</v>
      </c>
      <c r="V50" s="480">
        <v>0</v>
      </c>
      <c r="W50" s="613">
        <f t="shared" si="4"/>
        <v>11</v>
      </c>
      <c r="X50" s="480">
        <v>0</v>
      </c>
      <c r="Y50" s="480">
        <v>0</v>
      </c>
      <c r="Z50" s="480">
        <v>0</v>
      </c>
      <c r="AA50" s="613">
        <f t="shared" si="5"/>
        <v>0</v>
      </c>
      <c r="AB50" s="480">
        <v>2</v>
      </c>
      <c r="AC50" s="480">
        <v>3</v>
      </c>
      <c r="AD50" s="480">
        <v>0</v>
      </c>
      <c r="AE50" s="613">
        <f t="shared" si="6"/>
        <v>5</v>
      </c>
      <c r="AF50" s="480">
        <v>0</v>
      </c>
      <c r="AG50" s="480">
        <v>0</v>
      </c>
      <c r="AH50" s="480">
        <v>0</v>
      </c>
      <c r="AI50" s="613">
        <f t="shared" si="7"/>
        <v>0</v>
      </c>
      <c r="AJ50" s="480">
        <v>0</v>
      </c>
      <c r="AK50" s="480">
        <v>3</v>
      </c>
      <c r="AL50" s="480">
        <v>0</v>
      </c>
      <c r="AM50" s="613">
        <f t="shared" si="8"/>
        <v>3</v>
      </c>
      <c r="AN50" s="480">
        <v>41</v>
      </c>
      <c r="AO50" s="480">
        <v>45</v>
      </c>
      <c r="AP50" s="480">
        <v>0</v>
      </c>
      <c r="AQ50" s="614">
        <v>86</v>
      </c>
      <c r="AR50" s="615"/>
      <c r="AS50" s="615"/>
      <c r="AT50" s="615"/>
      <c r="AU50" s="615"/>
    </row>
    <row r="51" spans="1:47" ht="20.100000000000001" customHeight="1" x14ac:dyDescent="0.2">
      <c r="A51" s="496" t="s">
        <v>263</v>
      </c>
      <c r="B51" s="473" t="s">
        <v>452</v>
      </c>
      <c r="C51" s="473" t="s">
        <v>127</v>
      </c>
      <c r="D51" s="480">
        <v>17</v>
      </c>
      <c r="E51" s="480">
        <v>16</v>
      </c>
      <c r="F51" s="480">
        <v>0</v>
      </c>
      <c r="G51" s="613">
        <f t="shared" si="0"/>
        <v>33</v>
      </c>
      <c r="H51" s="480">
        <v>4</v>
      </c>
      <c r="I51" s="480">
        <v>6</v>
      </c>
      <c r="J51" s="480">
        <v>0</v>
      </c>
      <c r="K51" s="613">
        <f t="shared" si="1"/>
        <v>10</v>
      </c>
      <c r="L51" s="480">
        <v>0</v>
      </c>
      <c r="M51" s="480">
        <v>2</v>
      </c>
      <c r="N51" s="480">
        <v>0</v>
      </c>
      <c r="O51" s="613">
        <f t="shared" si="2"/>
        <v>2</v>
      </c>
      <c r="P51" s="480">
        <v>0</v>
      </c>
      <c r="Q51" s="480">
        <v>1</v>
      </c>
      <c r="R51" s="480">
        <v>0</v>
      </c>
      <c r="S51" s="613">
        <f t="shared" si="3"/>
        <v>1</v>
      </c>
      <c r="T51" s="480">
        <v>1</v>
      </c>
      <c r="U51" s="480">
        <v>4</v>
      </c>
      <c r="V51" s="480">
        <v>0</v>
      </c>
      <c r="W51" s="613">
        <f t="shared" si="4"/>
        <v>5</v>
      </c>
      <c r="X51" s="480">
        <v>0</v>
      </c>
      <c r="Y51" s="480">
        <v>0</v>
      </c>
      <c r="Z51" s="480">
        <v>0</v>
      </c>
      <c r="AA51" s="613">
        <f t="shared" si="5"/>
        <v>0</v>
      </c>
      <c r="AB51" s="480">
        <v>0</v>
      </c>
      <c r="AC51" s="480">
        <v>0</v>
      </c>
      <c r="AD51" s="480">
        <v>0</v>
      </c>
      <c r="AE51" s="613">
        <f t="shared" si="6"/>
        <v>0</v>
      </c>
      <c r="AF51" s="480">
        <v>0</v>
      </c>
      <c r="AG51" s="480">
        <v>0</v>
      </c>
      <c r="AH51" s="480">
        <v>0</v>
      </c>
      <c r="AI51" s="613">
        <f t="shared" si="7"/>
        <v>0</v>
      </c>
      <c r="AJ51" s="480">
        <v>0</v>
      </c>
      <c r="AK51" s="480">
        <v>0</v>
      </c>
      <c r="AL51" s="480">
        <v>0</v>
      </c>
      <c r="AM51" s="613">
        <f t="shared" si="8"/>
        <v>0</v>
      </c>
      <c r="AN51" s="480">
        <v>22</v>
      </c>
      <c r="AO51" s="480">
        <v>29</v>
      </c>
      <c r="AP51" s="480">
        <v>0</v>
      </c>
      <c r="AQ51" s="614">
        <v>51</v>
      </c>
      <c r="AR51" s="615"/>
      <c r="AS51" s="615"/>
      <c r="AT51" s="615"/>
      <c r="AU51" s="615"/>
    </row>
    <row r="52" spans="1:47" ht="20.100000000000001" customHeight="1" x14ac:dyDescent="0.2">
      <c r="A52" s="496" t="s">
        <v>267</v>
      </c>
      <c r="B52" s="473" t="s">
        <v>453</v>
      </c>
      <c r="C52" s="473" t="s">
        <v>127</v>
      </c>
      <c r="D52" s="480">
        <v>40</v>
      </c>
      <c r="E52" s="480">
        <v>42</v>
      </c>
      <c r="F52" s="480">
        <v>0</v>
      </c>
      <c r="G52" s="613">
        <f t="shared" si="0"/>
        <v>82</v>
      </c>
      <c r="H52" s="480">
        <v>1</v>
      </c>
      <c r="I52" s="480">
        <v>3</v>
      </c>
      <c r="J52" s="480">
        <v>0</v>
      </c>
      <c r="K52" s="613">
        <f t="shared" si="1"/>
        <v>4</v>
      </c>
      <c r="L52" s="480">
        <v>3</v>
      </c>
      <c r="M52" s="480">
        <v>0</v>
      </c>
      <c r="N52" s="480">
        <v>0</v>
      </c>
      <c r="O52" s="613">
        <f t="shared" si="2"/>
        <v>3</v>
      </c>
      <c r="P52" s="480">
        <v>0</v>
      </c>
      <c r="Q52" s="480">
        <v>1</v>
      </c>
      <c r="R52" s="480">
        <v>0</v>
      </c>
      <c r="S52" s="613">
        <f t="shared" si="3"/>
        <v>1</v>
      </c>
      <c r="T52" s="480">
        <v>6</v>
      </c>
      <c r="U52" s="480">
        <v>15</v>
      </c>
      <c r="V52" s="480">
        <v>0</v>
      </c>
      <c r="W52" s="613">
        <f t="shared" si="4"/>
        <v>21</v>
      </c>
      <c r="X52" s="480">
        <v>0</v>
      </c>
      <c r="Y52" s="480">
        <v>0</v>
      </c>
      <c r="Z52" s="480">
        <v>0</v>
      </c>
      <c r="AA52" s="613">
        <f t="shared" si="5"/>
        <v>0</v>
      </c>
      <c r="AB52" s="480">
        <v>0</v>
      </c>
      <c r="AC52" s="480">
        <v>0</v>
      </c>
      <c r="AD52" s="480">
        <v>0</v>
      </c>
      <c r="AE52" s="613">
        <f t="shared" si="6"/>
        <v>0</v>
      </c>
      <c r="AF52" s="480">
        <v>0</v>
      </c>
      <c r="AG52" s="480">
        <v>0</v>
      </c>
      <c r="AH52" s="480">
        <v>0</v>
      </c>
      <c r="AI52" s="613">
        <f t="shared" si="7"/>
        <v>0</v>
      </c>
      <c r="AJ52" s="480">
        <v>0</v>
      </c>
      <c r="AK52" s="480">
        <v>0</v>
      </c>
      <c r="AL52" s="480">
        <v>0</v>
      </c>
      <c r="AM52" s="613">
        <f t="shared" si="8"/>
        <v>0</v>
      </c>
      <c r="AN52" s="480">
        <v>50</v>
      </c>
      <c r="AO52" s="480">
        <v>61</v>
      </c>
      <c r="AP52" s="480">
        <v>0</v>
      </c>
      <c r="AQ52" s="614">
        <v>111</v>
      </c>
      <c r="AR52" s="615"/>
      <c r="AS52" s="615"/>
      <c r="AT52" s="615"/>
      <c r="AU52" s="615"/>
    </row>
    <row r="53" spans="1:47" ht="20.100000000000001" customHeight="1" x14ac:dyDescent="0.2">
      <c r="A53" s="496" t="s">
        <v>267</v>
      </c>
      <c r="B53" s="473" t="s">
        <v>454</v>
      </c>
      <c r="C53" s="473" t="s">
        <v>132</v>
      </c>
      <c r="D53" s="480">
        <v>14</v>
      </c>
      <c r="E53" s="480">
        <v>16</v>
      </c>
      <c r="F53" s="480">
        <v>0</v>
      </c>
      <c r="G53" s="613">
        <f t="shared" si="0"/>
        <v>30</v>
      </c>
      <c r="H53" s="480">
        <v>1</v>
      </c>
      <c r="I53" s="480">
        <v>1</v>
      </c>
      <c r="J53" s="480">
        <v>0</v>
      </c>
      <c r="K53" s="613">
        <f t="shared" si="1"/>
        <v>2</v>
      </c>
      <c r="L53" s="480">
        <v>2</v>
      </c>
      <c r="M53" s="480">
        <v>2</v>
      </c>
      <c r="N53" s="480">
        <v>0</v>
      </c>
      <c r="O53" s="613">
        <f t="shared" si="2"/>
        <v>4</v>
      </c>
      <c r="P53" s="480">
        <v>0</v>
      </c>
      <c r="Q53" s="480">
        <v>0</v>
      </c>
      <c r="R53" s="480">
        <v>0</v>
      </c>
      <c r="S53" s="613">
        <f t="shared" si="3"/>
        <v>0</v>
      </c>
      <c r="T53" s="480">
        <v>10</v>
      </c>
      <c r="U53" s="480">
        <v>9</v>
      </c>
      <c r="V53" s="480">
        <v>0</v>
      </c>
      <c r="W53" s="613">
        <f t="shared" si="4"/>
        <v>19</v>
      </c>
      <c r="X53" s="480">
        <v>0</v>
      </c>
      <c r="Y53" s="480">
        <v>0</v>
      </c>
      <c r="Z53" s="480">
        <v>0</v>
      </c>
      <c r="AA53" s="613">
        <f t="shared" si="5"/>
        <v>0</v>
      </c>
      <c r="AB53" s="480">
        <v>1</v>
      </c>
      <c r="AC53" s="480">
        <v>4</v>
      </c>
      <c r="AD53" s="480">
        <v>0</v>
      </c>
      <c r="AE53" s="613">
        <f t="shared" si="6"/>
        <v>5</v>
      </c>
      <c r="AF53" s="480">
        <v>1</v>
      </c>
      <c r="AG53" s="480">
        <v>3</v>
      </c>
      <c r="AH53" s="480">
        <v>0</v>
      </c>
      <c r="AI53" s="613">
        <f t="shared" si="7"/>
        <v>4</v>
      </c>
      <c r="AJ53" s="480">
        <v>0</v>
      </c>
      <c r="AK53" s="480">
        <v>2</v>
      </c>
      <c r="AL53" s="480">
        <v>0</v>
      </c>
      <c r="AM53" s="613">
        <f t="shared" si="8"/>
        <v>2</v>
      </c>
      <c r="AN53" s="480">
        <v>29</v>
      </c>
      <c r="AO53" s="480">
        <v>37</v>
      </c>
      <c r="AP53" s="480">
        <v>0</v>
      </c>
      <c r="AQ53" s="614">
        <v>66</v>
      </c>
      <c r="AR53" s="615"/>
      <c r="AS53" s="615"/>
      <c r="AT53" s="615"/>
      <c r="AU53" s="615"/>
    </row>
    <row r="54" spans="1:47" ht="20.100000000000001" customHeight="1" x14ac:dyDescent="0.2">
      <c r="A54" s="496" t="s">
        <v>272</v>
      </c>
      <c r="B54" s="473" t="s">
        <v>455</v>
      </c>
      <c r="C54" s="473" t="s">
        <v>127</v>
      </c>
      <c r="D54" s="480">
        <v>25</v>
      </c>
      <c r="E54" s="480">
        <v>10</v>
      </c>
      <c r="F54" s="480">
        <v>0</v>
      </c>
      <c r="G54" s="613">
        <f t="shared" si="0"/>
        <v>35</v>
      </c>
      <c r="H54" s="480">
        <v>1</v>
      </c>
      <c r="I54" s="480">
        <v>0</v>
      </c>
      <c r="J54" s="480">
        <v>0</v>
      </c>
      <c r="K54" s="613">
        <f t="shared" si="1"/>
        <v>1</v>
      </c>
      <c r="L54" s="480">
        <v>2</v>
      </c>
      <c r="M54" s="480">
        <v>1</v>
      </c>
      <c r="N54" s="480">
        <v>0</v>
      </c>
      <c r="O54" s="613">
        <f t="shared" si="2"/>
        <v>3</v>
      </c>
      <c r="P54" s="480">
        <v>1</v>
      </c>
      <c r="Q54" s="480">
        <v>2</v>
      </c>
      <c r="R54" s="480">
        <v>0</v>
      </c>
      <c r="S54" s="613">
        <f t="shared" si="3"/>
        <v>3</v>
      </c>
      <c r="T54" s="480">
        <v>6</v>
      </c>
      <c r="U54" s="480">
        <v>7</v>
      </c>
      <c r="V54" s="480">
        <v>0</v>
      </c>
      <c r="W54" s="613">
        <f t="shared" si="4"/>
        <v>13</v>
      </c>
      <c r="X54" s="480">
        <v>0</v>
      </c>
      <c r="Y54" s="480">
        <v>0</v>
      </c>
      <c r="Z54" s="480">
        <v>0</v>
      </c>
      <c r="AA54" s="613">
        <f t="shared" si="5"/>
        <v>0</v>
      </c>
      <c r="AB54" s="480">
        <v>1</v>
      </c>
      <c r="AC54" s="480">
        <v>2</v>
      </c>
      <c r="AD54" s="480">
        <v>0</v>
      </c>
      <c r="AE54" s="613">
        <f t="shared" si="6"/>
        <v>3</v>
      </c>
      <c r="AF54" s="480">
        <v>0</v>
      </c>
      <c r="AG54" s="480">
        <v>2</v>
      </c>
      <c r="AH54" s="480">
        <v>0</v>
      </c>
      <c r="AI54" s="613">
        <f t="shared" si="7"/>
        <v>2</v>
      </c>
      <c r="AJ54" s="480">
        <v>2</v>
      </c>
      <c r="AK54" s="480">
        <v>2</v>
      </c>
      <c r="AL54" s="480">
        <v>0</v>
      </c>
      <c r="AM54" s="613">
        <f t="shared" si="8"/>
        <v>4</v>
      </c>
      <c r="AN54" s="480">
        <v>38</v>
      </c>
      <c r="AO54" s="480">
        <v>26</v>
      </c>
      <c r="AP54" s="480">
        <v>0</v>
      </c>
      <c r="AQ54" s="614">
        <v>64</v>
      </c>
      <c r="AR54" s="615"/>
      <c r="AS54" s="615"/>
      <c r="AT54" s="615"/>
      <c r="AU54" s="615"/>
    </row>
    <row r="55" spans="1:47" ht="20.100000000000001" customHeight="1" x14ac:dyDescent="0.2">
      <c r="A55" s="496" t="s">
        <v>276</v>
      </c>
      <c r="B55" s="473" t="s">
        <v>456</v>
      </c>
      <c r="C55" s="473" t="s">
        <v>127</v>
      </c>
      <c r="D55" s="480">
        <v>24</v>
      </c>
      <c r="E55" s="480">
        <v>19</v>
      </c>
      <c r="F55" s="480">
        <v>0</v>
      </c>
      <c r="G55" s="613">
        <f t="shared" si="0"/>
        <v>43</v>
      </c>
      <c r="H55" s="480">
        <v>0</v>
      </c>
      <c r="I55" s="480">
        <v>0</v>
      </c>
      <c r="J55" s="480">
        <v>0</v>
      </c>
      <c r="K55" s="613">
        <f t="shared" si="1"/>
        <v>0</v>
      </c>
      <c r="L55" s="480">
        <v>3</v>
      </c>
      <c r="M55" s="480">
        <v>1</v>
      </c>
      <c r="N55" s="480">
        <v>0</v>
      </c>
      <c r="O55" s="613">
        <f t="shared" si="2"/>
        <v>4</v>
      </c>
      <c r="P55" s="480">
        <v>0</v>
      </c>
      <c r="Q55" s="480">
        <v>0</v>
      </c>
      <c r="R55" s="480">
        <v>0</v>
      </c>
      <c r="S55" s="613">
        <f t="shared" si="3"/>
        <v>0</v>
      </c>
      <c r="T55" s="480">
        <v>5</v>
      </c>
      <c r="U55" s="480">
        <v>13</v>
      </c>
      <c r="V55" s="480">
        <v>0</v>
      </c>
      <c r="W55" s="613">
        <f t="shared" si="4"/>
        <v>18</v>
      </c>
      <c r="X55" s="480">
        <v>0</v>
      </c>
      <c r="Y55" s="480">
        <v>0</v>
      </c>
      <c r="Z55" s="480">
        <v>0</v>
      </c>
      <c r="AA55" s="613">
        <f t="shared" si="5"/>
        <v>0</v>
      </c>
      <c r="AB55" s="480">
        <v>3</v>
      </c>
      <c r="AC55" s="480">
        <v>2</v>
      </c>
      <c r="AD55" s="480">
        <v>0</v>
      </c>
      <c r="AE55" s="613">
        <f t="shared" si="6"/>
        <v>5</v>
      </c>
      <c r="AF55" s="480">
        <v>0</v>
      </c>
      <c r="AG55" s="480">
        <v>1</v>
      </c>
      <c r="AH55" s="480">
        <v>0</v>
      </c>
      <c r="AI55" s="613">
        <f t="shared" si="7"/>
        <v>1</v>
      </c>
      <c r="AJ55" s="480">
        <v>0</v>
      </c>
      <c r="AK55" s="480">
        <v>0</v>
      </c>
      <c r="AL55" s="480">
        <v>0</v>
      </c>
      <c r="AM55" s="613">
        <f t="shared" si="8"/>
        <v>0</v>
      </c>
      <c r="AN55" s="480">
        <v>35</v>
      </c>
      <c r="AO55" s="480">
        <v>36</v>
      </c>
      <c r="AP55" s="480">
        <v>0</v>
      </c>
      <c r="AQ55" s="614">
        <v>71</v>
      </c>
      <c r="AR55" s="615"/>
      <c r="AS55" s="615"/>
      <c r="AT55" s="615"/>
      <c r="AU55" s="615"/>
    </row>
    <row r="56" spans="1:47" ht="20.100000000000001" customHeight="1" x14ac:dyDescent="0.2">
      <c r="A56" s="496" t="s">
        <v>279</v>
      </c>
      <c r="B56" s="473" t="s">
        <v>457</v>
      </c>
      <c r="C56" s="473" t="s">
        <v>283</v>
      </c>
      <c r="D56" s="480">
        <v>25</v>
      </c>
      <c r="E56" s="480">
        <v>28</v>
      </c>
      <c r="F56" s="480">
        <v>6</v>
      </c>
      <c r="G56" s="613">
        <f t="shared" si="0"/>
        <v>59</v>
      </c>
      <c r="H56" s="480">
        <v>3</v>
      </c>
      <c r="I56" s="480">
        <v>1</v>
      </c>
      <c r="J56" s="480">
        <v>0</v>
      </c>
      <c r="K56" s="613">
        <f t="shared" si="1"/>
        <v>4</v>
      </c>
      <c r="L56" s="480">
        <v>2</v>
      </c>
      <c r="M56" s="480">
        <v>2</v>
      </c>
      <c r="N56" s="480">
        <v>0</v>
      </c>
      <c r="O56" s="613">
        <f t="shared" si="2"/>
        <v>4</v>
      </c>
      <c r="P56" s="480">
        <v>0</v>
      </c>
      <c r="Q56" s="480">
        <v>0</v>
      </c>
      <c r="R56" s="480">
        <v>0</v>
      </c>
      <c r="S56" s="613">
        <f t="shared" si="3"/>
        <v>0</v>
      </c>
      <c r="T56" s="480">
        <v>19</v>
      </c>
      <c r="U56" s="480">
        <v>20</v>
      </c>
      <c r="V56" s="480">
        <v>3</v>
      </c>
      <c r="W56" s="613">
        <f t="shared" si="4"/>
        <v>42</v>
      </c>
      <c r="X56" s="480">
        <v>0</v>
      </c>
      <c r="Y56" s="480">
        <v>0</v>
      </c>
      <c r="Z56" s="480">
        <v>0</v>
      </c>
      <c r="AA56" s="613">
        <f t="shared" si="5"/>
        <v>0</v>
      </c>
      <c r="AB56" s="480">
        <v>0</v>
      </c>
      <c r="AC56" s="480">
        <v>0</v>
      </c>
      <c r="AD56" s="480">
        <v>0</v>
      </c>
      <c r="AE56" s="613">
        <f t="shared" si="6"/>
        <v>0</v>
      </c>
      <c r="AF56" s="480">
        <v>9</v>
      </c>
      <c r="AG56" s="480">
        <v>13</v>
      </c>
      <c r="AH56" s="480">
        <v>0</v>
      </c>
      <c r="AI56" s="613">
        <f t="shared" si="7"/>
        <v>22</v>
      </c>
      <c r="AJ56" s="480">
        <v>3</v>
      </c>
      <c r="AK56" s="480">
        <v>6</v>
      </c>
      <c r="AL56" s="480">
        <v>1</v>
      </c>
      <c r="AM56" s="613">
        <f t="shared" si="8"/>
        <v>10</v>
      </c>
      <c r="AN56" s="480">
        <v>61</v>
      </c>
      <c r="AO56" s="480">
        <v>70</v>
      </c>
      <c r="AP56" s="480">
        <v>10</v>
      </c>
      <c r="AQ56" s="614">
        <v>141</v>
      </c>
      <c r="AR56" s="615"/>
      <c r="AS56" s="615"/>
      <c r="AT56" s="615"/>
      <c r="AU56" s="615"/>
    </row>
    <row r="57" spans="1:47" ht="20.100000000000001" customHeight="1" x14ac:dyDescent="0.2">
      <c r="A57" s="496" t="s">
        <v>279</v>
      </c>
      <c r="B57" s="473" t="s">
        <v>458</v>
      </c>
      <c r="C57" s="473" t="s">
        <v>132</v>
      </c>
      <c r="D57" s="480">
        <v>28</v>
      </c>
      <c r="E57" s="480">
        <v>41</v>
      </c>
      <c r="F57" s="480">
        <v>0</v>
      </c>
      <c r="G57" s="613">
        <f t="shared" si="0"/>
        <v>69</v>
      </c>
      <c r="H57" s="480">
        <v>0</v>
      </c>
      <c r="I57" s="480">
        <v>6</v>
      </c>
      <c r="J57" s="480">
        <v>0</v>
      </c>
      <c r="K57" s="613">
        <f t="shared" si="1"/>
        <v>6</v>
      </c>
      <c r="L57" s="480">
        <v>3</v>
      </c>
      <c r="M57" s="480">
        <v>7</v>
      </c>
      <c r="N57" s="480">
        <v>0</v>
      </c>
      <c r="O57" s="613">
        <f t="shared" si="2"/>
        <v>10</v>
      </c>
      <c r="P57" s="480">
        <v>0</v>
      </c>
      <c r="Q57" s="480">
        <v>0</v>
      </c>
      <c r="R57" s="480">
        <v>0</v>
      </c>
      <c r="S57" s="613">
        <f t="shared" si="3"/>
        <v>0</v>
      </c>
      <c r="T57" s="480">
        <v>19</v>
      </c>
      <c r="U57" s="480">
        <v>31</v>
      </c>
      <c r="V57" s="480">
        <v>0</v>
      </c>
      <c r="W57" s="613">
        <f t="shared" si="4"/>
        <v>50</v>
      </c>
      <c r="X57" s="480">
        <v>0</v>
      </c>
      <c r="Y57" s="480">
        <v>0</v>
      </c>
      <c r="Z57" s="480">
        <v>0</v>
      </c>
      <c r="AA57" s="613">
        <f t="shared" si="5"/>
        <v>0</v>
      </c>
      <c r="AB57" s="480">
        <v>3</v>
      </c>
      <c r="AC57" s="480">
        <v>1</v>
      </c>
      <c r="AD57" s="480">
        <v>0</v>
      </c>
      <c r="AE57" s="613">
        <f t="shared" si="6"/>
        <v>4</v>
      </c>
      <c r="AF57" s="480">
        <v>2</v>
      </c>
      <c r="AG57" s="480">
        <v>12</v>
      </c>
      <c r="AH57" s="480">
        <v>0</v>
      </c>
      <c r="AI57" s="613">
        <f t="shared" si="7"/>
        <v>14</v>
      </c>
      <c r="AJ57" s="480">
        <v>5</v>
      </c>
      <c r="AK57" s="480">
        <v>6</v>
      </c>
      <c r="AL57" s="480">
        <v>0</v>
      </c>
      <c r="AM57" s="613">
        <f t="shared" si="8"/>
        <v>11</v>
      </c>
      <c r="AN57" s="480">
        <v>60</v>
      </c>
      <c r="AO57" s="480">
        <v>104</v>
      </c>
      <c r="AP57" s="480">
        <v>0</v>
      </c>
      <c r="AQ57" s="614">
        <v>164</v>
      </c>
      <c r="AR57" s="615"/>
      <c r="AS57" s="615"/>
      <c r="AT57" s="615"/>
      <c r="AU57" s="615"/>
    </row>
    <row r="58" spans="1:47" ht="20.100000000000001" customHeight="1" x14ac:dyDescent="0.2">
      <c r="A58" s="496" t="s">
        <v>279</v>
      </c>
      <c r="B58" s="473" t="s">
        <v>459</v>
      </c>
      <c r="C58" s="473" t="s">
        <v>283</v>
      </c>
      <c r="D58" s="480">
        <v>29</v>
      </c>
      <c r="E58" s="480">
        <v>23</v>
      </c>
      <c r="F58" s="480">
        <v>0</v>
      </c>
      <c r="G58" s="613">
        <f t="shared" si="0"/>
        <v>52</v>
      </c>
      <c r="H58" s="480">
        <v>1</v>
      </c>
      <c r="I58" s="480">
        <v>2</v>
      </c>
      <c r="J58" s="480">
        <v>0</v>
      </c>
      <c r="K58" s="613">
        <f t="shared" si="1"/>
        <v>3</v>
      </c>
      <c r="L58" s="480">
        <v>0</v>
      </c>
      <c r="M58" s="480">
        <v>1</v>
      </c>
      <c r="N58" s="480">
        <v>0</v>
      </c>
      <c r="O58" s="613">
        <f t="shared" si="2"/>
        <v>1</v>
      </c>
      <c r="P58" s="480">
        <v>1</v>
      </c>
      <c r="Q58" s="480">
        <v>0</v>
      </c>
      <c r="R58" s="480">
        <v>0</v>
      </c>
      <c r="S58" s="613">
        <f t="shared" si="3"/>
        <v>1</v>
      </c>
      <c r="T58" s="480">
        <v>7</v>
      </c>
      <c r="U58" s="480">
        <v>20</v>
      </c>
      <c r="V58" s="480">
        <v>0</v>
      </c>
      <c r="W58" s="613">
        <f t="shared" si="4"/>
        <v>27</v>
      </c>
      <c r="X58" s="480">
        <v>0</v>
      </c>
      <c r="Y58" s="480">
        <v>0</v>
      </c>
      <c r="Z58" s="480">
        <v>0</v>
      </c>
      <c r="AA58" s="613">
        <f t="shared" si="5"/>
        <v>0</v>
      </c>
      <c r="AB58" s="480">
        <v>0</v>
      </c>
      <c r="AC58" s="480">
        <v>0</v>
      </c>
      <c r="AD58" s="480">
        <v>0</v>
      </c>
      <c r="AE58" s="613">
        <f t="shared" si="6"/>
        <v>0</v>
      </c>
      <c r="AF58" s="480">
        <v>0</v>
      </c>
      <c r="AG58" s="480">
        <v>0</v>
      </c>
      <c r="AH58" s="480">
        <v>0</v>
      </c>
      <c r="AI58" s="613">
        <f t="shared" si="7"/>
        <v>0</v>
      </c>
      <c r="AJ58" s="480">
        <v>1</v>
      </c>
      <c r="AK58" s="480">
        <v>1</v>
      </c>
      <c r="AL58" s="480">
        <v>0</v>
      </c>
      <c r="AM58" s="613">
        <f t="shared" si="8"/>
        <v>2</v>
      </c>
      <c r="AN58" s="480">
        <v>39</v>
      </c>
      <c r="AO58" s="480">
        <v>47</v>
      </c>
      <c r="AP58" s="480">
        <v>0</v>
      </c>
      <c r="AQ58" s="614">
        <v>86</v>
      </c>
      <c r="AR58" s="615"/>
      <c r="AS58" s="615"/>
      <c r="AT58" s="615"/>
      <c r="AU58" s="615"/>
    </row>
    <row r="59" spans="1:47" ht="20.100000000000001" customHeight="1" x14ac:dyDescent="0.2">
      <c r="A59" s="496" t="s">
        <v>288</v>
      </c>
      <c r="B59" s="473" t="s">
        <v>460</v>
      </c>
      <c r="C59" s="473" t="s">
        <v>127</v>
      </c>
      <c r="D59" s="480">
        <v>26</v>
      </c>
      <c r="E59" s="480">
        <v>28</v>
      </c>
      <c r="F59" s="480">
        <v>0</v>
      </c>
      <c r="G59" s="613">
        <f t="shared" si="0"/>
        <v>54</v>
      </c>
      <c r="H59" s="480">
        <v>2</v>
      </c>
      <c r="I59" s="480">
        <v>3</v>
      </c>
      <c r="J59" s="480">
        <v>0</v>
      </c>
      <c r="K59" s="613">
        <f t="shared" si="1"/>
        <v>5</v>
      </c>
      <c r="L59" s="480">
        <v>2</v>
      </c>
      <c r="M59" s="480">
        <v>1</v>
      </c>
      <c r="N59" s="480">
        <v>0</v>
      </c>
      <c r="O59" s="613">
        <f t="shared" si="2"/>
        <v>3</v>
      </c>
      <c r="P59" s="480">
        <v>0</v>
      </c>
      <c r="Q59" s="480">
        <v>0</v>
      </c>
      <c r="R59" s="480">
        <v>0</v>
      </c>
      <c r="S59" s="613">
        <f t="shared" si="3"/>
        <v>0</v>
      </c>
      <c r="T59" s="480">
        <v>5</v>
      </c>
      <c r="U59" s="480">
        <v>3</v>
      </c>
      <c r="V59" s="480">
        <v>0</v>
      </c>
      <c r="W59" s="613">
        <f t="shared" si="4"/>
        <v>8</v>
      </c>
      <c r="X59" s="480">
        <v>1</v>
      </c>
      <c r="Y59" s="480">
        <v>0</v>
      </c>
      <c r="Z59" s="480">
        <v>0</v>
      </c>
      <c r="AA59" s="613">
        <f t="shared" si="5"/>
        <v>1</v>
      </c>
      <c r="AB59" s="480">
        <v>3</v>
      </c>
      <c r="AC59" s="480">
        <v>1</v>
      </c>
      <c r="AD59" s="480">
        <v>0</v>
      </c>
      <c r="AE59" s="613">
        <f t="shared" si="6"/>
        <v>4</v>
      </c>
      <c r="AF59" s="480">
        <v>0</v>
      </c>
      <c r="AG59" s="480">
        <v>0</v>
      </c>
      <c r="AH59" s="480">
        <v>0</v>
      </c>
      <c r="AI59" s="613">
        <f t="shared" si="7"/>
        <v>0</v>
      </c>
      <c r="AJ59" s="480">
        <v>1</v>
      </c>
      <c r="AK59" s="480">
        <v>0</v>
      </c>
      <c r="AL59" s="480">
        <v>0</v>
      </c>
      <c r="AM59" s="613">
        <f t="shared" si="8"/>
        <v>1</v>
      </c>
      <c r="AN59" s="480">
        <v>40</v>
      </c>
      <c r="AO59" s="480">
        <v>36</v>
      </c>
      <c r="AP59" s="480">
        <v>0</v>
      </c>
      <c r="AQ59" s="614">
        <v>76</v>
      </c>
      <c r="AR59" s="615"/>
      <c r="AS59" s="615"/>
      <c r="AT59" s="615"/>
      <c r="AU59" s="615"/>
    </row>
    <row r="60" spans="1:47" ht="20.100000000000001" customHeight="1" x14ac:dyDescent="0.2">
      <c r="A60" s="496" t="s">
        <v>291</v>
      </c>
      <c r="B60" s="473" t="s">
        <v>490</v>
      </c>
      <c r="C60" s="473" t="s">
        <v>132</v>
      </c>
      <c r="D60" s="480">
        <v>0</v>
      </c>
      <c r="E60" s="480">
        <v>0</v>
      </c>
      <c r="F60" s="480">
        <v>0</v>
      </c>
      <c r="G60" s="613">
        <f t="shared" si="0"/>
        <v>0</v>
      </c>
      <c r="H60" s="480">
        <v>0</v>
      </c>
      <c r="I60" s="480">
        <v>0</v>
      </c>
      <c r="J60" s="480">
        <v>0</v>
      </c>
      <c r="K60" s="613">
        <f t="shared" si="1"/>
        <v>0</v>
      </c>
      <c r="L60" s="480">
        <v>0</v>
      </c>
      <c r="M60" s="480">
        <v>0</v>
      </c>
      <c r="N60" s="480">
        <v>0</v>
      </c>
      <c r="O60" s="613">
        <f t="shared" si="2"/>
        <v>0</v>
      </c>
      <c r="P60" s="480">
        <v>0</v>
      </c>
      <c r="Q60" s="480">
        <v>0</v>
      </c>
      <c r="R60" s="480">
        <v>0</v>
      </c>
      <c r="S60" s="613">
        <f t="shared" si="3"/>
        <v>0</v>
      </c>
      <c r="T60" s="480">
        <v>0</v>
      </c>
      <c r="U60" s="480">
        <v>0</v>
      </c>
      <c r="V60" s="480">
        <v>0</v>
      </c>
      <c r="W60" s="613">
        <f t="shared" si="4"/>
        <v>0</v>
      </c>
      <c r="X60" s="480">
        <v>0</v>
      </c>
      <c r="Y60" s="480">
        <v>0</v>
      </c>
      <c r="Z60" s="480">
        <v>0</v>
      </c>
      <c r="AA60" s="613">
        <f t="shared" si="5"/>
        <v>0</v>
      </c>
      <c r="AB60" s="480">
        <v>0</v>
      </c>
      <c r="AC60" s="480">
        <v>0</v>
      </c>
      <c r="AD60" s="480">
        <v>0</v>
      </c>
      <c r="AE60" s="613">
        <f t="shared" si="6"/>
        <v>0</v>
      </c>
      <c r="AF60" s="480">
        <v>0</v>
      </c>
      <c r="AG60" s="480">
        <v>0</v>
      </c>
      <c r="AH60" s="480">
        <v>0</v>
      </c>
      <c r="AI60" s="613">
        <f t="shared" si="7"/>
        <v>0</v>
      </c>
      <c r="AJ60" s="480">
        <v>0</v>
      </c>
      <c r="AK60" s="480">
        <v>0</v>
      </c>
      <c r="AL60" s="480">
        <v>0</v>
      </c>
      <c r="AM60" s="613">
        <f t="shared" si="8"/>
        <v>0</v>
      </c>
      <c r="AN60" s="480">
        <v>0</v>
      </c>
      <c r="AO60" s="480">
        <v>0</v>
      </c>
      <c r="AP60" s="480">
        <v>0</v>
      </c>
      <c r="AQ60" s="614">
        <v>0</v>
      </c>
      <c r="AR60" s="615"/>
      <c r="AS60" s="615"/>
      <c r="AT60" s="615"/>
      <c r="AU60" s="615"/>
    </row>
    <row r="61" spans="1:47" ht="20.100000000000001" customHeight="1" x14ac:dyDescent="0.2">
      <c r="A61" s="496" t="s">
        <v>291</v>
      </c>
      <c r="B61" s="473" t="s">
        <v>462</v>
      </c>
      <c r="C61" s="473" t="s">
        <v>132</v>
      </c>
      <c r="D61" s="480">
        <v>4</v>
      </c>
      <c r="E61" s="480">
        <v>2</v>
      </c>
      <c r="F61" s="480">
        <v>0</v>
      </c>
      <c r="G61" s="613">
        <f t="shared" si="0"/>
        <v>6</v>
      </c>
      <c r="H61" s="480">
        <v>19</v>
      </c>
      <c r="I61" s="480">
        <v>37</v>
      </c>
      <c r="J61" s="480">
        <v>0</v>
      </c>
      <c r="K61" s="613">
        <f t="shared" si="1"/>
        <v>56</v>
      </c>
      <c r="L61" s="480">
        <v>3</v>
      </c>
      <c r="M61" s="480">
        <v>0</v>
      </c>
      <c r="N61" s="480">
        <v>0</v>
      </c>
      <c r="O61" s="613">
        <f t="shared" si="2"/>
        <v>3</v>
      </c>
      <c r="P61" s="480">
        <v>0</v>
      </c>
      <c r="Q61" s="480">
        <v>0</v>
      </c>
      <c r="R61" s="480">
        <v>0</v>
      </c>
      <c r="S61" s="613">
        <f t="shared" si="3"/>
        <v>0</v>
      </c>
      <c r="T61" s="480">
        <v>3</v>
      </c>
      <c r="U61" s="480">
        <v>5</v>
      </c>
      <c r="V61" s="480">
        <v>0</v>
      </c>
      <c r="W61" s="613">
        <f t="shared" si="4"/>
        <v>8</v>
      </c>
      <c r="X61" s="480">
        <v>0</v>
      </c>
      <c r="Y61" s="480">
        <v>0</v>
      </c>
      <c r="Z61" s="480">
        <v>0</v>
      </c>
      <c r="AA61" s="613">
        <f t="shared" si="5"/>
        <v>0</v>
      </c>
      <c r="AB61" s="480">
        <v>2</v>
      </c>
      <c r="AC61" s="480">
        <v>0</v>
      </c>
      <c r="AD61" s="480">
        <v>0</v>
      </c>
      <c r="AE61" s="613">
        <f t="shared" si="6"/>
        <v>2</v>
      </c>
      <c r="AF61" s="480">
        <v>0</v>
      </c>
      <c r="AG61" s="480">
        <v>0</v>
      </c>
      <c r="AH61" s="480">
        <v>0</v>
      </c>
      <c r="AI61" s="613">
        <f t="shared" si="7"/>
        <v>0</v>
      </c>
      <c r="AJ61" s="480">
        <v>0</v>
      </c>
      <c r="AK61" s="480">
        <v>0</v>
      </c>
      <c r="AL61" s="480">
        <v>0</v>
      </c>
      <c r="AM61" s="613">
        <f t="shared" si="8"/>
        <v>0</v>
      </c>
      <c r="AN61" s="480">
        <v>31</v>
      </c>
      <c r="AO61" s="480">
        <v>44</v>
      </c>
      <c r="AP61" s="480">
        <v>0</v>
      </c>
      <c r="AQ61" s="614">
        <v>75</v>
      </c>
      <c r="AR61" s="615"/>
      <c r="AS61" s="615"/>
      <c r="AT61" s="615"/>
      <c r="AU61" s="615"/>
    </row>
    <row r="62" spans="1:47" ht="20.100000000000001" customHeight="1" x14ac:dyDescent="0.2">
      <c r="A62" s="496" t="s">
        <v>291</v>
      </c>
      <c r="B62" s="473" t="s">
        <v>464</v>
      </c>
      <c r="C62" s="473" t="s">
        <v>127</v>
      </c>
      <c r="D62" s="480">
        <v>57</v>
      </c>
      <c r="E62" s="480">
        <v>24</v>
      </c>
      <c r="F62" s="480">
        <v>0</v>
      </c>
      <c r="G62" s="613">
        <f t="shared" si="0"/>
        <v>81</v>
      </c>
      <c r="H62" s="480">
        <v>2</v>
      </c>
      <c r="I62" s="480">
        <v>3</v>
      </c>
      <c r="J62" s="480">
        <v>0</v>
      </c>
      <c r="K62" s="613">
        <f t="shared" si="1"/>
        <v>5</v>
      </c>
      <c r="L62" s="480">
        <v>1</v>
      </c>
      <c r="M62" s="480">
        <v>2</v>
      </c>
      <c r="N62" s="480">
        <v>0</v>
      </c>
      <c r="O62" s="613">
        <f t="shared" si="2"/>
        <v>3</v>
      </c>
      <c r="P62" s="480">
        <v>0</v>
      </c>
      <c r="Q62" s="480">
        <v>0</v>
      </c>
      <c r="R62" s="480">
        <v>0</v>
      </c>
      <c r="S62" s="613">
        <f t="shared" si="3"/>
        <v>0</v>
      </c>
      <c r="T62" s="480">
        <v>2</v>
      </c>
      <c r="U62" s="480">
        <v>7</v>
      </c>
      <c r="V62" s="480">
        <v>0</v>
      </c>
      <c r="W62" s="613">
        <f t="shared" si="4"/>
        <v>9</v>
      </c>
      <c r="X62" s="480">
        <v>0</v>
      </c>
      <c r="Y62" s="480">
        <v>0</v>
      </c>
      <c r="Z62" s="480">
        <v>0</v>
      </c>
      <c r="AA62" s="613">
        <f t="shared" si="5"/>
        <v>0</v>
      </c>
      <c r="AB62" s="480">
        <v>1</v>
      </c>
      <c r="AC62" s="480">
        <v>1</v>
      </c>
      <c r="AD62" s="480">
        <v>0</v>
      </c>
      <c r="AE62" s="613">
        <f t="shared" si="6"/>
        <v>2</v>
      </c>
      <c r="AF62" s="480">
        <v>0</v>
      </c>
      <c r="AG62" s="480">
        <v>0</v>
      </c>
      <c r="AH62" s="480">
        <v>0</v>
      </c>
      <c r="AI62" s="613">
        <f t="shared" si="7"/>
        <v>0</v>
      </c>
      <c r="AJ62" s="480">
        <v>0</v>
      </c>
      <c r="AK62" s="480">
        <v>0</v>
      </c>
      <c r="AL62" s="480">
        <v>0</v>
      </c>
      <c r="AM62" s="613">
        <f t="shared" si="8"/>
        <v>0</v>
      </c>
      <c r="AN62" s="480">
        <v>63</v>
      </c>
      <c r="AO62" s="480">
        <v>37</v>
      </c>
      <c r="AP62" s="480">
        <v>0</v>
      </c>
      <c r="AQ62" s="614">
        <v>100</v>
      </c>
      <c r="AR62" s="615"/>
      <c r="AS62" s="615"/>
      <c r="AT62" s="615"/>
      <c r="AU62" s="615"/>
    </row>
    <row r="63" spans="1:47" ht="20.100000000000001" customHeight="1" x14ac:dyDescent="0.2">
      <c r="A63" s="496" t="s">
        <v>300</v>
      </c>
      <c r="B63" s="473" t="s">
        <v>465</v>
      </c>
      <c r="C63" s="473" t="s">
        <v>127</v>
      </c>
      <c r="D63" s="480">
        <v>19</v>
      </c>
      <c r="E63" s="480">
        <v>20</v>
      </c>
      <c r="F63" s="480">
        <v>0</v>
      </c>
      <c r="G63" s="613">
        <f t="shared" si="0"/>
        <v>39</v>
      </c>
      <c r="H63" s="480">
        <v>2</v>
      </c>
      <c r="I63" s="480">
        <v>8</v>
      </c>
      <c r="J63" s="480">
        <v>0</v>
      </c>
      <c r="K63" s="613">
        <f t="shared" si="1"/>
        <v>10</v>
      </c>
      <c r="L63" s="480">
        <v>13</v>
      </c>
      <c r="M63" s="480">
        <v>12</v>
      </c>
      <c r="N63" s="480">
        <v>0</v>
      </c>
      <c r="O63" s="613">
        <f t="shared" si="2"/>
        <v>25</v>
      </c>
      <c r="P63" s="480">
        <v>0</v>
      </c>
      <c r="Q63" s="480">
        <v>0</v>
      </c>
      <c r="R63" s="480">
        <v>0</v>
      </c>
      <c r="S63" s="613">
        <f t="shared" si="3"/>
        <v>0</v>
      </c>
      <c r="T63" s="480">
        <v>13</v>
      </c>
      <c r="U63" s="480">
        <v>16</v>
      </c>
      <c r="V63" s="480">
        <v>0</v>
      </c>
      <c r="W63" s="613">
        <f t="shared" si="4"/>
        <v>29</v>
      </c>
      <c r="X63" s="480">
        <v>0</v>
      </c>
      <c r="Y63" s="480">
        <v>0</v>
      </c>
      <c r="Z63" s="480">
        <v>0</v>
      </c>
      <c r="AA63" s="613">
        <f t="shared" si="5"/>
        <v>0</v>
      </c>
      <c r="AB63" s="480">
        <v>0</v>
      </c>
      <c r="AC63" s="480">
        <v>0</v>
      </c>
      <c r="AD63" s="480">
        <v>0</v>
      </c>
      <c r="AE63" s="613">
        <f t="shared" si="6"/>
        <v>0</v>
      </c>
      <c r="AF63" s="480">
        <v>0</v>
      </c>
      <c r="AG63" s="480">
        <v>0</v>
      </c>
      <c r="AH63" s="480">
        <v>0</v>
      </c>
      <c r="AI63" s="613">
        <f t="shared" si="7"/>
        <v>0</v>
      </c>
      <c r="AJ63" s="480">
        <v>0</v>
      </c>
      <c r="AK63" s="480">
        <v>0</v>
      </c>
      <c r="AL63" s="480">
        <v>0</v>
      </c>
      <c r="AM63" s="613">
        <f t="shared" si="8"/>
        <v>0</v>
      </c>
      <c r="AN63" s="480">
        <v>47</v>
      </c>
      <c r="AO63" s="480">
        <v>56</v>
      </c>
      <c r="AP63" s="480">
        <v>0</v>
      </c>
      <c r="AQ63" s="614">
        <v>103</v>
      </c>
      <c r="AR63" s="615"/>
      <c r="AS63" s="615"/>
      <c r="AT63" s="615"/>
      <c r="AU63" s="615"/>
    </row>
    <row r="64" spans="1:47" ht="20.100000000000001" customHeight="1" x14ac:dyDescent="0.2">
      <c r="A64" s="496" t="s">
        <v>300</v>
      </c>
      <c r="B64" s="473" t="s">
        <v>823</v>
      </c>
      <c r="C64" s="473" t="s">
        <v>127</v>
      </c>
      <c r="D64" s="480">
        <v>0</v>
      </c>
      <c r="E64" s="480">
        <v>0</v>
      </c>
      <c r="F64" s="480">
        <v>0</v>
      </c>
      <c r="G64" s="613">
        <f t="shared" si="0"/>
        <v>0</v>
      </c>
      <c r="H64" s="480">
        <v>0</v>
      </c>
      <c r="I64" s="480">
        <v>0</v>
      </c>
      <c r="J64" s="480">
        <v>0</v>
      </c>
      <c r="K64" s="613">
        <f t="shared" si="1"/>
        <v>0</v>
      </c>
      <c r="L64" s="480">
        <v>0</v>
      </c>
      <c r="M64" s="480">
        <v>0</v>
      </c>
      <c r="N64" s="480">
        <v>0</v>
      </c>
      <c r="O64" s="613">
        <f t="shared" si="2"/>
        <v>0</v>
      </c>
      <c r="P64" s="480">
        <v>0</v>
      </c>
      <c r="Q64" s="480">
        <v>0</v>
      </c>
      <c r="R64" s="480">
        <v>0</v>
      </c>
      <c r="S64" s="613">
        <f t="shared" si="3"/>
        <v>0</v>
      </c>
      <c r="T64" s="480">
        <v>0</v>
      </c>
      <c r="U64" s="480">
        <v>0</v>
      </c>
      <c r="V64" s="480">
        <v>0</v>
      </c>
      <c r="W64" s="613">
        <f t="shared" si="4"/>
        <v>0</v>
      </c>
      <c r="X64" s="480">
        <v>0</v>
      </c>
      <c r="Y64" s="480">
        <v>0</v>
      </c>
      <c r="Z64" s="480">
        <v>0</v>
      </c>
      <c r="AA64" s="613">
        <f t="shared" si="5"/>
        <v>0</v>
      </c>
      <c r="AB64" s="480">
        <v>0</v>
      </c>
      <c r="AC64" s="480">
        <v>0</v>
      </c>
      <c r="AD64" s="480">
        <v>0</v>
      </c>
      <c r="AE64" s="613">
        <f t="shared" si="6"/>
        <v>0</v>
      </c>
      <c r="AF64" s="480">
        <v>0</v>
      </c>
      <c r="AG64" s="480">
        <v>0</v>
      </c>
      <c r="AH64" s="480">
        <v>0</v>
      </c>
      <c r="AI64" s="613">
        <f t="shared" si="7"/>
        <v>0</v>
      </c>
      <c r="AJ64" s="480">
        <v>0</v>
      </c>
      <c r="AK64" s="480">
        <v>0</v>
      </c>
      <c r="AL64" s="480">
        <v>0</v>
      </c>
      <c r="AM64" s="613">
        <f t="shared" si="8"/>
        <v>0</v>
      </c>
      <c r="AN64" s="480">
        <v>0</v>
      </c>
      <c r="AO64" s="480">
        <v>0</v>
      </c>
      <c r="AP64" s="480">
        <v>0</v>
      </c>
      <c r="AQ64" s="614">
        <v>0</v>
      </c>
      <c r="AR64" s="615"/>
      <c r="AS64" s="615"/>
      <c r="AT64" s="615"/>
      <c r="AU64" s="615"/>
    </row>
    <row r="65" spans="1:47" ht="20.100000000000001" customHeight="1" x14ac:dyDescent="0.2">
      <c r="A65" s="496" t="s">
        <v>300</v>
      </c>
      <c r="B65" s="473" t="s">
        <v>467</v>
      </c>
      <c r="C65" s="473" t="s">
        <v>127</v>
      </c>
      <c r="D65" s="480">
        <v>24</v>
      </c>
      <c r="E65" s="480">
        <v>17</v>
      </c>
      <c r="F65" s="480">
        <v>0</v>
      </c>
      <c r="G65" s="613">
        <f t="shared" si="0"/>
        <v>41</v>
      </c>
      <c r="H65" s="480">
        <v>1</v>
      </c>
      <c r="I65" s="480">
        <v>3</v>
      </c>
      <c r="J65" s="480">
        <v>0</v>
      </c>
      <c r="K65" s="613">
        <f t="shared" si="1"/>
        <v>4</v>
      </c>
      <c r="L65" s="480">
        <v>5</v>
      </c>
      <c r="M65" s="480">
        <v>10</v>
      </c>
      <c r="N65" s="480">
        <v>0</v>
      </c>
      <c r="O65" s="613">
        <f t="shared" si="2"/>
        <v>15</v>
      </c>
      <c r="P65" s="480">
        <v>0</v>
      </c>
      <c r="Q65" s="480">
        <v>0</v>
      </c>
      <c r="R65" s="480">
        <v>0</v>
      </c>
      <c r="S65" s="613">
        <f t="shared" si="3"/>
        <v>0</v>
      </c>
      <c r="T65" s="480">
        <v>13</v>
      </c>
      <c r="U65" s="480">
        <v>23</v>
      </c>
      <c r="V65" s="480">
        <v>0</v>
      </c>
      <c r="W65" s="613">
        <f t="shared" si="4"/>
        <v>36</v>
      </c>
      <c r="X65" s="480">
        <v>0</v>
      </c>
      <c r="Y65" s="480">
        <v>0</v>
      </c>
      <c r="Z65" s="480">
        <v>0</v>
      </c>
      <c r="AA65" s="613">
        <f t="shared" si="5"/>
        <v>0</v>
      </c>
      <c r="AB65" s="480">
        <v>1</v>
      </c>
      <c r="AC65" s="480">
        <v>2</v>
      </c>
      <c r="AD65" s="480">
        <v>0</v>
      </c>
      <c r="AE65" s="613">
        <f t="shared" si="6"/>
        <v>3</v>
      </c>
      <c r="AF65" s="480">
        <v>0</v>
      </c>
      <c r="AG65" s="480">
        <v>0</v>
      </c>
      <c r="AH65" s="480">
        <v>0</v>
      </c>
      <c r="AI65" s="613">
        <f t="shared" si="7"/>
        <v>0</v>
      </c>
      <c r="AJ65" s="480">
        <v>2</v>
      </c>
      <c r="AK65" s="480">
        <v>5</v>
      </c>
      <c r="AL65" s="480">
        <v>0</v>
      </c>
      <c r="AM65" s="613">
        <f t="shared" si="8"/>
        <v>7</v>
      </c>
      <c r="AN65" s="480">
        <v>46</v>
      </c>
      <c r="AO65" s="480">
        <v>60</v>
      </c>
      <c r="AP65" s="480">
        <v>0</v>
      </c>
      <c r="AQ65" s="614">
        <v>106</v>
      </c>
      <c r="AR65" s="615"/>
      <c r="AS65" s="615"/>
      <c r="AT65" s="615"/>
      <c r="AU65" s="615"/>
    </row>
    <row r="66" spans="1:47" ht="20.100000000000001" customHeight="1" x14ac:dyDescent="0.2">
      <c r="A66" s="496" t="s">
        <v>300</v>
      </c>
      <c r="B66" s="473" t="s">
        <v>468</v>
      </c>
      <c r="C66" s="473" t="s">
        <v>127</v>
      </c>
      <c r="D66" s="480">
        <v>28</v>
      </c>
      <c r="E66" s="480">
        <v>19</v>
      </c>
      <c r="F66" s="480">
        <v>0</v>
      </c>
      <c r="G66" s="613">
        <f t="shared" si="0"/>
        <v>47</v>
      </c>
      <c r="H66" s="480">
        <v>0</v>
      </c>
      <c r="I66" s="480">
        <v>3</v>
      </c>
      <c r="J66" s="480">
        <v>0</v>
      </c>
      <c r="K66" s="613">
        <f t="shared" si="1"/>
        <v>3</v>
      </c>
      <c r="L66" s="480">
        <v>9</v>
      </c>
      <c r="M66" s="480">
        <v>22</v>
      </c>
      <c r="N66" s="480">
        <v>0</v>
      </c>
      <c r="O66" s="613">
        <f t="shared" si="2"/>
        <v>31</v>
      </c>
      <c r="P66" s="480">
        <v>0</v>
      </c>
      <c r="Q66" s="480">
        <v>0</v>
      </c>
      <c r="R66" s="480">
        <v>0</v>
      </c>
      <c r="S66" s="613">
        <f t="shared" si="3"/>
        <v>0</v>
      </c>
      <c r="T66" s="480">
        <v>11</v>
      </c>
      <c r="U66" s="480">
        <v>14</v>
      </c>
      <c r="V66" s="480">
        <v>0</v>
      </c>
      <c r="W66" s="613">
        <f t="shared" si="4"/>
        <v>25</v>
      </c>
      <c r="X66" s="480">
        <v>0</v>
      </c>
      <c r="Y66" s="480">
        <v>0</v>
      </c>
      <c r="Z66" s="480">
        <v>0</v>
      </c>
      <c r="AA66" s="613">
        <f t="shared" si="5"/>
        <v>0</v>
      </c>
      <c r="AB66" s="480">
        <v>0</v>
      </c>
      <c r="AC66" s="480">
        <v>1</v>
      </c>
      <c r="AD66" s="480">
        <v>0</v>
      </c>
      <c r="AE66" s="613">
        <f t="shared" si="6"/>
        <v>1</v>
      </c>
      <c r="AF66" s="480">
        <v>2</v>
      </c>
      <c r="AG66" s="480">
        <v>2</v>
      </c>
      <c r="AH66" s="480">
        <v>0</v>
      </c>
      <c r="AI66" s="613">
        <f t="shared" si="7"/>
        <v>4</v>
      </c>
      <c r="AJ66" s="480">
        <v>0</v>
      </c>
      <c r="AK66" s="480">
        <v>0</v>
      </c>
      <c r="AL66" s="480">
        <v>0</v>
      </c>
      <c r="AM66" s="613">
        <f t="shared" si="8"/>
        <v>0</v>
      </c>
      <c r="AN66" s="480">
        <v>50</v>
      </c>
      <c r="AO66" s="480">
        <v>61</v>
      </c>
      <c r="AP66" s="480">
        <v>0</v>
      </c>
      <c r="AQ66" s="614">
        <v>111</v>
      </c>
      <c r="AR66" s="615"/>
      <c r="AS66" s="615"/>
      <c r="AT66" s="615"/>
      <c r="AU66" s="615"/>
    </row>
    <row r="67" spans="1:47" ht="20.100000000000001" customHeight="1" x14ac:dyDescent="0.2">
      <c r="A67" s="496" t="s">
        <v>309</v>
      </c>
      <c r="B67" s="473" t="s">
        <v>469</v>
      </c>
      <c r="C67" s="473" t="s">
        <v>132</v>
      </c>
      <c r="D67" s="480">
        <v>37</v>
      </c>
      <c r="E67" s="480">
        <v>16</v>
      </c>
      <c r="F67" s="480">
        <v>0</v>
      </c>
      <c r="G67" s="613">
        <f t="shared" si="0"/>
        <v>53</v>
      </c>
      <c r="H67" s="480">
        <v>0</v>
      </c>
      <c r="I67" s="480">
        <v>1</v>
      </c>
      <c r="J67" s="480">
        <v>0</v>
      </c>
      <c r="K67" s="613">
        <f t="shared" si="1"/>
        <v>1</v>
      </c>
      <c r="L67" s="480">
        <v>7</v>
      </c>
      <c r="M67" s="480">
        <v>10</v>
      </c>
      <c r="N67" s="480">
        <v>0</v>
      </c>
      <c r="O67" s="613">
        <f t="shared" si="2"/>
        <v>17</v>
      </c>
      <c r="P67" s="480">
        <v>0</v>
      </c>
      <c r="Q67" s="480">
        <v>0</v>
      </c>
      <c r="R67" s="480">
        <v>0</v>
      </c>
      <c r="S67" s="613">
        <f t="shared" si="3"/>
        <v>0</v>
      </c>
      <c r="T67" s="480">
        <v>4</v>
      </c>
      <c r="U67" s="480">
        <v>12</v>
      </c>
      <c r="V67" s="480">
        <v>0</v>
      </c>
      <c r="W67" s="613">
        <f t="shared" si="4"/>
        <v>16</v>
      </c>
      <c r="X67" s="480">
        <v>0</v>
      </c>
      <c r="Y67" s="480">
        <v>0</v>
      </c>
      <c r="Z67" s="480">
        <v>0</v>
      </c>
      <c r="AA67" s="613">
        <f t="shared" si="5"/>
        <v>0</v>
      </c>
      <c r="AB67" s="480">
        <v>2</v>
      </c>
      <c r="AC67" s="480">
        <v>3</v>
      </c>
      <c r="AD67" s="480">
        <v>0</v>
      </c>
      <c r="AE67" s="613">
        <f t="shared" si="6"/>
        <v>5</v>
      </c>
      <c r="AF67" s="480">
        <v>2</v>
      </c>
      <c r="AG67" s="480">
        <v>2</v>
      </c>
      <c r="AH67" s="480">
        <v>0</v>
      </c>
      <c r="AI67" s="613">
        <f t="shared" si="7"/>
        <v>4</v>
      </c>
      <c r="AJ67" s="480">
        <v>2</v>
      </c>
      <c r="AK67" s="480">
        <v>2</v>
      </c>
      <c r="AL67" s="480">
        <v>0</v>
      </c>
      <c r="AM67" s="613">
        <f t="shared" si="8"/>
        <v>4</v>
      </c>
      <c r="AN67" s="480">
        <v>54</v>
      </c>
      <c r="AO67" s="480">
        <v>46</v>
      </c>
      <c r="AP67" s="480">
        <v>0</v>
      </c>
      <c r="AQ67" s="614">
        <v>100</v>
      </c>
      <c r="AR67" s="615"/>
      <c r="AS67" s="615"/>
      <c r="AT67" s="615"/>
      <c r="AU67" s="615"/>
    </row>
    <row r="68" spans="1:47" ht="20.100000000000001" customHeight="1" x14ac:dyDescent="0.2">
      <c r="A68" s="496" t="s">
        <v>309</v>
      </c>
      <c r="B68" s="473" t="s">
        <v>520</v>
      </c>
      <c r="C68" s="473" t="s">
        <v>127</v>
      </c>
      <c r="D68" s="480">
        <v>19</v>
      </c>
      <c r="E68" s="480">
        <v>13</v>
      </c>
      <c r="F68" s="480">
        <v>0</v>
      </c>
      <c r="G68" s="613">
        <f t="shared" si="0"/>
        <v>32</v>
      </c>
      <c r="H68" s="480">
        <v>0</v>
      </c>
      <c r="I68" s="480">
        <v>0</v>
      </c>
      <c r="J68" s="480">
        <v>0</v>
      </c>
      <c r="K68" s="613">
        <f t="shared" si="1"/>
        <v>0</v>
      </c>
      <c r="L68" s="480">
        <v>2</v>
      </c>
      <c r="M68" s="480">
        <v>1</v>
      </c>
      <c r="N68" s="480">
        <v>0</v>
      </c>
      <c r="O68" s="613">
        <f t="shared" si="2"/>
        <v>3</v>
      </c>
      <c r="P68" s="480">
        <v>0</v>
      </c>
      <c r="Q68" s="480">
        <v>0</v>
      </c>
      <c r="R68" s="480">
        <v>0</v>
      </c>
      <c r="S68" s="613">
        <f t="shared" si="3"/>
        <v>0</v>
      </c>
      <c r="T68" s="480">
        <v>3</v>
      </c>
      <c r="U68" s="480">
        <v>3</v>
      </c>
      <c r="V68" s="480">
        <v>0</v>
      </c>
      <c r="W68" s="613">
        <f t="shared" si="4"/>
        <v>6</v>
      </c>
      <c r="X68" s="480">
        <v>0</v>
      </c>
      <c r="Y68" s="480">
        <v>0</v>
      </c>
      <c r="Z68" s="480">
        <v>0</v>
      </c>
      <c r="AA68" s="613">
        <f t="shared" si="5"/>
        <v>0</v>
      </c>
      <c r="AB68" s="480">
        <v>2</v>
      </c>
      <c r="AC68" s="480">
        <v>1</v>
      </c>
      <c r="AD68" s="480">
        <v>0</v>
      </c>
      <c r="AE68" s="613">
        <f t="shared" si="6"/>
        <v>3</v>
      </c>
      <c r="AF68" s="480">
        <v>0</v>
      </c>
      <c r="AG68" s="480">
        <v>0</v>
      </c>
      <c r="AH68" s="480">
        <v>0</v>
      </c>
      <c r="AI68" s="613">
        <f t="shared" si="7"/>
        <v>0</v>
      </c>
      <c r="AJ68" s="480">
        <v>1</v>
      </c>
      <c r="AK68" s="480">
        <v>1</v>
      </c>
      <c r="AL68" s="480">
        <v>0</v>
      </c>
      <c r="AM68" s="613">
        <f t="shared" si="8"/>
        <v>2</v>
      </c>
      <c r="AN68" s="480">
        <v>27</v>
      </c>
      <c r="AO68" s="480">
        <v>19</v>
      </c>
      <c r="AP68" s="480">
        <v>0</v>
      </c>
      <c r="AQ68" s="614">
        <v>46</v>
      </c>
      <c r="AR68" s="615"/>
      <c r="AS68" s="615"/>
      <c r="AT68" s="615"/>
      <c r="AU68" s="615"/>
    </row>
    <row r="69" spans="1:47" ht="20.100000000000001" customHeight="1" x14ac:dyDescent="0.2">
      <c r="A69" s="496" t="s">
        <v>314</v>
      </c>
      <c r="B69" s="473" t="s">
        <v>493</v>
      </c>
      <c r="C69" s="473" t="s">
        <v>127</v>
      </c>
      <c r="D69" s="480">
        <v>32</v>
      </c>
      <c r="E69" s="480">
        <v>18</v>
      </c>
      <c r="F69" s="480">
        <v>0</v>
      </c>
      <c r="G69" s="613">
        <f t="shared" si="0"/>
        <v>50</v>
      </c>
      <c r="H69" s="480">
        <v>1</v>
      </c>
      <c r="I69" s="480">
        <v>2</v>
      </c>
      <c r="J69" s="480">
        <v>0</v>
      </c>
      <c r="K69" s="613">
        <f t="shared" si="1"/>
        <v>3</v>
      </c>
      <c r="L69" s="480">
        <v>6</v>
      </c>
      <c r="M69" s="480">
        <v>6</v>
      </c>
      <c r="N69" s="480">
        <v>0</v>
      </c>
      <c r="O69" s="613">
        <f t="shared" si="2"/>
        <v>12</v>
      </c>
      <c r="P69" s="480">
        <v>0</v>
      </c>
      <c r="Q69" s="480">
        <v>0</v>
      </c>
      <c r="R69" s="480">
        <v>0</v>
      </c>
      <c r="S69" s="613">
        <f t="shared" si="3"/>
        <v>0</v>
      </c>
      <c r="T69" s="480">
        <v>11</v>
      </c>
      <c r="U69" s="480">
        <v>18</v>
      </c>
      <c r="V69" s="480">
        <v>0</v>
      </c>
      <c r="W69" s="613">
        <f t="shared" si="4"/>
        <v>29</v>
      </c>
      <c r="X69" s="480">
        <v>0</v>
      </c>
      <c r="Y69" s="480">
        <v>0</v>
      </c>
      <c r="Z69" s="480">
        <v>0</v>
      </c>
      <c r="AA69" s="613">
        <f t="shared" si="5"/>
        <v>0</v>
      </c>
      <c r="AB69" s="480">
        <v>1</v>
      </c>
      <c r="AC69" s="480">
        <v>2</v>
      </c>
      <c r="AD69" s="480">
        <v>0</v>
      </c>
      <c r="AE69" s="613">
        <f t="shared" si="6"/>
        <v>3</v>
      </c>
      <c r="AF69" s="480">
        <v>0</v>
      </c>
      <c r="AG69" s="480">
        <v>0</v>
      </c>
      <c r="AH69" s="480">
        <v>0</v>
      </c>
      <c r="AI69" s="613">
        <f t="shared" si="7"/>
        <v>0</v>
      </c>
      <c r="AJ69" s="480">
        <v>6</v>
      </c>
      <c r="AK69" s="480">
        <v>0</v>
      </c>
      <c r="AL69" s="480">
        <v>0</v>
      </c>
      <c r="AM69" s="613">
        <f t="shared" si="8"/>
        <v>6</v>
      </c>
      <c r="AN69" s="480">
        <v>57</v>
      </c>
      <c r="AO69" s="480">
        <v>46</v>
      </c>
      <c r="AP69" s="480">
        <v>0</v>
      </c>
      <c r="AQ69" s="614">
        <v>103</v>
      </c>
      <c r="AR69" s="615"/>
      <c r="AS69" s="615"/>
      <c r="AT69" s="615"/>
      <c r="AU69" s="615"/>
    </row>
    <row r="70" spans="1:47" ht="20.100000000000001" customHeight="1" x14ac:dyDescent="0.2">
      <c r="A70" s="496" t="s">
        <v>317</v>
      </c>
      <c r="B70" s="473" t="s">
        <v>472</v>
      </c>
      <c r="C70" s="473" t="s">
        <v>127</v>
      </c>
      <c r="D70" s="480">
        <v>19</v>
      </c>
      <c r="E70" s="480">
        <v>7</v>
      </c>
      <c r="F70" s="480">
        <v>0</v>
      </c>
      <c r="G70" s="613">
        <f t="shared" ref="G70:G74" si="9">SUM(D70:F70)</f>
        <v>26</v>
      </c>
      <c r="H70" s="480">
        <v>0</v>
      </c>
      <c r="I70" s="480">
        <v>1</v>
      </c>
      <c r="J70" s="480">
        <v>0</v>
      </c>
      <c r="K70" s="613">
        <f t="shared" ref="K70:K74" si="10">SUM(H70:J70)</f>
        <v>1</v>
      </c>
      <c r="L70" s="480">
        <v>3</v>
      </c>
      <c r="M70" s="480">
        <v>1</v>
      </c>
      <c r="N70" s="480">
        <v>0</v>
      </c>
      <c r="O70" s="613">
        <f t="shared" ref="O70:O74" si="11">SUM(L70:N70)</f>
        <v>4</v>
      </c>
      <c r="P70" s="480">
        <v>0</v>
      </c>
      <c r="Q70" s="480">
        <v>0</v>
      </c>
      <c r="R70" s="480">
        <v>0</v>
      </c>
      <c r="S70" s="613">
        <f t="shared" ref="S70:S74" si="12">SUM(P70:R70)</f>
        <v>0</v>
      </c>
      <c r="T70" s="480">
        <v>16</v>
      </c>
      <c r="U70" s="480">
        <v>13</v>
      </c>
      <c r="V70" s="480">
        <v>0</v>
      </c>
      <c r="W70" s="613">
        <f t="shared" ref="W70:W74" si="13">SUM(T70:V70)</f>
        <v>29</v>
      </c>
      <c r="X70" s="480">
        <v>0</v>
      </c>
      <c r="Y70" s="480">
        <v>0</v>
      </c>
      <c r="Z70" s="480">
        <v>0</v>
      </c>
      <c r="AA70" s="613">
        <f t="shared" ref="AA70:AA74" si="14">SUM(X70:Z70)</f>
        <v>0</v>
      </c>
      <c r="AB70" s="480">
        <v>2</v>
      </c>
      <c r="AC70" s="480">
        <v>3</v>
      </c>
      <c r="AD70" s="480">
        <v>0</v>
      </c>
      <c r="AE70" s="613">
        <f t="shared" ref="AE70:AE74" si="15">SUM(AB70:AD70)</f>
        <v>5</v>
      </c>
      <c r="AF70" s="480">
        <v>4</v>
      </c>
      <c r="AG70" s="480">
        <v>2</v>
      </c>
      <c r="AH70" s="480">
        <v>0</v>
      </c>
      <c r="AI70" s="613">
        <f t="shared" ref="AI70:AI74" si="16">SUM(AF70:AH70)</f>
        <v>6</v>
      </c>
      <c r="AJ70" s="480">
        <v>0</v>
      </c>
      <c r="AK70" s="480">
        <v>0</v>
      </c>
      <c r="AL70" s="480">
        <v>0</v>
      </c>
      <c r="AM70" s="613">
        <f t="shared" ref="AM70:AM74" si="17">SUM(AJ70:AL70)</f>
        <v>0</v>
      </c>
      <c r="AN70" s="480">
        <v>44</v>
      </c>
      <c r="AO70" s="480">
        <v>27</v>
      </c>
      <c r="AP70" s="480">
        <v>0</v>
      </c>
      <c r="AQ70" s="614">
        <v>71</v>
      </c>
      <c r="AR70" s="615"/>
      <c r="AS70" s="615"/>
      <c r="AT70" s="615"/>
      <c r="AU70" s="615"/>
    </row>
    <row r="71" spans="1:47" ht="20.100000000000001" customHeight="1" x14ac:dyDescent="0.2">
      <c r="A71" s="496" t="s">
        <v>320</v>
      </c>
      <c r="B71" s="473" t="s">
        <v>473</v>
      </c>
      <c r="C71" s="473" t="s">
        <v>127</v>
      </c>
      <c r="D71" s="480">
        <v>22</v>
      </c>
      <c r="E71" s="480">
        <v>17</v>
      </c>
      <c r="F71" s="480">
        <v>0</v>
      </c>
      <c r="G71" s="613">
        <f t="shared" si="9"/>
        <v>39</v>
      </c>
      <c r="H71" s="480">
        <v>0</v>
      </c>
      <c r="I71" s="480">
        <v>0</v>
      </c>
      <c r="J71" s="480">
        <v>0</v>
      </c>
      <c r="K71" s="613">
        <f t="shared" si="10"/>
        <v>0</v>
      </c>
      <c r="L71" s="480">
        <v>0</v>
      </c>
      <c r="M71" s="480">
        <v>0</v>
      </c>
      <c r="N71" s="480">
        <v>0</v>
      </c>
      <c r="O71" s="613">
        <f t="shared" si="11"/>
        <v>0</v>
      </c>
      <c r="P71" s="480">
        <v>0</v>
      </c>
      <c r="Q71" s="480">
        <v>0</v>
      </c>
      <c r="R71" s="480">
        <v>0</v>
      </c>
      <c r="S71" s="613">
        <f t="shared" si="12"/>
        <v>0</v>
      </c>
      <c r="T71" s="480">
        <v>1</v>
      </c>
      <c r="U71" s="480">
        <v>5</v>
      </c>
      <c r="V71" s="480">
        <v>0</v>
      </c>
      <c r="W71" s="613">
        <f t="shared" si="13"/>
        <v>6</v>
      </c>
      <c r="X71" s="480">
        <v>0</v>
      </c>
      <c r="Y71" s="480">
        <v>0</v>
      </c>
      <c r="Z71" s="480">
        <v>0</v>
      </c>
      <c r="AA71" s="613">
        <f t="shared" si="14"/>
        <v>0</v>
      </c>
      <c r="AB71" s="480">
        <v>0</v>
      </c>
      <c r="AC71" s="480">
        <v>0</v>
      </c>
      <c r="AD71" s="480">
        <v>0</v>
      </c>
      <c r="AE71" s="613">
        <f t="shared" si="15"/>
        <v>0</v>
      </c>
      <c r="AF71" s="480">
        <v>1</v>
      </c>
      <c r="AG71" s="480">
        <v>0</v>
      </c>
      <c r="AH71" s="480">
        <v>0</v>
      </c>
      <c r="AI71" s="613">
        <f t="shared" si="16"/>
        <v>1</v>
      </c>
      <c r="AJ71" s="480">
        <v>0</v>
      </c>
      <c r="AK71" s="480">
        <v>0</v>
      </c>
      <c r="AL71" s="480">
        <v>0</v>
      </c>
      <c r="AM71" s="613">
        <f t="shared" si="17"/>
        <v>0</v>
      </c>
      <c r="AN71" s="480">
        <v>24</v>
      </c>
      <c r="AO71" s="480">
        <v>22</v>
      </c>
      <c r="AP71" s="480">
        <v>0</v>
      </c>
      <c r="AQ71" s="614">
        <v>46</v>
      </c>
      <c r="AR71" s="615"/>
      <c r="AS71" s="615"/>
      <c r="AT71" s="615"/>
      <c r="AU71" s="615"/>
    </row>
    <row r="72" spans="1:47" ht="20.100000000000001" customHeight="1" x14ac:dyDescent="0.2">
      <c r="A72" s="496" t="s">
        <v>323</v>
      </c>
      <c r="B72" s="473" t="s">
        <v>474</v>
      </c>
      <c r="C72" s="473" t="s">
        <v>283</v>
      </c>
      <c r="D72" s="480">
        <v>35</v>
      </c>
      <c r="E72" s="480">
        <v>33</v>
      </c>
      <c r="F72" s="480">
        <v>0</v>
      </c>
      <c r="G72" s="613">
        <f t="shared" si="9"/>
        <v>68</v>
      </c>
      <c r="H72" s="480">
        <v>0</v>
      </c>
      <c r="I72" s="480">
        <v>5</v>
      </c>
      <c r="J72" s="480">
        <v>0</v>
      </c>
      <c r="K72" s="613">
        <f t="shared" si="10"/>
        <v>5</v>
      </c>
      <c r="L72" s="480">
        <v>1</v>
      </c>
      <c r="M72" s="480">
        <v>6</v>
      </c>
      <c r="N72" s="480">
        <v>0</v>
      </c>
      <c r="O72" s="613">
        <f t="shared" si="11"/>
        <v>7</v>
      </c>
      <c r="P72" s="480">
        <v>0</v>
      </c>
      <c r="Q72" s="480">
        <v>0</v>
      </c>
      <c r="R72" s="480">
        <v>0</v>
      </c>
      <c r="S72" s="613">
        <f t="shared" si="12"/>
        <v>0</v>
      </c>
      <c r="T72" s="480">
        <v>7</v>
      </c>
      <c r="U72" s="480">
        <v>11</v>
      </c>
      <c r="V72" s="480">
        <v>0</v>
      </c>
      <c r="W72" s="613">
        <f t="shared" si="13"/>
        <v>18</v>
      </c>
      <c r="X72" s="480">
        <v>0</v>
      </c>
      <c r="Y72" s="480">
        <v>0</v>
      </c>
      <c r="Z72" s="480">
        <v>0</v>
      </c>
      <c r="AA72" s="613">
        <f t="shared" si="14"/>
        <v>0</v>
      </c>
      <c r="AB72" s="480">
        <v>0</v>
      </c>
      <c r="AC72" s="480">
        <v>0</v>
      </c>
      <c r="AD72" s="480">
        <v>0</v>
      </c>
      <c r="AE72" s="613">
        <f t="shared" si="15"/>
        <v>0</v>
      </c>
      <c r="AF72" s="480">
        <v>0</v>
      </c>
      <c r="AG72" s="480">
        <v>0</v>
      </c>
      <c r="AH72" s="480">
        <v>0</v>
      </c>
      <c r="AI72" s="613">
        <f t="shared" si="16"/>
        <v>0</v>
      </c>
      <c r="AJ72" s="480">
        <v>1</v>
      </c>
      <c r="AK72" s="480">
        <v>0</v>
      </c>
      <c r="AL72" s="480">
        <v>0</v>
      </c>
      <c r="AM72" s="613">
        <f t="shared" si="17"/>
        <v>1</v>
      </c>
      <c r="AN72" s="480">
        <v>44</v>
      </c>
      <c r="AO72" s="480">
        <v>55</v>
      </c>
      <c r="AP72" s="480">
        <v>0</v>
      </c>
      <c r="AQ72" s="614">
        <v>99</v>
      </c>
      <c r="AR72" s="615"/>
      <c r="AS72" s="615"/>
      <c r="AT72" s="615"/>
      <c r="AU72" s="615"/>
    </row>
    <row r="73" spans="1:47" ht="20.100000000000001" customHeight="1" x14ac:dyDescent="0.2">
      <c r="A73" s="496" t="s">
        <v>325</v>
      </c>
      <c r="B73" s="473" t="s">
        <v>475</v>
      </c>
      <c r="C73" s="473" t="s">
        <v>127</v>
      </c>
      <c r="D73" s="480">
        <v>0</v>
      </c>
      <c r="E73" s="480">
        <v>0</v>
      </c>
      <c r="F73" s="480">
        <v>0</v>
      </c>
      <c r="G73" s="613">
        <f t="shared" si="9"/>
        <v>0</v>
      </c>
      <c r="H73" s="480">
        <v>0</v>
      </c>
      <c r="I73" s="480">
        <v>0</v>
      </c>
      <c r="J73" s="480">
        <v>0</v>
      </c>
      <c r="K73" s="613">
        <f t="shared" si="10"/>
        <v>0</v>
      </c>
      <c r="L73" s="480">
        <v>17</v>
      </c>
      <c r="M73" s="480">
        <v>43</v>
      </c>
      <c r="N73" s="480">
        <v>0</v>
      </c>
      <c r="O73" s="613">
        <f t="shared" si="11"/>
        <v>60</v>
      </c>
      <c r="P73" s="480">
        <v>0</v>
      </c>
      <c r="Q73" s="480">
        <v>0</v>
      </c>
      <c r="R73" s="480">
        <v>0</v>
      </c>
      <c r="S73" s="613">
        <f t="shared" si="12"/>
        <v>0</v>
      </c>
      <c r="T73" s="480">
        <v>0</v>
      </c>
      <c r="U73" s="480">
        <v>0</v>
      </c>
      <c r="V73" s="480">
        <v>0</v>
      </c>
      <c r="W73" s="613">
        <f t="shared" si="13"/>
        <v>0</v>
      </c>
      <c r="X73" s="480">
        <v>0</v>
      </c>
      <c r="Y73" s="480">
        <v>0</v>
      </c>
      <c r="Z73" s="480">
        <v>0</v>
      </c>
      <c r="AA73" s="613">
        <f t="shared" si="14"/>
        <v>0</v>
      </c>
      <c r="AB73" s="480">
        <v>0</v>
      </c>
      <c r="AC73" s="480">
        <v>0</v>
      </c>
      <c r="AD73" s="480">
        <v>0</v>
      </c>
      <c r="AE73" s="613">
        <f t="shared" si="15"/>
        <v>0</v>
      </c>
      <c r="AF73" s="480">
        <v>0</v>
      </c>
      <c r="AG73" s="480">
        <v>0</v>
      </c>
      <c r="AH73" s="480">
        <v>0</v>
      </c>
      <c r="AI73" s="613">
        <f t="shared" si="16"/>
        <v>0</v>
      </c>
      <c r="AJ73" s="480">
        <v>0</v>
      </c>
      <c r="AK73" s="480">
        <v>0</v>
      </c>
      <c r="AL73" s="480">
        <v>0</v>
      </c>
      <c r="AM73" s="613">
        <f t="shared" si="17"/>
        <v>0</v>
      </c>
      <c r="AN73" s="480">
        <v>17</v>
      </c>
      <c r="AO73" s="480">
        <v>43</v>
      </c>
      <c r="AP73" s="480">
        <v>0</v>
      </c>
      <c r="AQ73" s="614">
        <v>60</v>
      </c>
      <c r="AR73" s="615"/>
      <c r="AS73" s="615"/>
      <c r="AT73" s="615"/>
      <c r="AU73" s="615"/>
    </row>
    <row r="74" spans="1:47" ht="24.95" customHeight="1" x14ac:dyDescent="0.2">
      <c r="A74" s="142"/>
      <c r="B74" s="144" t="s">
        <v>521</v>
      </c>
      <c r="C74" s="144"/>
      <c r="D74" s="138">
        <v>1723</v>
      </c>
      <c r="E74" s="138">
        <v>1508</v>
      </c>
      <c r="F74" s="138">
        <v>8</v>
      </c>
      <c r="G74" s="616">
        <f t="shared" si="9"/>
        <v>3239</v>
      </c>
      <c r="H74" s="138">
        <v>121</v>
      </c>
      <c r="I74" s="138">
        <v>233</v>
      </c>
      <c r="J74" s="138">
        <v>0</v>
      </c>
      <c r="K74" s="616">
        <f t="shared" si="10"/>
        <v>354</v>
      </c>
      <c r="L74" s="138">
        <v>269</v>
      </c>
      <c r="M74" s="138">
        <v>420</v>
      </c>
      <c r="N74" s="138">
        <v>3</v>
      </c>
      <c r="O74" s="616">
        <f t="shared" si="11"/>
        <v>692</v>
      </c>
      <c r="P74" s="138">
        <v>10</v>
      </c>
      <c r="Q74" s="138">
        <v>13</v>
      </c>
      <c r="R74" s="138">
        <v>0</v>
      </c>
      <c r="S74" s="616">
        <f t="shared" si="12"/>
        <v>23</v>
      </c>
      <c r="T74" s="138">
        <v>706</v>
      </c>
      <c r="U74" s="138">
        <v>982</v>
      </c>
      <c r="V74" s="138">
        <v>3</v>
      </c>
      <c r="W74" s="616">
        <f t="shared" si="13"/>
        <v>1691</v>
      </c>
      <c r="X74" s="138">
        <v>5</v>
      </c>
      <c r="Y74" s="138">
        <v>6</v>
      </c>
      <c r="Z74" s="138">
        <v>0</v>
      </c>
      <c r="AA74" s="616">
        <f t="shared" si="14"/>
        <v>11</v>
      </c>
      <c r="AB74" s="138">
        <v>92</v>
      </c>
      <c r="AC74" s="138">
        <v>108</v>
      </c>
      <c r="AD74" s="138">
        <v>0</v>
      </c>
      <c r="AE74" s="616">
        <f t="shared" si="15"/>
        <v>200</v>
      </c>
      <c r="AF74" s="138">
        <v>146</v>
      </c>
      <c r="AG74" s="138">
        <v>203</v>
      </c>
      <c r="AH74" s="138">
        <v>0</v>
      </c>
      <c r="AI74" s="616">
        <f t="shared" si="16"/>
        <v>349</v>
      </c>
      <c r="AJ74" s="138">
        <v>87</v>
      </c>
      <c r="AK74" s="138">
        <v>96</v>
      </c>
      <c r="AL74" s="138">
        <v>3</v>
      </c>
      <c r="AM74" s="616">
        <f t="shared" si="17"/>
        <v>186</v>
      </c>
      <c r="AN74" s="138">
        <v>3159</v>
      </c>
      <c r="AO74" s="138">
        <v>3569</v>
      </c>
      <c r="AP74" s="138">
        <v>17</v>
      </c>
      <c r="AQ74" s="617">
        <v>6745</v>
      </c>
      <c r="AR74" s="615"/>
      <c r="AS74" s="615"/>
      <c r="AT74" s="615"/>
      <c r="AU74" s="615"/>
    </row>
    <row r="75" spans="1:47" ht="24.95" customHeight="1" thickBot="1" x14ac:dyDescent="0.25">
      <c r="A75" s="143"/>
      <c r="B75" s="145" t="s">
        <v>824</v>
      </c>
      <c r="C75" s="145"/>
      <c r="D75" s="139"/>
      <c r="E75" s="140"/>
      <c r="F75" s="140"/>
      <c r="G75" s="140">
        <v>48</v>
      </c>
      <c r="H75" s="139"/>
      <c r="I75" s="140"/>
      <c r="J75" s="140"/>
      <c r="K75" s="140">
        <v>5.2</v>
      </c>
      <c r="L75" s="139"/>
      <c r="M75" s="140"/>
      <c r="N75" s="140"/>
      <c r="O75" s="140">
        <v>10.3</v>
      </c>
      <c r="P75" s="139"/>
      <c r="Q75" s="140"/>
      <c r="R75" s="140"/>
      <c r="S75" s="140">
        <v>0.3</v>
      </c>
      <c r="T75" s="139"/>
      <c r="U75" s="140"/>
      <c r="V75" s="140"/>
      <c r="W75" s="140">
        <v>25.1</v>
      </c>
      <c r="X75" s="139"/>
      <c r="Y75" s="140"/>
      <c r="Z75" s="140"/>
      <c r="AA75" s="140">
        <v>0.2</v>
      </c>
      <c r="AB75" s="139"/>
      <c r="AC75" s="140"/>
      <c r="AD75" s="140"/>
      <c r="AE75" s="140">
        <v>3</v>
      </c>
      <c r="AF75" s="139"/>
      <c r="AG75" s="140"/>
      <c r="AH75" s="140"/>
      <c r="AI75" s="140">
        <v>5.2</v>
      </c>
      <c r="AJ75" s="139"/>
      <c r="AK75" s="140"/>
      <c r="AL75" s="140"/>
      <c r="AM75" s="140">
        <v>2.8</v>
      </c>
      <c r="AN75" s="140">
        <f>AN74/$AQ$74*100</f>
        <v>46.834692364714606</v>
      </c>
      <c r="AO75" s="140">
        <f>AO74/$AQ$74*100</f>
        <v>52.91326908821349</v>
      </c>
      <c r="AP75" s="140">
        <f>AP74/$AQ$74*100</f>
        <v>0.25203854707190509</v>
      </c>
      <c r="AQ75" s="141"/>
      <c r="AR75" s="615"/>
      <c r="AS75" s="615"/>
      <c r="AT75" s="615"/>
      <c r="AU75" s="615"/>
    </row>
    <row r="76" spans="1:47" ht="12.75" customHeight="1" x14ac:dyDescent="0.2">
      <c r="A76" s="725" t="s">
        <v>825</v>
      </c>
      <c r="B76" s="725"/>
      <c r="C76" s="725"/>
      <c r="E76" s="615"/>
      <c r="F76" s="615"/>
      <c r="I76" s="615"/>
      <c r="J76" s="615"/>
      <c r="M76" s="615"/>
      <c r="N76" s="615"/>
      <c r="Q76" s="615"/>
      <c r="R76" s="615"/>
      <c r="U76" s="615"/>
      <c r="V76" s="615"/>
      <c r="Y76" s="615"/>
      <c r="Z76" s="615"/>
      <c r="AC76" s="615"/>
      <c r="AD76" s="615"/>
      <c r="AG76" s="615"/>
      <c r="AH76" s="615"/>
      <c r="AK76" s="615"/>
      <c r="AL76" s="615"/>
      <c r="AO76" s="615"/>
    </row>
    <row r="77" spans="1:47" ht="9" customHeight="1" x14ac:dyDescent="0.2">
      <c r="A77" s="725"/>
      <c r="B77" s="725"/>
      <c r="C77" s="725"/>
      <c r="AN77" s="615"/>
      <c r="AO77" s="615"/>
      <c r="AP77" s="615"/>
      <c r="AR77" s="615"/>
    </row>
    <row r="78" spans="1:47" x14ac:dyDescent="0.2">
      <c r="A78" s="780" t="s">
        <v>787</v>
      </c>
      <c r="B78" s="780"/>
      <c r="C78" s="509"/>
      <c r="AN78" s="615"/>
      <c r="AO78" s="615"/>
      <c r="AP78" s="615"/>
      <c r="AR78" s="615"/>
    </row>
    <row r="79" spans="1:47" ht="28.5" customHeight="1" x14ac:dyDescent="0.2">
      <c r="A79" s="725" t="s">
        <v>826</v>
      </c>
      <c r="B79" s="725"/>
      <c r="C79" s="725"/>
      <c r="AN79" s="615"/>
      <c r="AO79" s="615"/>
      <c r="AP79" s="615"/>
      <c r="AR79" s="615"/>
    </row>
    <row r="80" spans="1:47" ht="26.45" customHeight="1" x14ac:dyDescent="0.2">
      <c r="A80" s="725" t="s">
        <v>827</v>
      </c>
      <c r="B80" s="725"/>
      <c r="C80" s="725"/>
      <c r="AN80" s="615"/>
      <c r="AO80" s="615"/>
      <c r="AP80" s="615"/>
      <c r="AR80" s="615"/>
    </row>
    <row r="81" spans="1:47" x14ac:dyDescent="0.2">
      <c r="A81" s="725" t="s">
        <v>828</v>
      </c>
      <c r="B81" s="725"/>
      <c r="C81" s="725"/>
      <c r="AN81" s="615"/>
      <c r="AO81" s="615"/>
      <c r="AP81" s="615"/>
      <c r="AR81" s="615"/>
    </row>
    <row r="82" spans="1:47" ht="12.75" customHeight="1" x14ac:dyDescent="0.2">
      <c r="A82" s="725" t="s">
        <v>829</v>
      </c>
      <c r="B82" s="725"/>
      <c r="C82" s="725"/>
    </row>
    <row r="83" spans="1:47" s="612" customFormat="1" ht="21.75" customHeight="1" x14ac:dyDescent="0.2">
      <c r="A83" s="725"/>
      <c r="B83" s="725"/>
      <c r="C83" s="725"/>
      <c r="D83" s="135"/>
      <c r="E83" s="135"/>
      <c r="F83" s="135"/>
      <c r="H83" s="135"/>
      <c r="I83" s="135"/>
      <c r="J83" s="135"/>
      <c r="L83" s="135"/>
      <c r="M83" s="135"/>
      <c r="N83" s="135"/>
      <c r="P83" s="135"/>
      <c r="Q83" s="135"/>
      <c r="R83" s="135"/>
      <c r="T83" s="135"/>
      <c r="U83" s="135"/>
      <c r="V83" s="135"/>
      <c r="X83" s="135"/>
      <c r="Y83" s="135"/>
      <c r="Z83" s="135"/>
      <c r="AB83" s="135"/>
      <c r="AC83" s="135"/>
      <c r="AD83" s="135"/>
      <c r="AF83" s="135"/>
      <c r="AG83" s="135"/>
      <c r="AH83" s="135"/>
      <c r="AJ83" s="135"/>
      <c r="AK83" s="135"/>
      <c r="AL83" s="135"/>
      <c r="AN83" s="135"/>
      <c r="AO83" s="135"/>
      <c r="AP83" s="615"/>
      <c r="AR83" s="135"/>
      <c r="AS83" s="135"/>
      <c r="AT83" s="135"/>
      <c r="AU83" s="135"/>
    </row>
    <row r="84" spans="1:47" s="612" customFormat="1" ht="18.75" customHeight="1" x14ac:dyDescent="0.2">
      <c r="A84" s="37" t="s">
        <v>110</v>
      </c>
      <c r="B84" s="37"/>
      <c r="C84" s="37"/>
      <c r="D84" s="135"/>
      <c r="E84" s="135"/>
      <c r="F84" s="135"/>
      <c r="H84" s="135"/>
      <c r="I84" s="135"/>
      <c r="J84" s="135"/>
      <c r="L84" s="135"/>
      <c r="M84" s="135"/>
      <c r="N84" s="135"/>
      <c r="P84" s="135"/>
      <c r="Q84" s="135"/>
      <c r="R84" s="135"/>
      <c r="T84" s="135"/>
      <c r="U84" s="135"/>
      <c r="V84" s="135"/>
      <c r="X84" s="135"/>
      <c r="Y84" s="135"/>
      <c r="Z84" s="135"/>
      <c r="AB84" s="135"/>
      <c r="AC84" s="135"/>
      <c r="AD84" s="135"/>
      <c r="AF84" s="135"/>
      <c r="AG84" s="135"/>
      <c r="AH84" s="135"/>
      <c r="AJ84" s="135"/>
      <c r="AK84" s="135"/>
      <c r="AL84" s="135"/>
      <c r="AN84" s="135"/>
      <c r="AO84" s="135"/>
      <c r="AP84" s="135"/>
      <c r="AR84" s="135"/>
      <c r="AS84" s="135"/>
      <c r="AT84" s="135"/>
      <c r="AU84" s="135"/>
    </row>
    <row r="85" spans="1:47" s="612" customFormat="1" x14ac:dyDescent="0.2">
      <c r="A85" s="663"/>
      <c r="B85" s="663"/>
      <c r="C85" s="663"/>
      <c r="D85" s="135"/>
      <c r="E85" s="135"/>
      <c r="F85" s="135"/>
      <c r="H85" s="135"/>
      <c r="I85" s="135"/>
      <c r="J85" s="135"/>
      <c r="L85" s="135"/>
      <c r="M85" s="135"/>
      <c r="N85" s="135"/>
      <c r="P85" s="135"/>
      <c r="Q85" s="135"/>
      <c r="R85" s="135"/>
      <c r="T85" s="135"/>
      <c r="U85" s="135"/>
      <c r="V85" s="135"/>
      <c r="X85" s="135"/>
      <c r="Y85" s="135"/>
      <c r="Z85" s="135"/>
      <c r="AB85" s="135"/>
      <c r="AC85" s="135"/>
      <c r="AD85" s="135"/>
      <c r="AF85" s="135"/>
      <c r="AG85" s="135"/>
      <c r="AH85" s="135"/>
      <c r="AJ85" s="135"/>
      <c r="AK85" s="135"/>
      <c r="AL85" s="135"/>
      <c r="AN85" s="135"/>
      <c r="AO85" s="135"/>
      <c r="AP85" s="135"/>
      <c r="AR85" s="135"/>
      <c r="AS85" s="135"/>
      <c r="AT85" s="135"/>
      <c r="AU85" s="135"/>
    </row>
    <row r="86" spans="1:47" x14ac:dyDescent="0.2">
      <c r="A86" s="776"/>
      <c r="B86" s="776"/>
      <c r="C86" s="776"/>
    </row>
    <row r="87" spans="1:47" x14ac:dyDescent="0.2">
      <c r="A87" s="779"/>
      <c r="B87" s="779"/>
      <c r="C87" s="278"/>
    </row>
  </sheetData>
  <autoFilter ref="A4:AQ4" xr:uid="{00000000-0009-0000-0000-00000E000000}"/>
  <mergeCells count="22">
    <mergeCell ref="A1:C1"/>
    <mergeCell ref="A2:B2"/>
    <mergeCell ref="A3:A4"/>
    <mergeCell ref="C3:C4"/>
    <mergeCell ref="D3:G3"/>
    <mergeCell ref="AN3:AQ3"/>
    <mergeCell ref="A76:C77"/>
    <mergeCell ref="A80:C80"/>
    <mergeCell ref="A81:C81"/>
    <mergeCell ref="A82:C83"/>
    <mergeCell ref="L3:O3"/>
    <mergeCell ref="P3:S3"/>
    <mergeCell ref="T3:W3"/>
    <mergeCell ref="X3:AA3"/>
    <mergeCell ref="AB3:AE3"/>
    <mergeCell ref="AF3:AI3"/>
    <mergeCell ref="H3:K3"/>
    <mergeCell ref="A86:C86"/>
    <mergeCell ref="A87:B87"/>
    <mergeCell ref="A79:C79"/>
    <mergeCell ref="A78:B78"/>
    <mergeCell ref="AJ3:AM3"/>
  </mergeCells>
  <conditionalFormatting sqref="A5:E73 G5:I73 K5:M73 O5:U73 W5:Y73 AA5:AC73 AE5:AG73 AI5:AK73 AM5:AQ73">
    <cfRule type="expression" dxfId="39" priority="9">
      <formula>MOD(ROW(),2)=0</formula>
    </cfRule>
  </conditionalFormatting>
  <conditionalFormatting sqref="F5:F73">
    <cfRule type="expression" dxfId="38" priority="8">
      <formula>MOD(ROW(),2)=0</formula>
    </cfRule>
  </conditionalFormatting>
  <conditionalFormatting sqref="J5:J73">
    <cfRule type="expression" dxfId="37" priority="7">
      <formula>MOD(ROW(),2)=0</formula>
    </cfRule>
  </conditionalFormatting>
  <conditionalFormatting sqref="N5:N73">
    <cfRule type="expression" dxfId="36" priority="6">
      <formula>MOD(ROW(),2)=0</formula>
    </cfRule>
  </conditionalFormatting>
  <conditionalFormatting sqref="V5:V73">
    <cfRule type="expression" dxfId="35" priority="5">
      <formula>MOD(ROW(),2)=0</formula>
    </cfRule>
  </conditionalFormatting>
  <conditionalFormatting sqref="Z5:Z73">
    <cfRule type="expression" dxfId="34" priority="4">
      <formula>MOD(ROW(),2)=0</formula>
    </cfRule>
  </conditionalFormatting>
  <conditionalFormatting sqref="AD5:AD73">
    <cfRule type="expression" dxfId="33" priority="3">
      <formula>MOD(ROW(),2)=0</formula>
    </cfRule>
  </conditionalFormatting>
  <conditionalFormatting sqref="AH5:AH73">
    <cfRule type="expression" dxfId="32" priority="2">
      <formula>MOD(ROW(),2)=0</formula>
    </cfRule>
  </conditionalFormatting>
  <conditionalFormatting sqref="AL5:AL73">
    <cfRule type="expression" dxfId="31" priority="1">
      <formula>MOD(ROW(),2)=0</formula>
    </cfRule>
  </conditionalFormatting>
  <hyperlinks>
    <hyperlink ref="A2:B2" location="TOC!A1" display="Return to Table of Contents" xr:uid="{384086CC-0D71-4A38-B25B-BB01231E2082}"/>
  </hyperlinks>
  <pageMargins left="0.25" right="0.25" top="0.75" bottom="0.75" header="0.3" footer="0.3"/>
  <pageSetup scale="43" fitToWidth="0" orientation="portrait" horizontalDpi="1200" verticalDpi="1200" r:id="rId1"/>
  <headerFooter>
    <oddHeader>&amp;L&amp;"Arial,Italic"2022-23 Survey of Dental Education
&amp;"Arial,Regular"Report 1 - Academic Programs, Enrollment, and Graduates</oddHeader>
  </headerFooter>
  <colBreaks count="3" manualBreakCount="3">
    <brk id="15" max="81" man="1"/>
    <brk id="27" max="81" man="1"/>
    <brk id="39" max="81"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2AB4A-CA21-429F-952B-61C8CE258097}">
  <sheetPr>
    <tabColor theme="5"/>
    <pageSetUpPr fitToPage="1"/>
  </sheetPr>
  <dimension ref="A1:K39"/>
  <sheetViews>
    <sheetView workbookViewId="0">
      <pane ySplit="2" topLeftCell="A3" activePane="bottomLeft" state="frozen"/>
      <selection pane="bottomLeft"/>
    </sheetView>
  </sheetViews>
  <sheetFormatPr defaultColWidth="9.140625" defaultRowHeight="12.75" x14ac:dyDescent="0.2"/>
  <cols>
    <col min="1" max="1" width="9.140625" style="8"/>
    <col min="2" max="2" width="17.85546875" style="8" customWidth="1"/>
    <col min="3" max="3" width="34.42578125" style="8" customWidth="1"/>
    <col min="4" max="16384" width="9.140625" style="8"/>
  </cols>
  <sheetData>
    <row r="1" spans="1:9" ht="17.25" x14ac:dyDescent="0.25">
      <c r="A1" s="260" t="s">
        <v>830</v>
      </c>
    </row>
    <row r="2" spans="1:9" ht="14.25" x14ac:dyDescent="0.2">
      <c r="A2" s="12" t="s">
        <v>55</v>
      </c>
      <c r="B2" s="695"/>
    </row>
    <row r="5" spans="1:9" x14ac:dyDescent="0.2">
      <c r="C5" s="8" t="s">
        <v>831</v>
      </c>
      <c r="D5" s="8" t="s">
        <v>832</v>
      </c>
      <c r="E5" s="8" t="s">
        <v>833</v>
      </c>
      <c r="F5" s="8" t="s">
        <v>834</v>
      </c>
    </row>
    <row r="6" spans="1:9" x14ac:dyDescent="0.2">
      <c r="B6" s="8" t="s">
        <v>835</v>
      </c>
      <c r="C6" s="8">
        <v>6200</v>
      </c>
      <c r="D6" s="8">
        <v>5838</v>
      </c>
      <c r="E6" s="8">
        <v>5475</v>
      </c>
      <c r="F6" s="8">
        <v>2802</v>
      </c>
    </row>
    <row r="7" spans="1:9" x14ac:dyDescent="0.2">
      <c r="B7" s="8" t="s">
        <v>836</v>
      </c>
      <c r="C7" s="8">
        <v>6028</v>
      </c>
      <c r="D7" s="8">
        <v>5816</v>
      </c>
      <c r="E7" s="8">
        <v>5388</v>
      </c>
      <c r="F7" s="8">
        <v>2273</v>
      </c>
    </row>
    <row r="8" spans="1:9" ht="14.25" x14ac:dyDescent="0.2">
      <c r="B8" s="17"/>
      <c r="C8" s="553">
        <f>C7/C6</f>
        <v>0.97225806451612906</v>
      </c>
      <c r="D8" s="553">
        <f t="shared" ref="D8:F8" si="0">D7/D6</f>
        <v>0.99623158615964369</v>
      </c>
      <c r="E8" s="553">
        <f t="shared" si="0"/>
        <v>0.98410958904109591</v>
      </c>
      <c r="F8" s="553">
        <f t="shared" si="0"/>
        <v>0.81120628122769456</v>
      </c>
    </row>
    <row r="9" spans="1:9" x14ac:dyDescent="0.2">
      <c r="C9" s="553"/>
      <c r="D9" s="553"/>
      <c r="E9" s="553"/>
      <c r="F9" s="553"/>
    </row>
    <row r="10" spans="1:9" x14ac:dyDescent="0.2">
      <c r="B10" s="8" t="s">
        <v>837</v>
      </c>
      <c r="C10" s="8" t="s">
        <v>835</v>
      </c>
      <c r="D10" s="8" t="s">
        <v>838</v>
      </c>
      <c r="E10" s="8" t="s">
        <v>838</v>
      </c>
      <c r="F10" s="8" t="s">
        <v>839</v>
      </c>
    </row>
    <row r="11" spans="1:9" x14ac:dyDescent="0.2">
      <c r="B11" s="8" t="s">
        <v>840</v>
      </c>
      <c r="C11" s="8" t="s">
        <v>836</v>
      </c>
      <c r="D11" s="8" t="s">
        <v>841</v>
      </c>
      <c r="E11" s="8" t="s">
        <v>841</v>
      </c>
      <c r="F11" s="8" t="s">
        <v>842</v>
      </c>
    </row>
    <row r="15" spans="1:9" x14ac:dyDescent="0.2">
      <c r="B15" s="252"/>
      <c r="C15" s="241"/>
      <c r="D15" s="241"/>
      <c r="E15" s="241"/>
      <c r="F15" s="241"/>
      <c r="G15" s="241"/>
      <c r="H15" s="241"/>
      <c r="I15" s="241"/>
    </row>
    <row r="16" spans="1:9" ht="13.5" thickBot="1" x14ac:dyDescent="0.25">
      <c r="B16" s="252"/>
      <c r="C16" s="241"/>
      <c r="D16" s="241"/>
      <c r="E16" s="241"/>
      <c r="F16" s="241"/>
      <c r="G16" s="241"/>
      <c r="H16" s="241"/>
      <c r="I16" s="241"/>
    </row>
    <row r="17" spans="2:9" x14ac:dyDescent="0.2">
      <c r="B17" s="241"/>
      <c r="C17" s="241"/>
      <c r="D17" s="241"/>
      <c r="E17" s="241"/>
      <c r="F17" s="241"/>
      <c r="G17" s="691" t="s">
        <v>396</v>
      </c>
      <c r="H17" s="692" t="s">
        <v>397</v>
      </c>
      <c r="I17" s="692" t="s">
        <v>67</v>
      </c>
    </row>
    <row r="18" spans="2:9" x14ac:dyDescent="0.2">
      <c r="B18" s="241" t="s">
        <v>843</v>
      </c>
      <c r="C18" s="221">
        <v>6184</v>
      </c>
      <c r="D18" s="241" t="s">
        <v>844</v>
      </c>
      <c r="E18" s="241"/>
      <c r="F18" s="241"/>
      <c r="G18" s="693" t="s">
        <v>844</v>
      </c>
      <c r="H18" s="221">
        <v>6184</v>
      </c>
      <c r="I18" s="221">
        <v>66</v>
      </c>
    </row>
    <row r="19" spans="2:9" x14ac:dyDescent="0.2">
      <c r="B19" s="241" t="s">
        <v>845</v>
      </c>
      <c r="C19" s="221">
        <v>6008</v>
      </c>
      <c r="D19" s="241" t="s">
        <v>846</v>
      </c>
      <c r="E19" s="266">
        <f>C19/C18</f>
        <v>0.97153945666235442</v>
      </c>
      <c r="F19" s="241"/>
      <c r="G19" s="693" t="s">
        <v>846</v>
      </c>
      <c r="H19" s="221">
        <v>6008</v>
      </c>
      <c r="I19" s="221">
        <v>66</v>
      </c>
    </row>
    <row r="20" spans="2:9" x14ac:dyDescent="0.2">
      <c r="B20" s="241" t="s">
        <v>847</v>
      </c>
      <c r="C20" s="221">
        <v>5320</v>
      </c>
      <c r="D20" s="241" t="s">
        <v>848</v>
      </c>
      <c r="E20" s="266">
        <f>H20/H23</f>
        <v>0.97311139564660687</v>
      </c>
      <c r="F20" s="241" t="s">
        <v>849</v>
      </c>
      <c r="G20" s="693" t="s">
        <v>848</v>
      </c>
      <c r="H20" s="221">
        <v>5320</v>
      </c>
      <c r="I20" s="221">
        <v>62</v>
      </c>
    </row>
    <row r="21" spans="2:9" x14ac:dyDescent="0.2">
      <c r="B21" s="241" t="s">
        <v>850</v>
      </c>
      <c r="C21" s="221">
        <v>5941</v>
      </c>
      <c r="D21" s="241" t="s">
        <v>851</v>
      </c>
      <c r="E21" s="266">
        <f>C21/H24</f>
        <v>0.99714669352131591</v>
      </c>
      <c r="F21" s="241" t="s">
        <v>852</v>
      </c>
      <c r="G21" s="693" t="s">
        <v>851</v>
      </c>
      <c r="H21" s="221">
        <v>5941</v>
      </c>
      <c r="I21" s="221">
        <v>66</v>
      </c>
    </row>
    <row r="22" spans="2:9" ht="25.5" x14ac:dyDescent="0.2">
      <c r="B22" s="267" t="s">
        <v>853</v>
      </c>
      <c r="C22" s="221">
        <v>2142</v>
      </c>
      <c r="D22" s="241" t="s">
        <v>854</v>
      </c>
      <c r="E22" s="266">
        <f>C22/H25</f>
        <v>0.84497041420118346</v>
      </c>
      <c r="F22" s="241" t="s">
        <v>855</v>
      </c>
      <c r="G22" s="693" t="s">
        <v>854</v>
      </c>
      <c r="H22" s="221">
        <v>2142</v>
      </c>
      <c r="I22" s="221">
        <v>61</v>
      </c>
    </row>
    <row r="23" spans="2:9" x14ac:dyDescent="0.2">
      <c r="B23" s="241"/>
      <c r="C23" s="241"/>
      <c r="D23" s="241"/>
      <c r="E23" s="241"/>
      <c r="F23" s="241" t="s">
        <v>856</v>
      </c>
      <c r="G23" s="693" t="s">
        <v>857</v>
      </c>
      <c r="H23" s="221">
        <v>5467</v>
      </c>
      <c r="I23" s="221">
        <v>63</v>
      </c>
    </row>
    <row r="24" spans="2:9" x14ac:dyDescent="0.2">
      <c r="B24" s="241"/>
      <c r="C24" s="241"/>
      <c r="D24" s="241"/>
      <c r="E24" s="241"/>
      <c r="F24" s="241" t="s">
        <v>858</v>
      </c>
      <c r="G24" s="693" t="s">
        <v>859</v>
      </c>
      <c r="H24" s="221">
        <v>5958</v>
      </c>
      <c r="I24" s="221">
        <v>66</v>
      </c>
    </row>
    <row r="25" spans="2:9" ht="25.5" x14ac:dyDescent="0.2">
      <c r="B25" s="241"/>
      <c r="C25" s="241"/>
      <c r="D25" s="241"/>
      <c r="E25" s="241"/>
      <c r="F25" s="241" t="s">
        <v>860</v>
      </c>
      <c r="G25" s="693" t="s">
        <v>861</v>
      </c>
      <c r="H25" s="221">
        <v>2535</v>
      </c>
      <c r="I25" s="221">
        <v>61</v>
      </c>
    </row>
    <row r="26" spans="2:9" x14ac:dyDescent="0.2">
      <c r="B26" s="241"/>
      <c r="C26" s="241"/>
      <c r="D26" s="241"/>
      <c r="E26" s="241"/>
      <c r="F26" s="241"/>
      <c r="G26" s="241"/>
      <c r="H26" s="241"/>
      <c r="I26" s="241"/>
    </row>
    <row r="33" spans="1:11" x14ac:dyDescent="0.2">
      <c r="A33" s="355" t="s">
        <v>607</v>
      </c>
      <c r="B33" s="241"/>
      <c r="C33" s="241"/>
      <c r="D33" s="241"/>
      <c r="E33" s="241"/>
      <c r="F33" s="241"/>
      <c r="G33" s="241"/>
      <c r="H33" s="241"/>
      <c r="I33" s="241"/>
      <c r="J33" s="241"/>
      <c r="K33" s="241"/>
    </row>
    <row r="34" spans="1:11" x14ac:dyDescent="0.2">
      <c r="A34" s="728" t="s">
        <v>862</v>
      </c>
      <c r="B34" s="728"/>
      <c r="C34" s="728"/>
      <c r="D34" s="728"/>
      <c r="E34" s="728"/>
      <c r="F34" s="728"/>
      <c r="G34" s="271"/>
      <c r="H34" s="271"/>
      <c r="I34" s="271"/>
      <c r="J34" s="271"/>
      <c r="K34" s="271"/>
    </row>
    <row r="35" spans="1:11" x14ac:dyDescent="0.2">
      <c r="A35" s="728"/>
      <c r="B35" s="728"/>
      <c r="C35" s="728"/>
      <c r="D35" s="728"/>
      <c r="E35" s="728"/>
      <c r="F35" s="728"/>
      <c r="G35" s="271"/>
      <c r="H35" s="271"/>
      <c r="I35" s="271"/>
      <c r="J35" s="271"/>
      <c r="K35" s="271"/>
    </row>
    <row r="36" spans="1:11" ht="27" customHeight="1" x14ac:dyDescent="0.2">
      <c r="A36" s="728"/>
      <c r="B36" s="728"/>
      <c r="C36" s="728"/>
      <c r="D36" s="728"/>
      <c r="E36" s="728"/>
      <c r="F36" s="728"/>
      <c r="G36" s="271"/>
      <c r="H36" s="271"/>
      <c r="I36" s="271"/>
      <c r="J36" s="271"/>
      <c r="K36" s="271"/>
    </row>
    <row r="37" spans="1:11" x14ac:dyDescent="0.2">
      <c r="A37" s="271"/>
      <c r="B37" s="271"/>
      <c r="C37" s="271"/>
      <c r="D37" s="271"/>
      <c r="E37" s="271"/>
      <c r="F37" s="271"/>
      <c r="G37" s="271"/>
      <c r="H37" s="271"/>
      <c r="I37" s="271"/>
      <c r="J37" s="271"/>
      <c r="K37" s="271"/>
    </row>
    <row r="38" spans="1:11" x14ac:dyDescent="0.2">
      <c r="A38" s="789" t="s">
        <v>863</v>
      </c>
      <c r="B38" s="715"/>
      <c r="C38" s="715"/>
      <c r="D38" s="715"/>
      <c r="E38" s="715"/>
      <c r="F38" s="715"/>
      <c r="G38" s="715"/>
      <c r="H38" s="715"/>
      <c r="I38" s="715"/>
      <c r="J38" s="715"/>
      <c r="K38" s="715"/>
    </row>
    <row r="39" spans="1:11" x14ac:dyDescent="0.2">
      <c r="A39" s="278" t="s">
        <v>556</v>
      </c>
      <c r="B39" s="694"/>
      <c r="C39" s="694"/>
      <c r="D39" s="694"/>
      <c r="E39" s="694"/>
      <c r="F39" s="694"/>
      <c r="G39" s="694"/>
      <c r="H39" s="694"/>
      <c r="I39" s="694"/>
      <c r="J39" s="694"/>
      <c r="K39" s="694"/>
    </row>
  </sheetData>
  <mergeCells count="2">
    <mergeCell ref="A34:F36"/>
    <mergeCell ref="A38:K38"/>
  </mergeCells>
  <hyperlinks>
    <hyperlink ref="A2" location="TOC!A1" display="Return to Table of Contents" xr:uid="{007D80D0-646B-4423-B940-8211FA8232E7}"/>
    <hyperlink ref="A2:B2" location="TOC!A1" display="Return to Table of Contents" xr:uid="{C2B2B21A-ABC7-4790-AF96-BBDDD9ADC14A}"/>
  </hyperlinks>
  <pageMargins left="0.7" right="0.7" top="0.75" bottom="0.75" header="0.3" footer="0.3"/>
  <pageSetup scale="87" orientation="landscape" r:id="rId1"/>
  <headerFooter>
    <oddHeader>&amp;L2022-23 &amp;"Arial,Italic"Survey of Dental Education&amp;"Arial,Regular"
Report 1 - Academic Programs, Enrollment, and Graduates</oddHead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70C0"/>
  </sheetPr>
  <dimension ref="A1:CN122"/>
  <sheetViews>
    <sheetView zoomScaleNormal="100" workbookViewId="0">
      <pane xSplit="3" ySplit="8" topLeftCell="D9" activePane="bottomRight" state="frozen"/>
      <selection pane="topRight" activeCell="D1" sqref="D1"/>
      <selection pane="bottomLeft" activeCell="A9" sqref="A9"/>
      <selection pane="bottomRight" sqref="A1:C1"/>
    </sheetView>
  </sheetViews>
  <sheetFormatPr defaultColWidth="9.140625" defaultRowHeight="12.75" x14ac:dyDescent="0.2"/>
  <cols>
    <col min="1" max="1" width="9.140625" style="8"/>
    <col min="2" max="2" width="40" style="8" customWidth="1"/>
    <col min="3" max="3" width="18.7109375" style="8" customWidth="1"/>
    <col min="4" max="4" width="11.140625" style="8" customWidth="1"/>
    <col min="5" max="5" width="11.42578125" style="8" customWidth="1"/>
    <col min="6" max="6" width="10.42578125" style="8" customWidth="1"/>
    <col min="7" max="7" width="15.42578125" style="8" customWidth="1"/>
    <col min="8" max="8" width="9.42578125" style="8" bestFit="1" customWidth="1"/>
    <col min="9" max="9" width="14" style="8" bestFit="1" customWidth="1"/>
    <col min="10" max="10" width="9.42578125" style="8" bestFit="1" customWidth="1"/>
    <col min="11" max="11" width="14" style="8" bestFit="1" customWidth="1"/>
    <col min="12" max="12" width="9.42578125" style="8" bestFit="1" customWidth="1"/>
    <col min="13" max="13" width="12.85546875" style="8" bestFit="1" customWidth="1"/>
    <col min="14" max="14" width="9.42578125" style="8" bestFit="1" customWidth="1"/>
    <col min="15" max="15" width="14.42578125" style="8" customWidth="1"/>
    <col min="16" max="16" width="12.85546875" style="8" bestFit="1" customWidth="1"/>
    <col min="17" max="17" width="15" style="8" bestFit="1" customWidth="1"/>
    <col min="18" max="18" width="9.42578125" style="8" bestFit="1" customWidth="1"/>
    <col min="19" max="19" width="12.85546875" style="8" bestFit="1" customWidth="1"/>
    <col min="20" max="20" width="9.42578125" style="8" bestFit="1" customWidth="1"/>
    <col min="21" max="24" width="16.140625" style="8" customWidth="1"/>
    <col min="25" max="25" width="12.140625" style="8" customWidth="1"/>
    <col min="26" max="26" width="9.42578125" style="8" bestFit="1" customWidth="1"/>
    <col min="27" max="27" width="12.85546875" style="8" bestFit="1" customWidth="1"/>
    <col min="28" max="28" width="9.42578125" style="8" bestFit="1" customWidth="1"/>
    <col min="29" max="29" width="12.85546875" style="8" bestFit="1" customWidth="1"/>
    <col min="30" max="30" width="9.42578125" style="8" bestFit="1" customWidth="1"/>
    <col min="31" max="31" width="11.42578125" style="8" bestFit="1" customWidth="1"/>
    <col min="32" max="32" width="9.42578125" style="8" bestFit="1" customWidth="1"/>
    <col min="33" max="33" width="12" style="8" customWidth="1"/>
    <col min="34" max="34" width="12.85546875" style="8" bestFit="1" customWidth="1"/>
    <col min="35" max="35" width="12.5703125" style="8" customWidth="1"/>
    <col min="36" max="36" width="9.42578125" style="8" bestFit="1" customWidth="1"/>
    <col min="37" max="38" width="16.140625" style="8" customWidth="1"/>
    <col min="39" max="16384" width="9.140625" style="8"/>
  </cols>
  <sheetData>
    <row r="1" spans="1:92" ht="30.75" customHeight="1" x14ac:dyDescent="0.25">
      <c r="A1" s="805" t="s">
        <v>42</v>
      </c>
      <c r="B1" s="805"/>
      <c r="C1" s="805"/>
      <c r="D1" s="214"/>
      <c r="E1" s="214"/>
      <c r="F1" s="214"/>
      <c r="G1" s="214"/>
    </row>
    <row r="2" spans="1:92" ht="17.25" customHeight="1" x14ac:dyDescent="0.2">
      <c r="A2" s="741" t="s">
        <v>55</v>
      </c>
      <c r="B2" s="741"/>
      <c r="C2" s="741"/>
      <c r="D2" s="741"/>
      <c r="E2" s="741"/>
      <c r="F2" s="741"/>
      <c r="G2" s="741"/>
    </row>
    <row r="3" spans="1:92" ht="27" customHeight="1" x14ac:dyDescent="0.2">
      <c r="A3" s="200"/>
      <c r="B3" s="201"/>
      <c r="C3" s="670"/>
      <c r="D3" s="205"/>
      <c r="E3" s="205"/>
      <c r="F3" s="205"/>
      <c r="G3" s="792" t="s">
        <v>864</v>
      </c>
      <c r="H3" s="792"/>
      <c r="I3" s="792"/>
      <c r="J3" s="792"/>
      <c r="K3" s="792"/>
      <c r="L3" s="792"/>
      <c r="M3" s="792"/>
      <c r="N3" s="792"/>
      <c r="O3" s="791" t="s">
        <v>864</v>
      </c>
      <c r="P3" s="792"/>
      <c r="Q3" s="792"/>
      <c r="R3" s="792"/>
      <c r="S3" s="792"/>
      <c r="T3" s="793"/>
      <c r="U3" s="806" t="s">
        <v>865</v>
      </c>
      <c r="V3" s="809"/>
      <c r="W3" s="809"/>
      <c r="X3" s="807"/>
      <c r="Y3" s="811" t="s">
        <v>866</v>
      </c>
      <c r="Z3" s="812"/>
      <c r="AA3" s="812"/>
      <c r="AB3" s="812"/>
      <c r="AC3" s="812"/>
      <c r="AD3" s="812"/>
      <c r="AE3" s="812"/>
      <c r="AF3" s="813"/>
      <c r="AG3" s="791" t="s">
        <v>866</v>
      </c>
      <c r="AH3" s="792"/>
      <c r="AI3" s="792"/>
      <c r="AJ3" s="792"/>
      <c r="AK3" s="806" t="s">
        <v>866</v>
      </c>
      <c r="AL3" s="807"/>
    </row>
    <row r="4" spans="1:92" ht="20.100000000000001" customHeight="1" x14ac:dyDescent="0.2">
      <c r="A4" s="202"/>
      <c r="B4" s="203"/>
      <c r="C4" s="670"/>
      <c r="D4" s="794" t="s">
        <v>867</v>
      </c>
      <c r="E4" s="794" t="s">
        <v>868</v>
      </c>
      <c r="F4" s="794" t="s">
        <v>869</v>
      </c>
      <c r="G4" s="795" t="s">
        <v>870</v>
      </c>
      <c r="H4" s="795"/>
      <c r="I4" s="795"/>
      <c r="J4" s="795"/>
      <c r="K4" s="795"/>
      <c r="L4" s="795"/>
      <c r="M4" s="795"/>
      <c r="N4" s="795"/>
      <c r="O4" s="796" t="s">
        <v>871</v>
      </c>
      <c r="P4" s="797"/>
      <c r="Q4" s="797"/>
      <c r="R4" s="797"/>
      <c r="S4" s="797"/>
      <c r="T4" s="798"/>
      <c r="U4" s="806"/>
      <c r="V4" s="809"/>
      <c r="W4" s="809"/>
      <c r="X4" s="807"/>
      <c r="Y4" s="814" t="s">
        <v>870</v>
      </c>
      <c r="Z4" s="795"/>
      <c r="AA4" s="795"/>
      <c r="AB4" s="795"/>
      <c r="AC4" s="795"/>
      <c r="AD4" s="795"/>
      <c r="AE4" s="795"/>
      <c r="AF4" s="815"/>
      <c r="AG4" s="796" t="s">
        <v>871</v>
      </c>
      <c r="AH4" s="810"/>
      <c r="AI4" s="810"/>
      <c r="AJ4" s="810"/>
      <c r="AK4" s="796" t="s">
        <v>872</v>
      </c>
      <c r="AL4" s="808"/>
    </row>
    <row r="5" spans="1:92" customFormat="1" ht="12.75" customHeight="1" x14ac:dyDescent="0.2">
      <c r="A5" s="204"/>
      <c r="B5" s="203"/>
      <c r="C5" s="670"/>
      <c r="D5" s="794"/>
      <c r="E5" s="794"/>
      <c r="F5" s="794"/>
      <c r="G5" s="799" t="s">
        <v>873</v>
      </c>
      <c r="H5" s="799"/>
      <c r="I5" s="800" t="s">
        <v>874</v>
      </c>
      <c r="J5" s="800"/>
      <c r="K5" s="800" t="s">
        <v>875</v>
      </c>
      <c r="L5" s="800"/>
      <c r="M5" s="800" t="s">
        <v>876</v>
      </c>
      <c r="N5" s="800"/>
      <c r="O5" s="801" t="s">
        <v>874</v>
      </c>
      <c r="P5" s="800"/>
      <c r="Q5" s="800" t="s">
        <v>875</v>
      </c>
      <c r="R5" s="800"/>
      <c r="S5" s="800" t="s">
        <v>876</v>
      </c>
      <c r="T5" s="802"/>
      <c r="U5" s="800" t="s">
        <v>874</v>
      </c>
      <c r="V5" s="800"/>
      <c r="W5" s="800" t="s">
        <v>875</v>
      </c>
      <c r="X5" s="800"/>
      <c r="Y5" s="816" t="s">
        <v>873</v>
      </c>
      <c r="Z5" s="799"/>
      <c r="AA5" s="800" t="s">
        <v>874</v>
      </c>
      <c r="AB5" s="800"/>
      <c r="AC5" s="800" t="s">
        <v>875</v>
      </c>
      <c r="AD5" s="800"/>
      <c r="AE5" s="800" t="s">
        <v>876</v>
      </c>
      <c r="AF5" s="802"/>
      <c r="AG5" s="801" t="s">
        <v>874</v>
      </c>
      <c r="AH5" s="800"/>
      <c r="AI5" s="800" t="s">
        <v>876</v>
      </c>
      <c r="AJ5" s="800"/>
      <c r="AK5" s="801" t="s">
        <v>874</v>
      </c>
      <c r="AL5" s="800"/>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row>
    <row r="6" spans="1:92" customFormat="1" ht="23.45" customHeight="1" x14ac:dyDescent="0.2">
      <c r="A6" s="803" t="s">
        <v>483</v>
      </c>
      <c r="B6" s="804" t="s">
        <v>511</v>
      </c>
      <c r="C6" s="670"/>
      <c r="D6" s="794"/>
      <c r="E6" s="794"/>
      <c r="F6" s="794"/>
      <c r="G6" s="799"/>
      <c r="H6" s="799"/>
      <c r="I6" s="800"/>
      <c r="J6" s="800"/>
      <c r="K6" s="800"/>
      <c r="L6" s="800"/>
      <c r="M6" s="800"/>
      <c r="N6" s="800"/>
      <c r="O6" s="801"/>
      <c r="P6" s="800"/>
      <c r="Q6" s="800"/>
      <c r="R6" s="800"/>
      <c r="S6" s="800"/>
      <c r="T6" s="802"/>
      <c r="U6" s="800"/>
      <c r="V6" s="800"/>
      <c r="W6" s="800"/>
      <c r="X6" s="800"/>
      <c r="Y6" s="816"/>
      <c r="Z6" s="799"/>
      <c r="AA6" s="800"/>
      <c r="AB6" s="800"/>
      <c r="AC6" s="800"/>
      <c r="AD6" s="800"/>
      <c r="AE6" s="800"/>
      <c r="AF6" s="802"/>
      <c r="AG6" s="801"/>
      <c r="AH6" s="800"/>
      <c r="AI6" s="800"/>
      <c r="AJ6" s="800"/>
      <c r="AK6" s="801"/>
      <c r="AL6" s="800"/>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row>
    <row r="7" spans="1:92" customFormat="1" ht="38.25" x14ac:dyDescent="0.2">
      <c r="A7" s="803" t="s">
        <v>120</v>
      </c>
      <c r="B7" s="804" t="s">
        <v>877</v>
      </c>
      <c r="C7" s="670" t="s">
        <v>119</v>
      </c>
      <c r="D7" s="794"/>
      <c r="E7" s="794"/>
      <c r="F7" s="794"/>
      <c r="G7" s="671" t="s">
        <v>878</v>
      </c>
      <c r="H7" s="671" t="s">
        <v>67</v>
      </c>
      <c r="I7" s="671" t="s">
        <v>878</v>
      </c>
      <c r="J7" s="671" t="s">
        <v>67</v>
      </c>
      <c r="K7" s="671" t="s">
        <v>878</v>
      </c>
      <c r="L7" s="671" t="s">
        <v>67</v>
      </c>
      <c r="M7" s="671" t="s">
        <v>878</v>
      </c>
      <c r="N7" s="671" t="s">
        <v>67</v>
      </c>
      <c r="O7" s="672" t="s">
        <v>878</v>
      </c>
      <c r="P7" s="671" t="s">
        <v>67</v>
      </c>
      <c r="Q7" s="671" t="s">
        <v>878</v>
      </c>
      <c r="R7" s="671" t="s">
        <v>67</v>
      </c>
      <c r="S7" s="671" t="s">
        <v>878</v>
      </c>
      <c r="T7" s="673" t="s">
        <v>67</v>
      </c>
      <c r="U7" s="671" t="s">
        <v>878</v>
      </c>
      <c r="V7" s="671" t="s">
        <v>67</v>
      </c>
      <c r="W7" s="671" t="s">
        <v>878</v>
      </c>
      <c r="X7" s="671" t="s">
        <v>67</v>
      </c>
      <c r="Y7" s="672" t="s">
        <v>878</v>
      </c>
      <c r="Z7" s="671" t="s">
        <v>67</v>
      </c>
      <c r="AA7" s="671" t="s">
        <v>878</v>
      </c>
      <c r="AB7" s="671" t="s">
        <v>67</v>
      </c>
      <c r="AC7" s="671" t="s">
        <v>878</v>
      </c>
      <c r="AD7" s="671" t="s">
        <v>67</v>
      </c>
      <c r="AE7" s="671" t="s">
        <v>878</v>
      </c>
      <c r="AF7" s="673" t="s">
        <v>67</v>
      </c>
      <c r="AG7" s="672" t="s">
        <v>878</v>
      </c>
      <c r="AH7" s="671" t="s">
        <v>67</v>
      </c>
      <c r="AI7" s="671" t="s">
        <v>878</v>
      </c>
      <c r="AJ7" s="671" t="s">
        <v>67</v>
      </c>
      <c r="AK7" s="672" t="s">
        <v>878</v>
      </c>
      <c r="AL7" s="671" t="s">
        <v>67</v>
      </c>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row>
    <row r="8" spans="1:92" customFormat="1" x14ac:dyDescent="0.2">
      <c r="A8" s="178"/>
      <c r="B8" s="669"/>
      <c r="C8" s="676"/>
      <c r="D8" s="668"/>
      <c r="E8" s="668"/>
      <c r="F8" s="668"/>
      <c r="G8" s="203"/>
      <c r="H8" s="203"/>
      <c r="I8" s="203"/>
      <c r="J8" s="203"/>
      <c r="K8" s="203"/>
      <c r="L8" s="203"/>
      <c r="M8" s="203"/>
      <c r="N8" s="203"/>
      <c r="O8" s="667"/>
      <c r="P8" s="203"/>
      <c r="Q8" s="203"/>
      <c r="R8" s="203"/>
      <c r="S8" s="203"/>
      <c r="T8" s="206"/>
      <c r="U8" s="203"/>
      <c r="V8" s="203"/>
      <c r="W8" s="203"/>
      <c r="X8" s="203"/>
      <c r="Y8" s="667"/>
      <c r="Z8" s="203"/>
      <c r="AA8" s="203"/>
      <c r="AB8" s="203"/>
      <c r="AC8" s="203"/>
      <c r="AD8" s="203"/>
      <c r="AE8" s="203"/>
      <c r="AF8" s="206"/>
      <c r="AG8" s="203"/>
      <c r="AH8" s="203"/>
      <c r="AI8" s="203"/>
      <c r="AJ8" s="203"/>
      <c r="AK8" s="667"/>
      <c r="AL8" s="203"/>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row>
    <row r="9" spans="1:92" s="198" customFormat="1" ht="20.100000000000001" customHeight="1" x14ac:dyDescent="0.2">
      <c r="A9" s="213" t="s">
        <v>120</v>
      </c>
      <c r="B9" s="198" t="s">
        <v>407</v>
      </c>
      <c r="C9" s="573" t="s">
        <v>127</v>
      </c>
      <c r="D9" s="222">
        <v>303</v>
      </c>
      <c r="E9" s="222">
        <v>251</v>
      </c>
      <c r="F9" s="222">
        <v>251</v>
      </c>
      <c r="G9" s="212">
        <v>377417</v>
      </c>
      <c r="H9" s="199">
        <v>59</v>
      </c>
      <c r="I9" s="555">
        <v>0</v>
      </c>
      <c r="J9" s="199">
        <v>0</v>
      </c>
      <c r="K9" s="212">
        <v>0</v>
      </c>
      <c r="L9" s="199">
        <v>0</v>
      </c>
      <c r="M9" s="212">
        <v>14720</v>
      </c>
      <c r="N9" s="199">
        <v>3</v>
      </c>
      <c r="O9" s="210">
        <v>13304785</v>
      </c>
      <c r="P9" s="208">
        <v>231</v>
      </c>
      <c r="Q9" s="555">
        <v>0</v>
      </c>
      <c r="R9" s="208">
        <v>0</v>
      </c>
      <c r="S9" s="211">
        <v>74204</v>
      </c>
      <c r="T9" s="209">
        <v>6</v>
      </c>
      <c r="U9" s="555">
        <v>0</v>
      </c>
      <c r="V9" s="199">
        <v>0</v>
      </c>
      <c r="W9" s="555">
        <v>0</v>
      </c>
      <c r="X9" s="199">
        <v>0</v>
      </c>
      <c r="Y9" s="210">
        <v>92447</v>
      </c>
      <c r="Z9" s="208">
        <v>15</v>
      </c>
      <c r="AA9" s="555">
        <v>0</v>
      </c>
      <c r="AB9" s="208">
        <v>0</v>
      </c>
      <c r="AC9" s="211">
        <v>0</v>
      </c>
      <c r="AD9" s="208">
        <v>0</v>
      </c>
      <c r="AE9" s="211">
        <v>16732</v>
      </c>
      <c r="AF9" s="209">
        <v>2</v>
      </c>
      <c r="AG9" s="555">
        <v>0</v>
      </c>
      <c r="AH9" s="208">
        <v>0</v>
      </c>
      <c r="AI9" s="555">
        <v>144350</v>
      </c>
      <c r="AJ9" s="208">
        <v>2</v>
      </c>
      <c r="AK9" s="702">
        <v>0</v>
      </c>
      <c r="AL9" s="208">
        <v>0</v>
      </c>
    </row>
    <row r="10" spans="1:92" s="198" customFormat="1" ht="20.100000000000001" customHeight="1" x14ac:dyDescent="0.2">
      <c r="A10" s="213" t="s">
        <v>128</v>
      </c>
      <c r="B10" s="198" t="s">
        <v>408</v>
      </c>
      <c r="C10" s="573" t="s">
        <v>132</v>
      </c>
      <c r="D10" s="222">
        <v>307</v>
      </c>
      <c r="E10" s="222">
        <v>289</v>
      </c>
      <c r="F10" s="222">
        <v>289</v>
      </c>
      <c r="G10" s="199">
        <v>138500</v>
      </c>
      <c r="H10" s="199">
        <v>69</v>
      </c>
      <c r="I10" s="199">
        <v>2183953</v>
      </c>
      <c r="J10" s="199">
        <v>23</v>
      </c>
      <c r="K10" s="199">
        <v>563000</v>
      </c>
      <c r="L10" s="199">
        <v>21</v>
      </c>
      <c r="M10" s="199">
        <v>18500</v>
      </c>
      <c r="N10" s="199">
        <v>4</v>
      </c>
      <c r="O10" s="207">
        <v>30447447</v>
      </c>
      <c r="P10" s="208">
        <v>270</v>
      </c>
      <c r="Q10" s="208">
        <v>0</v>
      </c>
      <c r="R10" s="208">
        <v>0</v>
      </c>
      <c r="S10" s="208">
        <v>206569</v>
      </c>
      <c r="T10" s="209">
        <v>2</v>
      </c>
      <c r="U10" s="199">
        <v>691115</v>
      </c>
      <c r="V10" s="199">
        <v>28</v>
      </c>
      <c r="W10" s="706">
        <v>0</v>
      </c>
      <c r="X10" s="706">
        <v>0</v>
      </c>
      <c r="Y10" s="207">
        <v>18000</v>
      </c>
      <c r="Z10" s="208">
        <v>7</v>
      </c>
      <c r="AA10" s="208">
        <v>188972</v>
      </c>
      <c r="AB10" s="208">
        <v>2</v>
      </c>
      <c r="AC10" s="208">
        <v>0</v>
      </c>
      <c r="AD10" s="208">
        <v>0</v>
      </c>
      <c r="AE10" s="208">
        <v>6750</v>
      </c>
      <c r="AF10" s="209">
        <v>1</v>
      </c>
      <c r="AG10" s="207">
        <v>0</v>
      </c>
      <c r="AH10" s="208">
        <v>0</v>
      </c>
      <c r="AI10" s="208">
        <v>0</v>
      </c>
      <c r="AJ10" s="208">
        <v>0</v>
      </c>
      <c r="AK10" s="207">
        <v>0</v>
      </c>
      <c r="AL10" s="208">
        <v>0</v>
      </c>
    </row>
    <row r="11" spans="1:92" s="198" customFormat="1" ht="20.100000000000001" customHeight="1" x14ac:dyDescent="0.2">
      <c r="A11" s="213" t="s">
        <v>128</v>
      </c>
      <c r="B11" s="198" t="s">
        <v>409</v>
      </c>
      <c r="C11" s="573" t="s">
        <v>132</v>
      </c>
      <c r="D11" s="222">
        <v>580</v>
      </c>
      <c r="E11" s="222">
        <v>509</v>
      </c>
      <c r="F11" s="222">
        <v>509</v>
      </c>
      <c r="G11" s="199">
        <v>1416170</v>
      </c>
      <c r="H11" s="199">
        <v>42</v>
      </c>
      <c r="I11" s="199">
        <v>3705775</v>
      </c>
      <c r="J11" s="199">
        <v>31</v>
      </c>
      <c r="K11" s="199">
        <v>532000</v>
      </c>
      <c r="L11" s="199">
        <v>19</v>
      </c>
      <c r="M11" s="199">
        <v>5750</v>
      </c>
      <c r="N11" s="199">
        <v>11</v>
      </c>
      <c r="O11" s="207">
        <v>54643114</v>
      </c>
      <c r="P11" s="208">
        <v>486</v>
      </c>
      <c r="Q11" s="208">
        <v>0</v>
      </c>
      <c r="R11" s="208">
        <v>0</v>
      </c>
      <c r="S11" s="208">
        <v>593177</v>
      </c>
      <c r="T11" s="209">
        <v>6</v>
      </c>
      <c r="U11" s="199">
        <v>55497</v>
      </c>
      <c r="V11" s="199">
        <v>63</v>
      </c>
      <c r="W11" s="703">
        <v>0</v>
      </c>
      <c r="X11" s="703">
        <v>0</v>
      </c>
      <c r="Y11" s="207">
        <v>0</v>
      </c>
      <c r="Z11" s="208">
        <v>0</v>
      </c>
      <c r="AA11" s="208">
        <v>0</v>
      </c>
      <c r="AB11" s="208">
        <v>0</v>
      </c>
      <c r="AC11" s="208">
        <v>0</v>
      </c>
      <c r="AD11" s="208">
        <v>0</v>
      </c>
      <c r="AE11" s="208">
        <v>0</v>
      </c>
      <c r="AF11" s="209">
        <v>0</v>
      </c>
      <c r="AG11" s="207">
        <v>0</v>
      </c>
      <c r="AH11" s="208">
        <v>0</v>
      </c>
      <c r="AI11" s="208">
        <v>0</v>
      </c>
      <c r="AJ11" s="208">
        <v>0</v>
      </c>
      <c r="AK11" s="207">
        <v>0</v>
      </c>
      <c r="AL11" s="208">
        <v>0</v>
      </c>
    </row>
    <row r="12" spans="1:92" s="198" customFormat="1" ht="20.100000000000001" customHeight="1" x14ac:dyDescent="0.2">
      <c r="A12" s="213" t="s">
        <v>136</v>
      </c>
      <c r="B12" s="674" t="s">
        <v>879</v>
      </c>
      <c r="C12" s="573" t="s">
        <v>141</v>
      </c>
      <c r="D12" s="222">
        <v>0</v>
      </c>
      <c r="E12" s="675">
        <v>0</v>
      </c>
      <c r="F12" s="675">
        <v>0</v>
      </c>
      <c r="G12" s="199">
        <v>0</v>
      </c>
      <c r="H12" s="199">
        <v>0</v>
      </c>
      <c r="I12" s="199">
        <v>0</v>
      </c>
      <c r="J12" s="199">
        <v>0</v>
      </c>
      <c r="K12" s="199">
        <v>0</v>
      </c>
      <c r="L12" s="199">
        <v>0</v>
      </c>
      <c r="M12" s="199">
        <v>0</v>
      </c>
      <c r="N12" s="199">
        <v>0</v>
      </c>
      <c r="O12" s="207">
        <v>0</v>
      </c>
      <c r="P12" s="208">
        <v>0</v>
      </c>
      <c r="Q12" s="208">
        <v>0</v>
      </c>
      <c r="R12" s="208">
        <v>0</v>
      </c>
      <c r="S12" s="208">
        <v>0</v>
      </c>
      <c r="T12" s="209">
        <v>0</v>
      </c>
      <c r="U12" s="199">
        <v>0</v>
      </c>
      <c r="V12" s="199">
        <v>0</v>
      </c>
      <c r="W12" s="703">
        <v>0</v>
      </c>
      <c r="X12" s="703">
        <v>0</v>
      </c>
      <c r="Y12" s="207">
        <v>0</v>
      </c>
      <c r="Z12" s="208">
        <v>0</v>
      </c>
      <c r="AA12" s="208">
        <v>0</v>
      </c>
      <c r="AB12" s="208">
        <v>0</v>
      </c>
      <c r="AC12" s="208">
        <v>0</v>
      </c>
      <c r="AD12" s="208">
        <v>0</v>
      </c>
      <c r="AE12" s="208">
        <v>0</v>
      </c>
      <c r="AF12" s="209">
        <v>0</v>
      </c>
      <c r="AG12" s="207">
        <v>0</v>
      </c>
      <c r="AH12" s="208">
        <v>0</v>
      </c>
      <c r="AI12" s="208">
        <v>0</v>
      </c>
      <c r="AJ12" s="208">
        <v>0</v>
      </c>
      <c r="AK12" s="207">
        <v>0</v>
      </c>
      <c r="AL12" s="208">
        <v>0</v>
      </c>
    </row>
    <row r="13" spans="1:92" s="198" customFormat="1" ht="20.100000000000001" customHeight="1" x14ac:dyDescent="0.2">
      <c r="A13" s="213" t="s">
        <v>136</v>
      </c>
      <c r="B13" s="198" t="s">
        <v>411</v>
      </c>
      <c r="C13" s="573" t="s">
        <v>132</v>
      </c>
      <c r="D13" s="222">
        <v>483</v>
      </c>
      <c r="E13" s="222">
        <v>345</v>
      </c>
      <c r="F13" s="222">
        <v>330</v>
      </c>
      <c r="G13" s="199">
        <v>807646</v>
      </c>
      <c r="H13" s="199">
        <v>55</v>
      </c>
      <c r="I13" s="199">
        <v>3358993</v>
      </c>
      <c r="J13" s="199">
        <v>26</v>
      </c>
      <c r="K13" s="199">
        <v>37334</v>
      </c>
      <c r="L13" s="199">
        <v>1</v>
      </c>
      <c r="M13" s="199">
        <v>120000</v>
      </c>
      <c r="N13" s="199">
        <v>1</v>
      </c>
      <c r="O13" s="207">
        <v>39734556</v>
      </c>
      <c r="P13" s="208">
        <v>283</v>
      </c>
      <c r="Q13" s="208">
        <v>0</v>
      </c>
      <c r="R13" s="208">
        <v>0</v>
      </c>
      <c r="S13" s="208">
        <v>0</v>
      </c>
      <c r="T13" s="209">
        <v>0</v>
      </c>
      <c r="U13" s="199">
        <v>0</v>
      </c>
      <c r="V13" s="199">
        <v>0</v>
      </c>
      <c r="W13" s="703">
        <v>0</v>
      </c>
      <c r="X13" s="703">
        <v>0</v>
      </c>
      <c r="Y13" s="207">
        <v>16500</v>
      </c>
      <c r="Z13" s="208">
        <v>4</v>
      </c>
      <c r="AA13" s="208">
        <v>1320244</v>
      </c>
      <c r="AB13" s="208">
        <v>10</v>
      </c>
      <c r="AC13" s="208">
        <v>0</v>
      </c>
      <c r="AD13" s="208">
        <v>0</v>
      </c>
      <c r="AE13" s="208">
        <v>0</v>
      </c>
      <c r="AF13" s="209">
        <v>0</v>
      </c>
      <c r="AG13" s="207">
        <v>0</v>
      </c>
      <c r="AH13" s="208">
        <v>0</v>
      </c>
      <c r="AI13" s="208">
        <v>176591</v>
      </c>
      <c r="AJ13" s="208">
        <v>1</v>
      </c>
      <c r="AK13" s="207">
        <v>0</v>
      </c>
      <c r="AL13" s="208">
        <v>0</v>
      </c>
    </row>
    <row r="14" spans="1:92" s="198" customFormat="1" ht="20.100000000000001" customHeight="1" x14ac:dyDescent="0.2">
      <c r="A14" s="213" t="s">
        <v>136</v>
      </c>
      <c r="B14" s="198" t="s">
        <v>412</v>
      </c>
      <c r="C14" s="573" t="s">
        <v>127</v>
      </c>
      <c r="D14" s="222">
        <v>368</v>
      </c>
      <c r="E14" s="222">
        <v>354</v>
      </c>
      <c r="F14" s="222">
        <v>337</v>
      </c>
      <c r="G14" s="199">
        <v>5710004</v>
      </c>
      <c r="H14" s="199">
        <v>307</v>
      </c>
      <c r="I14" s="199">
        <v>1803370</v>
      </c>
      <c r="J14" s="199">
        <v>290</v>
      </c>
      <c r="K14" s="199">
        <v>99503</v>
      </c>
      <c r="L14" s="199">
        <v>29</v>
      </c>
      <c r="M14" s="199">
        <v>29495</v>
      </c>
      <c r="N14" s="199">
        <v>7</v>
      </c>
      <c r="O14" s="207">
        <v>15316659</v>
      </c>
      <c r="P14" s="208">
        <v>262</v>
      </c>
      <c r="Q14" s="208">
        <v>4000</v>
      </c>
      <c r="R14" s="208">
        <v>1</v>
      </c>
      <c r="S14" s="208">
        <v>105546</v>
      </c>
      <c r="T14" s="209">
        <v>12</v>
      </c>
      <c r="U14" s="199">
        <v>398776</v>
      </c>
      <c r="V14" s="199">
        <v>105</v>
      </c>
      <c r="W14" s="703">
        <v>0</v>
      </c>
      <c r="X14" s="703">
        <v>0</v>
      </c>
      <c r="Y14" s="207">
        <v>0</v>
      </c>
      <c r="Z14" s="208">
        <v>0</v>
      </c>
      <c r="AA14" s="208">
        <v>360386</v>
      </c>
      <c r="AB14" s="208">
        <v>5</v>
      </c>
      <c r="AC14" s="208">
        <v>0</v>
      </c>
      <c r="AD14" s="208">
        <v>0</v>
      </c>
      <c r="AE14" s="208">
        <v>60371</v>
      </c>
      <c r="AF14" s="209">
        <v>1</v>
      </c>
      <c r="AG14" s="207">
        <v>0</v>
      </c>
      <c r="AH14" s="208">
        <v>0</v>
      </c>
      <c r="AI14" s="208">
        <v>1279305</v>
      </c>
      <c r="AJ14" s="208">
        <v>11</v>
      </c>
      <c r="AK14" s="207">
        <v>0</v>
      </c>
      <c r="AL14" s="208">
        <v>0</v>
      </c>
    </row>
    <row r="15" spans="1:92" s="198" customFormat="1" ht="20.100000000000001" customHeight="1" x14ac:dyDescent="0.2">
      <c r="A15" s="213" t="s">
        <v>136</v>
      </c>
      <c r="B15" s="198" t="s">
        <v>413</v>
      </c>
      <c r="C15" s="573" t="s">
        <v>127</v>
      </c>
      <c r="D15" s="222">
        <v>392</v>
      </c>
      <c r="E15" s="222">
        <v>315</v>
      </c>
      <c r="F15" s="222">
        <v>291</v>
      </c>
      <c r="G15" s="199">
        <v>3409795</v>
      </c>
      <c r="H15" s="199">
        <v>276</v>
      </c>
      <c r="I15" s="199">
        <v>504062</v>
      </c>
      <c r="J15" s="199">
        <v>12</v>
      </c>
      <c r="K15" s="199">
        <v>0</v>
      </c>
      <c r="L15" s="199">
        <v>0</v>
      </c>
      <c r="M15" s="199">
        <v>141288</v>
      </c>
      <c r="N15" s="199">
        <v>11</v>
      </c>
      <c r="O15" s="207">
        <v>15699060</v>
      </c>
      <c r="P15" s="208">
        <v>253</v>
      </c>
      <c r="Q15" s="208">
        <v>204000</v>
      </c>
      <c r="R15" s="208">
        <v>51</v>
      </c>
      <c r="S15" s="208">
        <v>8000</v>
      </c>
      <c r="T15" s="209">
        <v>1</v>
      </c>
      <c r="U15" s="199">
        <v>0</v>
      </c>
      <c r="V15" s="199">
        <v>0</v>
      </c>
      <c r="W15" s="703">
        <v>0</v>
      </c>
      <c r="X15" s="703">
        <v>0</v>
      </c>
      <c r="Y15" s="207">
        <v>1121116</v>
      </c>
      <c r="Z15" s="208">
        <v>125</v>
      </c>
      <c r="AA15" s="208">
        <v>345732</v>
      </c>
      <c r="AB15" s="208">
        <v>7</v>
      </c>
      <c r="AC15" s="208">
        <v>257814</v>
      </c>
      <c r="AD15" s="208">
        <v>6</v>
      </c>
      <c r="AE15" s="208">
        <v>159966</v>
      </c>
      <c r="AF15" s="209">
        <v>8</v>
      </c>
      <c r="AG15" s="207">
        <v>0</v>
      </c>
      <c r="AH15" s="208">
        <v>0</v>
      </c>
      <c r="AI15" s="208">
        <v>0</v>
      </c>
      <c r="AJ15" s="208">
        <v>0</v>
      </c>
      <c r="AK15" s="207">
        <v>0</v>
      </c>
      <c r="AL15" s="208">
        <v>0</v>
      </c>
    </row>
    <row r="16" spans="1:92" s="198" customFormat="1" ht="20.100000000000001" customHeight="1" x14ac:dyDescent="0.2">
      <c r="A16" s="213" t="s">
        <v>136</v>
      </c>
      <c r="B16" s="198" t="s">
        <v>414</v>
      </c>
      <c r="C16" s="573" t="s">
        <v>132</v>
      </c>
      <c r="D16" s="222">
        <v>640</v>
      </c>
      <c r="E16" s="222">
        <v>521</v>
      </c>
      <c r="F16" s="222">
        <v>516</v>
      </c>
      <c r="G16" s="199">
        <v>2082100</v>
      </c>
      <c r="H16" s="199">
        <v>132</v>
      </c>
      <c r="I16" s="199">
        <v>1865882</v>
      </c>
      <c r="J16" s="199">
        <v>19</v>
      </c>
      <c r="K16" s="199">
        <v>0</v>
      </c>
      <c r="L16" s="199">
        <v>0</v>
      </c>
      <c r="M16" s="199">
        <v>291343</v>
      </c>
      <c r="N16" s="199">
        <v>27</v>
      </c>
      <c r="O16" s="207">
        <v>58922293</v>
      </c>
      <c r="P16" s="208">
        <v>484</v>
      </c>
      <c r="Q16" s="208">
        <v>0</v>
      </c>
      <c r="R16" s="208">
        <v>0</v>
      </c>
      <c r="S16" s="208">
        <v>351010</v>
      </c>
      <c r="T16" s="209">
        <v>6</v>
      </c>
      <c r="U16" s="199">
        <v>0</v>
      </c>
      <c r="V16" s="199">
        <v>0</v>
      </c>
      <c r="W16" s="703">
        <v>0</v>
      </c>
      <c r="X16" s="703">
        <v>0</v>
      </c>
      <c r="Y16" s="207">
        <v>156325</v>
      </c>
      <c r="Z16" s="208">
        <v>15</v>
      </c>
      <c r="AA16" s="208">
        <v>1189730</v>
      </c>
      <c r="AB16" s="208">
        <v>13</v>
      </c>
      <c r="AC16" s="208">
        <v>0</v>
      </c>
      <c r="AD16" s="208">
        <v>0</v>
      </c>
      <c r="AE16" s="208">
        <v>0</v>
      </c>
      <c r="AF16" s="209">
        <v>0</v>
      </c>
      <c r="AG16" s="207">
        <v>0</v>
      </c>
      <c r="AH16" s="208">
        <v>0</v>
      </c>
      <c r="AI16" s="208">
        <v>1891336</v>
      </c>
      <c r="AJ16" s="208">
        <v>23</v>
      </c>
      <c r="AK16" s="207">
        <v>0</v>
      </c>
      <c r="AL16" s="208">
        <v>0</v>
      </c>
    </row>
    <row r="17" spans="1:38" s="198" customFormat="1" ht="20.100000000000001" customHeight="1" x14ac:dyDescent="0.2">
      <c r="A17" s="213" t="s">
        <v>136</v>
      </c>
      <c r="B17" s="198" t="s">
        <v>415</v>
      </c>
      <c r="C17" s="573" t="s">
        <v>132</v>
      </c>
      <c r="D17" s="222">
        <v>460</v>
      </c>
      <c r="E17" s="222">
        <v>431</v>
      </c>
      <c r="F17" s="222">
        <v>382</v>
      </c>
      <c r="G17" s="199">
        <v>323707</v>
      </c>
      <c r="H17" s="199">
        <v>74</v>
      </c>
      <c r="I17" s="199">
        <v>619782</v>
      </c>
      <c r="J17" s="199">
        <v>8</v>
      </c>
      <c r="K17" s="199">
        <v>0</v>
      </c>
      <c r="L17" s="199">
        <v>0</v>
      </c>
      <c r="M17" s="199">
        <v>6250</v>
      </c>
      <c r="N17" s="199">
        <v>3</v>
      </c>
      <c r="O17" s="207">
        <v>37780558</v>
      </c>
      <c r="P17" s="208">
        <v>354</v>
      </c>
      <c r="Q17" s="208">
        <v>0</v>
      </c>
      <c r="R17" s="208">
        <v>0</v>
      </c>
      <c r="S17" s="208">
        <v>159380</v>
      </c>
      <c r="T17" s="209">
        <v>3</v>
      </c>
      <c r="U17" s="199">
        <v>0</v>
      </c>
      <c r="V17" s="199">
        <v>0</v>
      </c>
      <c r="W17" s="703">
        <v>0</v>
      </c>
      <c r="X17" s="703">
        <v>0</v>
      </c>
      <c r="Y17" s="207">
        <v>32461</v>
      </c>
      <c r="Z17" s="208">
        <v>3</v>
      </c>
      <c r="AA17" s="208">
        <v>918000</v>
      </c>
      <c r="AB17" s="208">
        <v>9</v>
      </c>
      <c r="AC17" s="208">
        <v>0</v>
      </c>
      <c r="AD17" s="208">
        <v>0</v>
      </c>
      <c r="AE17" s="208">
        <v>0</v>
      </c>
      <c r="AF17" s="209">
        <v>0</v>
      </c>
      <c r="AG17" s="207">
        <v>0</v>
      </c>
      <c r="AH17" s="208">
        <v>0</v>
      </c>
      <c r="AI17" s="208">
        <v>2323876</v>
      </c>
      <c r="AJ17" s="208">
        <v>40</v>
      </c>
      <c r="AK17" s="207">
        <v>0</v>
      </c>
      <c r="AL17" s="208">
        <v>0</v>
      </c>
    </row>
    <row r="18" spans="1:38" s="198" customFormat="1" ht="20.100000000000001" customHeight="1" x14ac:dyDescent="0.2">
      <c r="A18" s="213" t="s">
        <v>136</v>
      </c>
      <c r="B18" s="198" t="s">
        <v>416</v>
      </c>
      <c r="C18" s="573" t="s">
        <v>132</v>
      </c>
      <c r="D18" s="222">
        <v>287</v>
      </c>
      <c r="E18" s="222">
        <v>269</v>
      </c>
      <c r="F18" s="222">
        <v>261</v>
      </c>
      <c r="G18" s="199">
        <v>32000</v>
      </c>
      <c r="H18" s="199">
        <v>17</v>
      </c>
      <c r="I18" s="199">
        <v>1783125</v>
      </c>
      <c r="J18" s="199">
        <v>17</v>
      </c>
      <c r="K18" s="199">
        <v>28000</v>
      </c>
      <c r="L18" s="199">
        <v>1</v>
      </c>
      <c r="M18" s="199">
        <v>6000</v>
      </c>
      <c r="N18" s="199">
        <v>3</v>
      </c>
      <c r="O18" s="207">
        <v>26010124</v>
      </c>
      <c r="P18" s="208">
        <v>252</v>
      </c>
      <c r="Q18" s="208">
        <v>0</v>
      </c>
      <c r="R18" s="208">
        <v>0</v>
      </c>
      <c r="S18" s="208">
        <v>50231</v>
      </c>
      <c r="T18" s="209">
        <v>1</v>
      </c>
      <c r="U18" s="199">
        <v>1587</v>
      </c>
      <c r="V18" s="199">
        <v>1</v>
      </c>
      <c r="W18" s="703">
        <v>0</v>
      </c>
      <c r="X18" s="703">
        <v>0</v>
      </c>
      <c r="Y18" s="207">
        <v>0</v>
      </c>
      <c r="Z18" s="208">
        <v>0</v>
      </c>
      <c r="AA18" s="208">
        <v>149665</v>
      </c>
      <c r="AB18" s="208">
        <v>2</v>
      </c>
      <c r="AC18" s="208">
        <v>0</v>
      </c>
      <c r="AD18" s="208">
        <v>0</v>
      </c>
      <c r="AE18" s="208">
        <v>0</v>
      </c>
      <c r="AF18" s="209">
        <v>0</v>
      </c>
      <c r="AG18" s="207">
        <v>0</v>
      </c>
      <c r="AH18" s="208">
        <v>0</v>
      </c>
      <c r="AI18" s="208">
        <v>584961</v>
      </c>
      <c r="AJ18" s="208">
        <v>4</v>
      </c>
      <c r="AK18" s="207">
        <v>0</v>
      </c>
      <c r="AL18" s="208">
        <v>0</v>
      </c>
    </row>
    <row r="19" spans="1:38" s="198" customFormat="1" ht="20.100000000000001" customHeight="1" x14ac:dyDescent="0.2">
      <c r="A19" s="213" t="s">
        <v>158</v>
      </c>
      <c r="B19" s="198" t="s">
        <v>417</v>
      </c>
      <c r="C19" s="573" t="s">
        <v>127</v>
      </c>
      <c r="D19" s="222">
        <v>401</v>
      </c>
      <c r="E19" s="222">
        <v>300</v>
      </c>
      <c r="F19" s="222">
        <v>279</v>
      </c>
      <c r="G19" s="199">
        <v>1110329</v>
      </c>
      <c r="H19" s="199">
        <v>121</v>
      </c>
      <c r="I19" s="199">
        <v>1157286</v>
      </c>
      <c r="J19" s="199">
        <v>260</v>
      </c>
      <c r="K19" s="199">
        <v>957215</v>
      </c>
      <c r="L19" s="199">
        <v>91</v>
      </c>
      <c r="M19" s="199">
        <v>16600</v>
      </c>
      <c r="N19" s="199">
        <v>4</v>
      </c>
      <c r="O19" s="207">
        <v>17426974</v>
      </c>
      <c r="P19" s="208">
        <v>245</v>
      </c>
      <c r="Q19" s="208">
        <v>0</v>
      </c>
      <c r="R19" s="208">
        <v>0</v>
      </c>
      <c r="S19" s="208">
        <v>45839</v>
      </c>
      <c r="T19" s="209">
        <v>1</v>
      </c>
      <c r="U19" s="199">
        <v>18360</v>
      </c>
      <c r="V19" s="199">
        <v>4</v>
      </c>
      <c r="W19" s="703">
        <v>0</v>
      </c>
      <c r="X19" s="703">
        <v>0</v>
      </c>
      <c r="Y19" s="207">
        <v>128557</v>
      </c>
      <c r="Z19" s="208">
        <v>10</v>
      </c>
      <c r="AA19" s="208">
        <v>714800</v>
      </c>
      <c r="AB19" s="208">
        <v>9</v>
      </c>
      <c r="AC19" s="208">
        <v>0</v>
      </c>
      <c r="AD19" s="208">
        <v>0</v>
      </c>
      <c r="AE19" s="208">
        <v>0</v>
      </c>
      <c r="AF19" s="209">
        <v>0</v>
      </c>
      <c r="AG19" s="207">
        <v>0</v>
      </c>
      <c r="AH19" s="208">
        <v>0</v>
      </c>
      <c r="AI19" s="208">
        <v>229462</v>
      </c>
      <c r="AJ19" s="208">
        <v>4</v>
      </c>
      <c r="AK19" s="207">
        <v>0</v>
      </c>
      <c r="AL19" s="208">
        <v>0</v>
      </c>
    </row>
    <row r="20" spans="1:38" s="198" customFormat="1" ht="20.100000000000001" customHeight="1" x14ac:dyDescent="0.2">
      <c r="A20" s="213" t="s">
        <v>162</v>
      </c>
      <c r="B20" s="198" t="s">
        <v>418</v>
      </c>
      <c r="C20" s="573" t="s">
        <v>127</v>
      </c>
      <c r="D20" s="222">
        <v>201</v>
      </c>
      <c r="E20" s="222">
        <v>189</v>
      </c>
      <c r="F20" s="222">
        <v>139</v>
      </c>
      <c r="G20" s="199">
        <v>1575917</v>
      </c>
      <c r="H20" s="199">
        <v>82</v>
      </c>
      <c r="I20" s="199">
        <v>0</v>
      </c>
      <c r="J20" s="199">
        <v>0</v>
      </c>
      <c r="K20" s="199">
        <v>0</v>
      </c>
      <c r="L20" s="199">
        <v>0</v>
      </c>
      <c r="M20" s="199">
        <v>0</v>
      </c>
      <c r="N20" s="199">
        <v>0</v>
      </c>
      <c r="O20" s="207">
        <v>4740765</v>
      </c>
      <c r="P20" s="208">
        <v>109</v>
      </c>
      <c r="Q20" s="208">
        <v>0</v>
      </c>
      <c r="R20" s="208">
        <v>0</v>
      </c>
      <c r="S20" s="208">
        <v>150186</v>
      </c>
      <c r="T20" s="209">
        <v>25</v>
      </c>
      <c r="U20" s="199">
        <v>0</v>
      </c>
      <c r="V20" s="199">
        <v>0</v>
      </c>
      <c r="W20" s="703">
        <v>0</v>
      </c>
      <c r="X20" s="703">
        <v>0</v>
      </c>
      <c r="Y20" s="207">
        <v>325939</v>
      </c>
      <c r="Z20" s="208">
        <v>14</v>
      </c>
      <c r="AA20" s="208">
        <v>0</v>
      </c>
      <c r="AB20" s="208">
        <v>0</v>
      </c>
      <c r="AC20" s="208">
        <v>0</v>
      </c>
      <c r="AD20" s="208">
        <v>0</v>
      </c>
      <c r="AE20" s="208">
        <v>7216</v>
      </c>
      <c r="AF20" s="209">
        <v>2</v>
      </c>
      <c r="AG20" s="207">
        <v>3439346</v>
      </c>
      <c r="AH20" s="208">
        <v>76</v>
      </c>
      <c r="AI20" s="208">
        <v>0</v>
      </c>
      <c r="AJ20" s="208">
        <v>0</v>
      </c>
      <c r="AK20" s="207">
        <v>0</v>
      </c>
      <c r="AL20" s="208">
        <v>0</v>
      </c>
    </row>
    <row r="21" spans="1:38" s="198" customFormat="1" ht="20.100000000000001" customHeight="1" x14ac:dyDescent="0.2">
      <c r="A21" s="213" t="s">
        <v>166</v>
      </c>
      <c r="B21" s="198" t="s">
        <v>419</v>
      </c>
      <c r="C21" s="573" t="s">
        <v>132</v>
      </c>
      <c r="D21" s="222">
        <v>288</v>
      </c>
      <c r="E21" s="222">
        <v>276</v>
      </c>
      <c r="F21" s="222">
        <v>263</v>
      </c>
      <c r="G21" s="199">
        <v>2099955</v>
      </c>
      <c r="H21" s="199">
        <v>115</v>
      </c>
      <c r="I21" s="199">
        <v>1427990</v>
      </c>
      <c r="J21" s="199">
        <v>44</v>
      </c>
      <c r="K21" s="199">
        <v>0</v>
      </c>
      <c r="L21" s="199">
        <v>0</v>
      </c>
      <c r="M21" s="199">
        <v>145290</v>
      </c>
      <c r="N21" s="199">
        <v>24</v>
      </c>
      <c r="O21" s="207">
        <v>18082882</v>
      </c>
      <c r="P21" s="208">
        <v>259</v>
      </c>
      <c r="Q21" s="208">
        <v>0</v>
      </c>
      <c r="R21" s="208">
        <v>0</v>
      </c>
      <c r="S21" s="208">
        <v>214546</v>
      </c>
      <c r="T21" s="209">
        <v>4</v>
      </c>
      <c r="U21" s="199">
        <v>0</v>
      </c>
      <c r="V21" s="199">
        <v>0</v>
      </c>
      <c r="W21" s="703">
        <v>0</v>
      </c>
      <c r="X21" s="703">
        <v>0</v>
      </c>
      <c r="Y21" s="207">
        <v>284048</v>
      </c>
      <c r="Z21" s="208">
        <v>9</v>
      </c>
      <c r="AA21" s="208">
        <v>0</v>
      </c>
      <c r="AB21" s="208">
        <v>0</v>
      </c>
      <c r="AC21" s="208">
        <v>0</v>
      </c>
      <c r="AD21" s="208">
        <v>0</v>
      </c>
      <c r="AE21" s="208">
        <v>0</v>
      </c>
      <c r="AF21" s="209">
        <v>0</v>
      </c>
      <c r="AG21" s="207">
        <v>0</v>
      </c>
      <c r="AH21" s="208">
        <v>0</v>
      </c>
      <c r="AI21" s="208">
        <v>214546</v>
      </c>
      <c r="AJ21" s="208">
        <v>4</v>
      </c>
      <c r="AK21" s="207">
        <v>0</v>
      </c>
      <c r="AL21" s="208">
        <v>0</v>
      </c>
    </row>
    <row r="22" spans="1:38" s="198" customFormat="1" ht="20.100000000000001" customHeight="1" x14ac:dyDescent="0.2">
      <c r="A22" s="213" t="s">
        <v>171</v>
      </c>
      <c r="B22" s="198" t="s">
        <v>420</v>
      </c>
      <c r="C22" s="573" t="s">
        <v>127</v>
      </c>
      <c r="D22" s="222">
        <v>369</v>
      </c>
      <c r="E22" s="222">
        <v>287</v>
      </c>
      <c r="F22" s="222">
        <v>287</v>
      </c>
      <c r="G22" s="199">
        <v>833761</v>
      </c>
      <c r="H22" s="199">
        <v>133</v>
      </c>
      <c r="I22" s="199">
        <v>0</v>
      </c>
      <c r="J22" s="199">
        <v>0</v>
      </c>
      <c r="K22" s="199">
        <v>35788</v>
      </c>
      <c r="L22" s="199">
        <v>10</v>
      </c>
      <c r="M22" s="199">
        <v>772829</v>
      </c>
      <c r="N22" s="199">
        <v>21</v>
      </c>
      <c r="O22" s="207">
        <v>17381814</v>
      </c>
      <c r="P22" s="208">
        <v>268</v>
      </c>
      <c r="Q22" s="208">
        <v>0</v>
      </c>
      <c r="R22" s="208">
        <v>0</v>
      </c>
      <c r="S22" s="208">
        <v>8982</v>
      </c>
      <c r="T22" s="209">
        <v>2</v>
      </c>
      <c r="U22" s="199">
        <v>0</v>
      </c>
      <c r="V22" s="199">
        <v>0</v>
      </c>
      <c r="W22" s="703">
        <v>0</v>
      </c>
      <c r="X22" s="703">
        <v>0</v>
      </c>
      <c r="Y22" s="207">
        <v>255217</v>
      </c>
      <c r="Z22" s="208">
        <v>6</v>
      </c>
      <c r="AA22" s="208">
        <v>0</v>
      </c>
      <c r="AB22" s="208">
        <v>0</v>
      </c>
      <c r="AC22" s="208">
        <v>0</v>
      </c>
      <c r="AD22" s="208">
        <v>0</v>
      </c>
      <c r="AE22" s="208">
        <v>90576</v>
      </c>
      <c r="AF22" s="209">
        <v>14</v>
      </c>
      <c r="AG22" s="207">
        <v>0</v>
      </c>
      <c r="AH22" s="208">
        <v>0</v>
      </c>
      <c r="AI22" s="208">
        <v>0</v>
      </c>
      <c r="AJ22" s="208">
        <v>0</v>
      </c>
      <c r="AK22" s="207">
        <v>0</v>
      </c>
      <c r="AL22" s="208">
        <v>0</v>
      </c>
    </row>
    <row r="23" spans="1:38" s="198" customFormat="1" ht="20.100000000000001" customHeight="1" x14ac:dyDescent="0.2">
      <c r="A23" s="213" t="s">
        <v>171</v>
      </c>
      <c r="B23" s="198" t="s">
        <v>421</v>
      </c>
      <c r="C23" s="573" t="s">
        <v>132</v>
      </c>
      <c r="D23" s="222">
        <v>511</v>
      </c>
      <c r="E23" s="222">
        <v>437</v>
      </c>
      <c r="F23" s="222">
        <v>425</v>
      </c>
      <c r="G23" s="199">
        <v>595064</v>
      </c>
      <c r="H23" s="199">
        <v>25</v>
      </c>
      <c r="I23" s="199">
        <v>610008</v>
      </c>
      <c r="J23" s="199">
        <v>11</v>
      </c>
      <c r="K23" s="199">
        <v>6330</v>
      </c>
      <c r="L23" s="199">
        <v>2</v>
      </c>
      <c r="M23" s="199">
        <v>31000</v>
      </c>
      <c r="N23" s="199">
        <v>3</v>
      </c>
      <c r="O23" s="207">
        <v>42708413</v>
      </c>
      <c r="P23" s="208">
        <v>415</v>
      </c>
      <c r="Q23" s="208">
        <v>0</v>
      </c>
      <c r="R23" s="208">
        <v>0</v>
      </c>
      <c r="S23" s="208">
        <v>179253</v>
      </c>
      <c r="T23" s="209">
        <v>4</v>
      </c>
      <c r="U23" s="199">
        <v>13390</v>
      </c>
      <c r="V23" s="199">
        <v>6</v>
      </c>
      <c r="W23" s="703">
        <v>0</v>
      </c>
      <c r="X23" s="703">
        <v>0</v>
      </c>
      <c r="Y23" s="207">
        <v>23134</v>
      </c>
      <c r="Z23" s="208">
        <v>1</v>
      </c>
      <c r="AA23" s="208">
        <v>424788</v>
      </c>
      <c r="AB23" s="208">
        <v>6</v>
      </c>
      <c r="AC23" s="208">
        <v>0</v>
      </c>
      <c r="AD23" s="208">
        <v>0</v>
      </c>
      <c r="AE23" s="208">
        <v>0</v>
      </c>
      <c r="AF23" s="209">
        <v>0</v>
      </c>
      <c r="AG23" s="207">
        <v>0</v>
      </c>
      <c r="AH23" s="208">
        <v>0</v>
      </c>
      <c r="AI23" s="208">
        <v>589391</v>
      </c>
      <c r="AJ23" s="208">
        <v>6</v>
      </c>
      <c r="AK23" s="207">
        <v>0</v>
      </c>
      <c r="AL23" s="208">
        <v>0</v>
      </c>
    </row>
    <row r="24" spans="1:38" s="198" customFormat="1" ht="20.100000000000001" customHeight="1" x14ac:dyDescent="0.2">
      <c r="A24" s="213" t="s">
        <v>171</v>
      </c>
      <c r="B24" s="198" t="s">
        <v>422</v>
      </c>
      <c r="C24" s="573" t="s">
        <v>132</v>
      </c>
      <c r="D24" s="222">
        <v>415</v>
      </c>
      <c r="E24" s="222">
        <v>383</v>
      </c>
      <c r="F24" s="222">
        <v>369</v>
      </c>
      <c r="G24" s="199">
        <v>452850</v>
      </c>
      <c r="H24" s="199">
        <v>218</v>
      </c>
      <c r="I24" s="199">
        <v>128450</v>
      </c>
      <c r="J24" s="199">
        <v>4</v>
      </c>
      <c r="K24" s="199">
        <v>0</v>
      </c>
      <c r="L24" s="199">
        <v>0</v>
      </c>
      <c r="M24" s="199">
        <v>107500</v>
      </c>
      <c r="N24" s="199">
        <v>9</v>
      </c>
      <c r="O24" s="207">
        <v>29893217</v>
      </c>
      <c r="P24" s="208">
        <v>352</v>
      </c>
      <c r="Q24" s="208">
        <v>0</v>
      </c>
      <c r="R24" s="208">
        <v>0</v>
      </c>
      <c r="S24" s="208">
        <v>92000</v>
      </c>
      <c r="T24" s="209">
        <v>1</v>
      </c>
      <c r="U24" s="199">
        <v>0</v>
      </c>
      <c r="V24" s="199">
        <v>0</v>
      </c>
      <c r="W24" s="703">
        <v>0</v>
      </c>
      <c r="X24" s="703">
        <v>0</v>
      </c>
      <c r="Y24" s="207">
        <v>0</v>
      </c>
      <c r="Z24" s="208">
        <v>0</v>
      </c>
      <c r="AA24" s="208">
        <v>934934</v>
      </c>
      <c r="AB24" s="208">
        <v>18</v>
      </c>
      <c r="AC24" s="208">
        <v>0</v>
      </c>
      <c r="AD24" s="208">
        <v>0</v>
      </c>
      <c r="AE24" s="208">
        <v>0</v>
      </c>
      <c r="AF24" s="209">
        <v>0</v>
      </c>
      <c r="AG24" s="207">
        <v>0</v>
      </c>
      <c r="AH24" s="208">
        <v>0</v>
      </c>
      <c r="AI24" s="208">
        <v>0</v>
      </c>
      <c r="AJ24" s="208">
        <v>0</v>
      </c>
      <c r="AK24" s="207">
        <v>0</v>
      </c>
      <c r="AL24" s="208">
        <v>0</v>
      </c>
    </row>
    <row r="25" spans="1:38" s="198" customFormat="1" ht="20.100000000000001" customHeight="1" x14ac:dyDescent="0.2">
      <c r="A25" s="213" t="s">
        <v>177</v>
      </c>
      <c r="B25" s="198" t="s">
        <v>423</v>
      </c>
      <c r="C25" s="573" t="s">
        <v>127</v>
      </c>
      <c r="D25" s="222">
        <v>380</v>
      </c>
      <c r="E25" s="222">
        <v>319</v>
      </c>
      <c r="F25" s="222">
        <v>319</v>
      </c>
      <c r="G25" s="199">
        <v>360878</v>
      </c>
      <c r="H25" s="199">
        <v>176</v>
      </c>
      <c r="I25" s="199" t="s">
        <v>807</v>
      </c>
      <c r="J25" s="199">
        <v>0</v>
      </c>
      <c r="K25" s="199" t="s">
        <v>807</v>
      </c>
      <c r="L25" s="199">
        <v>0</v>
      </c>
      <c r="M25" s="199">
        <v>86500</v>
      </c>
      <c r="N25" s="199">
        <v>17</v>
      </c>
      <c r="O25" s="207">
        <v>17201984</v>
      </c>
      <c r="P25" s="208">
        <v>319</v>
      </c>
      <c r="Q25" s="208">
        <v>0</v>
      </c>
      <c r="R25" s="208">
        <v>0</v>
      </c>
      <c r="S25" s="208">
        <v>0</v>
      </c>
      <c r="T25" s="209">
        <v>0</v>
      </c>
      <c r="U25" s="199">
        <v>0</v>
      </c>
      <c r="V25" s="199">
        <v>0</v>
      </c>
      <c r="W25" s="703">
        <v>0</v>
      </c>
      <c r="X25" s="703">
        <v>0</v>
      </c>
      <c r="Y25" s="207">
        <v>0</v>
      </c>
      <c r="Z25" s="208">
        <v>0</v>
      </c>
      <c r="AA25" s="208">
        <v>0</v>
      </c>
      <c r="AB25" s="208">
        <v>0</v>
      </c>
      <c r="AC25" s="208">
        <v>0</v>
      </c>
      <c r="AD25" s="208">
        <v>0</v>
      </c>
      <c r="AE25" s="208">
        <v>0</v>
      </c>
      <c r="AF25" s="209">
        <v>0</v>
      </c>
      <c r="AG25" s="207">
        <v>0</v>
      </c>
      <c r="AH25" s="208">
        <v>0</v>
      </c>
      <c r="AI25" s="208">
        <v>0</v>
      </c>
      <c r="AJ25" s="208">
        <v>0</v>
      </c>
      <c r="AK25" s="207">
        <v>0</v>
      </c>
      <c r="AL25" s="208">
        <v>0</v>
      </c>
    </row>
    <row r="26" spans="1:38" s="198" customFormat="1" ht="20.100000000000001" customHeight="1" x14ac:dyDescent="0.2">
      <c r="A26" s="213" t="s">
        <v>181</v>
      </c>
      <c r="B26" s="198" t="s">
        <v>424</v>
      </c>
      <c r="C26" s="573" t="s">
        <v>127</v>
      </c>
      <c r="D26" s="222">
        <v>211</v>
      </c>
      <c r="E26" s="222">
        <v>190</v>
      </c>
      <c r="F26" s="222">
        <v>183</v>
      </c>
      <c r="G26" s="199">
        <v>55231</v>
      </c>
      <c r="H26" s="199">
        <v>13</v>
      </c>
      <c r="I26" s="199">
        <v>0</v>
      </c>
      <c r="J26" s="199">
        <v>0</v>
      </c>
      <c r="K26" s="199">
        <v>0</v>
      </c>
      <c r="L26" s="199">
        <v>0</v>
      </c>
      <c r="M26" s="199">
        <v>276063</v>
      </c>
      <c r="N26" s="199">
        <v>10</v>
      </c>
      <c r="O26" s="207">
        <v>10329385</v>
      </c>
      <c r="P26" s="208">
        <v>166</v>
      </c>
      <c r="Q26" s="208">
        <v>0</v>
      </c>
      <c r="R26" s="208">
        <v>0</v>
      </c>
      <c r="S26" s="208">
        <v>0</v>
      </c>
      <c r="T26" s="209">
        <v>0</v>
      </c>
      <c r="U26" s="199">
        <v>0</v>
      </c>
      <c r="V26" s="199">
        <v>0</v>
      </c>
      <c r="W26" s="703">
        <v>0</v>
      </c>
      <c r="X26" s="703">
        <v>0</v>
      </c>
      <c r="Y26" s="207">
        <v>6500</v>
      </c>
      <c r="Z26" s="208">
        <v>4</v>
      </c>
      <c r="AA26" s="208">
        <v>0</v>
      </c>
      <c r="AB26" s="208">
        <v>0</v>
      </c>
      <c r="AC26" s="208">
        <v>0</v>
      </c>
      <c r="AD26" s="208">
        <v>0</v>
      </c>
      <c r="AE26" s="208">
        <v>45358</v>
      </c>
      <c r="AF26" s="209">
        <v>2</v>
      </c>
      <c r="AG26" s="207">
        <v>0</v>
      </c>
      <c r="AH26" s="208">
        <v>0</v>
      </c>
      <c r="AI26" s="208">
        <v>0</v>
      </c>
      <c r="AJ26" s="208">
        <v>0</v>
      </c>
      <c r="AK26" s="207">
        <v>0</v>
      </c>
      <c r="AL26" s="208">
        <v>0</v>
      </c>
    </row>
    <row r="27" spans="1:38" s="198" customFormat="1" ht="20.100000000000001" customHeight="1" x14ac:dyDescent="0.2">
      <c r="A27" s="213" t="s">
        <v>181</v>
      </c>
      <c r="B27" s="198" t="s">
        <v>425</v>
      </c>
      <c r="C27" s="573" t="s">
        <v>127</v>
      </c>
      <c r="D27" s="222">
        <v>376</v>
      </c>
      <c r="E27" s="222">
        <v>385</v>
      </c>
      <c r="F27" s="222">
        <v>385</v>
      </c>
      <c r="G27" s="199">
        <v>162324</v>
      </c>
      <c r="H27" s="199">
        <v>68</v>
      </c>
      <c r="I27" s="199">
        <v>0</v>
      </c>
      <c r="J27" s="199">
        <v>0</v>
      </c>
      <c r="K27" s="199">
        <v>156403</v>
      </c>
      <c r="L27" s="199">
        <v>4</v>
      </c>
      <c r="M27" s="199">
        <v>0</v>
      </c>
      <c r="N27" s="199">
        <v>0</v>
      </c>
      <c r="O27" s="207">
        <v>35541667</v>
      </c>
      <c r="P27" s="208">
        <v>357</v>
      </c>
      <c r="Q27" s="208">
        <v>0</v>
      </c>
      <c r="R27" s="208">
        <v>0</v>
      </c>
      <c r="S27" s="208">
        <v>0</v>
      </c>
      <c r="T27" s="209">
        <v>0</v>
      </c>
      <c r="U27" s="199">
        <v>0</v>
      </c>
      <c r="V27" s="199">
        <v>0</v>
      </c>
      <c r="W27" s="703">
        <v>0</v>
      </c>
      <c r="X27" s="703">
        <v>0</v>
      </c>
      <c r="Y27" s="207">
        <v>144007</v>
      </c>
      <c r="Z27" s="208">
        <v>3</v>
      </c>
      <c r="AA27" s="208">
        <v>0</v>
      </c>
      <c r="AB27" s="208">
        <v>0</v>
      </c>
      <c r="AC27" s="208">
        <v>0</v>
      </c>
      <c r="AD27" s="208">
        <v>0</v>
      </c>
      <c r="AE27" s="208">
        <v>16150</v>
      </c>
      <c r="AF27" s="209">
        <v>7</v>
      </c>
      <c r="AG27" s="207">
        <v>0</v>
      </c>
      <c r="AH27" s="208">
        <v>0</v>
      </c>
      <c r="AI27" s="208">
        <v>0</v>
      </c>
      <c r="AJ27" s="208">
        <v>0</v>
      </c>
      <c r="AK27" s="207">
        <v>0</v>
      </c>
      <c r="AL27" s="208">
        <v>0</v>
      </c>
    </row>
    <row r="28" spans="1:38" s="198" customFormat="1" ht="20.100000000000001" customHeight="1" x14ac:dyDescent="0.2">
      <c r="A28" s="213" t="s">
        <v>181</v>
      </c>
      <c r="B28" s="198" t="s">
        <v>426</v>
      </c>
      <c r="C28" s="573" t="s">
        <v>132</v>
      </c>
      <c r="D28" s="222">
        <v>548</v>
      </c>
      <c r="E28" s="222">
        <v>491</v>
      </c>
      <c r="F28" s="222">
        <v>491</v>
      </c>
      <c r="G28" s="199">
        <v>74668</v>
      </c>
      <c r="H28" s="199">
        <v>6</v>
      </c>
      <c r="I28" s="199">
        <v>1025298</v>
      </c>
      <c r="J28" s="199">
        <v>9</v>
      </c>
      <c r="K28" s="199">
        <v>0</v>
      </c>
      <c r="L28" s="199">
        <v>0</v>
      </c>
      <c r="M28" s="199">
        <v>33000</v>
      </c>
      <c r="N28" s="199">
        <v>4</v>
      </c>
      <c r="O28" s="207">
        <v>56982222</v>
      </c>
      <c r="P28" s="208">
        <v>486</v>
      </c>
      <c r="Q28" s="208">
        <v>0</v>
      </c>
      <c r="R28" s="208">
        <v>0</v>
      </c>
      <c r="S28" s="208">
        <v>1056449</v>
      </c>
      <c r="T28" s="209">
        <v>18</v>
      </c>
      <c r="U28" s="199">
        <v>68766</v>
      </c>
      <c r="V28" s="199">
        <v>35</v>
      </c>
      <c r="W28" s="703">
        <v>0</v>
      </c>
      <c r="X28" s="703">
        <v>0</v>
      </c>
      <c r="Y28" s="207">
        <v>0</v>
      </c>
      <c r="Z28" s="208">
        <v>0</v>
      </c>
      <c r="AA28" s="208">
        <v>0</v>
      </c>
      <c r="AB28" s="208">
        <v>0</v>
      </c>
      <c r="AC28" s="208">
        <v>0</v>
      </c>
      <c r="AD28" s="208">
        <v>0</v>
      </c>
      <c r="AE28" s="208">
        <v>0</v>
      </c>
      <c r="AF28" s="209">
        <v>0</v>
      </c>
      <c r="AG28" s="207">
        <v>0</v>
      </c>
      <c r="AH28" s="208">
        <v>0</v>
      </c>
      <c r="AI28" s="208">
        <v>0</v>
      </c>
      <c r="AJ28" s="208">
        <v>0</v>
      </c>
      <c r="AK28" s="207">
        <v>0</v>
      </c>
      <c r="AL28" s="208">
        <v>0</v>
      </c>
    </row>
    <row r="29" spans="1:38" s="198" customFormat="1" ht="20.100000000000001" customHeight="1" x14ac:dyDescent="0.2">
      <c r="A29" s="213" t="s">
        <v>188</v>
      </c>
      <c r="B29" s="198" t="s">
        <v>427</v>
      </c>
      <c r="C29" s="573" t="s">
        <v>127</v>
      </c>
      <c r="D29" s="222">
        <v>439</v>
      </c>
      <c r="E29" s="222">
        <v>409</v>
      </c>
      <c r="F29" s="222">
        <v>375</v>
      </c>
      <c r="G29" s="199">
        <v>1227136</v>
      </c>
      <c r="H29" s="199">
        <v>144</v>
      </c>
      <c r="I29" s="199">
        <v>696598</v>
      </c>
      <c r="J29" s="199">
        <v>322</v>
      </c>
      <c r="K29" s="199">
        <v>7286</v>
      </c>
      <c r="L29" s="199">
        <v>1</v>
      </c>
      <c r="M29" s="199">
        <v>92970</v>
      </c>
      <c r="N29" s="199">
        <v>32</v>
      </c>
      <c r="O29" s="207">
        <v>22903450</v>
      </c>
      <c r="P29" s="208">
        <v>359</v>
      </c>
      <c r="Q29" s="208">
        <v>0</v>
      </c>
      <c r="R29" s="208">
        <v>0</v>
      </c>
      <c r="S29" s="208">
        <v>66890</v>
      </c>
      <c r="T29" s="209">
        <v>3</v>
      </c>
      <c r="U29" s="199">
        <v>0</v>
      </c>
      <c r="V29" s="199">
        <v>0</v>
      </c>
      <c r="W29" s="703">
        <v>0</v>
      </c>
      <c r="X29" s="703">
        <v>0</v>
      </c>
      <c r="Y29" s="207">
        <v>143643</v>
      </c>
      <c r="Z29" s="208">
        <v>21</v>
      </c>
      <c r="AA29" s="208">
        <v>0</v>
      </c>
      <c r="AB29" s="208">
        <v>0</v>
      </c>
      <c r="AC29" s="208">
        <v>0</v>
      </c>
      <c r="AD29" s="208">
        <v>0</v>
      </c>
      <c r="AE29" s="208">
        <v>12506</v>
      </c>
      <c r="AF29" s="209">
        <v>3</v>
      </c>
      <c r="AG29" s="207">
        <v>0</v>
      </c>
      <c r="AH29" s="208">
        <v>0</v>
      </c>
      <c r="AI29" s="208">
        <v>938491</v>
      </c>
      <c r="AJ29" s="208">
        <v>14</v>
      </c>
      <c r="AK29" s="207">
        <v>0</v>
      </c>
      <c r="AL29" s="208">
        <v>0</v>
      </c>
    </row>
    <row r="30" spans="1:38" s="198" customFormat="1" ht="20.100000000000001" customHeight="1" x14ac:dyDescent="0.2">
      <c r="A30" s="213" t="s">
        <v>192</v>
      </c>
      <c r="B30" s="198" t="s">
        <v>428</v>
      </c>
      <c r="C30" s="573" t="s">
        <v>127</v>
      </c>
      <c r="D30" s="222">
        <v>332</v>
      </c>
      <c r="E30" s="222">
        <v>332</v>
      </c>
      <c r="F30" s="222">
        <v>292</v>
      </c>
      <c r="G30" s="199">
        <v>1805467</v>
      </c>
      <c r="H30" s="199">
        <v>250</v>
      </c>
      <c r="I30" s="199">
        <v>948222</v>
      </c>
      <c r="J30" s="199">
        <v>12</v>
      </c>
      <c r="K30" s="199">
        <v>22935</v>
      </c>
      <c r="L30" s="199">
        <v>1</v>
      </c>
      <c r="M30" s="199">
        <v>163651</v>
      </c>
      <c r="N30" s="199">
        <v>13</v>
      </c>
      <c r="O30" s="207">
        <v>18850620</v>
      </c>
      <c r="P30" s="208">
        <v>262</v>
      </c>
      <c r="Q30" s="208">
        <v>5217</v>
      </c>
      <c r="R30" s="208">
        <v>2</v>
      </c>
      <c r="S30" s="208">
        <v>53756</v>
      </c>
      <c r="T30" s="209">
        <v>2</v>
      </c>
      <c r="U30" s="199">
        <v>0</v>
      </c>
      <c r="V30" s="199">
        <v>0</v>
      </c>
      <c r="W30" s="703">
        <v>0</v>
      </c>
      <c r="X30" s="703">
        <v>0</v>
      </c>
      <c r="Y30" s="207">
        <v>233056</v>
      </c>
      <c r="Z30" s="208">
        <v>20</v>
      </c>
      <c r="AA30" s="208">
        <v>587690</v>
      </c>
      <c r="AB30" s="208">
        <v>8</v>
      </c>
      <c r="AC30" s="208">
        <v>0</v>
      </c>
      <c r="AD30" s="208">
        <v>0</v>
      </c>
      <c r="AE30" s="208">
        <v>1000</v>
      </c>
      <c r="AF30" s="209">
        <v>1</v>
      </c>
      <c r="AG30" s="207">
        <v>0</v>
      </c>
      <c r="AH30" s="208">
        <v>0</v>
      </c>
      <c r="AI30" s="208">
        <v>130000</v>
      </c>
      <c r="AJ30" s="208">
        <v>2</v>
      </c>
      <c r="AK30" s="207">
        <v>0</v>
      </c>
      <c r="AL30" s="208">
        <v>0</v>
      </c>
    </row>
    <row r="31" spans="1:38" s="198" customFormat="1" ht="20.100000000000001" customHeight="1" x14ac:dyDescent="0.2">
      <c r="A31" s="213" t="s">
        <v>195</v>
      </c>
      <c r="B31" s="198" t="s">
        <v>429</v>
      </c>
      <c r="C31" s="573" t="s">
        <v>127</v>
      </c>
      <c r="D31" s="222">
        <v>261</v>
      </c>
      <c r="E31" s="222">
        <v>252</v>
      </c>
      <c r="F31" s="222">
        <v>252</v>
      </c>
      <c r="G31" s="199">
        <v>0</v>
      </c>
      <c r="H31" s="199">
        <v>0</v>
      </c>
      <c r="I31" s="199">
        <v>251169</v>
      </c>
      <c r="J31" s="199">
        <v>8</v>
      </c>
      <c r="K31" s="199">
        <v>4000</v>
      </c>
      <c r="L31" s="199">
        <v>2</v>
      </c>
      <c r="M31" s="199">
        <v>0</v>
      </c>
      <c r="N31" s="199">
        <v>0</v>
      </c>
      <c r="O31" s="207">
        <v>14343633</v>
      </c>
      <c r="P31" s="208">
        <v>207</v>
      </c>
      <c r="Q31" s="208">
        <v>0</v>
      </c>
      <c r="R31" s="208">
        <v>0</v>
      </c>
      <c r="S31" s="208">
        <v>0</v>
      </c>
      <c r="T31" s="209">
        <v>0</v>
      </c>
      <c r="U31" s="199">
        <v>0</v>
      </c>
      <c r="V31" s="199">
        <v>0</v>
      </c>
      <c r="W31" s="703">
        <v>0</v>
      </c>
      <c r="X31" s="703">
        <v>0</v>
      </c>
      <c r="Y31" s="207">
        <v>0</v>
      </c>
      <c r="Z31" s="208">
        <v>0</v>
      </c>
      <c r="AA31" s="208">
        <v>0</v>
      </c>
      <c r="AB31" s="208">
        <v>0</v>
      </c>
      <c r="AC31" s="208">
        <v>0</v>
      </c>
      <c r="AD31" s="208">
        <v>0</v>
      </c>
      <c r="AE31" s="208">
        <v>0</v>
      </c>
      <c r="AF31" s="209">
        <v>0</v>
      </c>
      <c r="AG31" s="207">
        <v>0</v>
      </c>
      <c r="AH31" s="208">
        <v>0</v>
      </c>
      <c r="AI31" s="208">
        <v>0</v>
      </c>
      <c r="AJ31" s="208">
        <v>0</v>
      </c>
      <c r="AK31" s="207">
        <v>0</v>
      </c>
      <c r="AL31" s="208">
        <v>0</v>
      </c>
    </row>
    <row r="32" spans="1:38" s="198" customFormat="1" ht="20.100000000000001" customHeight="1" x14ac:dyDescent="0.2">
      <c r="A32" s="213" t="s">
        <v>195</v>
      </c>
      <c r="B32" s="198" t="s">
        <v>430</v>
      </c>
      <c r="C32" s="573" t="s">
        <v>127</v>
      </c>
      <c r="D32" s="222">
        <v>473</v>
      </c>
      <c r="E32" s="222">
        <v>442</v>
      </c>
      <c r="F32" s="222">
        <v>406</v>
      </c>
      <c r="G32" s="199">
        <v>481159</v>
      </c>
      <c r="H32" s="199">
        <v>99</v>
      </c>
      <c r="I32" s="199">
        <v>312394</v>
      </c>
      <c r="J32" s="199">
        <v>342</v>
      </c>
      <c r="K32" s="199">
        <v>0</v>
      </c>
      <c r="L32" s="199">
        <v>0</v>
      </c>
      <c r="M32" s="199">
        <v>2063396</v>
      </c>
      <c r="N32" s="199">
        <v>37</v>
      </c>
      <c r="O32" s="207">
        <v>31942224</v>
      </c>
      <c r="P32" s="208">
        <v>382</v>
      </c>
      <c r="Q32" s="208">
        <v>0</v>
      </c>
      <c r="R32" s="208">
        <v>0</v>
      </c>
      <c r="S32" s="208">
        <v>125506</v>
      </c>
      <c r="T32" s="209">
        <v>4</v>
      </c>
      <c r="U32" s="199">
        <v>0</v>
      </c>
      <c r="V32" s="199">
        <v>0</v>
      </c>
      <c r="W32" s="703">
        <v>0</v>
      </c>
      <c r="X32" s="703">
        <v>0</v>
      </c>
      <c r="Y32" s="207">
        <v>26988</v>
      </c>
      <c r="Z32" s="208">
        <v>15</v>
      </c>
      <c r="AA32" s="208">
        <v>23700</v>
      </c>
      <c r="AB32" s="208">
        <v>36</v>
      </c>
      <c r="AC32" s="208">
        <v>0</v>
      </c>
      <c r="AD32" s="208">
        <v>0</v>
      </c>
      <c r="AE32" s="208">
        <v>1609315</v>
      </c>
      <c r="AF32" s="209">
        <v>21</v>
      </c>
      <c r="AG32" s="207">
        <v>0</v>
      </c>
      <c r="AH32" s="208">
        <v>0</v>
      </c>
      <c r="AI32" s="208">
        <v>504143</v>
      </c>
      <c r="AJ32" s="208">
        <v>6</v>
      </c>
      <c r="AK32" s="207">
        <v>0</v>
      </c>
      <c r="AL32" s="208">
        <v>0</v>
      </c>
    </row>
    <row r="33" spans="1:38" s="198" customFormat="1" ht="20.100000000000001" customHeight="1" x14ac:dyDescent="0.2">
      <c r="A33" s="213" t="s">
        <v>200</v>
      </c>
      <c r="B33" s="198" t="s">
        <v>431</v>
      </c>
      <c r="C33" s="573" t="s">
        <v>127</v>
      </c>
      <c r="D33" s="222">
        <v>305</v>
      </c>
      <c r="E33" s="222">
        <v>270</v>
      </c>
      <c r="F33" s="222">
        <v>253</v>
      </c>
      <c r="G33" s="199">
        <v>388487</v>
      </c>
      <c r="H33" s="199">
        <v>88</v>
      </c>
      <c r="I33" s="199">
        <v>168090</v>
      </c>
      <c r="J33" s="199">
        <v>2</v>
      </c>
      <c r="K33" s="199">
        <v>342721</v>
      </c>
      <c r="L33" s="199">
        <v>17</v>
      </c>
      <c r="M33" s="199">
        <v>0</v>
      </c>
      <c r="N33" s="199">
        <v>0</v>
      </c>
      <c r="O33" s="207">
        <v>15103887</v>
      </c>
      <c r="P33" s="208">
        <v>242</v>
      </c>
      <c r="Q33" s="208">
        <v>0</v>
      </c>
      <c r="R33" s="208">
        <v>0</v>
      </c>
      <c r="S33" s="208">
        <v>0</v>
      </c>
      <c r="T33" s="209">
        <v>0</v>
      </c>
      <c r="U33" s="199">
        <v>0</v>
      </c>
      <c r="V33" s="199">
        <v>0</v>
      </c>
      <c r="W33" s="703">
        <v>0</v>
      </c>
      <c r="X33" s="703">
        <v>0</v>
      </c>
      <c r="Y33" s="207">
        <v>0</v>
      </c>
      <c r="Z33" s="208">
        <v>0</v>
      </c>
      <c r="AA33" s="208">
        <v>413113</v>
      </c>
      <c r="AB33" s="208">
        <v>7</v>
      </c>
      <c r="AC33" s="208">
        <v>0</v>
      </c>
      <c r="AD33" s="208">
        <v>0</v>
      </c>
      <c r="AE33" s="208">
        <v>0</v>
      </c>
      <c r="AF33" s="209">
        <v>0</v>
      </c>
      <c r="AG33" s="207">
        <v>0</v>
      </c>
      <c r="AH33" s="208">
        <v>0</v>
      </c>
      <c r="AI33" s="208">
        <v>0</v>
      </c>
      <c r="AJ33" s="208">
        <v>0</v>
      </c>
      <c r="AK33" s="207">
        <v>0</v>
      </c>
      <c r="AL33" s="208">
        <v>0</v>
      </c>
    </row>
    <row r="34" spans="1:38" s="198" customFormat="1" ht="20.100000000000001" customHeight="1" x14ac:dyDescent="0.2">
      <c r="A34" s="213" t="s">
        <v>202</v>
      </c>
      <c r="B34" s="198" t="s">
        <v>514</v>
      </c>
      <c r="C34" s="573" t="s">
        <v>132</v>
      </c>
      <c r="D34" s="222">
        <v>254</v>
      </c>
      <c r="E34" s="222">
        <v>225</v>
      </c>
      <c r="F34" s="222">
        <v>225</v>
      </c>
      <c r="G34" s="199">
        <v>91800</v>
      </c>
      <c r="H34" s="199">
        <v>23</v>
      </c>
      <c r="I34" s="199">
        <v>0</v>
      </c>
      <c r="J34" s="199">
        <v>0</v>
      </c>
      <c r="K34" s="199">
        <v>0</v>
      </c>
      <c r="L34" s="199">
        <v>0</v>
      </c>
      <c r="M34" s="199">
        <v>1055087</v>
      </c>
      <c r="N34" s="199">
        <v>14</v>
      </c>
      <c r="O34" s="207">
        <v>20948372</v>
      </c>
      <c r="P34" s="208">
        <v>224</v>
      </c>
      <c r="Q34" s="208">
        <v>300000</v>
      </c>
      <c r="R34" s="208">
        <v>7</v>
      </c>
      <c r="S34" s="208">
        <v>45000</v>
      </c>
      <c r="T34" s="209">
        <v>1</v>
      </c>
      <c r="U34" s="199">
        <v>2651</v>
      </c>
      <c r="V34" s="199">
        <v>4</v>
      </c>
      <c r="W34" s="703">
        <v>0</v>
      </c>
      <c r="X34" s="703">
        <v>0</v>
      </c>
      <c r="Y34" s="207">
        <v>0</v>
      </c>
      <c r="Z34" s="208">
        <v>0</v>
      </c>
      <c r="AA34" s="208">
        <v>0</v>
      </c>
      <c r="AB34" s="208">
        <v>0</v>
      </c>
      <c r="AC34" s="208">
        <v>0</v>
      </c>
      <c r="AD34" s="208">
        <v>0</v>
      </c>
      <c r="AE34" s="208">
        <v>0</v>
      </c>
      <c r="AF34" s="209">
        <v>0</v>
      </c>
      <c r="AG34" s="207">
        <v>0</v>
      </c>
      <c r="AH34" s="208">
        <v>0</v>
      </c>
      <c r="AI34" s="208">
        <v>0</v>
      </c>
      <c r="AJ34" s="208">
        <v>0</v>
      </c>
      <c r="AK34" s="207">
        <v>0</v>
      </c>
      <c r="AL34" s="208">
        <v>0</v>
      </c>
    </row>
    <row r="35" spans="1:38" s="198" customFormat="1" ht="20.100000000000001" customHeight="1" x14ac:dyDescent="0.2">
      <c r="A35" s="213" t="s">
        <v>205</v>
      </c>
      <c r="B35" s="198" t="s">
        <v>433</v>
      </c>
      <c r="C35" s="573" t="s">
        <v>127</v>
      </c>
      <c r="D35" s="222">
        <v>524</v>
      </c>
      <c r="E35" s="222">
        <v>444</v>
      </c>
      <c r="F35" s="222">
        <v>437</v>
      </c>
      <c r="G35" s="199">
        <v>15178836</v>
      </c>
      <c r="H35" s="199">
        <v>233</v>
      </c>
      <c r="I35" s="199">
        <v>2605000</v>
      </c>
      <c r="J35" s="199">
        <v>72</v>
      </c>
      <c r="K35" s="199">
        <v>44410</v>
      </c>
      <c r="L35" s="199">
        <v>37</v>
      </c>
      <c r="M35" s="199">
        <v>0</v>
      </c>
      <c r="N35" s="199">
        <v>0</v>
      </c>
      <c r="O35" s="207">
        <v>32359165</v>
      </c>
      <c r="P35" s="208">
        <v>396</v>
      </c>
      <c r="Q35" s="208">
        <v>0</v>
      </c>
      <c r="R35" s="208">
        <v>0</v>
      </c>
      <c r="S35" s="208">
        <v>619684</v>
      </c>
      <c r="T35" s="209">
        <v>7</v>
      </c>
      <c r="U35" s="199">
        <v>48181</v>
      </c>
      <c r="V35" s="199">
        <v>9</v>
      </c>
      <c r="W35" s="703">
        <v>0</v>
      </c>
      <c r="X35" s="703">
        <v>0</v>
      </c>
      <c r="Y35" s="207">
        <v>0</v>
      </c>
      <c r="Z35" s="208">
        <v>0</v>
      </c>
      <c r="AA35" s="208">
        <v>0</v>
      </c>
      <c r="AB35" s="208">
        <v>0</v>
      </c>
      <c r="AC35" s="208">
        <v>0</v>
      </c>
      <c r="AD35" s="208">
        <v>0</v>
      </c>
      <c r="AE35" s="208">
        <v>0</v>
      </c>
      <c r="AF35" s="209">
        <v>0</v>
      </c>
      <c r="AG35" s="207">
        <v>0</v>
      </c>
      <c r="AH35" s="208">
        <v>0</v>
      </c>
      <c r="AI35" s="208">
        <v>0</v>
      </c>
      <c r="AJ35" s="208">
        <v>0</v>
      </c>
      <c r="AK35" s="207">
        <v>0</v>
      </c>
      <c r="AL35" s="208">
        <v>0</v>
      </c>
    </row>
    <row r="36" spans="1:38" s="198" customFormat="1" ht="20.100000000000001" customHeight="1" x14ac:dyDescent="0.2">
      <c r="A36" s="213" t="s">
        <v>209</v>
      </c>
      <c r="B36" s="198" t="s">
        <v>434</v>
      </c>
      <c r="C36" s="573" t="s">
        <v>132</v>
      </c>
      <c r="D36" s="222">
        <v>139</v>
      </c>
      <c r="E36" s="222">
        <v>98</v>
      </c>
      <c r="F36" s="222">
        <v>98</v>
      </c>
      <c r="G36" s="199">
        <v>1365718</v>
      </c>
      <c r="H36" s="199">
        <v>68</v>
      </c>
      <c r="I36" s="199">
        <v>165103</v>
      </c>
      <c r="J36" s="199">
        <v>2</v>
      </c>
      <c r="K36" s="199">
        <v>0</v>
      </c>
      <c r="L36" s="199">
        <v>0</v>
      </c>
      <c r="M36" s="199">
        <v>3100</v>
      </c>
      <c r="N36" s="199">
        <v>3</v>
      </c>
      <c r="O36" s="207">
        <v>6132855</v>
      </c>
      <c r="P36" s="208">
        <v>83</v>
      </c>
      <c r="Q36" s="208">
        <v>0</v>
      </c>
      <c r="R36" s="208">
        <v>0</v>
      </c>
      <c r="S36" s="208">
        <v>407000</v>
      </c>
      <c r="T36" s="209">
        <v>21</v>
      </c>
      <c r="U36" s="199">
        <v>0</v>
      </c>
      <c r="V36" s="199">
        <v>0</v>
      </c>
      <c r="W36" s="703">
        <v>0</v>
      </c>
      <c r="X36" s="703">
        <v>0</v>
      </c>
      <c r="Y36" s="207">
        <v>0</v>
      </c>
      <c r="Z36" s="208">
        <v>0</v>
      </c>
      <c r="AA36" s="208">
        <v>1205016</v>
      </c>
      <c r="AB36" s="208">
        <v>13</v>
      </c>
      <c r="AC36" s="208">
        <v>0</v>
      </c>
      <c r="AD36" s="208">
        <v>0</v>
      </c>
      <c r="AE36" s="208">
        <v>0</v>
      </c>
      <c r="AF36" s="209">
        <v>0</v>
      </c>
      <c r="AG36" s="207">
        <v>0</v>
      </c>
      <c r="AH36" s="208">
        <v>0</v>
      </c>
      <c r="AI36" s="208">
        <v>0</v>
      </c>
      <c r="AJ36" s="208">
        <v>0</v>
      </c>
      <c r="AK36" s="207">
        <v>0</v>
      </c>
      <c r="AL36" s="208">
        <v>0</v>
      </c>
    </row>
    <row r="37" spans="1:38" s="198" customFormat="1" ht="20.100000000000001" customHeight="1" x14ac:dyDescent="0.2">
      <c r="A37" s="213" t="s">
        <v>209</v>
      </c>
      <c r="B37" s="198" t="s">
        <v>435</v>
      </c>
      <c r="C37" s="573" t="s">
        <v>132</v>
      </c>
      <c r="D37" s="222">
        <v>634</v>
      </c>
      <c r="E37" s="222">
        <v>391</v>
      </c>
      <c r="F37" s="222">
        <v>30</v>
      </c>
      <c r="G37" s="199">
        <v>75000</v>
      </c>
      <c r="H37" s="199">
        <v>5</v>
      </c>
      <c r="I37" s="199">
        <v>0</v>
      </c>
      <c r="J37" s="199">
        <v>0</v>
      </c>
      <c r="K37" s="199">
        <v>0</v>
      </c>
      <c r="L37" s="199">
        <v>0</v>
      </c>
      <c r="M37" s="199">
        <v>14000</v>
      </c>
      <c r="N37" s="199">
        <v>1</v>
      </c>
      <c r="O37" s="207">
        <v>2782914</v>
      </c>
      <c r="P37" s="208">
        <v>27</v>
      </c>
      <c r="Q37" s="208">
        <v>0</v>
      </c>
      <c r="R37" s="208">
        <v>0</v>
      </c>
      <c r="S37" s="208">
        <v>326000</v>
      </c>
      <c r="T37" s="209">
        <v>30</v>
      </c>
      <c r="U37" s="199">
        <v>0</v>
      </c>
      <c r="V37" s="199">
        <v>0</v>
      </c>
      <c r="W37" s="703">
        <v>0</v>
      </c>
      <c r="X37" s="703">
        <v>0</v>
      </c>
      <c r="Y37" s="207">
        <v>2147750</v>
      </c>
      <c r="Z37" s="208">
        <v>114</v>
      </c>
      <c r="AA37" s="208">
        <v>1313134</v>
      </c>
      <c r="AB37" s="208">
        <v>14</v>
      </c>
      <c r="AC37" s="208">
        <v>38952</v>
      </c>
      <c r="AD37" s="208">
        <v>1</v>
      </c>
      <c r="AE37" s="208">
        <v>187952</v>
      </c>
      <c r="AF37" s="209">
        <v>7</v>
      </c>
      <c r="AG37" s="207">
        <v>27469602</v>
      </c>
      <c r="AH37" s="208">
        <v>301</v>
      </c>
      <c r="AI37" s="208">
        <v>1303848</v>
      </c>
      <c r="AJ37" s="208">
        <v>22</v>
      </c>
      <c r="AK37" s="207">
        <v>0</v>
      </c>
      <c r="AL37" s="208">
        <v>0</v>
      </c>
    </row>
    <row r="38" spans="1:38" s="198" customFormat="1" ht="20.100000000000001" customHeight="1" x14ac:dyDescent="0.2">
      <c r="A38" s="213" t="s">
        <v>209</v>
      </c>
      <c r="B38" s="198" t="s">
        <v>436</v>
      </c>
      <c r="C38" s="573" t="s">
        <v>132</v>
      </c>
      <c r="D38" s="222">
        <v>879</v>
      </c>
      <c r="E38" s="222">
        <v>858</v>
      </c>
      <c r="F38" s="222">
        <v>771</v>
      </c>
      <c r="G38" s="199">
        <v>4272975</v>
      </c>
      <c r="H38" s="199">
        <v>380</v>
      </c>
      <c r="I38" s="199">
        <v>3945537</v>
      </c>
      <c r="J38" s="199">
        <v>34</v>
      </c>
      <c r="K38" s="199">
        <v>0</v>
      </c>
      <c r="L38" s="199">
        <v>0</v>
      </c>
      <c r="M38" s="199">
        <v>69700</v>
      </c>
      <c r="N38" s="199">
        <v>146</v>
      </c>
      <c r="O38" s="207">
        <v>81193738</v>
      </c>
      <c r="P38" s="208">
        <v>762</v>
      </c>
      <c r="Q38" s="208">
        <v>0</v>
      </c>
      <c r="R38" s="208">
        <v>0</v>
      </c>
      <c r="S38" s="208">
        <v>901900</v>
      </c>
      <c r="T38" s="209">
        <v>107</v>
      </c>
      <c r="U38" s="199">
        <v>83100</v>
      </c>
      <c r="V38" s="199">
        <v>51</v>
      </c>
      <c r="W38" s="703">
        <v>0</v>
      </c>
      <c r="X38" s="703">
        <v>0</v>
      </c>
      <c r="Y38" s="207">
        <v>178075</v>
      </c>
      <c r="Z38" s="208">
        <v>11</v>
      </c>
      <c r="AA38" s="208">
        <v>0</v>
      </c>
      <c r="AB38" s="208">
        <v>0</v>
      </c>
      <c r="AC38" s="208">
        <v>0</v>
      </c>
      <c r="AD38" s="208">
        <v>0</v>
      </c>
      <c r="AE38" s="208">
        <v>0</v>
      </c>
      <c r="AF38" s="209">
        <v>0</v>
      </c>
      <c r="AG38" s="207">
        <v>0</v>
      </c>
      <c r="AH38" s="208">
        <v>0</v>
      </c>
      <c r="AI38" s="208">
        <v>276268</v>
      </c>
      <c r="AJ38" s="208">
        <v>3</v>
      </c>
      <c r="AK38" s="207">
        <v>0</v>
      </c>
      <c r="AL38" s="208">
        <v>0</v>
      </c>
    </row>
    <row r="39" spans="1:38" s="198" customFormat="1" ht="20.100000000000001" customHeight="1" x14ac:dyDescent="0.2">
      <c r="A39" s="213" t="s">
        <v>217</v>
      </c>
      <c r="B39" s="198" t="s">
        <v>437</v>
      </c>
      <c r="C39" s="573" t="s">
        <v>132</v>
      </c>
      <c r="D39" s="222">
        <v>573</v>
      </c>
      <c r="E39" s="222">
        <v>440</v>
      </c>
      <c r="F39" s="222">
        <v>440</v>
      </c>
      <c r="G39" s="199">
        <v>1796301</v>
      </c>
      <c r="H39" s="199">
        <v>111</v>
      </c>
      <c r="I39" s="199">
        <v>0</v>
      </c>
      <c r="J39" s="199">
        <v>0</v>
      </c>
      <c r="K39" s="199">
        <v>0</v>
      </c>
      <c r="L39" s="199">
        <v>0</v>
      </c>
      <c r="M39" s="199">
        <v>205550</v>
      </c>
      <c r="N39" s="199">
        <v>35</v>
      </c>
      <c r="O39" s="207">
        <v>41417654</v>
      </c>
      <c r="P39" s="208">
        <v>425</v>
      </c>
      <c r="Q39" s="208">
        <v>0</v>
      </c>
      <c r="R39" s="208">
        <v>0</v>
      </c>
      <c r="S39" s="208">
        <v>136000</v>
      </c>
      <c r="T39" s="209">
        <v>6</v>
      </c>
      <c r="U39" s="199">
        <v>3000</v>
      </c>
      <c r="V39" s="199">
        <v>1</v>
      </c>
      <c r="W39" s="703">
        <v>0</v>
      </c>
      <c r="X39" s="703">
        <v>0</v>
      </c>
      <c r="Y39" s="207">
        <v>266579</v>
      </c>
      <c r="Z39" s="208">
        <v>22</v>
      </c>
      <c r="AA39" s="208">
        <v>0</v>
      </c>
      <c r="AB39" s="208">
        <v>0</v>
      </c>
      <c r="AC39" s="208">
        <v>0</v>
      </c>
      <c r="AD39" s="208">
        <v>0</v>
      </c>
      <c r="AE39" s="208">
        <v>9750</v>
      </c>
      <c r="AF39" s="209">
        <v>5</v>
      </c>
      <c r="AG39" s="207">
        <v>0</v>
      </c>
      <c r="AH39" s="208">
        <v>0</v>
      </c>
      <c r="AI39" s="208">
        <v>887185</v>
      </c>
      <c r="AJ39" s="208">
        <v>10</v>
      </c>
      <c r="AK39" s="207">
        <v>0</v>
      </c>
      <c r="AL39" s="208">
        <v>0</v>
      </c>
    </row>
    <row r="40" spans="1:38" s="198" customFormat="1" ht="20.100000000000001" customHeight="1" x14ac:dyDescent="0.2">
      <c r="A40" s="213" t="s">
        <v>217</v>
      </c>
      <c r="B40" s="198" t="s">
        <v>438</v>
      </c>
      <c r="C40" s="573" t="s">
        <v>127</v>
      </c>
      <c r="D40" s="222">
        <v>472</v>
      </c>
      <c r="E40" s="222">
        <v>398</v>
      </c>
      <c r="F40" s="222">
        <v>334</v>
      </c>
      <c r="G40" s="199">
        <v>2951727</v>
      </c>
      <c r="H40" s="199">
        <v>252</v>
      </c>
      <c r="I40" s="199">
        <v>674341</v>
      </c>
      <c r="J40" s="199">
        <v>15</v>
      </c>
      <c r="K40" s="199">
        <v>51069</v>
      </c>
      <c r="L40" s="199">
        <v>1</v>
      </c>
      <c r="M40" s="199">
        <v>98581</v>
      </c>
      <c r="N40" s="199">
        <v>21</v>
      </c>
      <c r="O40" s="207">
        <v>20567142</v>
      </c>
      <c r="P40" s="208">
        <v>300</v>
      </c>
      <c r="Q40" s="208">
        <v>0</v>
      </c>
      <c r="R40" s="208">
        <v>0</v>
      </c>
      <c r="S40" s="208">
        <v>113057</v>
      </c>
      <c r="T40" s="209">
        <v>7</v>
      </c>
      <c r="U40" s="199">
        <v>0</v>
      </c>
      <c r="V40" s="199">
        <v>0</v>
      </c>
      <c r="W40" s="703">
        <v>0</v>
      </c>
      <c r="X40" s="703">
        <v>0</v>
      </c>
      <c r="Y40" s="207">
        <v>673620</v>
      </c>
      <c r="Z40" s="208">
        <v>52</v>
      </c>
      <c r="AA40" s="208">
        <v>1496414</v>
      </c>
      <c r="AB40" s="208">
        <v>24</v>
      </c>
      <c r="AC40" s="208">
        <v>0</v>
      </c>
      <c r="AD40" s="208">
        <v>0</v>
      </c>
      <c r="AE40" s="208">
        <v>0</v>
      </c>
      <c r="AF40" s="209">
        <v>0</v>
      </c>
      <c r="AG40" s="207">
        <v>0</v>
      </c>
      <c r="AH40" s="208">
        <v>0</v>
      </c>
      <c r="AI40" s="208">
        <v>106563</v>
      </c>
      <c r="AJ40" s="208">
        <v>3</v>
      </c>
      <c r="AK40" s="207">
        <v>0</v>
      </c>
      <c r="AL40" s="208">
        <v>0</v>
      </c>
    </row>
    <row r="41" spans="1:38" s="198" customFormat="1" ht="20.100000000000001" customHeight="1" x14ac:dyDescent="0.2">
      <c r="A41" s="213" t="s">
        <v>223</v>
      </c>
      <c r="B41" s="198" t="s">
        <v>439</v>
      </c>
      <c r="C41" s="573" t="s">
        <v>127</v>
      </c>
      <c r="D41" s="222">
        <v>458</v>
      </c>
      <c r="E41" s="222">
        <v>423</v>
      </c>
      <c r="F41" s="222">
        <v>415</v>
      </c>
      <c r="G41" s="199">
        <v>1036693</v>
      </c>
      <c r="H41" s="199">
        <v>199</v>
      </c>
      <c r="I41" s="199">
        <v>0</v>
      </c>
      <c r="J41" s="199">
        <v>0</v>
      </c>
      <c r="K41" s="199">
        <v>25288</v>
      </c>
      <c r="L41" s="199">
        <v>3</v>
      </c>
      <c r="M41" s="199">
        <v>88690</v>
      </c>
      <c r="N41" s="199">
        <v>10</v>
      </c>
      <c r="O41" s="207">
        <v>25091004</v>
      </c>
      <c r="P41" s="208">
        <v>327</v>
      </c>
      <c r="Q41" s="208">
        <v>0</v>
      </c>
      <c r="R41" s="208">
        <v>0</v>
      </c>
      <c r="S41" s="208">
        <v>4162630</v>
      </c>
      <c r="T41" s="209">
        <v>119</v>
      </c>
      <c r="U41" s="199">
        <v>0</v>
      </c>
      <c r="V41" s="199">
        <v>0</v>
      </c>
      <c r="W41" s="703">
        <v>0</v>
      </c>
      <c r="X41" s="703">
        <v>0</v>
      </c>
      <c r="Y41" s="207">
        <v>534</v>
      </c>
      <c r="Z41" s="208">
        <v>1</v>
      </c>
      <c r="AA41" s="208">
        <v>0</v>
      </c>
      <c r="AB41" s="208">
        <v>0</v>
      </c>
      <c r="AC41" s="208">
        <v>0</v>
      </c>
      <c r="AD41" s="208">
        <v>0</v>
      </c>
      <c r="AE41" s="208">
        <v>0</v>
      </c>
      <c r="AF41" s="209">
        <v>0</v>
      </c>
      <c r="AG41" s="207">
        <v>104965</v>
      </c>
      <c r="AH41" s="208">
        <v>1</v>
      </c>
      <c r="AI41" s="208">
        <v>0</v>
      </c>
      <c r="AJ41" s="208">
        <v>0</v>
      </c>
      <c r="AK41" s="207">
        <v>0</v>
      </c>
      <c r="AL41" s="208">
        <v>0</v>
      </c>
    </row>
    <row r="42" spans="1:38" s="198" customFormat="1" ht="20.100000000000001" customHeight="1" x14ac:dyDescent="0.2">
      <c r="A42" s="213" t="s">
        <v>227</v>
      </c>
      <c r="B42" s="198" t="s">
        <v>440</v>
      </c>
      <c r="C42" s="573" t="s">
        <v>127</v>
      </c>
      <c r="D42" s="222">
        <v>158</v>
      </c>
      <c r="E42" s="222">
        <v>142</v>
      </c>
      <c r="F42" s="222">
        <v>129</v>
      </c>
      <c r="G42" s="199">
        <v>640107</v>
      </c>
      <c r="H42" s="199">
        <v>54</v>
      </c>
      <c r="I42" s="199">
        <v>75099</v>
      </c>
      <c r="J42" s="199">
        <v>2</v>
      </c>
      <c r="K42" s="199">
        <v>245000</v>
      </c>
      <c r="L42" s="199">
        <v>7</v>
      </c>
      <c r="M42" s="199">
        <v>68695</v>
      </c>
      <c r="N42" s="199">
        <v>7</v>
      </c>
      <c r="O42" s="207">
        <v>5919309</v>
      </c>
      <c r="P42" s="208">
        <v>125</v>
      </c>
      <c r="Q42" s="208">
        <v>0</v>
      </c>
      <c r="R42" s="208">
        <v>0</v>
      </c>
      <c r="S42" s="208">
        <v>0</v>
      </c>
      <c r="T42" s="209">
        <v>0</v>
      </c>
      <c r="U42" s="199">
        <v>0</v>
      </c>
      <c r="V42" s="199">
        <v>0</v>
      </c>
      <c r="W42" s="703">
        <v>0</v>
      </c>
      <c r="X42" s="703">
        <v>0</v>
      </c>
      <c r="Y42" s="207">
        <v>188605</v>
      </c>
      <c r="Z42" s="208">
        <v>11</v>
      </c>
      <c r="AA42" s="208">
        <v>0</v>
      </c>
      <c r="AB42" s="208">
        <v>0</v>
      </c>
      <c r="AC42" s="208">
        <v>105000</v>
      </c>
      <c r="AD42" s="208">
        <v>3</v>
      </c>
      <c r="AE42" s="208">
        <v>0</v>
      </c>
      <c r="AF42" s="209">
        <v>0</v>
      </c>
      <c r="AG42" s="207">
        <v>0</v>
      </c>
      <c r="AH42" s="208">
        <v>0</v>
      </c>
      <c r="AI42" s="208">
        <v>0</v>
      </c>
      <c r="AJ42" s="208">
        <v>0</v>
      </c>
      <c r="AK42" s="207">
        <v>0</v>
      </c>
      <c r="AL42" s="208">
        <v>0</v>
      </c>
    </row>
    <row r="43" spans="1:38" s="198" customFormat="1" ht="20.100000000000001" customHeight="1" x14ac:dyDescent="0.2">
      <c r="A43" s="213" t="s">
        <v>230</v>
      </c>
      <c r="B43" s="198" t="s">
        <v>441</v>
      </c>
      <c r="C43" s="573" t="s">
        <v>127</v>
      </c>
      <c r="D43" s="222">
        <v>427</v>
      </c>
      <c r="E43" s="222">
        <v>376</v>
      </c>
      <c r="F43" s="222">
        <v>376</v>
      </c>
      <c r="G43" s="199">
        <v>19075921</v>
      </c>
      <c r="H43" s="199">
        <v>269</v>
      </c>
      <c r="I43" s="199">
        <v>0</v>
      </c>
      <c r="J43" s="199">
        <v>0</v>
      </c>
      <c r="K43" s="199">
        <v>0</v>
      </c>
      <c r="L43" s="199">
        <v>0</v>
      </c>
      <c r="M43" s="199">
        <v>3371504</v>
      </c>
      <c r="N43" s="199">
        <v>34</v>
      </c>
      <c r="O43" s="207">
        <v>67928947</v>
      </c>
      <c r="P43" s="208">
        <v>376</v>
      </c>
      <c r="Q43" s="208">
        <v>0</v>
      </c>
      <c r="R43" s="208">
        <v>0</v>
      </c>
      <c r="S43" s="208">
        <v>2135598</v>
      </c>
      <c r="T43" s="209">
        <v>30</v>
      </c>
      <c r="U43" s="199">
        <v>38500</v>
      </c>
      <c r="V43" s="199">
        <v>3</v>
      </c>
      <c r="W43" s="703">
        <v>0</v>
      </c>
      <c r="X43" s="703">
        <v>0</v>
      </c>
      <c r="Y43" s="207">
        <v>1805203</v>
      </c>
      <c r="Z43" s="208">
        <v>26</v>
      </c>
      <c r="AA43" s="208">
        <v>0</v>
      </c>
      <c r="AB43" s="208">
        <v>0</v>
      </c>
      <c r="AC43" s="208">
        <v>0</v>
      </c>
      <c r="AD43" s="208">
        <v>0</v>
      </c>
      <c r="AE43" s="208">
        <v>177762</v>
      </c>
      <c r="AF43" s="209">
        <v>2</v>
      </c>
      <c r="AG43" s="207">
        <v>0</v>
      </c>
      <c r="AH43" s="208">
        <v>0</v>
      </c>
      <c r="AI43" s="208">
        <v>0</v>
      </c>
      <c r="AJ43" s="208">
        <v>0</v>
      </c>
      <c r="AK43" s="207">
        <v>0</v>
      </c>
      <c r="AL43" s="208">
        <v>0</v>
      </c>
    </row>
    <row r="44" spans="1:38" s="198" customFormat="1" ht="20.100000000000001" customHeight="1" x14ac:dyDescent="0.2">
      <c r="A44" s="213" t="s">
        <v>230</v>
      </c>
      <c r="B44" s="198" t="s">
        <v>515</v>
      </c>
      <c r="C44" s="573" t="s">
        <v>132</v>
      </c>
      <c r="D44" s="222">
        <v>226</v>
      </c>
      <c r="E44" s="222">
        <v>208</v>
      </c>
      <c r="F44" s="222">
        <v>208</v>
      </c>
      <c r="G44" s="199">
        <v>18300</v>
      </c>
      <c r="H44" s="199">
        <v>8</v>
      </c>
      <c r="I44" s="199">
        <v>1617266</v>
      </c>
      <c r="J44" s="199">
        <v>18</v>
      </c>
      <c r="K44" s="199">
        <v>86174</v>
      </c>
      <c r="L44" s="199">
        <v>1</v>
      </c>
      <c r="M44" s="199">
        <v>7225</v>
      </c>
      <c r="N44" s="199">
        <v>5</v>
      </c>
      <c r="O44" s="207">
        <v>20552036</v>
      </c>
      <c r="P44" s="208">
        <v>201</v>
      </c>
      <c r="Q44" s="208">
        <v>0</v>
      </c>
      <c r="R44" s="208">
        <v>0</v>
      </c>
      <c r="S44" s="208">
        <v>0</v>
      </c>
      <c r="T44" s="209">
        <v>0</v>
      </c>
      <c r="U44" s="199">
        <v>23530</v>
      </c>
      <c r="V44" s="199">
        <v>11</v>
      </c>
      <c r="W44" s="703">
        <v>0</v>
      </c>
      <c r="X44" s="703">
        <v>0</v>
      </c>
      <c r="Y44" s="207">
        <v>0</v>
      </c>
      <c r="Z44" s="208">
        <v>0</v>
      </c>
      <c r="AA44" s="208">
        <v>623600</v>
      </c>
      <c r="AB44" s="208">
        <v>7</v>
      </c>
      <c r="AC44" s="208">
        <v>0</v>
      </c>
      <c r="AD44" s="208">
        <v>0</v>
      </c>
      <c r="AE44" s="208">
        <v>0</v>
      </c>
      <c r="AF44" s="209">
        <v>0</v>
      </c>
      <c r="AG44" s="207">
        <v>0</v>
      </c>
      <c r="AH44" s="208">
        <v>0</v>
      </c>
      <c r="AI44" s="208">
        <v>0</v>
      </c>
      <c r="AJ44" s="208">
        <v>0</v>
      </c>
      <c r="AK44" s="207">
        <v>0</v>
      </c>
      <c r="AL44" s="208">
        <v>0</v>
      </c>
    </row>
    <row r="45" spans="1:38" s="198" customFormat="1" ht="20.100000000000001" customHeight="1" x14ac:dyDescent="0.2">
      <c r="A45" s="213" t="s">
        <v>237</v>
      </c>
      <c r="B45" s="198" t="s">
        <v>443</v>
      </c>
      <c r="C45" s="573" t="s">
        <v>132</v>
      </c>
      <c r="D45" s="222">
        <v>460</v>
      </c>
      <c r="E45" s="222">
        <v>383</v>
      </c>
      <c r="F45" s="222">
        <v>383</v>
      </c>
      <c r="G45" s="199">
        <v>1209656</v>
      </c>
      <c r="H45" s="199">
        <v>159</v>
      </c>
      <c r="I45" s="199">
        <v>2694100</v>
      </c>
      <c r="J45" s="199">
        <v>33</v>
      </c>
      <c r="K45" s="199">
        <v>336000</v>
      </c>
      <c r="L45" s="199">
        <v>12</v>
      </c>
      <c r="M45" s="199">
        <v>0</v>
      </c>
      <c r="N45" s="199">
        <v>0</v>
      </c>
      <c r="O45" s="207">
        <v>30863404</v>
      </c>
      <c r="P45" s="208">
        <v>357</v>
      </c>
      <c r="Q45" s="208">
        <v>0</v>
      </c>
      <c r="R45" s="208">
        <v>0</v>
      </c>
      <c r="S45" s="208">
        <v>218500</v>
      </c>
      <c r="T45" s="209">
        <v>3</v>
      </c>
      <c r="U45" s="199">
        <v>0</v>
      </c>
      <c r="V45" s="199">
        <v>0</v>
      </c>
      <c r="W45" s="703">
        <v>0</v>
      </c>
      <c r="X45" s="703">
        <v>0</v>
      </c>
      <c r="Y45" s="207">
        <v>0</v>
      </c>
      <c r="Z45" s="208">
        <v>0</v>
      </c>
      <c r="AA45" s="208">
        <v>0</v>
      </c>
      <c r="AB45" s="208">
        <v>0</v>
      </c>
      <c r="AC45" s="208">
        <v>0</v>
      </c>
      <c r="AD45" s="208">
        <v>0</v>
      </c>
      <c r="AE45" s="208">
        <v>0</v>
      </c>
      <c r="AF45" s="209">
        <v>0</v>
      </c>
      <c r="AG45" s="207">
        <v>0</v>
      </c>
      <c r="AH45" s="208">
        <v>0</v>
      </c>
      <c r="AI45" s="208">
        <v>0</v>
      </c>
      <c r="AJ45" s="208">
        <v>0</v>
      </c>
      <c r="AK45" s="207">
        <v>0</v>
      </c>
      <c r="AL45" s="208">
        <v>0</v>
      </c>
    </row>
    <row r="46" spans="1:38" s="198" customFormat="1" ht="20.100000000000001" customHeight="1" x14ac:dyDescent="0.2">
      <c r="A46" s="213" t="s">
        <v>237</v>
      </c>
      <c r="B46" s="198" t="s">
        <v>444</v>
      </c>
      <c r="C46" s="573" t="s">
        <v>127</v>
      </c>
      <c r="D46" s="222">
        <v>218</v>
      </c>
      <c r="E46" s="222">
        <v>194</v>
      </c>
      <c r="F46" s="222">
        <v>181</v>
      </c>
      <c r="G46" s="199">
        <v>443484</v>
      </c>
      <c r="H46" s="199">
        <v>70</v>
      </c>
      <c r="I46" s="199">
        <v>293369</v>
      </c>
      <c r="J46" s="199">
        <v>4</v>
      </c>
      <c r="K46" s="199">
        <v>930943</v>
      </c>
      <c r="L46" s="199">
        <v>12</v>
      </c>
      <c r="M46" s="199">
        <v>20040</v>
      </c>
      <c r="N46" s="199">
        <v>8</v>
      </c>
      <c r="O46" s="207">
        <v>12179499</v>
      </c>
      <c r="P46" s="208">
        <v>166</v>
      </c>
      <c r="Q46" s="208">
        <v>0</v>
      </c>
      <c r="R46" s="208">
        <v>0</v>
      </c>
      <c r="S46" s="208">
        <v>86000</v>
      </c>
      <c r="T46" s="209">
        <v>2</v>
      </c>
      <c r="U46" s="199">
        <v>0</v>
      </c>
      <c r="V46" s="199">
        <v>0</v>
      </c>
      <c r="W46" s="703">
        <v>0</v>
      </c>
      <c r="X46" s="703">
        <v>0</v>
      </c>
      <c r="Y46" s="207">
        <v>184427</v>
      </c>
      <c r="Z46" s="208">
        <v>15</v>
      </c>
      <c r="AA46" s="208">
        <v>567822</v>
      </c>
      <c r="AB46" s="208">
        <v>5</v>
      </c>
      <c r="AC46" s="208">
        <v>75433</v>
      </c>
      <c r="AD46" s="208">
        <v>1</v>
      </c>
      <c r="AE46" s="208">
        <v>0</v>
      </c>
      <c r="AF46" s="209">
        <v>0</v>
      </c>
      <c r="AG46" s="207">
        <v>0</v>
      </c>
      <c r="AH46" s="208">
        <v>0</v>
      </c>
      <c r="AI46" s="208">
        <v>138650</v>
      </c>
      <c r="AJ46" s="208">
        <v>2</v>
      </c>
      <c r="AK46" s="207">
        <v>0</v>
      </c>
      <c r="AL46" s="208">
        <v>0</v>
      </c>
    </row>
    <row r="47" spans="1:38" s="198" customFormat="1" ht="20.100000000000001" customHeight="1" x14ac:dyDescent="0.2">
      <c r="A47" s="213" t="s">
        <v>242</v>
      </c>
      <c r="B47" s="198" t="s">
        <v>445</v>
      </c>
      <c r="C47" s="573" t="s">
        <v>127</v>
      </c>
      <c r="D47" s="222">
        <v>343</v>
      </c>
      <c r="E47" s="222">
        <v>234</v>
      </c>
      <c r="F47" s="222">
        <v>234</v>
      </c>
      <c r="G47" s="199">
        <v>793900</v>
      </c>
      <c r="H47" s="199">
        <v>26</v>
      </c>
      <c r="I47" s="199">
        <v>0</v>
      </c>
      <c r="J47" s="199">
        <v>0</v>
      </c>
      <c r="K47" s="199">
        <v>0</v>
      </c>
      <c r="L47" s="199">
        <v>0</v>
      </c>
      <c r="M47" s="199">
        <v>1583</v>
      </c>
      <c r="N47" s="199">
        <v>1</v>
      </c>
      <c r="O47" s="207">
        <v>18034700</v>
      </c>
      <c r="P47" s="208">
        <v>206</v>
      </c>
      <c r="Q47" s="208">
        <v>0</v>
      </c>
      <c r="R47" s="208">
        <v>0</v>
      </c>
      <c r="S47" s="208">
        <v>30000</v>
      </c>
      <c r="T47" s="209">
        <v>1</v>
      </c>
      <c r="U47" s="199">
        <v>0</v>
      </c>
      <c r="V47" s="199">
        <v>0</v>
      </c>
      <c r="W47" s="703">
        <v>0</v>
      </c>
      <c r="X47" s="703">
        <v>0</v>
      </c>
      <c r="Y47" s="207">
        <v>0</v>
      </c>
      <c r="Z47" s="208">
        <v>0</v>
      </c>
      <c r="AA47" s="208">
        <v>0</v>
      </c>
      <c r="AB47" s="208">
        <v>0</v>
      </c>
      <c r="AC47" s="208">
        <v>0</v>
      </c>
      <c r="AD47" s="208">
        <v>0</v>
      </c>
      <c r="AE47" s="208">
        <v>104021</v>
      </c>
      <c r="AF47" s="209">
        <v>3</v>
      </c>
      <c r="AG47" s="207">
        <v>0</v>
      </c>
      <c r="AH47" s="208">
        <v>0</v>
      </c>
      <c r="AI47" s="208">
        <v>133334</v>
      </c>
      <c r="AJ47" s="208">
        <v>1</v>
      </c>
      <c r="AK47" s="207">
        <v>0</v>
      </c>
      <c r="AL47" s="208">
        <v>0</v>
      </c>
    </row>
    <row r="48" spans="1:38" s="198" customFormat="1" ht="20.100000000000001" customHeight="1" x14ac:dyDescent="0.2">
      <c r="A48" s="213" t="s">
        <v>245</v>
      </c>
      <c r="B48" s="198" t="s">
        <v>246</v>
      </c>
      <c r="C48" s="573" t="s">
        <v>127</v>
      </c>
      <c r="D48" s="222">
        <v>439</v>
      </c>
      <c r="E48" s="222">
        <v>412</v>
      </c>
      <c r="F48" s="222">
        <v>381</v>
      </c>
      <c r="G48" s="199">
        <v>206084</v>
      </c>
      <c r="H48" s="199">
        <v>80</v>
      </c>
      <c r="I48" s="199">
        <v>653488</v>
      </c>
      <c r="J48" s="199">
        <v>345</v>
      </c>
      <c r="K48" s="199">
        <v>154166</v>
      </c>
      <c r="L48" s="199">
        <v>47</v>
      </c>
      <c r="M48" s="199">
        <v>0</v>
      </c>
      <c r="N48" s="199">
        <v>0</v>
      </c>
      <c r="O48" s="207">
        <v>29530427</v>
      </c>
      <c r="P48" s="208">
        <v>365</v>
      </c>
      <c r="Q48" s="208">
        <v>0</v>
      </c>
      <c r="R48" s="208">
        <v>0</v>
      </c>
      <c r="S48" s="208">
        <v>2576875</v>
      </c>
      <c r="T48" s="209">
        <v>32</v>
      </c>
      <c r="U48" s="199">
        <v>60427</v>
      </c>
      <c r="V48" s="199">
        <v>17</v>
      </c>
      <c r="W48" s="703">
        <v>0</v>
      </c>
      <c r="X48" s="703">
        <v>0</v>
      </c>
      <c r="Y48" s="207">
        <v>26950</v>
      </c>
      <c r="Z48" s="208">
        <v>7</v>
      </c>
      <c r="AA48" s="208">
        <v>6496</v>
      </c>
      <c r="AB48" s="208">
        <v>6</v>
      </c>
      <c r="AC48" s="208">
        <v>0</v>
      </c>
      <c r="AD48" s="208">
        <v>0</v>
      </c>
      <c r="AE48" s="208">
        <v>0</v>
      </c>
      <c r="AF48" s="209">
        <v>0</v>
      </c>
      <c r="AG48" s="207">
        <v>0</v>
      </c>
      <c r="AH48" s="208">
        <v>0</v>
      </c>
      <c r="AI48" s="208">
        <v>1246785</v>
      </c>
      <c r="AJ48" s="208">
        <v>16</v>
      </c>
      <c r="AK48" s="207">
        <v>0</v>
      </c>
      <c r="AL48" s="208">
        <v>0</v>
      </c>
    </row>
    <row r="49" spans="1:38" s="198" customFormat="1" ht="20.100000000000001" customHeight="1" x14ac:dyDescent="0.2">
      <c r="A49" s="213" t="s">
        <v>249</v>
      </c>
      <c r="B49" s="198" t="s">
        <v>446</v>
      </c>
      <c r="C49" s="573" t="s">
        <v>132</v>
      </c>
      <c r="D49" s="222">
        <v>382</v>
      </c>
      <c r="E49" s="222">
        <v>283</v>
      </c>
      <c r="F49" s="222">
        <v>257</v>
      </c>
      <c r="G49" s="199">
        <v>1987891</v>
      </c>
      <c r="H49" s="199">
        <v>145</v>
      </c>
      <c r="I49" s="199">
        <v>912668</v>
      </c>
      <c r="J49" s="199">
        <v>9</v>
      </c>
      <c r="K49" s="199">
        <v>0</v>
      </c>
      <c r="L49" s="199">
        <v>0</v>
      </c>
      <c r="M49" s="199">
        <v>41115</v>
      </c>
      <c r="N49" s="199">
        <v>7</v>
      </c>
      <c r="O49" s="207">
        <v>24371262</v>
      </c>
      <c r="P49" s="208">
        <v>242</v>
      </c>
      <c r="Q49" s="208">
        <v>0</v>
      </c>
      <c r="R49" s="208">
        <v>0</v>
      </c>
      <c r="S49" s="208">
        <v>300500</v>
      </c>
      <c r="T49" s="209">
        <v>60</v>
      </c>
      <c r="U49" s="199">
        <v>0</v>
      </c>
      <c r="V49" s="199">
        <v>0</v>
      </c>
      <c r="W49" s="703">
        <v>0</v>
      </c>
      <c r="X49" s="703">
        <v>0</v>
      </c>
      <c r="Y49" s="207">
        <v>59279</v>
      </c>
      <c r="Z49" s="208">
        <v>14</v>
      </c>
      <c r="AA49" s="208">
        <v>1007475</v>
      </c>
      <c r="AB49" s="208">
        <v>10</v>
      </c>
      <c r="AC49" s="208">
        <v>0</v>
      </c>
      <c r="AD49" s="208">
        <v>0</v>
      </c>
      <c r="AE49" s="208">
        <v>0</v>
      </c>
      <c r="AF49" s="209">
        <v>0</v>
      </c>
      <c r="AG49" s="207">
        <v>0</v>
      </c>
      <c r="AH49" s="208">
        <v>0</v>
      </c>
      <c r="AI49" s="208">
        <v>611890</v>
      </c>
      <c r="AJ49" s="208">
        <v>5</v>
      </c>
      <c r="AK49" s="207">
        <v>0</v>
      </c>
      <c r="AL49" s="208">
        <v>0</v>
      </c>
    </row>
    <row r="50" spans="1:38" s="198" customFormat="1" ht="20.100000000000001" customHeight="1" x14ac:dyDescent="0.2">
      <c r="A50" s="213" t="s">
        <v>249</v>
      </c>
      <c r="B50" s="198" t="s">
        <v>447</v>
      </c>
      <c r="C50" s="573" t="s">
        <v>132</v>
      </c>
      <c r="D50" s="222">
        <v>1525</v>
      </c>
      <c r="E50" s="222">
        <v>1085</v>
      </c>
      <c r="F50" s="222">
        <v>1083</v>
      </c>
      <c r="G50" s="199">
        <v>2470661</v>
      </c>
      <c r="H50" s="199">
        <v>122</v>
      </c>
      <c r="I50" s="199">
        <v>0</v>
      </c>
      <c r="J50" s="199">
        <v>0</v>
      </c>
      <c r="K50" s="199">
        <v>0</v>
      </c>
      <c r="L50" s="199">
        <v>0</v>
      </c>
      <c r="M50" s="199">
        <v>2409281</v>
      </c>
      <c r="N50" s="199">
        <v>27</v>
      </c>
      <c r="O50" s="207">
        <v>115547206</v>
      </c>
      <c r="P50" s="208">
        <v>1019</v>
      </c>
      <c r="Q50" s="208">
        <v>0</v>
      </c>
      <c r="R50" s="208">
        <v>0</v>
      </c>
      <c r="S50" s="208">
        <v>906279</v>
      </c>
      <c r="T50" s="209">
        <v>4</v>
      </c>
      <c r="U50" s="199">
        <v>0</v>
      </c>
      <c r="V50" s="199">
        <v>0</v>
      </c>
      <c r="W50" s="703">
        <v>0</v>
      </c>
      <c r="X50" s="703">
        <v>0</v>
      </c>
      <c r="Y50" s="207">
        <v>500826</v>
      </c>
      <c r="Z50" s="208">
        <v>23</v>
      </c>
      <c r="AA50" s="208">
        <v>0</v>
      </c>
      <c r="AB50" s="208">
        <v>0</v>
      </c>
      <c r="AC50" s="208">
        <v>0</v>
      </c>
      <c r="AD50" s="208">
        <v>0</v>
      </c>
      <c r="AE50" s="208">
        <v>803125</v>
      </c>
      <c r="AF50" s="209">
        <v>8</v>
      </c>
      <c r="AG50" s="207">
        <v>0</v>
      </c>
      <c r="AH50" s="208">
        <v>0</v>
      </c>
      <c r="AI50" s="208">
        <v>3327784</v>
      </c>
      <c r="AJ50" s="208">
        <v>38</v>
      </c>
      <c r="AK50" s="207">
        <v>0</v>
      </c>
      <c r="AL50" s="208">
        <v>0</v>
      </c>
    </row>
    <row r="51" spans="1:38" s="198" customFormat="1" ht="20.100000000000001" customHeight="1" x14ac:dyDescent="0.2">
      <c r="A51" s="213" t="s">
        <v>249</v>
      </c>
      <c r="B51" s="198" t="s">
        <v>448</v>
      </c>
      <c r="C51" s="573" t="s">
        <v>127</v>
      </c>
      <c r="D51" s="222">
        <v>179</v>
      </c>
      <c r="E51" s="222">
        <v>147</v>
      </c>
      <c r="F51" s="222">
        <v>147</v>
      </c>
      <c r="G51" s="199">
        <v>117900</v>
      </c>
      <c r="H51" s="199">
        <v>16</v>
      </c>
      <c r="I51" s="199">
        <v>109912</v>
      </c>
      <c r="J51" s="199">
        <v>2</v>
      </c>
      <c r="K51" s="199">
        <v>64500</v>
      </c>
      <c r="L51" s="199">
        <v>19</v>
      </c>
      <c r="M51" s="199">
        <v>16000</v>
      </c>
      <c r="N51" s="199">
        <v>4</v>
      </c>
      <c r="O51" s="207">
        <v>7970481</v>
      </c>
      <c r="P51" s="208">
        <v>126</v>
      </c>
      <c r="Q51" s="208">
        <v>315313</v>
      </c>
      <c r="R51" s="208">
        <v>21</v>
      </c>
      <c r="S51" s="208">
        <v>0</v>
      </c>
      <c r="T51" s="209">
        <v>0</v>
      </c>
      <c r="U51" s="199">
        <v>37000</v>
      </c>
      <c r="V51" s="199">
        <v>53</v>
      </c>
      <c r="W51" s="703">
        <v>0</v>
      </c>
      <c r="X51" s="703">
        <v>0</v>
      </c>
      <c r="Y51" s="207">
        <v>11000</v>
      </c>
      <c r="Z51" s="208">
        <v>3</v>
      </c>
      <c r="AA51" s="208">
        <v>0</v>
      </c>
      <c r="AB51" s="208">
        <v>0</v>
      </c>
      <c r="AC51" s="208">
        <v>0</v>
      </c>
      <c r="AD51" s="208">
        <v>0</v>
      </c>
      <c r="AE51" s="208">
        <v>0</v>
      </c>
      <c r="AF51" s="209">
        <v>0</v>
      </c>
      <c r="AG51" s="207">
        <v>0</v>
      </c>
      <c r="AH51" s="208">
        <v>0</v>
      </c>
      <c r="AI51" s="208">
        <v>86294</v>
      </c>
      <c r="AJ51" s="208">
        <v>1</v>
      </c>
      <c r="AK51" s="207">
        <v>0</v>
      </c>
      <c r="AL51" s="208">
        <v>0</v>
      </c>
    </row>
    <row r="52" spans="1:38" s="198" customFormat="1" ht="20.100000000000001" customHeight="1" x14ac:dyDescent="0.2">
      <c r="A52" s="213" t="s">
        <v>249</v>
      </c>
      <c r="B52" s="198" t="s">
        <v>516</v>
      </c>
      <c r="C52" s="573" t="s">
        <v>132</v>
      </c>
      <c r="D52" s="222">
        <v>441</v>
      </c>
      <c r="E52" s="222">
        <v>373</v>
      </c>
      <c r="F52" s="222">
        <v>308</v>
      </c>
      <c r="G52" s="199">
        <v>49838</v>
      </c>
      <c r="H52" s="199">
        <v>4</v>
      </c>
      <c r="I52" s="199">
        <v>613684</v>
      </c>
      <c r="J52" s="199">
        <v>90</v>
      </c>
      <c r="K52" s="199">
        <v>53111</v>
      </c>
      <c r="L52" s="199">
        <v>2</v>
      </c>
      <c r="M52" s="199">
        <v>18000</v>
      </c>
      <c r="N52" s="199">
        <v>10</v>
      </c>
      <c r="O52" s="207">
        <v>34568223</v>
      </c>
      <c r="P52" s="208">
        <v>306</v>
      </c>
      <c r="Q52" s="208">
        <v>0</v>
      </c>
      <c r="R52" s="208">
        <v>0</v>
      </c>
      <c r="S52" s="208">
        <v>360035</v>
      </c>
      <c r="T52" s="209">
        <v>5</v>
      </c>
      <c r="U52" s="199">
        <v>0</v>
      </c>
      <c r="V52" s="199">
        <v>0</v>
      </c>
      <c r="W52" s="703">
        <v>0</v>
      </c>
      <c r="X52" s="703">
        <v>0</v>
      </c>
      <c r="Y52" s="207">
        <v>49838</v>
      </c>
      <c r="Z52" s="208">
        <v>4</v>
      </c>
      <c r="AA52" s="208">
        <v>0</v>
      </c>
      <c r="AB52" s="208">
        <v>0</v>
      </c>
      <c r="AC52" s="208">
        <v>53111</v>
      </c>
      <c r="AD52" s="208">
        <v>2</v>
      </c>
      <c r="AE52" s="208">
        <v>18000</v>
      </c>
      <c r="AF52" s="209">
        <v>10</v>
      </c>
      <c r="AG52" s="207">
        <v>0</v>
      </c>
      <c r="AH52" s="208">
        <v>0</v>
      </c>
      <c r="AI52" s="208">
        <v>360035</v>
      </c>
      <c r="AJ52" s="208">
        <v>5</v>
      </c>
      <c r="AK52" s="207">
        <v>0</v>
      </c>
      <c r="AL52" s="208">
        <v>0</v>
      </c>
    </row>
    <row r="53" spans="1:38" s="198" customFormat="1" ht="20.100000000000001" customHeight="1" x14ac:dyDescent="0.2">
      <c r="A53" s="213" t="s">
        <v>249</v>
      </c>
      <c r="B53" s="198" t="s">
        <v>450</v>
      </c>
      <c r="C53" s="573" t="s">
        <v>127</v>
      </c>
      <c r="D53" s="222">
        <v>427</v>
      </c>
      <c r="E53" s="222">
        <v>330</v>
      </c>
      <c r="F53" s="222">
        <v>330</v>
      </c>
      <c r="G53" s="199">
        <v>479060</v>
      </c>
      <c r="H53" s="199">
        <v>330</v>
      </c>
      <c r="I53" s="199">
        <v>0</v>
      </c>
      <c r="J53" s="199">
        <v>0</v>
      </c>
      <c r="K53" s="199">
        <v>111292</v>
      </c>
      <c r="L53" s="199">
        <v>6</v>
      </c>
      <c r="M53" s="199">
        <v>306850</v>
      </c>
      <c r="N53" s="199">
        <v>16</v>
      </c>
      <c r="O53" s="207">
        <v>21052068</v>
      </c>
      <c r="P53" s="208">
        <v>312</v>
      </c>
      <c r="Q53" s="208">
        <v>0</v>
      </c>
      <c r="R53" s="208">
        <v>0</v>
      </c>
      <c r="S53" s="208">
        <v>216130</v>
      </c>
      <c r="T53" s="209">
        <v>7</v>
      </c>
      <c r="U53" s="199">
        <v>0</v>
      </c>
      <c r="V53" s="199">
        <v>0</v>
      </c>
      <c r="W53" s="703">
        <v>0</v>
      </c>
      <c r="X53" s="703">
        <v>0</v>
      </c>
      <c r="Y53" s="207">
        <v>27165</v>
      </c>
      <c r="Z53" s="208">
        <v>95</v>
      </c>
      <c r="AA53" s="208">
        <v>232862</v>
      </c>
      <c r="AB53" s="208">
        <v>4</v>
      </c>
      <c r="AC53" s="208">
        <v>0</v>
      </c>
      <c r="AD53" s="208">
        <v>0</v>
      </c>
      <c r="AE53" s="208">
        <v>49967</v>
      </c>
      <c r="AF53" s="209">
        <v>1</v>
      </c>
      <c r="AG53" s="207">
        <v>0</v>
      </c>
      <c r="AH53" s="208">
        <v>0</v>
      </c>
      <c r="AI53" s="208">
        <v>1135059</v>
      </c>
      <c r="AJ53" s="208">
        <v>15</v>
      </c>
      <c r="AK53" s="207">
        <v>0</v>
      </c>
      <c r="AL53" s="208">
        <v>0</v>
      </c>
    </row>
    <row r="54" spans="1:38" s="198" customFormat="1" ht="20.100000000000001" customHeight="1" x14ac:dyDescent="0.2">
      <c r="A54" s="213" t="s">
        <v>263</v>
      </c>
      <c r="B54" s="198" t="s">
        <v>451</v>
      </c>
      <c r="C54" s="573" t="s">
        <v>127</v>
      </c>
      <c r="D54" s="222">
        <v>334</v>
      </c>
      <c r="E54" s="222">
        <v>296</v>
      </c>
      <c r="F54" s="222">
        <v>296</v>
      </c>
      <c r="G54" s="199">
        <v>3325987</v>
      </c>
      <c r="H54" s="199">
        <v>270</v>
      </c>
      <c r="I54" s="199">
        <v>382620</v>
      </c>
      <c r="J54" s="199">
        <v>12</v>
      </c>
      <c r="K54" s="199">
        <v>1274000</v>
      </c>
      <c r="L54" s="199">
        <v>91</v>
      </c>
      <c r="M54" s="199">
        <v>179457</v>
      </c>
      <c r="N54" s="199">
        <v>9</v>
      </c>
      <c r="O54" s="207">
        <v>14944007</v>
      </c>
      <c r="P54" s="208">
        <v>243</v>
      </c>
      <c r="Q54" s="208">
        <v>0</v>
      </c>
      <c r="R54" s="208">
        <v>0</v>
      </c>
      <c r="S54" s="208">
        <v>150079</v>
      </c>
      <c r="T54" s="209">
        <v>8</v>
      </c>
      <c r="U54" s="199">
        <v>0</v>
      </c>
      <c r="V54" s="199">
        <v>0</v>
      </c>
      <c r="W54" s="703">
        <v>0</v>
      </c>
      <c r="X54" s="703">
        <v>0</v>
      </c>
      <c r="Y54" s="207">
        <v>118946</v>
      </c>
      <c r="Z54" s="208">
        <v>15</v>
      </c>
      <c r="AA54" s="208">
        <v>114406</v>
      </c>
      <c r="AB54" s="208">
        <v>1</v>
      </c>
      <c r="AC54" s="208">
        <v>70000</v>
      </c>
      <c r="AD54" s="208">
        <v>5</v>
      </c>
      <c r="AE54" s="208">
        <v>1000</v>
      </c>
      <c r="AF54" s="209">
        <v>1</v>
      </c>
      <c r="AG54" s="207">
        <v>0</v>
      </c>
      <c r="AH54" s="208">
        <v>0</v>
      </c>
      <c r="AI54" s="208">
        <v>702704</v>
      </c>
      <c r="AJ54" s="208">
        <v>6</v>
      </c>
      <c r="AK54" s="207">
        <v>0</v>
      </c>
      <c r="AL54" s="208">
        <v>0</v>
      </c>
    </row>
    <row r="55" spans="1:38" s="198" customFormat="1" ht="20.100000000000001" customHeight="1" x14ac:dyDescent="0.2">
      <c r="A55" s="213" t="s">
        <v>263</v>
      </c>
      <c r="B55" s="198" t="s">
        <v>452</v>
      </c>
      <c r="C55" s="573" t="s">
        <v>127</v>
      </c>
      <c r="D55" s="222">
        <v>207</v>
      </c>
      <c r="E55" s="222">
        <v>201</v>
      </c>
      <c r="F55" s="222">
        <v>201</v>
      </c>
      <c r="G55" s="199">
        <v>17223900</v>
      </c>
      <c r="H55" s="199">
        <v>193</v>
      </c>
      <c r="I55" s="199">
        <v>620250</v>
      </c>
      <c r="J55" s="199">
        <v>30</v>
      </c>
      <c r="K55" s="199">
        <v>0</v>
      </c>
      <c r="L55" s="199">
        <v>0</v>
      </c>
      <c r="M55" s="199">
        <v>116661</v>
      </c>
      <c r="N55" s="199">
        <v>3</v>
      </c>
      <c r="O55" s="207">
        <v>6652927</v>
      </c>
      <c r="P55" s="208">
        <v>196</v>
      </c>
      <c r="Q55" s="208">
        <v>1316000</v>
      </c>
      <c r="R55" s="208">
        <v>94</v>
      </c>
      <c r="S55" s="208">
        <v>0</v>
      </c>
      <c r="T55" s="209">
        <v>0</v>
      </c>
      <c r="U55" s="199">
        <v>0</v>
      </c>
      <c r="V55" s="199">
        <v>0</v>
      </c>
      <c r="W55" s="703">
        <v>0</v>
      </c>
      <c r="X55" s="703">
        <v>0</v>
      </c>
      <c r="Y55" s="207">
        <v>0</v>
      </c>
      <c r="Z55" s="208">
        <v>0</v>
      </c>
      <c r="AA55" s="208">
        <v>0</v>
      </c>
      <c r="AB55" s="208">
        <v>0</v>
      </c>
      <c r="AC55" s="208">
        <v>0</v>
      </c>
      <c r="AD55" s="208">
        <v>0</v>
      </c>
      <c r="AE55" s="208">
        <v>0</v>
      </c>
      <c r="AF55" s="209">
        <v>0</v>
      </c>
      <c r="AG55" s="207">
        <v>0</v>
      </c>
      <c r="AH55" s="208">
        <v>0</v>
      </c>
      <c r="AI55" s="208">
        <v>0</v>
      </c>
      <c r="AJ55" s="208">
        <v>0</v>
      </c>
      <c r="AK55" s="207">
        <v>0</v>
      </c>
      <c r="AL55" s="208">
        <v>0</v>
      </c>
    </row>
    <row r="56" spans="1:38" s="198" customFormat="1" ht="20.100000000000001" customHeight="1" x14ac:dyDescent="0.2">
      <c r="A56" s="213" t="s">
        <v>267</v>
      </c>
      <c r="B56" s="198" t="s">
        <v>453</v>
      </c>
      <c r="C56" s="573" t="s">
        <v>127</v>
      </c>
      <c r="D56" s="222">
        <v>474</v>
      </c>
      <c r="E56" s="222">
        <v>433</v>
      </c>
      <c r="F56" s="222">
        <v>426</v>
      </c>
      <c r="G56" s="199">
        <v>1725498</v>
      </c>
      <c r="H56" s="199">
        <v>181</v>
      </c>
      <c r="I56" s="199">
        <v>0</v>
      </c>
      <c r="J56" s="199">
        <v>0</v>
      </c>
      <c r="K56" s="199">
        <v>0</v>
      </c>
      <c r="L56" s="199">
        <v>0</v>
      </c>
      <c r="M56" s="199">
        <v>451996</v>
      </c>
      <c r="N56" s="199">
        <v>32</v>
      </c>
      <c r="O56" s="207">
        <v>23217637</v>
      </c>
      <c r="P56" s="208">
        <v>380</v>
      </c>
      <c r="Q56" s="208">
        <v>0</v>
      </c>
      <c r="R56" s="208">
        <v>0</v>
      </c>
      <c r="S56" s="208">
        <v>751929</v>
      </c>
      <c r="T56" s="209">
        <v>132</v>
      </c>
      <c r="U56" s="199">
        <v>0</v>
      </c>
      <c r="V56" s="199">
        <v>0</v>
      </c>
      <c r="W56" s="703">
        <v>0</v>
      </c>
      <c r="X56" s="703">
        <v>0</v>
      </c>
      <c r="Y56" s="207">
        <v>54093</v>
      </c>
      <c r="Z56" s="208">
        <v>4</v>
      </c>
      <c r="AA56" s="208">
        <v>0</v>
      </c>
      <c r="AB56" s="208">
        <v>0</v>
      </c>
      <c r="AC56" s="208">
        <v>0</v>
      </c>
      <c r="AD56" s="208">
        <v>0</v>
      </c>
      <c r="AE56" s="208">
        <v>3250</v>
      </c>
      <c r="AF56" s="209">
        <v>2</v>
      </c>
      <c r="AG56" s="207">
        <v>0</v>
      </c>
      <c r="AH56" s="208">
        <v>0</v>
      </c>
      <c r="AI56" s="208">
        <v>0</v>
      </c>
      <c r="AJ56" s="208">
        <v>0</v>
      </c>
      <c r="AK56" s="207">
        <v>0</v>
      </c>
      <c r="AL56" s="208">
        <v>0</v>
      </c>
    </row>
    <row r="57" spans="1:38" s="198" customFormat="1" ht="20.100000000000001" customHeight="1" x14ac:dyDescent="0.2">
      <c r="A57" s="213" t="s">
        <v>267</v>
      </c>
      <c r="B57" s="198" t="s">
        <v>454</v>
      </c>
      <c r="C57" s="573" t="s">
        <v>132</v>
      </c>
      <c r="D57" s="222">
        <v>305</v>
      </c>
      <c r="E57" s="222">
        <v>249</v>
      </c>
      <c r="F57" s="222">
        <v>229</v>
      </c>
      <c r="G57" s="199">
        <v>533681</v>
      </c>
      <c r="H57" s="199">
        <v>60</v>
      </c>
      <c r="I57" s="199">
        <v>479055</v>
      </c>
      <c r="J57" s="199">
        <v>4</v>
      </c>
      <c r="K57" s="199">
        <v>0</v>
      </c>
      <c r="L57" s="199">
        <v>0</v>
      </c>
      <c r="M57" s="199">
        <v>378538</v>
      </c>
      <c r="N57" s="199">
        <v>13</v>
      </c>
      <c r="O57" s="207">
        <v>20854072</v>
      </c>
      <c r="P57" s="208">
        <v>208</v>
      </c>
      <c r="Q57" s="208">
        <v>0</v>
      </c>
      <c r="R57" s="208">
        <v>0</v>
      </c>
      <c r="S57" s="208">
        <v>74980</v>
      </c>
      <c r="T57" s="209">
        <v>1</v>
      </c>
      <c r="U57" s="199">
        <v>0</v>
      </c>
      <c r="V57" s="199">
        <v>0</v>
      </c>
      <c r="W57" s="703">
        <v>0</v>
      </c>
      <c r="X57" s="703">
        <v>0</v>
      </c>
      <c r="Y57" s="207">
        <v>97000</v>
      </c>
      <c r="Z57" s="208">
        <v>8</v>
      </c>
      <c r="AA57" s="208">
        <v>1082752</v>
      </c>
      <c r="AB57" s="208">
        <v>9</v>
      </c>
      <c r="AC57" s="208">
        <v>0</v>
      </c>
      <c r="AD57" s="208">
        <v>0</v>
      </c>
      <c r="AE57" s="208">
        <v>13000</v>
      </c>
      <c r="AF57" s="209">
        <v>4</v>
      </c>
      <c r="AG57" s="207">
        <v>0</v>
      </c>
      <c r="AH57" s="208">
        <v>0</v>
      </c>
      <c r="AI57" s="208">
        <v>307624</v>
      </c>
      <c r="AJ57" s="208">
        <v>3</v>
      </c>
      <c r="AK57" s="207">
        <v>0</v>
      </c>
      <c r="AL57" s="208">
        <v>0</v>
      </c>
    </row>
    <row r="58" spans="1:38" s="198" customFormat="1" ht="20.100000000000001" customHeight="1" x14ac:dyDescent="0.2">
      <c r="A58" s="213" t="s">
        <v>272</v>
      </c>
      <c r="B58" s="198" t="s">
        <v>455</v>
      </c>
      <c r="C58" s="573" t="s">
        <v>127</v>
      </c>
      <c r="D58" s="222">
        <v>235</v>
      </c>
      <c r="E58" s="222">
        <v>224</v>
      </c>
      <c r="F58" s="222">
        <v>214</v>
      </c>
      <c r="G58" s="199">
        <v>184750</v>
      </c>
      <c r="H58" s="199">
        <v>61</v>
      </c>
      <c r="I58" s="199">
        <v>597316</v>
      </c>
      <c r="J58" s="199">
        <v>9</v>
      </c>
      <c r="K58" s="199">
        <v>0</v>
      </c>
      <c r="L58" s="199">
        <v>0</v>
      </c>
      <c r="M58" s="199">
        <v>26518</v>
      </c>
      <c r="N58" s="199">
        <v>11</v>
      </c>
      <c r="O58" s="207">
        <v>15125234</v>
      </c>
      <c r="P58" s="208">
        <v>194</v>
      </c>
      <c r="Q58" s="208">
        <v>0</v>
      </c>
      <c r="R58" s="208">
        <v>0</v>
      </c>
      <c r="S58" s="208">
        <v>357049</v>
      </c>
      <c r="T58" s="209">
        <v>3</v>
      </c>
      <c r="U58" s="199">
        <v>0</v>
      </c>
      <c r="V58" s="199">
        <v>0</v>
      </c>
      <c r="W58" s="703">
        <v>0</v>
      </c>
      <c r="X58" s="703">
        <v>0</v>
      </c>
      <c r="Y58" s="207">
        <v>41026</v>
      </c>
      <c r="Z58" s="208">
        <v>1</v>
      </c>
      <c r="AA58" s="208">
        <v>312193</v>
      </c>
      <c r="AB58" s="208">
        <v>6</v>
      </c>
      <c r="AC58" s="208">
        <v>0</v>
      </c>
      <c r="AD58" s="208">
        <v>0</v>
      </c>
      <c r="AE58" s="208">
        <v>0</v>
      </c>
      <c r="AF58" s="209">
        <v>0</v>
      </c>
      <c r="AG58" s="207">
        <v>0</v>
      </c>
      <c r="AH58" s="208">
        <v>0</v>
      </c>
      <c r="AI58" s="208">
        <v>199998</v>
      </c>
      <c r="AJ58" s="208">
        <v>1</v>
      </c>
      <c r="AK58" s="207">
        <v>0</v>
      </c>
      <c r="AL58" s="208">
        <v>0</v>
      </c>
    </row>
    <row r="59" spans="1:38" s="198" customFormat="1" ht="20.100000000000001" customHeight="1" x14ac:dyDescent="0.2">
      <c r="A59" s="213" t="s">
        <v>276</v>
      </c>
      <c r="B59" s="198" t="s">
        <v>456</v>
      </c>
      <c r="C59" s="573" t="s">
        <v>127</v>
      </c>
      <c r="D59" s="222">
        <v>289</v>
      </c>
      <c r="E59" s="222">
        <v>284</v>
      </c>
      <c r="F59" s="222">
        <v>248</v>
      </c>
      <c r="G59" s="199">
        <v>266842</v>
      </c>
      <c r="H59" s="199">
        <v>32</v>
      </c>
      <c r="I59" s="199">
        <v>1338100</v>
      </c>
      <c r="J59" s="199">
        <v>14</v>
      </c>
      <c r="K59" s="199">
        <v>780875</v>
      </c>
      <c r="L59" s="199">
        <v>15</v>
      </c>
      <c r="M59" s="199">
        <v>275163</v>
      </c>
      <c r="N59" s="199">
        <v>22</v>
      </c>
      <c r="O59" s="207">
        <v>17437557</v>
      </c>
      <c r="P59" s="208">
        <v>230</v>
      </c>
      <c r="Q59" s="208">
        <v>0</v>
      </c>
      <c r="R59" s="208">
        <v>0</v>
      </c>
      <c r="S59" s="208">
        <v>65000</v>
      </c>
      <c r="T59" s="209">
        <v>1</v>
      </c>
      <c r="U59" s="199">
        <v>0</v>
      </c>
      <c r="V59" s="199">
        <v>0</v>
      </c>
      <c r="W59" s="703">
        <v>0</v>
      </c>
      <c r="X59" s="703">
        <v>0</v>
      </c>
      <c r="Y59" s="207">
        <v>11413</v>
      </c>
      <c r="Z59" s="208">
        <v>1</v>
      </c>
      <c r="AA59" s="208">
        <v>1213530</v>
      </c>
      <c r="AB59" s="208">
        <v>16</v>
      </c>
      <c r="AC59" s="208">
        <v>153272</v>
      </c>
      <c r="AD59" s="208">
        <v>3</v>
      </c>
      <c r="AE59" s="208">
        <v>56400</v>
      </c>
      <c r="AF59" s="209">
        <v>6</v>
      </c>
      <c r="AG59" s="207">
        <v>0</v>
      </c>
      <c r="AH59" s="208">
        <v>0</v>
      </c>
      <c r="AI59" s="208">
        <v>152020</v>
      </c>
      <c r="AJ59" s="208">
        <v>2</v>
      </c>
      <c r="AK59" s="207">
        <v>0</v>
      </c>
      <c r="AL59" s="208">
        <v>0</v>
      </c>
    </row>
    <row r="60" spans="1:38" s="198" customFormat="1" ht="20.100000000000001" customHeight="1" x14ac:dyDescent="0.2">
      <c r="A60" s="213" t="s">
        <v>279</v>
      </c>
      <c r="B60" s="198" t="s">
        <v>457</v>
      </c>
      <c r="C60" s="573" t="s">
        <v>283</v>
      </c>
      <c r="D60" s="222">
        <v>582</v>
      </c>
      <c r="E60" s="222">
        <v>434</v>
      </c>
      <c r="F60" s="222">
        <v>434</v>
      </c>
      <c r="G60" s="199">
        <v>643222</v>
      </c>
      <c r="H60" s="199">
        <v>141</v>
      </c>
      <c r="I60" s="199">
        <v>280000</v>
      </c>
      <c r="J60" s="199">
        <v>280</v>
      </c>
      <c r="K60" s="199">
        <v>0</v>
      </c>
      <c r="L60" s="199">
        <v>0</v>
      </c>
      <c r="M60" s="199">
        <v>1083257</v>
      </c>
      <c r="N60" s="199">
        <v>42</v>
      </c>
      <c r="O60" s="207">
        <v>33206608</v>
      </c>
      <c r="P60" s="208">
        <v>405</v>
      </c>
      <c r="Q60" s="208">
        <v>0</v>
      </c>
      <c r="R60" s="208">
        <v>0</v>
      </c>
      <c r="S60" s="208">
        <v>136497</v>
      </c>
      <c r="T60" s="209">
        <v>5</v>
      </c>
      <c r="U60" s="199">
        <v>0</v>
      </c>
      <c r="V60" s="199">
        <v>0</v>
      </c>
      <c r="W60" s="703">
        <v>0</v>
      </c>
      <c r="X60" s="703">
        <v>0</v>
      </c>
      <c r="Y60" s="207">
        <v>35500</v>
      </c>
      <c r="Z60" s="208">
        <v>12</v>
      </c>
      <c r="AA60" s="208">
        <v>0</v>
      </c>
      <c r="AB60" s="208">
        <v>0</v>
      </c>
      <c r="AC60" s="208">
        <v>0</v>
      </c>
      <c r="AD60" s="208">
        <v>0</v>
      </c>
      <c r="AE60" s="208">
        <v>0</v>
      </c>
      <c r="AF60" s="209">
        <v>0</v>
      </c>
      <c r="AG60" s="207">
        <v>0</v>
      </c>
      <c r="AH60" s="208">
        <v>0</v>
      </c>
      <c r="AI60" s="208">
        <v>910384</v>
      </c>
      <c r="AJ60" s="208">
        <v>12</v>
      </c>
      <c r="AK60" s="207">
        <v>0</v>
      </c>
      <c r="AL60" s="208">
        <v>0</v>
      </c>
    </row>
    <row r="61" spans="1:38" s="198" customFormat="1" ht="20.100000000000001" customHeight="1" x14ac:dyDescent="0.2">
      <c r="A61" s="213" t="s">
        <v>279</v>
      </c>
      <c r="B61" s="198" t="s">
        <v>458</v>
      </c>
      <c r="C61" s="573" t="s">
        <v>132</v>
      </c>
      <c r="D61" s="222">
        <v>627</v>
      </c>
      <c r="E61" s="222">
        <v>391</v>
      </c>
      <c r="F61" s="222">
        <v>0</v>
      </c>
      <c r="G61" s="199">
        <v>0</v>
      </c>
      <c r="H61" s="199">
        <v>0</v>
      </c>
      <c r="I61" s="199">
        <v>0</v>
      </c>
      <c r="J61" s="199">
        <v>0</v>
      </c>
      <c r="K61" s="199">
        <v>0</v>
      </c>
      <c r="L61" s="199">
        <v>0</v>
      </c>
      <c r="M61" s="199">
        <v>0</v>
      </c>
      <c r="N61" s="199">
        <v>0</v>
      </c>
      <c r="O61" s="207">
        <v>0</v>
      </c>
      <c r="P61" s="208">
        <v>0</v>
      </c>
      <c r="Q61" s="208">
        <v>0</v>
      </c>
      <c r="R61" s="208">
        <v>0</v>
      </c>
      <c r="S61" s="208">
        <v>0</v>
      </c>
      <c r="T61" s="209">
        <v>0</v>
      </c>
      <c r="U61" s="199">
        <v>0</v>
      </c>
      <c r="V61" s="199">
        <v>0</v>
      </c>
      <c r="W61" s="703">
        <v>0</v>
      </c>
      <c r="X61" s="703">
        <v>0</v>
      </c>
      <c r="Y61" s="207">
        <v>2660000</v>
      </c>
      <c r="Z61" s="208">
        <v>139</v>
      </c>
      <c r="AA61" s="208">
        <v>5401233</v>
      </c>
      <c r="AB61" s="208">
        <v>57</v>
      </c>
      <c r="AC61" s="208">
        <v>0</v>
      </c>
      <c r="AD61" s="208">
        <v>0</v>
      </c>
      <c r="AE61" s="208">
        <v>0</v>
      </c>
      <c r="AF61" s="209">
        <v>0</v>
      </c>
      <c r="AG61" s="207">
        <v>27786596</v>
      </c>
      <c r="AH61" s="208">
        <v>321</v>
      </c>
      <c r="AI61" s="208">
        <v>3039315</v>
      </c>
      <c r="AJ61" s="208">
        <v>68</v>
      </c>
      <c r="AK61" s="207">
        <v>67329</v>
      </c>
      <c r="AL61" s="208">
        <v>25</v>
      </c>
    </row>
    <row r="62" spans="1:38" s="198" customFormat="1" ht="20.100000000000001" customHeight="1" x14ac:dyDescent="0.2">
      <c r="A62" s="213" t="s">
        <v>279</v>
      </c>
      <c r="B62" s="198" t="s">
        <v>459</v>
      </c>
      <c r="C62" s="573" t="s">
        <v>283</v>
      </c>
      <c r="D62" s="222">
        <v>331</v>
      </c>
      <c r="E62" s="222">
        <v>271</v>
      </c>
      <c r="F62" s="222">
        <v>271</v>
      </c>
      <c r="G62" s="199">
        <v>810000</v>
      </c>
      <c r="H62" s="199">
        <v>73</v>
      </c>
      <c r="I62" s="199">
        <v>0</v>
      </c>
      <c r="J62" s="199">
        <v>0</v>
      </c>
      <c r="K62" s="199">
        <v>0</v>
      </c>
      <c r="L62" s="199">
        <v>0</v>
      </c>
      <c r="M62" s="199">
        <v>728600</v>
      </c>
      <c r="N62" s="199">
        <v>82</v>
      </c>
      <c r="O62" s="207">
        <v>15617378</v>
      </c>
      <c r="P62" s="208">
        <v>246</v>
      </c>
      <c r="Q62" s="208">
        <v>0</v>
      </c>
      <c r="R62" s="208">
        <v>0</v>
      </c>
      <c r="S62" s="208">
        <v>1486666</v>
      </c>
      <c r="T62" s="209">
        <v>25</v>
      </c>
      <c r="U62" s="199">
        <v>0</v>
      </c>
      <c r="V62" s="199">
        <v>0</v>
      </c>
      <c r="W62" s="703">
        <v>0</v>
      </c>
      <c r="X62" s="703">
        <v>0</v>
      </c>
      <c r="Y62" s="207">
        <v>0</v>
      </c>
      <c r="Z62" s="208">
        <v>0</v>
      </c>
      <c r="AA62" s="208">
        <v>0</v>
      </c>
      <c r="AB62" s="208">
        <v>0</v>
      </c>
      <c r="AC62" s="208">
        <v>0</v>
      </c>
      <c r="AD62" s="208">
        <v>0</v>
      </c>
      <c r="AE62" s="208">
        <v>0</v>
      </c>
      <c r="AF62" s="209">
        <v>0</v>
      </c>
      <c r="AG62" s="207">
        <v>0</v>
      </c>
      <c r="AH62" s="208">
        <v>0</v>
      </c>
      <c r="AI62" s="208">
        <v>0</v>
      </c>
      <c r="AJ62" s="208">
        <v>0</v>
      </c>
      <c r="AK62" s="207">
        <v>0</v>
      </c>
      <c r="AL62" s="208">
        <v>0</v>
      </c>
    </row>
    <row r="63" spans="1:38" s="198" customFormat="1" ht="20.100000000000001" customHeight="1" x14ac:dyDescent="0.2">
      <c r="A63" s="213" t="s">
        <v>288</v>
      </c>
      <c r="B63" s="198" t="s">
        <v>460</v>
      </c>
      <c r="C63" s="573" t="s">
        <v>127</v>
      </c>
      <c r="D63" s="222">
        <v>311</v>
      </c>
      <c r="E63" s="222">
        <v>319</v>
      </c>
      <c r="F63" s="222">
        <v>319</v>
      </c>
      <c r="G63" s="199">
        <v>498559</v>
      </c>
      <c r="H63" s="199">
        <v>49</v>
      </c>
      <c r="I63" s="199">
        <v>1844065</v>
      </c>
      <c r="J63" s="199">
        <v>28</v>
      </c>
      <c r="K63" s="199">
        <v>0</v>
      </c>
      <c r="L63" s="199">
        <v>0</v>
      </c>
      <c r="M63" s="199">
        <v>9600</v>
      </c>
      <c r="N63" s="199">
        <v>4</v>
      </c>
      <c r="O63" s="207">
        <v>24009285</v>
      </c>
      <c r="P63" s="208">
        <v>256</v>
      </c>
      <c r="Q63" s="208">
        <v>0</v>
      </c>
      <c r="R63" s="208">
        <v>0</v>
      </c>
      <c r="S63" s="208">
        <v>100615</v>
      </c>
      <c r="T63" s="209">
        <v>2</v>
      </c>
      <c r="U63" s="199">
        <v>68009</v>
      </c>
      <c r="V63" s="199">
        <v>32</v>
      </c>
      <c r="W63" s="703">
        <v>0</v>
      </c>
      <c r="X63" s="703">
        <v>0</v>
      </c>
      <c r="Y63" s="207">
        <v>0</v>
      </c>
      <c r="Z63" s="208">
        <v>0</v>
      </c>
      <c r="AA63" s="208">
        <v>0</v>
      </c>
      <c r="AB63" s="208">
        <v>0</v>
      </c>
      <c r="AC63" s="208">
        <v>0</v>
      </c>
      <c r="AD63" s="208">
        <v>0</v>
      </c>
      <c r="AE63" s="208">
        <v>0</v>
      </c>
      <c r="AF63" s="209">
        <v>0</v>
      </c>
      <c r="AG63" s="207">
        <v>0</v>
      </c>
      <c r="AH63" s="208">
        <v>0</v>
      </c>
      <c r="AI63" s="208">
        <v>0</v>
      </c>
      <c r="AJ63" s="208">
        <v>0</v>
      </c>
      <c r="AK63" s="207">
        <v>0</v>
      </c>
      <c r="AL63" s="208">
        <v>0</v>
      </c>
    </row>
    <row r="64" spans="1:38" s="198" customFormat="1" ht="20.100000000000001" customHeight="1" x14ac:dyDescent="0.2">
      <c r="A64" s="213" t="s">
        <v>291</v>
      </c>
      <c r="B64" s="198" t="s">
        <v>880</v>
      </c>
      <c r="C64" s="573" t="s">
        <v>132</v>
      </c>
      <c r="D64" s="222">
        <v>0</v>
      </c>
      <c r="E64" s="222">
        <v>0</v>
      </c>
      <c r="F64" s="222">
        <v>0</v>
      </c>
      <c r="G64" s="199">
        <v>0</v>
      </c>
      <c r="H64" s="199">
        <v>0</v>
      </c>
      <c r="I64" s="199">
        <v>0</v>
      </c>
      <c r="J64" s="199">
        <v>0</v>
      </c>
      <c r="K64" s="199">
        <v>0</v>
      </c>
      <c r="L64" s="199">
        <v>0</v>
      </c>
      <c r="M64" s="199">
        <v>0</v>
      </c>
      <c r="N64" s="199">
        <v>0</v>
      </c>
      <c r="O64" s="207">
        <v>0</v>
      </c>
      <c r="P64" s="208">
        <v>0</v>
      </c>
      <c r="Q64" s="208">
        <v>0</v>
      </c>
      <c r="R64" s="208">
        <v>0</v>
      </c>
      <c r="S64" s="208">
        <v>0</v>
      </c>
      <c r="T64" s="209">
        <v>0</v>
      </c>
      <c r="U64" s="199">
        <v>0</v>
      </c>
      <c r="V64" s="199">
        <v>0</v>
      </c>
      <c r="W64" s="703">
        <v>0</v>
      </c>
      <c r="X64" s="703">
        <v>0</v>
      </c>
      <c r="Y64" s="207">
        <v>0</v>
      </c>
      <c r="Z64" s="208">
        <v>0</v>
      </c>
      <c r="AA64" s="208">
        <v>0</v>
      </c>
      <c r="AB64" s="208">
        <v>0</v>
      </c>
      <c r="AC64" s="208">
        <v>0</v>
      </c>
      <c r="AD64" s="208">
        <v>0</v>
      </c>
      <c r="AE64" s="208">
        <v>0</v>
      </c>
      <c r="AF64" s="209">
        <v>0</v>
      </c>
      <c r="AG64" s="207">
        <v>0</v>
      </c>
      <c r="AH64" s="208">
        <v>0</v>
      </c>
      <c r="AI64" s="208">
        <v>0</v>
      </c>
      <c r="AJ64" s="208">
        <v>0</v>
      </c>
      <c r="AK64" s="207">
        <v>0</v>
      </c>
      <c r="AL64" s="208">
        <v>0</v>
      </c>
    </row>
    <row r="65" spans="1:38" s="198" customFormat="1" ht="20.100000000000001" customHeight="1" x14ac:dyDescent="0.2">
      <c r="A65" s="213" t="s">
        <v>291</v>
      </c>
      <c r="B65" s="198" t="s">
        <v>462</v>
      </c>
      <c r="C65" s="573" t="s">
        <v>132</v>
      </c>
      <c r="D65" s="222">
        <v>267</v>
      </c>
      <c r="E65" s="222">
        <v>258</v>
      </c>
      <c r="F65" s="222">
        <v>256</v>
      </c>
      <c r="G65" s="199">
        <v>700507</v>
      </c>
      <c r="H65" s="199">
        <v>102</v>
      </c>
      <c r="I65" s="199">
        <v>10540826</v>
      </c>
      <c r="J65" s="199">
        <v>238</v>
      </c>
      <c r="K65" s="199">
        <v>266880</v>
      </c>
      <c r="L65" s="199">
        <v>13</v>
      </c>
      <c r="M65" s="199">
        <v>74227</v>
      </c>
      <c r="N65" s="199">
        <v>16</v>
      </c>
      <c r="O65" s="207">
        <v>13749799</v>
      </c>
      <c r="P65" s="208">
        <v>252</v>
      </c>
      <c r="Q65" s="208">
        <v>0</v>
      </c>
      <c r="R65" s="208">
        <v>0</v>
      </c>
      <c r="S65" s="208">
        <v>0</v>
      </c>
      <c r="T65" s="209">
        <v>0</v>
      </c>
      <c r="U65" s="199">
        <v>258537</v>
      </c>
      <c r="V65" s="199">
        <v>53</v>
      </c>
      <c r="W65" s="703">
        <v>0</v>
      </c>
      <c r="X65" s="703">
        <v>0</v>
      </c>
      <c r="Y65" s="207">
        <v>52190</v>
      </c>
      <c r="Z65" s="208">
        <v>4</v>
      </c>
      <c r="AA65" s="208">
        <v>250635</v>
      </c>
      <c r="AB65" s="208">
        <v>4</v>
      </c>
      <c r="AC65" s="208">
        <v>0</v>
      </c>
      <c r="AD65" s="208">
        <v>0</v>
      </c>
      <c r="AE65" s="208">
        <v>0</v>
      </c>
      <c r="AF65" s="209">
        <v>0</v>
      </c>
      <c r="AG65" s="207">
        <v>0</v>
      </c>
      <c r="AH65" s="208">
        <v>0</v>
      </c>
      <c r="AI65" s="208">
        <v>330358</v>
      </c>
      <c r="AJ65" s="208">
        <v>2</v>
      </c>
      <c r="AK65" s="207">
        <v>0</v>
      </c>
      <c r="AL65" s="208">
        <v>0</v>
      </c>
    </row>
    <row r="66" spans="1:38" s="198" customFormat="1" ht="20.100000000000001" customHeight="1" x14ac:dyDescent="0.2">
      <c r="A66" s="213" t="s">
        <v>291</v>
      </c>
      <c r="B66" s="198" t="s">
        <v>464</v>
      </c>
      <c r="C66" s="573" t="s">
        <v>127</v>
      </c>
      <c r="D66" s="222">
        <v>398</v>
      </c>
      <c r="E66" s="222">
        <v>365</v>
      </c>
      <c r="F66" s="222">
        <v>365</v>
      </c>
      <c r="G66" s="199">
        <v>888100</v>
      </c>
      <c r="H66" s="199">
        <v>178</v>
      </c>
      <c r="I66" s="199">
        <v>0</v>
      </c>
      <c r="J66" s="199">
        <v>0</v>
      </c>
      <c r="K66" s="199">
        <v>17908000</v>
      </c>
      <c r="L66" s="199">
        <v>79</v>
      </c>
      <c r="M66" s="199">
        <v>932871</v>
      </c>
      <c r="N66" s="199">
        <v>77</v>
      </c>
      <c r="O66" s="207">
        <v>24342007</v>
      </c>
      <c r="P66" s="208">
        <v>351</v>
      </c>
      <c r="Q66" s="208">
        <v>0</v>
      </c>
      <c r="R66" s="208">
        <v>0</v>
      </c>
      <c r="S66" s="208">
        <v>109105</v>
      </c>
      <c r="T66" s="209">
        <v>8</v>
      </c>
      <c r="U66" s="199">
        <v>10500</v>
      </c>
      <c r="V66" s="199">
        <v>8</v>
      </c>
      <c r="W66" s="703">
        <v>0</v>
      </c>
      <c r="X66" s="703">
        <v>0</v>
      </c>
      <c r="Y66" s="207">
        <v>90105</v>
      </c>
      <c r="Z66" s="208">
        <v>14</v>
      </c>
      <c r="AA66" s="208">
        <v>0</v>
      </c>
      <c r="AB66" s="208">
        <v>0</v>
      </c>
      <c r="AC66" s="208">
        <v>0</v>
      </c>
      <c r="AD66" s="208">
        <v>0</v>
      </c>
      <c r="AE66" s="208">
        <v>0</v>
      </c>
      <c r="AF66" s="209">
        <v>0</v>
      </c>
      <c r="AG66" s="207">
        <v>0</v>
      </c>
      <c r="AH66" s="208">
        <v>0</v>
      </c>
      <c r="AI66" s="208">
        <v>0</v>
      </c>
      <c r="AJ66" s="208">
        <v>0</v>
      </c>
      <c r="AK66" s="207">
        <v>0</v>
      </c>
      <c r="AL66" s="208">
        <v>0</v>
      </c>
    </row>
    <row r="67" spans="1:38" s="198" customFormat="1" ht="20.100000000000001" customHeight="1" x14ac:dyDescent="0.2">
      <c r="A67" s="213" t="s">
        <v>300</v>
      </c>
      <c r="B67" s="198" t="s">
        <v>465</v>
      </c>
      <c r="C67" s="573" t="s">
        <v>127</v>
      </c>
      <c r="D67" s="222">
        <v>416</v>
      </c>
      <c r="E67" s="222">
        <v>345</v>
      </c>
      <c r="F67" s="222">
        <v>339</v>
      </c>
      <c r="G67" s="199">
        <v>1155952</v>
      </c>
      <c r="H67" s="199">
        <v>149</v>
      </c>
      <c r="I67" s="199">
        <v>0</v>
      </c>
      <c r="J67" s="199">
        <v>0</v>
      </c>
      <c r="K67" s="199">
        <v>180500</v>
      </c>
      <c r="L67" s="199">
        <v>118</v>
      </c>
      <c r="M67" s="199">
        <v>103829</v>
      </c>
      <c r="N67" s="199">
        <v>17</v>
      </c>
      <c r="O67" s="207">
        <v>16545854</v>
      </c>
      <c r="P67" s="208">
        <v>313</v>
      </c>
      <c r="Q67" s="208">
        <v>22673</v>
      </c>
      <c r="R67" s="208">
        <v>1</v>
      </c>
      <c r="S67" s="208">
        <v>108491</v>
      </c>
      <c r="T67" s="209">
        <v>3</v>
      </c>
      <c r="U67" s="199">
        <v>0</v>
      </c>
      <c r="V67" s="199">
        <v>0</v>
      </c>
      <c r="W67" s="703">
        <v>6000</v>
      </c>
      <c r="X67" s="703">
        <v>2</v>
      </c>
      <c r="Y67" s="207">
        <v>77853</v>
      </c>
      <c r="Z67" s="208">
        <v>6</v>
      </c>
      <c r="AA67" s="208">
        <v>0</v>
      </c>
      <c r="AB67" s="208">
        <v>0</v>
      </c>
      <c r="AC67" s="208">
        <v>0</v>
      </c>
      <c r="AD67" s="208">
        <v>0</v>
      </c>
      <c r="AE67" s="208">
        <v>2500</v>
      </c>
      <c r="AF67" s="209">
        <v>1</v>
      </c>
      <c r="AG67" s="207">
        <v>0</v>
      </c>
      <c r="AH67" s="208">
        <v>0</v>
      </c>
      <c r="AI67" s="208">
        <v>93000</v>
      </c>
      <c r="AJ67" s="208">
        <v>2</v>
      </c>
      <c r="AK67" s="207">
        <v>0</v>
      </c>
      <c r="AL67" s="208">
        <v>0</v>
      </c>
    </row>
    <row r="68" spans="1:38" s="198" customFormat="1" ht="20.100000000000001" customHeight="1" x14ac:dyDescent="0.2">
      <c r="A68" s="213" t="s">
        <v>300</v>
      </c>
      <c r="B68" s="198" t="s">
        <v>881</v>
      </c>
      <c r="C68" s="573" t="s">
        <v>127</v>
      </c>
      <c r="D68" s="222">
        <v>40</v>
      </c>
      <c r="E68" s="222">
        <v>39</v>
      </c>
      <c r="F68" s="222">
        <v>38</v>
      </c>
      <c r="G68" s="199">
        <v>186820</v>
      </c>
      <c r="H68" s="199">
        <v>27</v>
      </c>
      <c r="I68" s="199">
        <v>0</v>
      </c>
      <c r="J68" s="199">
        <v>0</v>
      </c>
      <c r="K68" s="199">
        <v>19933</v>
      </c>
      <c r="L68" s="199">
        <v>38</v>
      </c>
      <c r="M68" s="199">
        <v>3500</v>
      </c>
      <c r="N68" s="199">
        <v>1</v>
      </c>
      <c r="O68" s="207">
        <v>1851426</v>
      </c>
      <c r="P68" s="208">
        <v>33</v>
      </c>
      <c r="Q68" s="208">
        <v>0</v>
      </c>
      <c r="R68" s="208">
        <v>0</v>
      </c>
      <c r="S68" s="208">
        <v>0</v>
      </c>
      <c r="T68" s="209">
        <v>0</v>
      </c>
      <c r="U68" s="199">
        <v>0</v>
      </c>
      <c r="V68" s="199">
        <v>0</v>
      </c>
      <c r="W68" s="703">
        <v>0</v>
      </c>
      <c r="X68" s="703">
        <v>0</v>
      </c>
      <c r="Y68" s="207">
        <v>39124</v>
      </c>
      <c r="Z68" s="208">
        <v>1</v>
      </c>
      <c r="AA68" s="208">
        <v>0</v>
      </c>
      <c r="AB68" s="208">
        <v>0</v>
      </c>
      <c r="AC68" s="208">
        <v>0</v>
      </c>
      <c r="AD68" s="208">
        <v>0</v>
      </c>
      <c r="AE68" s="208">
        <v>0</v>
      </c>
      <c r="AF68" s="209">
        <v>0</v>
      </c>
      <c r="AG68" s="207">
        <v>0</v>
      </c>
      <c r="AH68" s="208">
        <v>0</v>
      </c>
      <c r="AI68" s="208">
        <v>0</v>
      </c>
      <c r="AJ68" s="208">
        <v>0</v>
      </c>
      <c r="AK68" s="207">
        <v>0</v>
      </c>
      <c r="AL68" s="208">
        <v>0</v>
      </c>
    </row>
    <row r="69" spans="1:38" s="198" customFormat="1" ht="20.100000000000001" customHeight="1" x14ac:dyDescent="0.2">
      <c r="A69" s="213" t="s">
        <v>300</v>
      </c>
      <c r="B69" s="198" t="s">
        <v>467</v>
      </c>
      <c r="C69" s="573" t="s">
        <v>127</v>
      </c>
      <c r="D69" s="222">
        <v>423</v>
      </c>
      <c r="E69" s="222">
        <v>340</v>
      </c>
      <c r="F69" s="222">
        <v>340</v>
      </c>
      <c r="G69" s="199">
        <v>999070</v>
      </c>
      <c r="H69" s="199">
        <v>208</v>
      </c>
      <c r="I69" s="199">
        <v>0</v>
      </c>
      <c r="J69" s="199">
        <v>0</v>
      </c>
      <c r="K69" s="199">
        <v>0</v>
      </c>
      <c r="L69" s="199">
        <v>0</v>
      </c>
      <c r="M69" s="199">
        <v>20656</v>
      </c>
      <c r="N69" s="199">
        <v>8</v>
      </c>
      <c r="O69" s="207">
        <v>15518770</v>
      </c>
      <c r="P69" s="208">
        <v>283</v>
      </c>
      <c r="Q69" s="208">
        <v>149115</v>
      </c>
      <c r="R69" s="208">
        <v>4</v>
      </c>
      <c r="S69" s="208">
        <v>207128</v>
      </c>
      <c r="T69" s="209">
        <v>4</v>
      </c>
      <c r="U69" s="199">
        <v>0</v>
      </c>
      <c r="V69" s="199">
        <v>0</v>
      </c>
      <c r="W69" s="703">
        <v>0</v>
      </c>
      <c r="X69" s="703">
        <v>0</v>
      </c>
      <c r="Y69" s="207">
        <v>35985</v>
      </c>
      <c r="Z69" s="208">
        <v>22</v>
      </c>
      <c r="AA69" s="208">
        <v>0</v>
      </c>
      <c r="AB69" s="208">
        <v>0</v>
      </c>
      <c r="AC69" s="208">
        <v>0</v>
      </c>
      <c r="AD69" s="208">
        <v>0</v>
      </c>
      <c r="AE69" s="208">
        <v>0</v>
      </c>
      <c r="AF69" s="209">
        <v>0</v>
      </c>
      <c r="AG69" s="207">
        <v>0</v>
      </c>
      <c r="AH69" s="208">
        <v>0</v>
      </c>
      <c r="AI69" s="208">
        <v>0</v>
      </c>
      <c r="AJ69" s="208">
        <v>0</v>
      </c>
      <c r="AK69" s="207">
        <v>0</v>
      </c>
      <c r="AL69" s="208">
        <v>0</v>
      </c>
    </row>
    <row r="70" spans="1:38" s="198" customFormat="1" ht="20.100000000000001" customHeight="1" x14ac:dyDescent="0.2">
      <c r="A70" s="213" t="s">
        <v>300</v>
      </c>
      <c r="B70" s="198" t="s">
        <v>468</v>
      </c>
      <c r="C70" s="573" t="s">
        <v>127</v>
      </c>
      <c r="D70" s="222">
        <v>425</v>
      </c>
      <c r="E70" s="222">
        <v>372</v>
      </c>
      <c r="F70" s="222">
        <v>364</v>
      </c>
      <c r="G70" s="199">
        <v>323555</v>
      </c>
      <c r="H70" s="199">
        <v>24</v>
      </c>
      <c r="I70" s="199">
        <v>629941</v>
      </c>
      <c r="J70" s="199">
        <v>20</v>
      </c>
      <c r="K70" s="199">
        <v>1814750</v>
      </c>
      <c r="L70" s="199">
        <v>222</v>
      </c>
      <c r="M70" s="199">
        <v>294220</v>
      </c>
      <c r="N70" s="199">
        <v>70</v>
      </c>
      <c r="O70" s="207">
        <v>17367250</v>
      </c>
      <c r="P70" s="208">
        <v>334</v>
      </c>
      <c r="Q70" s="208">
        <v>6000</v>
      </c>
      <c r="R70" s="208">
        <v>1</v>
      </c>
      <c r="S70" s="208">
        <v>0</v>
      </c>
      <c r="T70" s="209">
        <v>0</v>
      </c>
      <c r="U70" s="199">
        <v>3135</v>
      </c>
      <c r="V70" s="199">
        <v>1</v>
      </c>
      <c r="W70" s="703">
        <v>0</v>
      </c>
      <c r="X70" s="703">
        <v>0</v>
      </c>
      <c r="Y70" s="207">
        <v>2750</v>
      </c>
      <c r="Z70" s="208">
        <v>2</v>
      </c>
      <c r="AA70" s="208">
        <v>0</v>
      </c>
      <c r="AB70" s="208">
        <v>0</v>
      </c>
      <c r="AC70" s="208">
        <v>5874</v>
      </c>
      <c r="AD70" s="208">
        <v>1</v>
      </c>
      <c r="AE70" s="208">
        <v>0</v>
      </c>
      <c r="AF70" s="209">
        <v>0</v>
      </c>
      <c r="AG70" s="207">
        <v>0</v>
      </c>
      <c r="AH70" s="208">
        <v>0</v>
      </c>
      <c r="AI70" s="208">
        <v>363760</v>
      </c>
      <c r="AJ70" s="208">
        <v>4</v>
      </c>
      <c r="AK70" s="207">
        <v>0</v>
      </c>
      <c r="AL70" s="208">
        <v>0</v>
      </c>
    </row>
    <row r="71" spans="1:38" s="198" customFormat="1" ht="20.100000000000001" customHeight="1" x14ac:dyDescent="0.2">
      <c r="A71" s="213" t="s">
        <v>309</v>
      </c>
      <c r="B71" s="198" t="s">
        <v>469</v>
      </c>
      <c r="C71" s="573" t="s">
        <v>132</v>
      </c>
      <c r="D71" s="222">
        <v>401</v>
      </c>
      <c r="E71" s="222">
        <v>376</v>
      </c>
      <c r="F71" s="222">
        <v>356</v>
      </c>
      <c r="G71" s="199">
        <v>14150</v>
      </c>
      <c r="H71" s="199">
        <v>30</v>
      </c>
      <c r="I71" s="199">
        <v>5204979</v>
      </c>
      <c r="J71" s="199">
        <v>180</v>
      </c>
      <c r="K71" s="199">
        <v>196000</v>
      </c>
      <c r="L71" s="199">
        <v>7</v>
      </c>
      <c r="M71" s="199">
        <v>49494</v>
      </c>
      <c r="N71" s="199">
        <v>5</v>
      </c>
      <c r="O71" s="207">
        <v>37422759</v>
      </c>
      <c r="P71" s="208">
        <v>348</v>
      </c>
      <c r="Q71" s="208">
        <v>0</v>
      </c>
      <c r="R71" s="208">
        <v>0</v>
      </c>
      <c r="S71" s="208">
        <v>214943</v>
      </c>
      <c r="T71" s="209">
        <v>3</v>
      </c>
      <c r="U71" s="199">
        <v>8946</v>
      </c>
      <c r="V71" s="199">
        <v>5</v>
      </c>
      <c r="W71" s="703">
        <v>0</v>
      </c>
      <c r="X71" s="703">
        <v>0</v>
      </c>
      <c r="Y71" s="207">
        <v>6450</v>
      </c>
      <c r="Z71" s="208">
        <v>8</v>
      </c>
      <c r="AA71" s="208">
        <v>1615581</v>
      </c>
      <c r="AB71" s="208">
        <v>16</v>
      </c>
      <c r="AC71" s="208">
        <v>28000</v>
      </c>
      <c r="AD71" s="208">
        <v>1</v>
      </c>
      <c r="AE71" s="208">
        <v>0</v>
      </c>
      <c r="AF71" s="209">
        <v>0</v>
      </c>
      <c r="AG71" s="207">
        <v>0</v>
      </c>
      <c r="AH71" s="208">
        <v>0</v>
      </c>
      <c r="AI71" s="208">
        <v>50000</v>
      </c>
      <c r="AJ71" s="208">
        <v>1</v>
      </c>
      <c r="AK71" s="207">
        <v>0</v>
      </c>
      <c r="AL71" s="208">
        <v>0</v>
      </c>
    </row>
    <row r="72" spans="1:38" s="198" customFormat="1" ht="20.100000000000001" customHeight="1" x14ac:dyDescent="0.2">
      <c r="A72" s="213" t="s">
        <v>309</v>
      </c>
      <c r="B72" s="198" t="s">
        <v>520</v>
      </c>
      <c r="C72" s="573" t="s">
        <v>127</v>
      </c>
      <c r="D72" s="222">
        <v>198</v>
      </c>
      <c r="E72" s="222">
        <v>198</v>
      </c>
      <c r="F72" s="222">
        <v>173</v>
      </c>
      <c r="G72" s="199">
        <v>4497</v>
      </c>
      <c r="H72" s="199">
        <v>6</v>
      </c>
      <c r="I72" s="199">
        <v>164250</v>
      </c>
      <c r="J72" s="199">
        <v>173</v>
      </c>
      <c r="K72" s="199">
        <v>2140</v>
      </c>
      <c r="L72" s="199">
        <v>2</v>
      </c>
      <c r="M72" s="199">
        <v>63300</v>
      </c>
      <c r="N72" s="199">
        <v>23</v>
      </c>
      <c r="O72" s="207">
        <v>9308174</v>
      </c>
      <c r="P72" s="208">
        <v>145</v>
      </c>
      <c r="Q72" s="208">
        <v>0</v>
      </c>
      <c r="R72" s="208">
        <v>0</v>
      </c>
      <c r="S72" s="208">
        <v>44000</v>
      </c>
      <c r="T72" s="209">
        <v>1</v>
      </c>
      <c r="U72" s="199">
        <v>0</v>
      </c>
      <c r="V72" s="199">
        <v>0</v>
      </c>
      <c r="W72" s="703">
        <v>0</v>
      </c>
      <c r="X72" s="703">
        <v>0</v>
      </c>
      <c r="Y72" s="207">
        <v>0</v>
      </c>
      <c r="Z72" s="208">
        <v>0</v>
      </c>
      <c r="AA72" s="208">
        <v>13500</v>
      </c>
      <c r="AB72" s="208">
        <v>23</v>
      </c>
      <c r="AC72" s="208">
        <v>3000</v>
      </c>
      <c r="AD72" s="208">
        <v>1</v>
      </c>
      <c r="AE72" s="208">
        <v>1000</v>
      </c>
      <c r="AF72" s="209">
        <v>1</v>
      </c>
      <c r="AG72" s="207">
        <v>0</v>
      </c>
      <c r="AH72" s="208">
        <v>0</v>
      </c>
      <c r="AI72" s="208">
        <v>0</v>
      </c>
      <c r="AJ72" s="208">
        <v>0</v>
      </c>
      <c r="AK72" s="207">
        <v>0</v>
      </c>
      <c r="AL72" s="208">
        <v>0</v>
      </c>
    </row>
    <row r="73" spans="1:38" s="198" customFormat="1" ht="20.100000000000001" customHeight="1" x14ac:dyDescent="0.2">
      <c r="A73" s="213" t="s">
        <v>314</v>
      </c>
      <c r="B73" s="198" t="s">
        <v>493</v>
      </c>
      <c r="C73" s="573" t="s">
        <v>127</v>
      </c>
      <c r="D73" s="222">
        <v>409</v>
      </c>
      <c r="E73" s="222">
        <v>339</v>
      </c>
      <c r="F73" s="222">
        <v>339</v>
      </c>
      <c r="G73" s="199">
        <v>0</v>
      </c>
      <c r="H73" s="199">
        <v>0</v>
      </c>
      <c r="I73" s="199">
        <v>704226</v>
      </c>
      <c r="J73" s="199">
        <v>317</v>
      </c>
      <c r="K73" s="199">
        <v>350000</v>
      </c>
      <c r="L73" s="199">
        <v>75</v>
      </c>
      <c r="M73" s="199">
        <v>178000</v>
      </c>
      <c r="N73" s="199">
        <v>27</v>
      </c>
      <c r="O73" s="207">
        <v>27046210</v>
      </c>
      <c r="P73" s="208">
        <v>339</v>
      </c>
      <c r="Q73" s="208">
        <v>0</v>
      </c>
      <c r="R73" s="208">
        <v>0</v>
      </c>
      <c r="S73" s="208">
        <v>990000</v>
      </c>
      <c r="T73" s="209">
        <v>11</v>
      </c>
      <c r="U73" s="199">
        <v>0</v>
      </c>
      <c r="V73" s="199">
        <v>0</v>
      </c>
      <c r="W73" s="703">
        <v>0</v>
      </c>
      <c r="X73" s="703">
        <v>0</v>
      </c>
      <c r="Y73" s="207">
        <v>25000</v>
      </c>
      <c r="Z73" s="208">
        <v>5</v>
      </c>
      <c r="AA73" s="208">
        <v>0</v>
      </c>
      <c r="AB73" s="208">
        <v>0</v>
      </c>
      <c r="AC73" s="208">
        <v>0</v>
      </c>
      <c r="AD73" s="208">
        <v>0</v>
      </c>
      <c r="AE73" s="208">
        <v>0</v>
      </c>
      <c r="AF73" s="209">
        <v>0</v>
      </c>
      <c r="AG73" s="207">
        <v>0</v>
      </c>
      <c r="AH73" s="208">
        <v>0</v>
      </c>
      <c r="AI73" s="208">
        <v>726697</v>
      </c>
      <c r="AJ73" s="208">
        <v>16</v>
      </c>
      <c r="AK73" s="207">
        <v>0</v>
      </c>
      <c r="AL73" s="208">
        <v>0</v>
      </c>
    </row>
    <row r="74" spans="1:38" s="198" customFormat="1" ht="20.100000000000001" customHeight="1" x14ac:dyDescent="0.2">
      <c r="A74" s="213" t="s">
        <v>317</v>
      </c>
      <c r="B74" s="198" t="s">
        <v>472</v>
      </c>
      <c r="C74" s="573" t="s">
        <v>127</v>
      </c>
      <c r="D74" s="222">
        <v>268</v>
      </c>
      <c r="E74" s="222">
        <v>234</v>
      </c>
      <c r="F74" s="222">
        <v>234</v>
      </c>
      <c r="G74" s="199">
        <v>515570</v>
      </c>
      <c r="H74" s="199">
        <v>112</v>
      </c>
      <c r="I74" s="199">
        <v>503817</v>
      </c>
      <c r="J74" s="199">
        <v>171</v>
      </c>
      <c r="K74" s="199">
        <v>774215</v>
      </c>
      <c r="L74" s="199">
        <v>154</v>
      </c>
      <c r="M74" s="199">
        <v>58290</v>
      </c>
      <c r="N74" s="199">
        <v>2</v>
      </c>
      <c r="O74" s="207">
        <v>15680342</v>
      </c>
      <c r="P74" s="208">
        <v>218</v>
      </c>
      <c r="Q74" s="208">
        <v>0</v>
      </c>
      <c r="R74" s="208">
        <v>0</v>
      </c>
      <c r="S74" s="208">
        <v>0</v>
      </c>
      <c r="T74" s="209">
        <v>0</v>
      </c>
      <c r="U74" s="199">
        <v>0</v>
      </c>
      <c r="V74" s="199">
        <v>0</v>
      </c>
      <c r="W74" s="703">
        <v>0</v>
      </c>
      <c r="X74" s="703">
        <v>0</v>
      </c>
      <c r="Y74" s="207">
        <v>61420</v>
      </c>
      <c r="Z74" s="208">
        <v>14</v>
      </c>
      <c r="AA74" s="208">
        <v>357277</v>
      </c>
      <c r="AB74" s="208">
        <v>5</v>
      </c>
      <c r="AC74" s="208">
        <v>0</v>
      </c>
      <c r="AD74" s="208">
        <v>0</v>
      </c>
      <c r="AE74" s="208">
        <v>0</v>
      </c>
      <c r="AF74" s="209">
        <v>0</v>
      </c>
      <c r="AG74" s="207">
        <v>0</v>
      </c>
      <c r="AH74" s="208">
        <v>0</v>
      </c>
      <c r="AI74" s="208">
        <v>55095</v>
      </c>
      <c r="AJ74" s="208">
        <v>1</v>
      </c>
      <c r="AK74" s="207">
        <v>0</v>
      </c>
      <c r="AL74" s="208">
        <v>0</v>
      </c>
    </row>
    <row r="75" spans="1:38" s="198" customFormat="1" ht="20.100000000000001" customHeight="1" x14ac:dyDescent="0.2">
      <c r="A75" s="213" t="s">
        <v>320</v>
      </c>
      <c r="B75" s="198" t="s">
        <v>473</v>
      </c>
      <c r="C75" s="573" t="s">
        <v>127</v>
      </c>
      <c r="D75" s="222">
        <v>186</v>
      </c>
      <c r="E75" s="222">
        <v>168</v>
      </c>
      <c r="F75" s="222">
        <v>150</v>
      </c>
      <c r="G75" s="199">
        <v>558319</v>
      </c>
      <c r="H75" s="199">
        <v>59</v>
      </c>
      <c r="I75" s="199">
        <v>601714</v>
      </c>
      <c r="J75" s="199">
        <v>7</v>
      </c>
      <c r="K75" s="199">
        <v>15240</v>
      </c>
      <c r="L75" s="199">
        <v>1</v>
      </c>
      <c r="M75" s="199">
        <v>595398</v>
      </c>
      <c r="N75" s="199">
        <v>7</v>
      </c>
      <c r="O75" s="207">
        <v>9659543</v>
      </c>
      <c r="P75" s="208">
        <v>142</v>
      </c>
      <c r="Q75" s="208" t="s">
        <v>807</v>
      </c>
      <c r="R75" s="208">
        <v>0</v>
      </c>
      <c r="S75" s="208">
        <v>442021</v>
      </c>
      <c r="T75" s="209">
        <v>6</v>
      </c>
      <c r="U75" s="199">
        <v>2400</v>
      </c>
      <c r="V75" s="199">
        <v>1</v>
      </c>
      <c r="W75" s="703">
        <v>0</v>
      </c>
      <c r="X75" s="703">
        <v>0</v>
      </c>
      <c r="Y75" s="207">
        <v>0</v>
      </c>
      <c r="Z75" s="208">
        <v>0</v>
      </c>
      <c r="AA75" s="208">
        <v>0</v>
      </c>
      <c r="AB75" s="208">
        <v>0</v>
      </c>
      <c r="AC75" s="208">
        <v>0</v>
      </c>
      <c r="AD75" s="208">
        <v>0</v>
      </c>
      <c r="AE75" s="208">
        <v>0</v>
      </c>
      <c r="AF75" s="209">
        <v>0</v>
      </c>
      <c r="AG75" s="207">
        <v>0</v>
      </c>
      <c r="AH75" s="208">
        <v>0</v>
      </c>
      <c r="AI75" s="208">
        <v>0</v>
      </c>
      <c r="AJ75" s="208">
        <v>0</v>
      </c>
      <c r="AK75" s="207">
        <v>0</v>
      </c>
      <c r="AL75" s="208">
        <v>0</v>
      </c>
    </row>
    <row r="76" spans="1:38" s="198" customFormat="1" ht="20.100000000000001" customHeight="1" x14ac:dyDescent="0.2">
      <c r="A76" s="213" t="s">
        <v>323</v>
      </c>
      <c r="B76" s="198" t="s">
        <v>474</v>
      </c>
      <c r="C76" s="573" t="s">
        <v>283</v>
      </c>
      <c r="D76" s="222">
        <v>406</v>
      </c>
      <c r="E76" s="222">
        <v>408</v>
      </c>
      <c r="F76" s="222">
        <v>361</v>
      </c>
      <c r="G76" s="199">
        <v>680801</v>
      </c>
      <c r="H76" s="199">
        <v>78</v>
      </c>
      <c r="I76" s="199">
        <v>394592</v>
      </c>
      <c r="J76" s="199">
        <v>352</v>
      </c>
      <c r="K76" s="199">
        <v>241125</v>
      </c>
      <c r="L76" s="199">
        <v>9</v>
      </c>
      <c r="M76" s="199">
        <v>70500</v>
      </c>
      <c r="N76" s="199">
        <v>13</v>
      </c>
      <c r="O76" s="207">
        <v>24838523</v>
      </c>
      <c r="P76" s="208">
        <v>316</v>
      </c>
      <c r="Q76" s="208">
        <v>0</v>
      </c>
      <c r="R76" s="208">
        <v>0</v>
      </c>
      <c r="S76" s="208">
        <v>57149</v>
      </c>
      <c r="T76" s="209">
        <v>2</v>
      </c>
      <c r="U76" s="199">
        <v>8555</v>
      </c>
      <c r="V76" s="199">
        <v>92</v>
      </c>
      <c r="W76" s="703">
        <v>0</v>
      </c>
      <c r="X76" s="703">
        <v>0</v>
      </c>
      <c r="Y76" s="207">
        <v>42783</v>
      </c>
      <c r="Z76" s="208">
        <v>6</v>
      </c>
      <c r="AA76" s="208">
        <v>0</v>
      </c>
      <c r="AB76" s="208">
        <v>0</v>
      </c>
      <c r="AC76" s="208">
        <v>0</v>
      </c>
      <c r="AD76" s="208">
        <v>0</v>
      </c>
      <c r="AE76" s="208">
        <v>2000</v>
      </c>
      <c r="AF76" s="209">
        <v>1</v>
      </c>
      <c r="AG76" s="207">
        <v>0</v>
      </c>
      <c r="AH76" s="208">
        <v>0</v>
      </c>
      <c r="AI76" s="208">
        <v>98000</v>
      </c>
      <c r="AJ76" s="208">
        <v>2</v>
      </c>
      <c r="AK76" s="207">
        <v>0</v>
      </c>
      <c r="AL76" s="208">
        <v>0</v>
      </c>
    </row>
    <row r="77" spans="1:38" s="198" customFormat="1" ht="20.100000000000001" customHeight="1" x14ac:dyDescent="0.2">
      <c r="A77" s="213" t="s">
        <v>325</v>
      </c>
      <c r="B77" s="198" t="s">
        <v>475</v>
      </c>
      <c r="C77" s="573" t="s">
        <v>127</v>
      </c>
      <c r="D77" s="222">
        <v>208</v>
      </c>
      <c r="E77" s="222">
        <v>181</v>
      </c>
      <c r="F77" s="222">
        <v>43</v>
      </c>
      <c r="G77" s="199">
        <v>0</v>
      </c>
      <c r="H77" s="199">
        <v>0</v>
      </c>
      <c r="I77" s="199">
        <v>637500</v>
      </c>
      <c r="J77" s="199">
        <v>38</v>
      </c>
      <c r="K77" s="199">
        <v>85000</v>
      </c>
      <c r="L77" s="199">
        <v>17</v>
      </c>
      <c r="M77" s="199">
        <v>0</v>
      </c>
      <c r="N77" s="199">
        <v>0</v>
      </c>
      <c r="O77" s="207">
        <v>1137080</v>
      </c>
      <c r="P77" s="208">
        <v>43</v>
      </c>
      <c r="Q77" s="208">
        <v>259389</v>
      </c>
      <c r="R77" s="208">
        <v>23</v>
      </c>
      <c r="S77" s="208">
        <v>0</v>
      </c>
      <c r="T77" s="209">
        <v>0</v>
      </c>
      <c r="U77" s="199">
        <v>0</v>
      </c>
      <c r="V77" s="199">
        <v>0</v>
      </c>
      <c r="W77" s="703">
        <v>0</v>
      </c>
      <c r="X77" s="703">
        <v>0</v>
      </c>
      <c r="Y77" s="207">
        <v>0</v>
      </c>
      <c r="Z77" s="208">
        <v>0</v>
      </c>
      <c r="AA77" s="208">
        <v>0</v>
      </c>
      <c r="AB77" s="208">
        <v>0</v>
      </c>
      <c r="AC77" s="208">
        <v>51500</v>
      </c>
      <c r="AD77" s="208">
        <v>71</v>
      </c>
      <c r="AE77" s="208">
        <v>0</v>
      </c>
      <c r="AF77" s="209">
        <v>0</v>
      </c>
      <c r="AG77" s="207">
        <v>7030610</v>
      </c>
      <c r="AH77" s="208">
        <v>138</v>
      </c>
      <c r="AI77" s="208">
        <v>0</v>
      </c>
      <c r="AJ77" s="208">
        <v>0</v>
      </c>
      <c r="AK77" s="207">
        <v>0</v>
      </c>
      <c r="AL77" s="208">
        <v>0</v>
      </c>
    </row>
    <row r="78" spans="1:38" s="215" customFormat="1" ht="25.5" customHeight="1" x14ac:dyDescent="0.2">
      <c r="A78" s="216"/>
      <c r="B78" s="379" t="s">
        <v>63</v>
      </c>
      <c r="C78" s="574"/>
      <c r="D78" s="575"/>
      <c r="E78" s="223">
        <v>335</v>
      </c>
      <c r="F78" s="223">
        <v>313</v>
      </c>
      <c r="G78" s="217">
        <v>1762257</v>
      </c>
      <c r="H78" s="217">
        <v>114</v>
      </c>
      <c r="I78" s="217">
        <v>1344201</v>
      </c>
      <c r="J78" s="217">
        <v>86</v>
      </c>
      <c r="K78" s="217">
        <v>757977</v>
      </c>
      <c r="L78" s="217">
        <v>31</v>
      </c>
      <c r="M78" s="217">
        <v>308814</v>
      </c>
      <c r="N78" s="217">
        <v>19</v>
      </c>
      <c r="O78" s="218">
        <v>24997494</v>
      </c>
      <c r="P78" s="217">
        <v>290</v>
      </c>
      <c r="Q78" s="217">
        <v>258171</v>
      </c>
      <c r="R78" s="217">
        <v>21</v>
      </c>
      <c r="S78" s="217">
        <v>438791</v>
      </c>
      <c r="T78" s="217">
        <v>15</v>
      </c>
      <c r="U78" s="218">
        <v>86544</v>
      </c>
      <c r="V78" s="217">
        <v>27</v>
      </c>
      <c r="W78" s="704">
        <v>6000</v>
      </c>
      <c r="X78" s="705">
        <v>2</v>
      </c>
      <c r="Y78" s="218">
        <v>267647</v>
      </c>
      <c r="Z78" s="217">
        <v>20</v>
      </c>
      <c r="AA78" s="217">
        <v>812856</v>
      </c>
      <c r="AB78" s="217">
        <v>12</v>
      </c>
      <c r="AC78" s="217">
        <v>76541</v>
      </c>
      <c r="AD78" s="217">
        <v>9</v>
      </c>
      <c r="AE78" s="217">
        <v>138227</v>
      </c>
      <c r="AF78" s="217">
        <v>5</v>
      </c>
      <c r="AG78" s="218">
        <v>13166224</v>
      </c>
      <c r="AH78" s="456">
        <v>167</v>
      </c>
      <c r="AI78" s="456">
        <v>693219</v>
      </c>
      <c r="AJ78" s="456">
        <v>10</v>
      </c>
      <c r="AK78" s="218">
        <v>67329</v>
      </c>
      <c r="AL78" s="456">
        <v>25</v>
      </c>
    </row>
    <row r="79" spans="1:38" s="215" customFormat="1" ht="25.5" customHeight="1" x14ac:dyDescent="0.2">
      <c r="A79" s="216"/>
      <c r="B79" s="379" t="s">
        <v>882</v>
      </c>
      <c r="C79" s="574"/>
      <c r="D79" s="575"/>
      <c r="E79" s="223">
        <v>152</v>
      </c>
      <c r="F79" s="223">
        <v>156</v>
      </c>
      <c r="G79" s="217">
        <v>3654923</v>
      </c>
      <c r="H79" s="217">
        <v>91</v>
      </c>
      <c r="I79" s="217">
        <v>1793487</v>
      </c>
      <c r="J79" s="217">
        <v>118</v>
      </c>
      <c r="K79" s="217">
        <v>2885603</v>
      </c>
      <c r="L79" s="217">
        <v>48</v>
      </c>
      <c r="M79" s="217">
        <v>615568</v>
      </c>
      <c r="N79" s="217">
        <v>25</v>
      </c>
      <c r="O79" s="218">
        <v>19129819</v>
      </c>
      <c r="P79" s="217">
        <v>151</v>
      </c>
      <c r="Q79" s="217">
        <v>392497</v>
      </c>
      <c r="R79" s="217">
        <v>30</v>
      </c>
      <c r="S79" s="217">
        <v>740626</v>
      </c>
      <c r="T79" s="217">
        <v>29</v>
      </c>
      <c r="U79" s="218">
        <v>164499</v>
      </c>
      <c r="V79" s="217">
        <v>31</v>
      </c>
      <c r="W79" s="704">
        <v>0</v>
      </c>
      <c r="X79" s="705">
        <v>0</v>
      </c>
      <c r="Y79" s="218">
        <v>555164</v>
      </c>
      <c r="Z79" s="217">
        <v>32</v>
      </c>
      <c r="AA79" s="217">
        <v>991248</v>
      </c>
      <c r="AB79" s="217">
        <v>11</v>
      </c>
      <c r="AC79" s="217">
        <v>74127</v>
      </c>
      <c r="AD79" s="217">
        <v>21</v>
      </c>
      <c r="AE79" s="217">
        <v>346504</v>
      </c>
      <c r="AF79" s="217">
        <v>5</v>
      </c>
      <c r="AG79" s="218">
        <v>13427549</v>
      </c>
      <c r="AH79" s="456">
        <v>140</v>
      </c>
      <c r="AI79" s="456">
        <v>805833</v>
      </c>
      <c r="AJ79" s="456">
        <v>14</v>
      </c>
      <c r="AK79" s="218">
        <v>0</v>
      </c>
      <c r="AL79" s="456">
        <v>0</v>
      </c>
    </row>
    <row r="80" spans="1:38" ht="24" customHeight="1" x14ac:dyDescent="0.2">
      <c r="A80" s="790" t="s">
        <v>602</v>
      </c>
      <c r="B80" s="790"/>
      <c r="C80" s="790"/>
      <c r="E80" s="309"/>
      <c r="F80" s="309"/>
      <c r="G80" s="309"/>
      <c r="H80" s="309"/>
      <c r="I80" s="309"/>
      <c r="J80" s="309"/>
      <c r="K80" s="309"/>
      <c r="L80" s="309"/>
      <c r="M80" s="309"/>
      <c r="N80" s="309"/>
      <c r="O80" s="309"/>
      <c r="P80" s="309"/>
      <c r="Q80" s="309"/>
      <c r="R80" s="309"/>
      <c r="S80" s="309"/>
      <c r="T80" s="309"/>
      <c r="U80" s="309"/>
      <c r="V80" s="309"/>
      <c r="W80" s="309"/>
      <c r="X80" s="309"/>
      <c r="Y80" s="309"/>
      <c r="Z80" s="309"/>
      <c r="AA80" s="309"/>
      <c r="AB80" s="309"/>
      <c r="AC80" s="309"/>
      <c r="AD80" s="309"/>
      <c r="AE80" s="309"/>
      <c r="AF80" s="309"/>
      <c r="AG80" s="309"/>
      <c r="AH80" s="309"/>
      <c r="AI80" s="309"/>
      <c r="AJ80" s="309"/>
      <c r="AK80" s="309"/>
      <c r="AL80" s="309"/>
    </row>
    <row r="81" spans="1:10" ht="30.75" customHeight="1" x14ac:dyDescent="0.2">
      <c r="A81" s="740" t="s">
        <v>883</v>
      </c>
      <c r="B81" s="740"/>
      <c r="C81" s="740"/>
      <c r="D81" s="295"/>
      <c r="G81" s="539"/>
    </row>
    <row r="82" spans="1:10" ht="23.25" customHeight="1" x14ac:dyDescent="0.2">
      <c r="A82" s="725" t="s">
        <v>884</v>
      </c>
      <c r="B82" s="725"/>
      <c r="C82" s="725"/>
      <c r="D82" s="540"/>
    </row>
    <row r="83" spans="1:10" x14ac:dyDescent="0.2">
      <c r="A83" s="37" t="s">
        <v>556</v>
      </c>
      <c r="B83" s="36"/>
      <c r="C83" s="36"/>
      <c r="D83" s="294"/>
      <c r="G83" s="219"/>
      <c r="H83" s="219"/>
      <c r="I83" s="219"/>
    </row>
    <row r="84" spans="1:10" x14ac:dyDescent="0.2">
      <c r="F84" s="219"/>
      <c r="G84" s="220"/>
      <c r="H84" s="221"/>
      <c r="I84" s="221"/>
      <c r="J84" s="219"/>
    </row>
    <row r="85" spans="1:10" x14ac:dyDescent="0.2">
      <c r="D85" s="302"/>
      <c r="F85" s="220"/>
      <c r="G85" s="220"/>
      <c r="H85" s="221"/>
      <c r="I85" s="221"/>
      <c r="J85" s="221"/>
    </row>
    <row r="86" spans="1:10" x14ac:dyDescent="0.2">
      <c r="F86" s="220"/>
      <c r="G86" s="220"/>
      <c r="H86" s="221"/>
      <c r="I86" s="221"/>
      <c r="J86" s="221"/>
    </row>
    <row r="87" spans="1:10" x14ac:dyDescent="0.2">
      <c r="F87" s="220"/>
      <c r="G87" s="220"/>
      <c r="H87" s="221"/>
      <c r="I87" s="221"/>
      <c r="J87" s="221"/>
    </row>
    <row r="88" spans="1:10" x14ac:dyDescent="0.2">
      <c r="F88" s="220"/>
      <c r="G88" s="220"/>
      <c r="H88" s="221"/>
      <c r="I88" s="221"/>
      <c r="J88" s="221"/>
    </row>
    <row r="89" spans="1:10" x14ac:dyDescent="0.2">
      <c r="F89" s="220"/>
      <c r="G89" s="220"/>
      <c r="H89" s="221"/>
      <c r="I89" s="221"/>
      <c r="J89" s="221"/>
    </row>
    <row r="90" spans="1:10" x14ac:dyDescent="0.2">
      <c r="F90" s="220"/>
      <c r="G90" s="220"/>
      <c r="H90" s="221"/>
      <c r="I90" s="221"/>
      <c r="J90" s="221"/>
    </row>
    <row r="91" spans="1:10" x14ac:dyDescent="0.2">
      <c r="F91" s="220"/>
      <c r="G91" s="220"/>
      <c r="H91" s="221"/>
      <c r="I91" s="221"/>
      <c r="J91" s="221"/>
    </row>
    <row r="92" spans="1:10" x14ac:dyDescent="0.2">
      <c r="F92" s="220"/>
      <c r="G92" s="220"/>
      <c r="H92" s="221"/>
      <c r="I92" s="221"/>
      <c r="J92" s="221"/>
    </row>
    <row r="93" spans="1:10" x14ac:dyDescent="0.2">
      <c r="F93" s="220"/>
      <c r="G93" s="220"/>
      <c r="H93" s="221"/>
      <c r="I93" s="221"/>
      <c r="J93" s="221"/>
    </row>
    <row r="94" spans="1:10" x14ac:dyDescent="0.2">
      <c r="F94" s="220"/>
      <c r="G94" s="220"/>
      <c r="H94" s="221"/>
      <c r="I94" s="221"/>
      <c r="J94" s="221"/>
    </row>
    <row r="95" spans="1:10" x14ac:dyDescent="0.2">
      <c r="F95" s="220"/>
      <c r="G95" s="220"/>
      <c r="H95" s="221"/>
      <c r="I95" s="221"/>
      <c r="J95" s="221"/>
    </row>
    <row r="96" spans="1:10" x14ac:dyDescent="0.2">
      <c r="F96" s="220"/>
      <c r="G96" s="220"/>
      <c r="H96" s="221"/>
      <c r="I96" s="221"/>
      <c r="J96" s="221"/>
    </row>
    <row r="97" spans="6:10" x14ac:dyDescent="0.2">
      <c r="F97" s="220"/>
      <c r="G97" s="220"/>
      <c r="H97" s="221"/>
      <c r="I97" s="221"/>
      <c r="J97" s="221"/>
    </row>
    <row r="98" spans="6:10" x14ac:dyDescent="0.2">
      <c r="F98" s="220"/>
      <c r="G98" s="220"/>
      <c r="H98" s="221"/>
      <c r="I98" s="221"/>
      <c r="J98" s="221"/>
    </row>
    <row r="99" spans="6:10" x14ac:dyDescent="0.2">
      <c r="F99" s="220"/>
      <c r="G99" s="220"/>
      <c r="H99" s="221"/>
      <c r="I99" s="221"/>
      <c r="J99" s="221"/>
    </row>
    <row r="100" spans="6:10" x14ac:dyDescent="0.2">
      <c r="F100" s="220"/>
      <c r="G100" s="220"/>
      <c r="H100" s="221"/>
      <c r="I100" s="221"/>
      <c r="J100" s="221"/>
    </row>
    <row r="101" spans="6:10" x14ac:dyDescent="0.2">
      <c r="F101" s="220"/>
      <c r="G101" s="220"/>
      <c r="H101" s="221"/>
      <c r="I101" s="221"/>
      <c r="J101" s="221"/>
    </row>
    <row r="102" spans="6:10" x14ac:dyDescent="0.2">
      <c r="F102" s="220"/>
      <c r="G102" s="220"/>
      <c r="H102" s="221"/>
      <c r="I102" s="221"/>
      <c r="J102" s="221"/>
    </row>
    <row r="103" spans="6:10" x14ac:dyDescent="0.2">
      <c r="F103" s="220"/>
      <c r="G103" s="220"/>
      <c r="H103" s="221"/>
      <c r="I103" s="221"/>
      <c r="J103" s="221"/>
    </row>
    <row r="104" spans="6:10" x14ac:dyDescent="0.2">
      <c r="F104" s="220"/>
      <c r="G104" s="220"/>
      <c r="H104" s="221"/>
      <c r="I104" s="221"/>
      <c r="J104" s="221"/>
    </row>
    <row r="105" spans="6:10" x14ac:dyDescent="0.2">
      <c r="F105" s="220"/>
      <c r="G105" s="220"/>
      <c r="H105" s="221"/>
      <c r="I105" s="221"/>
      <c r="J105" s="221"/>
    </row>
    <row r="106" spans="6:10" x14ac:dyDescent="0.2">
      <c r="F106" s="220"/>
      <c r="G106" s="220"/>
      <c r="H106" s="221"/>
      <c r="I106" s="221"/>
      <c r="J106" s="221"/>
    </row>
    <row r="107" spans="6:10" x14ac:dyDescent="0.2">
      <c r="F107" s="220"/>
      <c r="G107" s="220"/>
      <c r="H107" s="221"/>
      <c r="I107" s="221"/>
      <c r="J107" s="221"/>
    </row>
    <row r="108" spans="6:10" x14ac:dyDescent="0.2">
      <c r="F108" s="220"/>
      <c r="G108" s="220"/>
      <c r="H108" s="221"/>
      <c r="I108" s="221"/>
      <c r="J108" s="221"/>
    </row>
    <row r="109" spans="6:10" x14ac:dyDescent="0.2">
      <c r="F109" s="220"/>
      <c r="G109" s="220"/>
      <c r="H109" s="221"/>
      <c r="I109" s="221"/>
      <c r="J109" s="221"/>
    </row>
    <row r="110" spans="6:10" x14ac:dyDescent="0.2">
      <c r="F110" s="220"/>
      <c r="G110" s="220"/>
      <c r="H110" s="221"/>
      <c r="I110" s="221"/>
      <c r="J110" s="221"/>
    </row>
    <row r="111" spans="6:10" x14ac:dyDescent="0.2">
      <c r="F111" s="220"/>
      <c r="G111" s="220"/>
      <c r="H111" s="221"/>
      <c r="I111" s="221"/>
      <c r="J111" s="221"/>
    </row>
    <row r="112" spans="6:10" x14ac:dyDescent="0.2">
      <c r="F112" s="220"/>
      <c r="G112" s="220"/>
      <c r="H112" s="221"/>
      <c r="I112" s="221"/>
      <c r="J112" s="221"/>
    </row>
    <row r="113" spans="6:10" x14ac:dyDescent="0.2">
      <c r="F113" s="220"/>
      <c r="G113" s="220"/>
      <c r="H113" s="221"/>
      <c r="I113" s="221"/>
      <c r="J113" s="221"/>
    </row>
    <row r="114" spans="6:10" x14ac:dyDescent="0.2">
      <c r="F114" s="220"/>
      <c r="G114" s="220"/>
      <c r="H114" s="221"/>
      <c r="I114" s="221"/>
      <c r="J114" s="221"/>
    </row>
    <row r="115" spans="6:10" x14ac:dyDescent="0.2">
      <c r="F115" s="220"/>
      <c r="G115" s="220"/>
      <c r="H115" s="221"/>
      <c r="I115" s="221"/>
      <c r="J115" s="221"/>
    </row>
    <row r="116" spans="6:10" x14ac:dyDescent="0.2">
      <c r="F116" s="220"/>
      <c r="G116" s="220"/>
      <c r="H116" s="221"/>
      <c r="I116" s="221"/>
      <c r="J116" s="221"/>
    </row>
    <row r="117" spans="6:10" x14ac:dyDescent="0.2">
      <c r="F117" s="220"/>
      <c r="G117" s="220"/>
      <c r="H117" s="221"/>
      <c r="I117" s="221"/>
      <c r="J117" s="221"/>
    </row>
    <row r="118" spans="6:10" x14ac:dyDescent="0.2">
      <c r="F118" s="220"/>
      <c r="G118" s="220"/>
      <c r="H118" s="221"/>
      <c r="I118" s="221"/>
      <c r="J118" s="221"/>
    </row>
    <row r="119" spans="6:10" x14ac:dyDescent="0.2">
      <c r="F119" s="220"/>
      <c r="G119" s="220"/>
      <c r="H119" s="221"/>
      <c r="I119" s="221"/>
    </row>
    <row r="120" spans="6:10" x14ac:dyDescent="0.2">
      <c r="F120" s="220"/>
      <c r="G120" s="220"/>
      <c r="H120" s="221"/>
      <c r="I120" s="221"/>
    </row>
    <row r="121" spans="6:10" x14ac:dyDescent="0.2">
      <c r="F121" s="220"/>
      <c r="G121" s="220"/>
      <c r="H121" s="221"/>
      <c r="I121" s="221"/>
    </row>
    <row r="122" spans="6:10" x14ac:dyDescent="0.2">
      <c r="F122" s="220"/>
      <c r="G122" s="221"/>
      <c r="H122" s="221"/>
    </row>
  </sheetData>
  <autoFilter ref="A8:AJ8" xr:uid="{00000000-0001-0000-2300-000000000000}"/>
  <mergeCells count="37">
    <mergeCell ref="AK3:AL3"/>
    <mergeCell ref="AK4:AL4"/>
    <mergeCell ref="AK5:AL6"/>
    <mergeCell ref="U3:X4"/>
    <mergeCell ref="U5:V6"/>
    <mergeCell ref="AG3:AJ3"/>
    <mergeCell ref="AG4:AJ4"/>
    <mergeCell ref="AG5:AH6"/>
    <mergeCell ref="Y3:AF3"/>
    <mergeCell ref="Y4:AF4"/>
    <mergeCell ref="AI5:AJ6"/>
    <mergeCell ref="W5:X6"/>
    <mergeCell ref="Y5:Z6"/>
    <mergeCell ref="AE5:AF6"/>
    <mergeCell ref="AA5:AB6"/>
    <mergeCell ref="AC5:AD6"/>
    <mergeCell ref="A2:G2"/>
    <mergeCell ref="G3:N3"/>
    <mergeCell ref="A6:A7"/>
    <mergeCell ref="B6:B7"/>
    <mergeCell ref="A1:C1"/>
    <mergeCell ref="A80:C80"/>
    <mergeCell ref="A81:C81"/>
    <mergeCell ref="A82:C82"/>
    <mergeCell ref="O3:T3"/>
    <mergeCell ref="D4:D7"/>
    <mergeCell ref="E4:E7"/>
    <mergeCell ref="F4:F7"/>
    <mergeCell ref="G4:N4"/>
    <mergeCell ref="O4:T4"/>
    <mergeCell ref="G5:H6"/>
    <mergeCell ref="I5:J6"/>
    <mergeCell ref="O5:P6"/>
    <mergeCell ref="Q5:R6"/>
    <mergeCell ref="S5:T6"/>
    <mergeCell ref="K5:L6"/>
    <mergeCell ref="M5:N6"/>
  </mergeCells>
  <conditionalFormatting sqref="J9:P9 R9:T9 AB9:AF9 AH9 AJ9 X9:Z9 A9:E77 G10:T77 G9:H9 W10:AJ77">
    <cfRule type="expression" dxfId="30" priority="12">
      <formula>MOD(ROW(),2)=0</formula>
    </cfRule>
  </conditionalFormatting>
  <conditionalFormatting sqref="I9">
    <cfRule type="expression" dxfId="29" priority="11">
      <formula>MOD(ROW(),2)=0</formula>
    </cfRule>
  </conditionalFormatting>
  <conditionalFormatting sqref="Q9">
    <cfRule type="expression" dxfId="28" priority="10">
      <formula>MOD(ROW(),2)=0</formula>
    </cfRule>
  </conditionalFormatting>
  <conditionalFormatting sqref="W9">
    <cfRule type="expression" dxfId="27" priority="9">
      <formula>MOD(ROW(),2)=0</formula>
    </cfRule>
  </conditionalFormatting>
  <conditionalFormatting sqref="AA9">
    <cfRule type="expression" dxfId="26" priority="8">
      <formula>MOD(ROW(),2)=0</formula>
    </cfRule>
  </conditionalFormatting>
  <conditionalFormatting sqref="AG9">
    <cfRule type="expression" dxfId="25" priority="7">
      <formula>MOD(ROW(),2)=0</formula>
    </cfRule>
  </conditionalFormatting>
  <conditionalFormatting sqref="AI9">
    <cfRule type="expression" dxfId="24" priority="6">
      <formula>MOD(ROW(),2)=0</formula>
    </cfRule>
  </conditionalFormatting>
  <conditionalFormatting sqref="F9:F77">
    <cfRule type="expression" dxfId="23" priority="5">
      <formula>MOD(ROW(),2)=0</formula>
    </cfRule>
  </conditionalFormatting>
  <conditionalFormatting sqref="AL9 AK10:AL77">
    <cfRule type="expression" dxfId="22" priority="4">
      <formula>MOD(ROW(),2)=0</formula>
    </cfRule>
  </conditionalFormatting>
  <conditionalFormatting sqref="AK9">
    <cfRule type="expression" dxfId="21" priority="3">
      <formula>MOD(ROW(),2)=0</formula>
    </cfRule>
  </conditionalFormatting>
  <conditionalFormatting sqref="V9 U10:V77">
    <cfRule type="expression" dxfId="20" priority="2">
      <formula>MOD(ROW(),2)=0</formula>
    </cfRule>
  </conditionalFormatting>
  <conditionalFormatting sqref="U9">
    <cfRule type="expression" dxfId="19" priority="1">
      <formula>MOD(ROW(),2)=0</formula>
    </cfRule>
  </conditionalFormatting>
  <hyperlinks>
    <hyperlink ref="A2:B2" location="TOC!A1" display="Return to Table of Contents" xr:uid="{00000000-0004-0000-2300-000000000000}"/>
  </hyperlinks>
  <pageMargins left="0.25" right="0.25" top="0.75" bottom="0.75" header="0.3" footer="0.3"/>
  <pageSetup scale="42" fitToWidth="0" orientation="portrait" horizontalDpi="1200" verticalDpi="1200" r:id="rId1"/>
  <headerFooter>
    <oddHeader>&amp;L&amp;9 2022-23 &amp;"Arial,Italic"Survey of Dental Education&amp;"Arial,Regular"
Report 1 - Academic Programs, Enrollment, and Graduates</oddHeader>
  </headerFooter>
  <colBreaks count="3" manualBreakCount="3">
    <brk id="14" max="1048575" man="1"/>
    <brk id="24" max="1048575" man="1"/>
    <brk id="32" max="1048575" man="1"/>
  </col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70C0"/>
  </sheetPr>
  <dimension ref="A1:R81"/>
  <sheetViews>
    <sheetView zoomScaleNormal="100" workbookViewId="0">
      <pane xSplit="3" ySplit="6" topLeftCell="D7" activePane="bottomRight" state="frozen"/>
      <selection pane="topRight" activeCell="A2" sqref="A2:C2"/>
      <selection pane="bottomLeft" activeCell="A2" sqref="A2:C2"/>
      <selection pane="bottomRight" sqref="A1:C1"/>
    </sheetView>
  </sheetViews>
  <sheetFormatPr defaultColWidth="9.140625" defaultRowHeight="14.25" x14ac:dyDescent="0.2"/>
  <cols>
    <col min="1" max="1" width="10.42578125" style="135" customWidth="1"/>
    <col min="2" max="2" width="54.5703125" style="135" customWidth="1"/>
    <col min="3" max="3" width="20.140625" style="135" customWidth="1"/>
    <col min="4" max="4" width="11.42578125" style="135" customWidth="1"/>
    <col min="5" max="5" width="13.140625" style="135" customWidth="1"/>
    <col min="6" max="6" width="12.5703125" style="135" customWidth="1"/>
    <col min="7" max="7" width="13.5703125" style="135" customWidth="1"/>
    <col min="8" max="8" width="12.5703125" style="135" customWidth="1"/>
    <col min="9" max="9" width="16.42578125" style="135" customWidth="1"/>
    <col min="10" max="10" width="12.5703125" style="135" customWidth="1"/>
    <col min="11" max="11" width="10.42578125" style="135" bestFit="1" customWidth="1"/>
    <col min="12" max="12" width="10.85546875" style="135" customWidth="1"/>
    <col min="13" max="13" width="14.42578125" style="135" bestFit="1" customWidth="1"/>
    <col min="14" max="16" width="10.85546875" style="135" customWidth="1"/>
    <col min="17" max="17" width="12.28515625" style="135" customWidth="1"/>
    <col min="18" max="18" width="12" style="135" customWidth="1"/>
    <col min="19" max="19" width="10.85546875" style="135" customWidth="1"/>
    <col min="20" max="16384" width="9.140625" style="135"/>
  </cols>
  <sheetData>
    <row r="1" spans="1:18" ht="15" x14ac:dyDescent="0.2">
      <c r="A1" s="729" t="s">
        <v>43</v>
      </c>
      <c r="B1" s="729"/>
      <c r="C1" s="729"/>
    </row>
    <row r="2" spans="1:18" ht="22.5" customHeight="1" x14ac:dyDescent="0.2">
      <c r="A2" s="752" t="s">
        <v>55</v>
      </c>
      <c r="B2" s="752"/>
      <c r="C2" s="558"/>
    </row>
    <row r="3" spans="1:18" ht="41.25" customHeight="1" x14ac:dyDescent="0.25">
      <c r="A3" s="743"/>
      <c r="B3" s="743"/>
      <c r="C3" s="60"/>
      <c r="D3" s="819" t="s">
        <v>885</v>
      </c>
      <c r="E3" s="820"/>
      <c r="F3" s="819" t="s">
        <v>886</v>
      </c>
      <c r="G3" s="743"/>
      <c r="H3" s="743"/>
      <c r="I3" s="820"/>
      <c r="J3" s="819" t="s">
        <v>887</v>
      </c>
      <c r="K3" s="743"/>
      <c r="L3" s="820"/>
      <c r="M3" s="819" t="s">
        <v>888</v>
      </c>
      <c r="N3" s="743"/>
      <c r="O3" s="743"/>
      <c r="P3" s="820"/>
      <c r="Q3" s="743"/>
      <c r="R3" s="743"/>
    </row>
    <row r="4" spans="1:18" ht="30" customHeight="1" x14ac:dyDescent="0.2">
      <c r="A4" s="744" t="s">
        <v>526</v>
      </c>
      <c r="B4" s="744" t="s">
        <v>406</v>
      </c>
      <c r="C4" s="822" t="s">
        <v>119</v>
      </c>
      <c r="D4" s="818" t="s">
        <v>889</v>
      </c>
      <c r="E4" s="821" t="s">
        <v>890</v>
      </c>
      <c r="F4" s="817" t="s">
        <v>891</v>
      </c>
      <c r="G4" s="817" t="s">
        <v>892</v>
      </c>
      <c r="H4" s="817" t="s">
        <v>893</v>
      </c>
      <c r="I4" s="821" t="s">
        <v>894</v>
      </c>
      <c r="J4" s="818" t="s">
        <v>895</v>
      </c>
      <c r="K4" s="817" t="s">
        <v>896</v>
      </c>
      <c r="L4" s="821" t="s">
        <v>897</v>
      </c>
      <c r="M4" s="818" t="s">
        <v>898</v>
      </c>
      <c r="N4" s="817" t="s">
        <v>899</v>
      </c>
      <c r="O4" s="817" t="s">
        <v>900</v>
      </c>
      <c r="P4" s="821" t="s">
        <v>901</v>
      </c>
      <c r="Q4" s="817" t="s">
        <v>902</v>
      </c>
      <c r="R4" s="817" t="s">
        <v>168</v>
      </c>
    </row>
    <row r="5" spans="1:18" ht="15" customHeight="1" x14ac:dyDescent="0.2">
      <c r="A5" s="744"/>
      <c r="B5" s="744"/>
      <c r="C5" s="822"/>
      <c r="D5" s="818"/>
      <c r="E5" s="821"/>
      <c r="F5" s="817"/>
      <c r="G5" s="817"/>
      <c r="H5" s="817"/>
      <c r="I5" s="821"/>
      <c r="J5" s="818"/>
      <c r="K5" s="817"/>
      <c r="L5" s="821"/>
      <c r="M5" s="818"/>
      <c r="N5" s="817"/>
      <c r="O5" s="817"/>
      <c r="P5" s="821"/>
      <c r="Q5" s="817"/>
      <c r="R5" s="817"/>
    </row>
    <row r="6" spans="1:18" ht="2.25" customHeight="1" x14ac:dyDescent="0.25">
      <c r="A6" s="744"/>
      <c r="B6" s="744"/>
      <c r="C6" s="146"/>
      <c r="D6" s="818"/>
      <c r="E6" s="821"/>
      <c r="F6" s="817"/>
      <c r="G6" s="817"/>
      <c r="H6" s="817"/>
      <c r="I6" s="821"/>
      <c r="J6" s="818"/>
      <c r="K6" s="817"/>
      <c r="L6" s="821"/>
      <c r="M6" s="818"/>
      <c r="N6" s="817"/>
      <c r="O6" s="817"/>
      <c r="P6" s="821"/>
      <c r="Q6" s="817"/>
      <c r="R6" s="817"/>
    </row>
    <row r="7" spans="1:18" s="151" customFormat="1" ht="20.100000000000001" customHeight="1" x14ac:dyDescent="0.2">
      <c r="A7" s="469" t="s">
        <v>120</v>
      </c>
      <c r="B7" s="470" t="s">
        <v>407</v>
      </c>
      <c r="C7" s="576" t="s">
        <v>127</v>
      </c>
      <c r="D7" s="541" t="s">
        <v>903</v>
      </c>
      <c r="E7" s="542" t="s">
        <v>904</v>
      </c>
      <c r="F7" s="469" t="s">
        <v>903</v>
      </c>
      <c r="G7" s="469" t="s">
        <v>903</v>
      </c>
      <c r="H7" s="469" t="s">
        <v>903</v>
      </c>
      <c r="I7" s="542" t="s">
        <v>904</v>
      </c>
      <c r="J7" s="541" t="s">
        <v>904</v>
      </c>
      <c r="K7" s="469" t="s">
        <v>904</v>
      </c>
      <c r="L7" s="542" t="s">
        <v>903</v>
      </c>
      <c r="M7" s="541" t="s">
        <v>904</v>
      </c>
      <c r="N7" s="469" t="s">
        <v>904</v>
      </c>
      <c r="O7" s="469" t="s">
        <v>904</v>
      </c>
      <c r="P7" s="542" t="s">
        <v>904</v>
      </c>
      <c r="Q7" s="469" t="s">
        <v>904</v>
      </c>
      <c r="R7" s="469" t="s">
        <v>903</v>
      </c>
    </row>
    <row r="8" spans="1:18" s="151" customFormat="1" ht="20.100000000000001" customHeight="1" x14ac:dyDescent="0.2">
      <c r="A8" s="469" t="s">
        <v>128</v>
      </c>
      <c r="B8" s="470" t="s">
        <v>408</v>
      </c>
      <c r="C8" s="576" t="s">
        <v>132</v>
      </c>
      <c r="D8" s="541" t="s">
        <v>903</v>
      </c>
      <c r="E8" s="542" t="s">
        <v>904</v>
      </c>
      <c r="F8" s="469" t="s">
        <v>903</v>
      </c>
      <c r="G8" s="469" t="s">
        <v>904</v>
      </c>
      <c r="H8" s="469" t="s">
        <v>903</v>
      </c>
      <c r="I8" s="542" t="s">
        <v>904</v>
      </c>
      <c r="J8" s="541" t="s">
        <v>904</v>
      </c>
      <c r="K8" s="469" t="s">
        <v>904</v>
      </c>
      <c r="L8" s="542" t="s">
        <v>904</v>
      </c>
      <c r="M8" s="541" t="s">
        <v>904</v>
      </c>
      <c r="N8" s="469" t="s">
        <v>904</v>
      </c>
      <c r="O8" s="469" t="s">
        <v>904</v>
      </c>
      <c r="P8" s="542" t="s">
        <v>904</v>
      </c>
      <c r="Q8" s="469" t="s">
        <v>904</v>
      </c>
      <c r="R8" s="469" t="s">
        <v>903</v>
      </c>
    </row>
    <row r="9" spans="1:18" s="151" customFormat="1" ht="20.100000000000001" customHeight="1" x14ac:dyDescent="0.2">
      <c r="A9" s="469" t="s">
        <v>128</v>
      </c>
      <c r="B9" s="470" t="s">
        <v>409</v>
      </c>
      <c r="C9" s="576" t="s">
        <v>132</v>
      </c>
      <c r="D9" s="541" t="s">
        <v>903</v>
      </c>
      <c r="E9" s="542" t="s">
        <v>904</v>
      </c>
      <c r="F9" s="469" t="s">
        <v>903</v>
      </c>
      <c r="G9" s="469" t="s">
        <v>903</v>
      </c>
      <c r="H9" s="469" t="s">
        <v>903</v>
      </c>
      <c r="I9" s="542" t="s">
        <v>904</v>
      </c>
      <c r="J9" s="541" t="s">
        <v>904</v>
      </c>
      <c r="K9" s="469" t="s">
        <v>903</v>
      </c>
      <c r="L9" s="542" t="s">
        <v>903</v>
      </c>
      <c r="M9" s="541" t="s">
        <v>903</v>
      </c>
      <c r="N9" s="469" t="s">
        <v>904</v>
      </c>
      <c r="O9" s="469" t="s">
        <v>904</v>
      </c>
      <c r="P9" s="542" t="s">
        <v>904</v>
      </c>
      <c r="Q9" s="469" t="s">
        <v>904</v>
      </c>
      <c r="R9" s="469" t="s">
        <v>903</v>
      </c>
    </row>
    <row r="10" spans="1:18" s="151" customFormat="1" ht="20.100000000000001" customHeight="1" x14ac:dyDescent="0.2">
      <c r="A10" s="469" t="s">
        <v>136</v>
      </c>
      <c r="B10" s="470" t="s">
        <v>513</v>
      </c>
      <c r="C10" s="576" t="s">
        <v>141</v>
      </c>
      <c r="D10" s="541" t="s">
        <v>903</v>
      </c>
      <c r="E10" s="542" t="s">
        <v>903</v>
      </c>
      <c r="F10" s="469" t="s">
        <v>903</v>
      </c>
      <c r="G10" s="469" t="s">
        <v>904</v>
      </c>
      <c r="H10" s="469" t="s">
        <v>903</v>
      </c>
      <c r="I10" s="542" t="s">
        <v>903</v>
      </c>
      <c r="J10" s="541" t="s">
        <v>904</v>
      </c>
      <c r="K10" s="469" t="s">
        <v>903</v>
      </c>
      <c r="L10" s="542" t="s">
        <v>903</v>
      </c>
      <c r="M10" s="541" t="s">
        <v>904</v>
      </c>
      <c r="N10" s="469" t="s">
        <v>904</v>
      </c>
      <c r="O10" s="469" t="s">
        <v>904</v>
      </c>
      <c r="P10" s="542" t="s">
        <v>904</v>
      </c>
      <c r="Q10" s="469" t="s">
        <v>904</v>
      </c>
      <c r="R10" s="469" t="s">
        <v>903</v>
      </c>
    </row>
    <row r="11" spans="1:18" s="151" customFormat="1" ht="20.100000000000001" customHeight="1" x14ac:dyDescent="0.2">
      <c r="A11" s="469" t="s">
        <v>136</v>
      </c>
      <c r="B11" s="470" t="s">
        <v>411</v>
      </c>
      <c r="C11" s="576" t="s">
        <v>132</v>
      </c>
      <c r="D11" s="541" t="s">
        <v>903</v>
      </c>
      <c r="E11" s="542" t="s">
        <v>904</v>
      </c>
      <c r="F11" s="469" t="s">
        <v>903</v>
      </c>
      <c r="G11" s="469" t="s">
        <v>903</v>
      </c>
      <c r="H11" s="469" t="s">
        <v>903</v>
      </c>
      <c r="I11" s="542" t="s">
        <v>903</v>
      </c>
      <c r="J11" s="541" t="s">
        <v>903</v>
      </c>
      <c r="K11" s="469" t="s">
        <v>904</v>
      </c>
      <c r="L11" s="542" t="s">
        <v>903</v>
      </c>
      <c r="M11" s="541" t="s">
        <v>903</v>
      </c>
      <c r="N11" s="469" t="s">
        <v>904</v>
      </c>
      <c r="O11" s="469" t="s">
        <v>904</v>
      </c>
      <c r="P11" s="542" t="s">
        <v>904</v>
      </c>
      <c r="Q11" s="469" t="s">
        <v>903</v>
      </c>
      <c r="R11" s="469" t="s">
        <v>903</v>
      </c>
    </row>
    <row r="12" spans="1:18" s="151" customFormat="1" ht="20.100000000000001" customHeight="1" x14ac:dyDescent="0.2">
      <c r="A12" s="469" t="s">
        <v>136</v>
      </c>
      <c r="B12" s="470" t="s">
        <v>412</v>
      </c>
      <c r="C12" s="576" t="s">
        <v>127</v>
      </c>
      <c r="D12" s="541" t="s">
        <v>903</v>
      </c>
      <c r="E12" s="542" t="s">
        <v>904</v>
      </c>
      <c r="F12" s="469" t="s">
        <v>903</v>
      </c>
      <c r="G12" s="469" t="s">
        <v>903</v>
      </c>
      <c r="H12" s="469" t="s">
        <v>903</v>
      </c>
      <c r="I12" s="542" t="s">
        <v>903</v>
      </c>
      <c r="J12" s="541" t="s">
        <v>904</v>
      </c>
      <c r="K12" s="469" t="s">
        <v>903</v>
      </c>
      <c r="L12" s="542" t="s">
        <v>903</v>
      </c>
      <c r="M12" s="541" t="s">
        <v>903</v>
      </c>
      <c r="N12" s="469" t="s">
        <v>904</v>
      </c>
      <c r="O12" s="469" t="s">
        <v>904</v>
      </c>
      <c r="P12" s="542" t="s">
        <v>904</v>
      </c>
      <c r="Q12" s="469" t="s">
        <v>904</v>
      </c>
      <c r="R12" s="469" t="s">
        <v>903</v>
      </c>
    </row>
    <row r="13" spans="1:18" s="151" customFormat="1" ht="20.100000000000001" customHeight="1" x14ac:dyDescent="0.2">
      <c r="A13" s="469" t="s">
        <v>136</v>
      </c>
      <c r="B13" s="470" t="s">
        <v>413</v>
      </c>
      <c r="C13" s="576" t="s">
        <v>127</v>
      </c>
      <c r="D13" s="541" t="s">
        <v>903</v>
      </c>
      <c r="E13" s="542" t="s">
        <v>904</v>
      </c>
      <c r="F13" s="469" t="s">
        <v>903</v>
      </c>
      <c r="G13" s="469" t="s">
        <v>903</v>
      </c>
      <c r="H13" s="469" t="s">
        <v>903</v>
      </c>
      <c r="I13" s="542" t="s">
        <v>904</v>
      </c>
      <c r="J13" s="541" t="s">
        <v>904</v>
      </c>
      <c r="K13" s="469" t="s">
        <v>903</v>
      </c>
      <c r="L13" s="542" t="s">
        <v>903</v>
      </c>
      <c r="M13" s="541" t="s">
        <v>903</v>
      </c>
      <c r="N13" s="469" t="s">
        <v>904</v>
      </c>
      <c r="O13" s="469" t="s">
        <v>904</v>
      </c>
      <c r="P13" s="542" t="s">
        <v>904</v>
      </c>
      <c r="Q13" s="469" t="s">
        <v>903</v>
      </c>
      <c r="R13" s="469" t="s">
        <v>903</v>
      </c>
    </row>
    <row r="14" spans="1:18" s="151" customFormat="1" ht="20.100000000000001" customHeight="1" x14ac:dyDescent="0.2">
      <c r="A14" s="469" t="s">
        <v>136</v>
      </c>
      <c r="B14" s="470" t="s">
        <v>414</v>
      </c>
      <c r="C14" s="576" t="s">
        <v>132</v>
      </c>
      <c r="D14" s="541" t="s">
        <v>903</v>
      </c>
      <c r="E14" s="542" t="s">
        <v>904</v>
      </c>
      <c r="F14" s="469" t="s">
        <v>904</v>
      </c>
      <c r="G14" s="469" t="s">
        <v>904</v>
      </c>
      <c r="H14" s="469" t="s">
        <v>904</v>
      </c>
      <c r="I14" s="542" t="s">
        <v>904</v>
      </c>
      <c r="J14" s="541" t="s">
        <v>904</v>
      </c>
      <c r="K14" s="469" t="s">
        <v>904</v>
      </c>
      <c r="L14" s="542" t="s">
        <v>903</v>
      </c>
      <c r="M14" s="541" t="s">
        <v>904</v>
      </c>
      <c r="N14" s="469" t="s">
        <v>904</v>
      </c>
      <c r="O14" s="469" t="s">
        <v>904</v>
      </c>
      <c r="P14" s="542" t="s">
        <v>904</v>
      </c>
      <c r="Q14" s="469" t="s">
        <v>903</v>
      </c>
      <c r="R14" s="469" t="s">
        <v>903</v>
      </c>
    </row>
    <row r="15" spans="1:18" s="151" customFormat="1" ht="20.100000000000001" customHeight="1" x14ac:dyDescent="0.2">
      <c r="A15" s="469" t="s">
        <v>136</v>
      </c>
      <c r="B15" s="470" t="s">
        <v>415</v>
      </c>
      <c r="C15" s="576" t="s">
        <v>132</v>
      </c>
      <c r="D15" s="541" t="s">
        <v>903</v>
      </c>
      <c r="E15" s="542" t="s">
        <v>903</v>
      </c>
      <c r="F15" s="469" t="s">
        <v>903</v>
      </c>
      <c r="G15" s="469" t="s">
        <v>903</v>
      </c>
      <c r="H15" s="469" t="s">
        <v>903</v>
      </c>
      <c r="I15" s="542" t="s">
        <v>903</v>
      </c>
      <c r="J15" s="541" t="s">
        <v>903</v>
      </c>
      <c r="K15" s="469" t="s">
        <v>904</v>
      </c>
      <c r="L15" s="542" t="s">
        <v>903</v>
      </c>
      <c r="M15" s="541" t="s">
        <v>903</v>
      </c>
      <c r="N15" s="469" t="s">
        <v>904</v>
      </c>
      <c r="O15" s="469" t="s">
        <v>903</v>
      </c>
      <c r="P15" s="542" t="s">
        <v>904</v>
      </c>
      <c r="Q15" s="469" t="s">
        <v>904</v>
      </c>
      <c r="R15" s="469" t="s">
        <v>903</v>
      </c>
    </row>
    <row r="16" spans="1:18" s="151" customFormat="1" ht="20.100000000000001" customHeight="1" x14ac:dyDescent="0.2">
      <c r="A16" s="469" t="s">
        <v>136</v>
      </c>
      <c r="B16" s="470" t="s">
        <v>416</v>
      </c>
      <c r="C16" s="576" t="s">
        <v>132</v>
      </c>
      <c r="D16" s="541" t="s">
        <v>903</v>
      </c>
      <c r="E16" s="542" t="s">
        <v>904</v>
      </c>
      <c r="F16" s="469" t="s">
        <v>903</v>
      </c>
      <c r="G16" s="469" t="s">
        <v>903</v>
      </c>
      <c r="H16" s="469" t="s">
        <v>903</v>
      </c>
      <c r="I16" s="542" t="s">
        <v>904</v>
      </c>
      <c r="J16" s="541" t="s">
        <v>904</v>
      </c>
      <c r="K16" s="469" t="s">
        <v>904</v>
      </c>
      <c r="L16" s="542" t="s">
        <v>903</v>
      </c>
      <c r="M16" s="541" t="s">
        <v>904</v>
      </c>
      <c r="N16" s="469" t="s">
        <v>904</v>
      </c>
      <c r="O16" s="469" t="s">
        <v>904</v>
      </c>
      <c r="P16" s="542" t="s">
        <v>904</v>
      </c>
      <c r="Q16" s="469" t="s">
        <v>904</v>
      </c>
      <c r="R16" s="469" t="s">
        <v>903</v>
      </c>
    </row>
    <row r="17" spans="1:18" s="151" customFormat="1" ht="20.100000000000001" customHeight="1" x14ac:dyDescent="0.2">
      <c r="A17" s="469" t="s">
        <v>158</v>
      </c>
      <c r="B17" s="470" t="s">
        <v>417</v>
      </c>
      <c r="C17" s="576" t="s">
        <v>127</v>
      </c>
      <c r="D17" s="541" t="s">
        <v>903</v>
      </c>
      <c r="E17" s="542" t="s">
        <v>904</v>
      </c>
      <c r="F17" s="469" t="s">
        <v>903</v>
      </c>
      <c r="G17" s="469" t="s">
        <v>903</v>
      </c>
      <c r="H17" s="469" t="s">
        <v>903</v>
      </c>
      <c r="I17" s="542" t="s">
        <v>904</v>
      </c>
      <c r="J17" s="541" t="s">
        <v>904</v>
      </c>
      <c r="K17" s="469" t="s">
        <v>904</v>
      </c>
      <c r="L17" s="542" t="s">
        <v>903</v>
      </c>
      <c r="M17" s="541" t="s">
        <v>904</v>
      </c>
      <c r="N17" s="469" t="s">
        <v>904</v>
      </c>
      <c r="O17" s="469" t="s">
        <v>904</v>
      </c>
      <c r="P17" s="542" t="s">
        <v>904</v>
      </c>
      <c r="Q17" s="469" t="s">
        <v>904</v>
      </c>
      <c r="R17" s="469" t="s">
        <v>903</v>
      </c>
    </row>
    <row r="18" spans="1:18" s="151" customFormat="1" ht="20.100000000000001" customHeight="1" x14ac:dyDescent="0.2">
      <c r="A18" s="469" t="s">
        <v>162</v>
      </c>
      <c r="B18" s="470" t="s">
        <v>418</v>
      </c>
      <c r="C18" s="576" t="s">
        <v>127</v>
      </c>
      <c r="D18" s="541" t="s">
        <v>903</v>
      </c>
      <c r="E18" s="542" t="s">
        <v>904</v>
      </c>
      <c r="F18" s="469" t="s">
        <v>903</v>
      </c>
      <c r="G18" s="469" t="s">
        <v>903</v>
      </c>
      <c r="H18" s="469" t="s">
        <v>903</v>
      </c>
      <c r="I18" s="542" t="s">
        <v>904</v>
      </c>
      <c r="J18" s="541" t="s">
        <v>904</v>
      </c>
      <c r="K18" s="469" t="s">
        <v>904</v>
      </c>
      <c r="L18" s="542" t="s">
        <v>903</v>
      </c>
      <c r="M18" s="541" t="s">
        <v>904</v>
      </c>
      <c r="N18" s="469" t="s">
        <v>904</v>
      </c>
      <c r="O18" s="469" t="s">
        <v>904</v>
      </c>
      <c r="P18" s="542" t="s">
        <v>904</v>
      </c>
      <c r="Q18" s="469" t="s">
        <v>904</v>
      </c>
      <c r="R18" s="469" t="s">
        <v>903</v>
      </c>
    </row>
    <row r="19" spans="1:18" s="151" customFormat="1" ht="20.100000000000001" customHeight="1" x14ac:dyDescent="0.2">
      <c r="A19" s="469" t="s">
        <v>166</v>
      </c>
      <c r="B19" s="470" t="s">
        <v>419</v>
      </c>
      <c r="C19" s="576" t="s">
        <v>132</v>
      </c>
      <c r="D19" s="541" t="s">
        <v>903</v>
      </c>
      <c r="E19" s="542" t="s">
        <v>903</v>
      </c>
      <c r="F19" s="469" t="s">
        <v>903</v>
      </c>
      <c r="G19" s="469" t="s">
        <v>903</v>
      </c>
      <c r="H19" s="469" t="s">
        <v>903</v>
      </c>
      <c r="I19" s="542" t="s">
        <v>903</v>
      </c>
      <c r="J19" s="541" t="s">
        <v>903</v>
      </c>
      <c r="K19" s="469" t="s">
        <v>904</v>
      </c>
      <c r="L19" s="542" t="s">
        <v>904</v>
      </c>
      <c r="M19" s="541" t="s">
        <v>904</v>
      </c>
      <c r="N19" s="469" t="s">
        <v>904</v>
      </c>
      <c r="O19" s="469" t="s">
        <v>903</v>
      </c>
      <c r="P19" s="542" t="s">
        <v>904</v>
      </c>
      <c r="Q19" s="469" t="s">
        <v>904</v>
      </c>
      <c r="R19" s="469" t="s">
        <v>903</v>
      </c>
    </row>
    <row r="20" spans="1:18" s="151" customFormat="1" ht="20.100000000000001" customHeight="1" x14ac:dyDescent="0.2">
      <c r="A20" s="469" t="s">
        <v>171</v>
      </c>
      <c r="B20" s="470" t="s">
        <v>420</v>
      </c>
      <c r="C20" s="576" t="s">
        <v>127</v>
      </c>
      <c r="D20" s="541" t="s">
        <v>903</v>
      </c>
      <c r="E20" s="542" t="s">
        <v>904</v>
      </c>
      <c r="F20" s="469" t="s">
        <v>903</v>
      </c>
      <c r="G20" s="469" t="s">
        <v>903</v>
      </c>
      <c r="H20" s="469" t="s">
        <v>903</v>
      </c>
      <c r="I20" s="542" t="s">
        <v>903</v>
      </c>
      <c r="J20" s="541" t="s">
        <v>904</v>
      </c>
      <c r="K20" s="469" t="s">
        <v>904</v>
      </c>
      <c r="L20" s="542" t="s">
        <v>904</v>
      </c>
      <c r="M20" s="541" t="s">
        <v>903</v>
      </c>
      <c r="N20" s="469" t="s">
        <v>903</v>
      </c>
      <c r="O20" s="469" t="s">
        <v>904</v>
      </c>
      <c r="P20" s="542" t="s">
        <v>904</v>
      </c>
      <c r="Q20" s="469" t="s">
        <v>904</v>
      </c>
      <c r="R20" s="469" t="s">
        <v>903</v>
      </c>
    </row>
    <row r="21" spans="1:18" s="151" customFormat="1" ht="20.100000000000001" customHeight="1" x14ac:dyDescent="0.2">
      <c r="A21" s="469" t="s">
        <v>171</v>
      </c>
      <c r="B21" s="470" t="s">
        <v>421</v>
      </c>
      <c r="C21" s="576" t="s">
        <v>132</v>
      </c>
      <c r="D21" s="541" t="s">
        <v>903</v>
      </c>
      <c r="E21" s="542" t="s">
        <v>904</v>
      </c>
      <c r="F21" s="469" t="s">
        <v>903</v>
      </c>
      <c r="G21" s="469" t="s">
        <v>904</v>
      </c>
      <c r="H21" s="469" t="s">
        <v>903</v>
      </c>
      <c r="I21" s="542" t="s">
        <v>904</v>
      </c>
      <c r="J21" s="541" t="s">
        <v>904</v>
      </c>
      <c r="K21" s="469" t="s">
        <v>904</v>
      </c>
      <c r="L21" s="542" t="s">
        <v>903</v>
      </c>
      <c r="M21" s="541" t="s">
        <v>904</v>
      </c>
      <c r="N21" s="469" t="s">
        <v>904</v>
      </c>
      <c r="O21" s="469" t="s">
        <v>903</v>
      </c>
      <c r="P21" s="542" t="s">
        <v>904</v>
      </c>
      <c r="Q21" s="469" t="s">
        <v>903</v>
      </c>
      <c r="R21" s="469" t="s">
        <v>903</v>
      </c>
    </row>
    <row r="22" spans="1:18" s="151" customFormat="1" ht="20.100000000000001" customHeight="1" x14ac:dyDescent="0.2">
      <c r="A22" s="469" t="s">
        <v>171</v>
      </c>
      <c r="B22" s="470" t="s">
        <v>422</v>
      </c>
      <c r="C22" s="576" t="s">
        <v>132</v>
      </c>
      <c r="D22" s="541" t="s">
        <v>903</v>
      </c>
      <c r="E22" s="542" t="s">
        <v>904</v>
      </c>
      <c r="F22" s="469" t="s">
        <v>903</v>
      </c>
      <c r="G22" s="469" t="s">
        <v>903</v>
      </c>
      <c r="H22" s="469" t="s">
        <v>903</v>
      </c>
      <c r="I22" s="542" t="s">
        <v>903</v>
      </c>
      <c r="J22" s="541" t="s">
        <v>903</v>
      </c>
      <c r="K22" s="469" t="s">
        <v>903</v>
      </c>
      <c r="L22" s="542" t="s">
        <v>903</v>
      </c>
      <c r="M22" s="541" t="s">
        <v>904</v>
      </c>
      <c r="N22" s="469" t="s">
        <v>904</v>
      </c>
      <c r="O22" s="469" t="s">
        <v>904</v>
      </c>
      <c r="P22" s="542" t="s">
        <v>904</v>
      </c>
      <c r="Q22" s="469" t="s">
        <v>903</v>
      </c>
      <c r="R22" s="469" t="s">
        <v>903</v>
      </c>
    </row>
    <row r="23" spans="1:18" s="151" customFormat="1" ht="20.100000000000001" customHeight="1" x14ac:dyDescent="0.2">
      <c r="A23" s="469" t="s">
        <v>177</v>
      </c>
      <c r="B23" s="470" t="s">
        <v>423</v>
      </c>
      <c r="C23" s="576" t="s">
        <v>127</v>
      </c>
      <c r="D23" s="541" t="s">
        <v>903</v>
      </c>
      <c r="E23" s="542" t="s">
        <v>904</v>
      </c>
      <c r="F23" s="469" t="s">
        <v>903</v>
      </c>
      <c r="G23" s="469" t="s">
        <v>903</v>
      </c>
      <c r="H23" s="469" t="s">
        <v>903</v>
      </c>
      <c r="I23" s="542" t="s">
        <v>904</v>
      </c>
      <c r="J23" s="541" t="s">
        <v>904</v>
      </c>
      <c r="K23" s="469" t="s">
        <v>904</v>
      </c>
      <c r="L23" s="542" t="s">
        <v>903</v>
      </c>
      <c r="M23" s="541" t="s">
        <v>904</v>
      </c>
      <c r="N23" s="469" t="s">
        <v>904</v>
      </c>
      <c r="O23" s="469" t="s">
        <v>904</v>
      </c>
      <c r="P23" s="542" t="s">
        <v>904</v>
      </c>
      <c r="Q23" s="469" t="s">
        <v>904</v>
      </c>
      <c r="R23" s="469" t="s">
        <v>904</v>
      </c>
    </row>
    <row r="24" spans="1:18" s="151" customFormat="1" ht="20.100000000000001" customHeight="1" x14ac:dyDescent="0.2">
      <c r="A24" s="469" t="s">
        <v>181</v>
      </c>
      <c r="B24" s="470" t="s">
        <v>424</v>
      </c>
      <c r="C24" s="576" t="s">
        <v>127</v>
      </c>
      <c r="D24" s="541" t="s">
        <v>903</v>
      </c>
      <c r="E24" s="542" t="s">
        <v>904</v>
      </c>
      <c r="F24" s="469" t="s">
        <v>903</v>
      </c>
      <c r="G24" s="469" t="s">
        <v>904</v>
      </c>
      <c r="H24" s="469" t="s">
        <v>903</v>
      </c>
      <c r="I24" s="542" t="s">
        <v>904</v>
      </c>
      <c r="J24" s="541" t="s">
        <v>904</v>
      </c>
      <c r="K24" s="469" t="s">
        <v>904</v>
      </c>
      <c r="L24" s="542" t="s">
        <v>903</v>
      </c>
      <c r="M24" s="541" t="s">
        <v>903</v>
      </c>
      <c r="N24" s="469" t="s">
        <v>904</v>
      </c>
      <c r="O24" s="469" t="s">
        <v>904</v>
      </c>
      <c r="P24" s="542" t="s">
        <v>904</v>
      </c>
      <c r="Q24" s="469" t="s">
        <v>904</v>
      </c>
      <c r="R24" s="469" t="s">
        <v>903</v>
      </c>
    </row>
    <row r="25" spans="1:18" s="151" customFormat="1" ht="20.100000000000001" customHeight="1" x14ac:dyDescent="0.2">
      <c r="A25" s="469" t="s">
        <v>181</v>
      </c>
      <c r="B25" s="470" t="s">
        <v>425</v>
      </c>
      <c r="C25" s="576" t="s">
        <v>127</v>
      </c>
      <c r="D25" s="541" t="s">
        <v>903</v>
      </c>
      <c r="E25" s="542" t="s">
        <v>904</v>
      </c>
      <c r="F25" s="469" t="s">
        <v>903</v>
      </c>
      <c r="G25" s="469" t="s">
        <v>903</v>
      </c>
      <c r="H25" s="469" t="s">
        <v>903</v>
      </c>
      <c r="I25" s="542" t="s">
        <v>903</v>
      </c>
      <c r="J25" s="541" t="s">
        <v>904</v>
      </c>
      <c r="K25" s="469" t="s">
        <v>904</v>
      </c>
      <c r="L25" s="542" t="s">
        <v>903</v>
      </c>
      <c r="M25" s="541" t="s">
        <v>904</v>
      </c>
      <c r="N25" s="469" t="s">
        <v>904</v>
      </c>
      <c r="O25" s="469" t="s">
        <v>904</v>
      </c>
      <c r="P25" s="542" t="s">
        <v>904</v>
      </c>
      <c r="Q25" s="469" t="s">
        <v>904</v>
      </c>
      <c r="R25" s="469" t="s">
        <v>903</v>
      </c>
    </row>
    <row r="26" spans="1:18" s="151" customFormat="1" ht="20.100000000000001" customHeight="1" x14ac:dyDescent="0.2">
      <c r="A26" s="469" t="s">
        <v>181</v>
      </c>
      <c r="B26" s="470" t="s">
        <v>426</v>
      </c>
      <c r="C26" s="576" t="s">
        <v>132</v>
      </c>
      <c r="D26" s="541" t="s">
        <v>903</v>
      </c>
      <c r="E26" s="542" t="s">
        <v>903</v>
      </c>
      <c r="F26" s="469" t="s">
        <v>903</v>
      </c>
      <c r="G26" s="469" t="s">
        <v>903</v>
      </c>
      <c r="H26" s="469" t="s">
        <v>903</v>
      </c>
      <c r="I26" s="542" t="s">
        <v>903</v>
      </c>
      <c r="J26" s="541" t="s">
        <v>903</v>
      </c>
      <c r="K26" s="469" t="s">
        <v>903</v>
      </c>
      <c r="L26" s="542" t="s">
        <v>903</v>
      </c>
      <c r="M26" s="541" t="s">
        <v>903</v>
      </c>
      <c r="N26" s="469" t="s">
        <v>904</v>
      </c>
      <c r="O26" s="469" t="s">
        <v>904</v>
      </c>
      <c r="P26" s="542" t="s">
        <v>904</v>
      </c>
      <c r="Q26" s="469" t="s">
        <v>904</v>
      </c>
      <c r="R26" s="469" t="s">
        <v>903</v>
      </c>
    </row>
    <row r="27" spans="1:18" s="151" customFormat="1" ht="20.100000000000001" customHeight="1" x14ac:dyDescent="0.2">
      <c r="A27" s="469" t="s">
        <v>188</v>
      </c>
      <c r="B27" s="470" t="s">
        <v>427</v>
      </c>
      <c r="C27" s="576" t="s">
        <v>127</v>
      </c>
      <c r="D27" s="541" t="s">
        <v>903</v>
      </c>
      <c r="E27" s="542" t="s">
        <v>904</v>
      </c>
      <c r="F27" s="469" t="s">
        <v>904</v>
      </c>
      <c r="G27" s="469" t="s">
        <v>904</v>
      </c>
      <c r="H27" s="469" t="s">
        <v>903</v>
      </c>
      <c r="I27" s="542" t="s">
        <v>904</v>
      </c>
      <c r="J27" s="541" t="s">
        <v>904</v>
      </c>
      <c r="K27" s="469" t="s">
        <v>904</v>
      </c>
      <c r="L27" s="542" t="s">
        <v>903</v>
      </c>
      <c r="M27" s="541" t="s">
        <v>903</v>
      </c>
      <c r="N27" s="469" t="s">
        <v>904</v>
      </c>
      <c r="O27" s="469" t="s">
        <v>904</v>
      </c>
      <c r="P27" s="542" t="s">
        <v>904</v>
      </c>
      <c r="Q27" s="469" t="s">
        <v>904</v>
      </c>
      <c r="R27" s="469" t="s">
        <v>904</v>
      </c>
    </row>
    <row r="28" spans="1:18" s="151" customFormat="1" ht="20.100000000000001" customHeight="1" x14ac:dyDescent="0.2">
      <c r="A28" s="469" t="s">
        <v>192</v>
      </c>
      <c r="B28" s="470" t="s">
        <v>428</v>
      </c>
      <c r="C28" s="576" t="s">
        <v>127</v>
      </c>
      <c r="D28" s="541" t="s">
        <v>903</v>
      </c>
      <c r="E28" s="542" t="s">
        <v>904</v>
      </c>
      <c r="F28" s="469" t="s">
        <v>903</v>
      </c>
      <c r="G28" s="469" t="s">
        <v>903</v>
      </c>
      <c r="H28" s="469" t="s">
        <v>903</v>
      </c>
      <c r="I28" s="542" t="s">
        <v>904</v>
      </c>
      <c r="J28" s="541" t="s">
        <v>904</v>
      </c>
      <c r="K28" s="469" t="s">
        <v>904</v>
      </c>
      <c r="L28" s="542" t="s">
        <v>903</v>
      </c>
      <c r="M28" s="541" t="s">
        <v>903</v>
      </c>
      <c r="N28" s="469" t="s">
        <v>904</v>
      </c>
      <c r="O28" s="469" t="s">
        <v>903</v>
      </c>
      <c r="P28" s="542" t="s">
        <v>904</v>
      </c>
      <c r="Q28" s="469" t="s">
        <v>904</v>
      </c>
      <c r="R28" s="469" t="s">
        <v>903</v>
      </c>
    </row>
    <row r="29" spans="1:18" s="151" customFormat="1" ht="20.100000000000001" customHeight="1" x14ac:dyDescent="0.2">
      <c r="A29" s="469" t="s">
        <v>195</v>
      </c>
      <c r="B29" s="470" t="s">
        <v>429</v>
      </c>
      <c r="C29" s="576" t="s">
        <v>127</v>
      </c>
      <c r="D29" s="541" t="s">
        <v>903</v>
      </c>
      <c r="E29" s="542" t="s">
        <v>904</v>
      </c>
      <c r="F29" s="469" t="s">
        <v>903</v>
      </c>
      <c r="G29" s="469" t="s">
        <v>903</v>
      </c>
      <c r="H29" s="469" t="s">
        <v>903</v>
      </c>
      <c r="I29" s="542" t="s">
        <v>904</v>
      </c>
      <c r="J29" s="541" t="s">
        <v>903</v>
      </c>
      <c r="K29" s="469" t="s">
        <v>903</v>
      </c>
      <c r="L29" s="542" t="s">
        <v>903</v>
      </c>
      <c r="M29" s="541" t="s">
        <v>904</v>
      </c>
      <c r="N29" s="469" t="s">
        <v>904</v>
      </c>
      <c r="O29" s="469" t="s">
        <v>903</v>
      </c>
      <c r="P29" s="542" t="s">
        <v>904</v>
      </c>
      <c r="Q29" s="469" t="s">
        <v>904</v>
      </c>
      <c r="R29" s="469" t="s">
        <v>903</v>
      </c>
    </row>
    <row r="30" spans="1:18" s="151" customFormat="1" ht="20.100000000000001" customHeight="1" x14ac:dyDescent="0.2">
      <c r="A30" s="469" t="s">
        <v>195</v>
      </c>
      <c r="B30" s="470" t="s">
        <v>430</v>
      </c>
      <c r="C30" s="576" t="s">
        <v>127</v>
      </c>
      <c r="D30" s="541" t="s">
        <v>903</v>
      </c>
      <c r="E30" s="542" t="s">
        <v>904</v>
      </c>
      <c r="F30" s="469" t="s">
        <v>903</v>
      </c>
      <c r="G30" s="469" t="s">
        <v>903</v>
      </c>
      <c r="H30" s="469" t="s">
        <v>903</v>
      </c>
      <c r="I30" s="542" t="s">
        <v>904</v>
      </c>
      <c r="J30" s="541" t="s">
        <v>903</v>
      </c>
      <c r="K30" s="469" t="s">
        <v>903</v>
      </c>
      <c r="L30" s="542" t="s">
        <v>903</v>
      </c>
      <c r="M30" s="541" t="s">
        <v>904</v>
      </c>
      <c r="N30" s="469" t="s">
        <v>904</v>
      </c>
      <c r="O30" s="469" t="s">
        <v>904</v>
      </c>
      <c r="P30" s="542" t="s">
        <v>904</v>
      </c>
      <c r="Q30" s="469" t="s">
        <v>903</v>
      </c>
      <c r="R30" s="469" t="s">
        <v>903</v>
      </c>
    </row>
    <row r="31" spans="1:18" s="151" customFormat="1" ht="20.100000000000001" customHeight="1" x14ac:dyDescent="0.2">
      <c r="A31" s="469" t="s">
        <v>200</v>
      </c>
      <c r="B31" s="470" t="s">
        <v>431</v>
      </c>
      <c r="C31" s="576" t="s">
        <v>127</v>
      </c>
      <c r="D31" s="541" t="s">
        <v>903</v>
      </c>
      <c r="E31" s="542" t="s">
        <v>904</v>
      </c>
      <c r="F31" s="469" t="s">
        <v>903</v>
      </c>
      <c r="G31" s="469" t="s">
        <v>903</v>
      </c>
      <c r="H31" s="469" t="s">
        <v>903</v>
      </c>
      <c r="I31" s="542" t="s">
        <v>903</v>
      </c>
      <c r="J31" s="541" t="s">
        <v>904</v>
      </c>
      <c r="K31" s="469" t="s">
        <v>903</v>
      </c>
      <c r="L31" s="542" t="s">
        <v>903</v>
      </c>
      <c r="M31" s="541" t="s">
        <v>903</v>
      </c>
      <c r="N31" s="469" t="s">
        <v>904</v>
      </c>
      <c r="O31" s="469" t="s">
        <v>903</v>
      </c>
      <c r="P31" s="542" t="s">
        <v>904</v>
      </c>
      <c r="Q31" s="469" t="s">
        <v>903</v>
      </c>
      <c r="R31" s="469" t="s">
        <v>903</v>
      </c>
    </row>
    <row r="32" spans="1:18" s="151" customFormat="1" ht="20.100000000000001" customHeight="1" x14ac:dyDescent="0.2">
      <c r="A32" s="469" t="s">
        <v>202</v>
      </c>
      <c r="B32" s="470" t="s">
        <v>514</v>
      </c>
      <c r="C32" s="576" t="s">
        <v>132</v>
      </c>
      <c r="D32" s="541" t="s">
        <v>903</v>
      </c>
      <c r="E32" s="542" t="s">
        <v>904</v>
      </c>
      <c r="F32" s="469" t="s">
        <v>903</v>
      </c>
      <c r="G32" s="469" t="s">
        <v>904</v>
      </c>
      <c r="H32" s="469" t="s">
        <v>903</v>
      </c>
      <c r="I32" s="542" t="s">
        <v>904</v>
      </c>
      <c r="J32" s="541" t="s">
        <v>904</v>
      </c>
      <c r="K32" s="469" t="s">
        <v>904</v>
      </c>
      <c r="L32" s="542" t="s">
        <v>904</v>
      </c>
      <c r="M32" s="541" t="s">
        <v>904</v>
      </c>
      <c r="N32" s="469" t="s">
        <v>904</v>
      </c>
      <c r="O32" s="469" t="s">
        <v>904</v>
      </c>
      <c r="P32" s="542" t="s">
        <v>904</v>
      </c>
      <c r="Q32" s="469" t="s">
        <v>903</v>
      </c>
      <c r="R32" s="469" t="s">
        <v>903</v>
      </c>
    </row>
    <row r="33" spans="1:18" s="151" customFormat="1" ht="20.100000000000001" customHeight="1" x14ac:dyDescent="0.2">
      <c r="A33" s="469" t="s">
        <v>205</v>
      </c>
      <c r="B33" s="470" t="s">
        <v>433</v>
      </c>
      <c r="C33" s="576" t="s">
        <v>127</v>
      </c>
      <c r="D33" s="541" t="s">
        <v>903</v>
      </c>
      <c r="E33" s="542" t="s">
        <v>904</v>
      </c>
      <c r="F33" s="469" t="s">
        <v>904</v>
      </c>
      <c r="G33" s="469" t="s">
        <v>903</v>
      </c>
      <c r="H33" s="469" t="s">
        <v>904</v>
      </c>
      <c r="I33" s="542" t="s">
        <v>903</v>
      </c>
      <c r="J33" s="541" t="s">
        <v>903</v>
      </c>
      <c r="K33" s="469" t="s">
        <v>903</v>
      </c>
      <c r="L33" s="542" t="s">
        <v>903</v>
      </c>
      <c r="M33" s="541" t="s">
        <v>903</v>
      </c>
      <c r="N33" s="469" t="s">
        <v>904</v>
      </c>
      <c r="O33" s="469" t="s">
        <v>904</v>
      </c>
      <c r="P33" s="542" t="s">
        <v>904</v>
      </c>
      <c r="Q33" s="469" t="s">
        <v>904</v>
      </c>
      <c r="R33" s="469" t="s">
        <v>903</v>
      </c>
    </row>
    <row r="34" spans="1:18" s="151" customFormat="1" ht="20.100000000000001" customHeight="1" x14ac:dyDescent="0.2">
      <c r="A34" s="469" t="s">
        <v>209</v>
      </c>
      <c r="B34" s="470" t="s">
        <v>434</v>
      </c>
      <c r="C34" s="576" t="s">
        <v>132</v>
      </c>
      <c r="D34" s="541" t="s">
        <v>903</v>
      </c>
      <c r="E34" s="542" t="s">
        <v>904</v>
      </c>
      <c r="F34" s="469" t="s">
        <v>903</v>
      </c>
      <c r="G34" s="469" t="s">
        <v>903</v>
      </c>
      <c r="H34" s="469" t="s">
        <v>903</v>
      </c>
      <c r="I34" s="542" t="s">
        <v>904</v>
      </c>
      <c r="J34" s="541" t="s">
        <v>904</v>
      </c>
      <c r="K34" s="469" t="s">
        <v>904</v>
      </c>
      <c r="L34" s="542" t="s">
        <v>903</v>
      </c>
      <c r="M34" s="541" t="s">
        <v>904</v>
      </c>
      <c r="N34" s="469" t="s">
        <v>904</v>
      </c>
      <c r="O34" s="469" t="s">
        <v>903</v>
      </c>
      <c r="P34" s="542" t="s">
        <v>903</v>
      </c>
      <c r="Q34" s="469" t="s">
        <v>904</v>
      </c>
      <c r="R34" s="469" t="s">
        <v>903</v>
      </c>
    </row>
    <row r="35" spans="1:18" s="151" customFormat="1" ht="20.100000000000001" customHeight="1" x14ac:dyDescent="0.2">
      <c r="A35" s="469" t="s">
        <v>209</v>
      </c>
      <c r="B35" s="470" t="s">
        <v>435</v>
      </c>
      <c r="C35" s="576" t="s">
        <v>132</v>
      </c>
      <c r="D35" s="541" t="s">
        <v>903</v>
      </c>
      <c r="E35" s="542" t="s">
        <v>904</v>
      </c>
      <c r="F35" s="469" t="s">
        <v>903</v>
      </c>
      <c r="G35" s="469" t="s">
        <v>903</v>
      </c>
      <c r="H35" s="469" t="s">
        <v>903</v>
      </c>
      <c r="I35" s="542" t="s">
        <v>904</v>
      </c>
      <c r="J35" s="541" t="s">
        <v>904</v>
      </c>
      <c r="K35" s="469" t="s">
        <v>904</v>
      </c>
      <c r="L35" s="542" t="s">
        <v>904</v>
      </c>
      <c r="M35" s="541" t="s">
        <v>904</v>
      </c>
      <c r="N35" s="469" t="s">
        <v>904</v>
      </c>
      <c r="O35" s="469" t="s">
        <v>903</v>
      </c>
      <c r="P35" s="542" t="s">
        <v>904</v>
      </c>
      <c r="Q35" s="469" t="s">
        <v>903</v>
      </c>
      <c r="R35" s="469" t="s">
        <v>903</v>
      </c>
    </row>
    <row r="36" spans="1:18" s="151" customFormat="1" ht="20.100000000000001" customHeight="1" x14ac:dyDescent="0.2">
      <c r="A36" s="469" t="s">
        <v>209</v>
      </c>
      <c r="B36" s="470" t="s">
        <v>436</v>
      </c>
      <c r="C36" s="576" t="s">
        <v>132</v>
      </c>
      <c r="D36" s="541" t="s">
        <v>903</v>
      </c>
      <c r="E36" s="542" t="s">
        <v>904</v>
      </c>
      <c r="F36" s="469" t="s">
        <v>904</v>
      </c>
      <c r="G36" s="469" t="s">
        <v>904</v>
      </c>
      <c r="H36" s="469" t="s">
        <v>903</v>
      </c>
      <c r="I36" s="542" t="s">
        <v>904</v>
      </c>
      <c r="J36" s="541" t="s">
        <v>904</v>
      </c>
      <c r="K36" s="469" t="s">
        <v>904</v>
      </c>
      <c r="L36" s="542" t="s">
        <v>903</v>
      </c>
      <c r="M36" s="541" t="s">
        <v>904</v>
      </c>
      <c r="N36" s="469" t="s">
        <v>904</v>
      </c>
      <c r="O36" s="469" t="s">
        <v>904</v>
      </c>
      <c r="P36" s="542" t="s">
        <v>904</v>
      </c>
      <c r="Q36" s="469" t="s">
        <v>903</v>
      </c>
      <c r="R36" s="469" t="s">
        <v>904</v>
      </c>
    </row>
    <row r="37" spans="1:18" s="151" customFormat="1" ht="20.100000000000001" customHeight="1" x14ac:dyDescent="0.2">
      <c r="A37" s="469" t="s">
        <v>217</v>
      </c>
      <c r="B37" s="470" t="s">
        <v>437</v>
      </c>
      <c r="C37" s="576" t="s">
        <v>132</v>
      </c>
      <c r="D37" s="541" t="s">
        <v>903</v>
      </c>
      <c r="E37" s="542" t="s">
        <v>904</v>
      </c>
      <c r="F37" s="469" t="s">
        <v>903</v>
      </c>
      <c r="G37" s="469" t="s">
        <v>903</v>
      </c>
      <c r="H37" s="469" t="s">
        <v>903</v>
      </c>
      <c r="I37" s="542" t="s">
        <v>903</v>
      </c>
      <c r="J37" s="541" t="s">
        <v>904</v>
      </c>
      <c r="K37" s="469" t="s">
        <v>904</v>
      </c>
      <c r="L37" s="542" t="s">
        <v>903</v>
      </c>
      <c r="M37" s="541" t="s">
        <v>904</v>
      </c>
      <c r="N37" s="469" t="s">
        <v>904</v>
      </c>
      <c r="O37" s="469" t="s">
        <v>904</v>
      </c>
      <c r="P37" s="542" t="s">
        <v>904</v>
      </c>
      <c r="Q37" s="469" t="s">
        <v>904</v>
      </c>
      <c r="R37" s="469" t="s">
        <v>903</v>
      </c>
    </row>
    <row r="38" spans="1:18" s="151" customFormat="1" ht="20.100000000000001" customHeight="1" x14ac:dyDescent="0.2">
      <c r="A38" s="469" t="s">
        <v>217</v>
      </c>
      <c r="B38" s="470" t="s">
        <v>438</v>
      </c>
      <c r="C38" s="576" t="s">
        <v>127</v>
      </c>
      <c r="D38" s="541" t="s">
        <v>903</v>
      </c>
      <c r="E38" s="542" t="s">
        <v>904</v>
      </c>
      <c r="F38" s="469" t="s">
        <v>903</v>
      </c>
      <c r="G38" s="469" t="s">
        <v>903</v>
      </c>
      <c r="H38" s="469" t="s">
        <v>903</v>
      </c>
      <c r="I38" s="542" t="s">
        <v>904</v>
      </c>
      <c r="J38" s="541" t="s">
        <v>904</v>
      </c>
      <c r="K38" s="469" t="s">
        <v>904</v>
      </c>
      <c r="L38" s="542" t="s">
        <v>904</v>
      </c>
      <c r="M38" s="541" t="s">
        <v>904</v>
      </c>
      <c r="N38" s="469" t="s">
        <v>904</v>
      </c>
      <c r="O38" s="469" t="s">
        <v>904</v>
      </c>
      <c r="P38" s="542" t="s">
        <v>904</v>
      </c>
      <c r="Q38" s="469" t="s">
        <v>904</v>
      </c>
      <c r="R38" s="469" t="s">
        <v>903</v>
      </c>
    </row>
    <row r="39" spans="1:18" s="151" customFormat="1" ht="20.100000000000001" customHeight="1" x14ac:dyDescent="0.2">
      <c r="A39" s="469" t="s">
        <v>223</v>
      </c>
      <c r="B39" s="470" t="s">
        <v>439</v>
      </c>
      <c r="C39" s="576" t="s">
        <v>127</v>
      </c>
      <c r="D39" s="541" t="s">
        <v>903</v>
      </c>
      <c r="E39" s="542" t="s">
        <v>904</v>
      </c>
      <c r="F39" s="469" t="s">
        <v>903</v>
      </c>
      <c r="G39" s="469" t="s">
        <v>904</v>
      </c>
      <c r="H39" s="469" t="s">
        <v>903</v>
      </c>
      <c r="I39" s="542" t="s">
        <v>904</v>
      </c>
      <c r="J39" s="541" t="s">
        <v>904</v>
      </c>
      <c r="K39" s="469" t="s">
        <v>903</v>
      </c>
      <c r="L39" s="542" t="s">
        <v>903</v>
      </c>
      <c r="M39" s="541" t="s">
        <v>904</v>
      </c>
      <c r="N39" s="469" t="s">
        <v>904</v>
      </c>
      <c r="O39" s="469" t="s">
        <v>903</v>
      </c>
      <c r="P39" s="542" t="s">
        <v>903</v>
      </c>
      <c r="Q39" s="469" t="s">
        <v>904</v>
      </c>
      <c r="R39" s="469" t="s">
        <v>903</v>
      </c>
    </row>
    <row r="40" spans="1:18" s="151" customFormat="1" ht="20.100000000000001" customHeight="1" x14ac:dyDescent="0.2">
      <c r="A40" s="469" t="s">
        <v>227</v>
      </c>
      <c r="B40" s="470" t="s">
        <v>440</v>
      </c>
      <c r="C40" s="576" t="s">
        <v>127</v>
      </c>
      <c r="D40" s="541" t="s">
        <v>903</v>
      </c>
      <c r="E40" s="542" t="s">
        <v>904</v>
      </c>
      <c r="F40" s="469" t="s">
        <v>903</v>
      </c>
      <c r="G40" s="469" t="s">
        <v>904</v>
      </c>
      <c r="H40" s="469" t="s">
        <v>903</v>
      </c>
      <c r="I40" s="542" t="s">
        <v>903</v>
      </c>
      <c r="J40" s="541" t="s">
        <v>904</v>
      </c>
      <c r="K40" s="469" t="s">
        <v>903</v>
      </c>
      <c r="L40" s="542" t="s">
        <v>903</v>
      </c>
      <c r="M40" s="541" t="s">
        <v>904</v>
      </c>
      <c r="N40" s="469" t="s">
        <v>904</v>
      </c>
      <c r="O40" s="469" t="s">
        <v>903</v>
      </c>
      <c r="P40" s="542" t="s">
        <v>904</v>
      </c>
      <c r="Q40" s="469" t="s">
        <v>904</v>
      </c>
      <c r="R40" s="469" t="s">
        <v>903</v>
      </c>
    </row>
    <row r="41" spans="1:18" s="151" customFormat="1" ht="20.100000000000001" customHeight="1" x14ac:dyDescent="0.2">
      <c r="A41" s="469" t="s">
        <v>230</v>
      </c>
      <c r="B41" s="470" t="s">
        <v>441</v>
      </c>
      <c r="C41" s="576" t="s">
        <v>127</v>
      </c>
      <c r="D41" s="541" t="s">
        <v>903</v>
      </c>
      <c r="E41" s="542" t="s">
        <v>904</v>
      </c>
      <c r="F41" s="469" t="s">
        <v>903</v>
      </c>
      <c r="G41" s="469" t="s">
        <v>903</v>
      </c>
      <c r="H41" s="469" t="s">
        <v>903</v>
      </c>
      <c r="I41" s="542" t="s">
        <v>904</v>
      </c>
      <c r="J41" s="541" t="s">
        <v>904</v>
      </c>
      <c r="K41" s="469" t="s">
        <v>903</v>
      </c>
      <c r="L41" s="542" t="s">
        <v>903</v>
      </c>
      <c r="M41" s="541" t="s">
        <v>903</v>
      </c>
      <c r="N41" s="469" t="s">
        <v>904</v>
      </c>
      <c r="O41" s="469" t="s">
        <v>903</v>
      </c>
      <c r="P41" s="542" t="s">
        <v>904</v>
      </c>
      <c r="Q41" s="469" t="s">
        <v>904</v>
      </c>
      <c r="R41" s="469" t="s">
        <v>903</v>
      </c>
    </row>
    <row r="42" spans="1:18" s="151" customFormat="1" ht="20.100000000000001" customHeight="1" x14ac:dyDescent="0.2">
      <c r="A42" s="469" t="s">
        <v>230</v>
      </c>
      <c r="B42" s="470" t="s">
        <v>515</v>
      </c>
      <c r="C42" s="576" t="s">
        <v>132</v>
      </c>
      <c r="D42" s="541" t="s">
        <v>903</v>
      </c>
      <c r="E42" s="542" t="s">
        <v>904</v>
      </c>
      <c r="F42" s="469" t="s">
        <v>903</v>
      </c>
      <c r="G42" s="469" t="s">
        <v>903</v>
      </c>
      <c r="H42" s="469" t="s">
        <v>903</v>
      </c>
      <c r="I42" s="542" t="s">
        <v>904</v>
      </c>
      <c r="J42" s="541" t="s">
        <v>904</v>
      </c>
      <c r="K42" s="469" t="s">
        <v>904</v>
      </c>
      <c r="L42" s="542" t="s">
        <v>903</v>
      </c>
      <c r="M42" s="541" t="s">
        <v>904</v>
      </c>
      <c r="N42" s="469" t="s">
        <v>904</v>
      </c>
      <c r="O42" s="469" t="s">
        <v>904</v>
      </c>
      <c r="P42" s="542" t="s">
        <v>904</v>
      </c>
      <c r="Q42" s="469" t="s">
        <v>904</v>
      </c>
      <c r="R42" s="469" t="s">
        <v>903</v>
      </c>
    </row>
    <row r="43" spans="1:18" s="151" customFormat="1" ht="20.100000000000001" customHeight="1" x14ac:dyDescent="0.2">
      <c r="A43" s="469" t="s">
        <v>237</v>
      </c>
      <c r="B43" s="470" t="s">
        <v>443</v>
      </c>
      <c r="C43" s="576" t="s">
        <v>132</v>
      </c>
      <c r="D43" s="541" t="s">
        <v>903</v>
      </c>
      <c r="E43" s="542" t="s">
        <v>904</v>
      </c>
      <c r="F43" s="469" t="s">
        <v>903</v>
      </c>
      <c r="G43" s="469" t="s">
        <v>903</v>
      </c>
      <c r="H43" s="469" t="s">
        <v>903</v>
      </c>
      <c r="I43" s="542" t="s">
        <v>904</v>
      </c>
      <c r="J43" s="541" t="s">
        <v>904</v>
      </c>
      <c r="K43" s="469" t="s">
        <v>903</v>
      </c>
      <c r="L43" s="542" t="s">
        <v>904</v>
      </c>
      <c r="M43" s="541" t="s">
        <v>904</v>
      </c>
      <c r="N43" s="469" t="s">
        <v>904</v>
      </c>
      <c r="O43" s="469" t="s">
        <v>903</v>
      </c>
      <c r="P43" s="542" t="s">
        <v>904</v>
      </c>
      <c r="Q43" s="469" t="s">
        <v>903</v>
      </c>
      <c r="R43" s="469" t="s">
        <v>903</v>
      </c>
    </row>
    <row r="44" spans="1:18" s="151" customFormat="1" ht="20.100000000000001" customHeight="1" x14ac:dyDescent="0.2">
      <c r="A44" s="469" t="s">
        <v>237</v>
      </c>
      <c r="B44" s="470" t="s">
        <v>444</v>
      </c>
      <c r="C44" s="576" t="s">
        <v>127</v>
      </c>
      <c r="D44" s="541" t="s">
        <v>903</v>
      </c>
      <c r="E44" s="542" t="s">
        <v>904</v>
      </c>
      <c r="F44" s="469" t="s">
        <v>903</v>
      </c>
      <c r="G44" s="469" t="s">
        <v>903</v>
      </c>
      <c r="H44" s="469" t="s">
        <v>903</v>
      </c>
      <c r="I44" s="542" t="s">
        <v>904</v>
      </c>
      <c r="J44" s="541" t="s">
        <v>904</v>
      </c>
      <c r="K44" s="469" t="s">
        <v>904</v>
      </c>
      <c r="L44" s="542" t="s">
        <v>903</v>
      </c>
      <c r="M44" s="541" t="s">
        <v>903</v>
      </c>
      <c r="N44" s="469" t="s">
        <v>904</v>
      </c>
      <c r="O44" s="469" t="s">
        <v>903</v>
      </c>
      <c r="P44" s="542" t="s">
        <v>904</v>
      </c>
      <c r="Q44" s="469" t="s">
        <v>903</v>
      </c>
      <c r="R44" s="469" t="s">
        <v>903</v>
      </c>
    </row>
    <row r="45" spans="1:18" s="151" customFormat="1" ht="20.100000000000001" customHeight="1" x14ac:dyDescent="0.2">
      <c r="A45" s="469" t="s">
        <v>242</v>
      </c>
      <c r="B45" s="470" t="s">
        <v>445</v>
      </c>
      <c r="C45" s="576" t="s">
        <v>127</v>
      </c>
      <c r="D45" s="541" t="s">
        <v>903</v>
      </c>
      <c r="E45" s="542" t="s">
        <v>903</v>
      </c>
      <c r="F45" s="469" t="s">
        <v>903</v>
      </c>
      <c r="G45" s="469" t="s">
        <v>903</v>
      </c>
      <c r="H45" s="469" t="s">
        <v>903</v>
      </c>
      <c r="I45" s="542" t="s">
        <v>903</v>
      </c>
      <c r="J45" s="541" t="s">
        <v>904</v>
      </c>
      <c r="K45" s="469" t="s">
        <v>903</v>
      </c>
      <c r="L45" s="542" t="s">
        <v>903</v>
      </c>
      <c r="M45" s="541" t="s">
        <v>904</v>
      </c>
      <c r="N45" s="469" t="s">
        <v>904</v>
      </c>
      <c r="O45" s="469" t="s">
        <v>904</v>
      </c>
      <c r="P45" s="542" t="s">
        <v>904</v>
      </c>
      <c r="Q45" s="469" t="s">
        <v>903</v>
      </c>
      <c r="R45" s="469" t="s">
        <v>903</v>
      </c>
    </row>
    <row r="46" spans="1:18" s="151" customFormat="1" ht="20.100000000000001" customHeight="1" x14ac:dyDescent="0.2">
      <c r="A46" s="469" t="s">
        <v>245</v>
      </c>
      <c r="B46" s="470" t="s">
        <v>246</v>
      </c>
      <c r="C46" s="576" t="s">
        <v>127</v>
      </c>
      <c r="D46" s="541" t="s">
        <v>903</v>
      </c>
      <c r="E46" s="542" t="s">
        <v>904</v>
      </c>
      <c r="F46" s="469" t="s">
        <v>903</v>
      </c>
      <c r="G46" s="469" t="s">
        <v>904</v>
      </c>
      <c r="H46" s="469" t="s">
        <v>903</v>
      </c>
      <c r="I46" s="542" t="s">
        <v>904</v>
      </c>
      <c r="J46" s="541" t="s">
        <v>904</v>
      </c>
      <c r="K46" s="469" t="s">
        <v>903</v>
      </c>
      <c r="L46" s="542" t="s">
        <v>903</v>
      </c>
      <c r="M46" s="541" t="s">
        <v>903</v>
      </c>
      <c r="N46" s="469" t="s">
        <v>904</v>
      </c>
      <c r="O46" s="469" t="s">
        <v>903</v>
      </c>
      <c r="P46" s="542" t="s">
        <v>904</v>
      </c>
      <c r="Q46" s="469" t="s">
        <v>904</v>
      </c>
      <c r="R46" s="469" t="s">
        <v>903</v>
      </c>
    </row>
    <row r="47" spans="1:18" s="151" customFormat="1" ht="20.100000000000001" customHeight="1" x14ac:dyDescent="0.2">
      <c r="A47" s="469" t="s">
        <v>249</v>
      </c>
      <c r="B47" s="470" t="s">
        <v>446</v>
      </c>
      <c r="C47" s="576" t="s">
        <v>132</v>
      </c>
      <c r="D47" s="541" t="s">
        <v>903</v>
      </c>
      <c r="E47" s="542" t="s">
        <v>903</v>
      </c>
      <c r="F47" s="469" t="s">
        <v>903</v>
      </c>
      <c r="G47" s="469" t="s">
        <v>903</v>
      </c>
      <c r="H47" s="469" t="s">
        <v>903</v>
      </c>
      <c r="I47" s="542" t="s">
        <v>903</v>
      </c>
      <c r="J47" s="541" t="s">
        <v>904</v>
      </c>
      <c r="K47" s="469" t="s">
        <v>904</v>
      </c>
      <c r="L47" s="542" t="s">
        <v>903</v>
      </c>
      <c r="M47" s="541" t="s">
        <v>903</v>
      </c>
      <c r="N47" s="469" t="s">
        <v>904</v>
      </c>
      <c r="O47" s="469" t="s">
        <v>903</v>
      </c>
      <c r="P47" s="542" t="s">
        <v>904</v>
      </c>
      <c r="Q47" s="469" t="s">
        <v>904</v>
      </c>
      <c r="R47" s="469" t="s">
        <v>904</v>
      </c>
    </row>
    <row r="48" spans="1:18" s="151" customFormat="1" ht="20.100000000000001" customHeight="1" x14ac:dyDescent="0.2">
      <c r="A48" s="469" t="s">
        <v>249</v>
      </c>
      <c r="B48" s="470" t="s">
        <v>447</v>
      </c>
      <c r="C48" s="576" t="s">
        <v>132</v>
      </c>
      <c r="D48" s="541" t="s">
        <v>903</v>
      </c>
      <c r="E48" s="542" t="s">
        <v>904</v>
      </c>
      <c r="F48" s="469" t="s">
        <v>904</v>
      </c>
      <c r="G48" s="469" t="s">
        <v>904</v>
      </c>
      <c r="H48" s="469" t="s">
        <v>903</v>
      </c>
      <c r="I48" s="542" t="s">
        <v>904</v>
      </c>
      <c r="J48" s="541" t="s">
        <v>903</v>
      </c>
      <c r="K48" s="469" t="s">
        <v>904</v>
      </c>
      <c r="L48" s="542" t="s">
        <v>903</v>
      </c>
      <c r="M48" s="541" t="s">
        <v>904</v>
      </c>
      <c r="N48" s="469" t="s">
        <v>904</v>
      </c>
      <c r="O48" s="469" t="s">
        <v>903</v>
      </c>
      <c r="P48" s="542" t="s">
        <v>903</v>
      </c>
      <c r="Q48" s="469" t="s">
        <v>904</v>
      </c>
      <c r="R48" s="469" t="s">
        <v>903</v>
      </c>
    </row>
    <row r="49" spans="1:18" s="151" customFormat="1" ht="20.100000000000001" customHeight="1" x14ac:dyDescent="0.2">
      <c r="A49" s="469" t="s">
        <v>249</v>
      </c>
      <c r="B49" s="470" t="s">
        <v>448</v>
      </c>
      <c r="C49" s="576" t="s">
        <v>127</v>
      </c>
      <c r="D49" s="541" t="s">
        <v>903</v>
      </c>
      <c r="E49" s="542" t="s">
        <v>903</v>
      </c>
      <c r="F49" s="469" t="s">
        <v>903</v>
      </c>
      <c r="G49" s="469" t="s">
        <v>904</v>
      </c>
      <c r="H49" s="469" t="s">
        <v>903</v>
      </c>
      <c r="I49" s="542" t="s">
        <v>903</v>
      </c>
      <c r="J49" s="541" t="s">
        <v>904</v>
      </c>
      <c r="K49" s="469" t="s">
        <v>904</v>
      </c>
      <c r="L49" s="542" t="s">
        <v>903</v>
      </c>
      <c r="M49" s="541" t="s">
        <v>903</v>
      </c>
      <c r="N49" s="469" t="s">
        <v>904</v>
      </c>
      <c r="O49" s="469" t="s">
        <v>904</v>
      </c>
      <c r="P49" s="542" t="s">
        <v>904</v>
      </c>
      <c r="Q49" s="469" t="s">
        <v>904</v>
      </c>
      <c r="R49" s="469" t="s">
        <v>904</v>
      </c>
    </row>
    <row r="50" spans="1:18" s="151" customFormat="1" ht="20.100000000000001" customHeight="1" x14ac:dyDescent="0.2">
      <c r="A50" s="469" t="s">
        <v>249</v>
      </c>
      <c r="B50" s="470" t="s">
        <v>516</v>
      </c>
      <c r="C50" s="576" t="s">
        <v>132</v>
      </c>
      <c r="D50" s="541" t="s">
        <v>903</v>
      </c>
      <c r="E50" s="542" t="s">
        <v>904</v>
      </c>
      <c r="F50" s="469" t="s">
        <v>903</v>
      </c>
      <c r="G50" s="469" t="s">
        <v>904</v>
      </c>
      <c r="H50" s="469" t="s">
        <v>903</v>
      </c>
      <c r="I50" s="542" t="s">
        <v>904</v>
      </c>
      <c r="J50" s="541" t="s">
        <v>904</v>
      </c>
      <c r="K50" s="469" t="s">
        <v>904</v>
      </c>
      <c r="L50" s="542" t="s">
        <v>903</v>
      </c>
      <c r="M50" s="541" t="s">
        <v>904</v>
      </c>
      <c r="N50" s="469" t="s">
        <v>904</v>
      </c>
      <c r="O50" s="469" t="s">
        <v>904</v>
      </c>
      <c r="P50" s="542" t="s">
        <v>904</v>
      </c>
      <c r="Q50" s="469" t="s">
        <v>904</v>
      </c>
      <c r="R50" s="469" t="s">
        <v>903</v>
      </c>
    </row>
    <row r="51" spans="1:18" s="151" customFormat="1" ht="20.100000000000001" customHeight="1" x14ac:dyDescent="0.2">
      <c r="A51" s="469" t="s">
        <v>249</v>
      </c>
      <c r="B51" s="470" t="s">
        <v>450</v>
      </c>
      <c r="C51" s="576" t="s">
        <v>127</v>
      </c>
      <c r="D51" s="541" t="s">
        <v>903</v>
      </c>
      <c r="E51" s="542" t="s">
        <v>904</v>
      </c>
      <c r="F51" s="469" t="s">
        <v>903</v>
      </c>
      <c r="G51" s="469" t="s">
        <v>904</v>
      </c>
      <c r="H51" s="469" t="s">
        <v>903</v>
      </c>
      <c r="I51" s="542" t="s">
        <v>904</v>
      </c>
      <c r="J51" s="541" t="s">
        <v>904</v>
      </c>
      <c r="K51" s="469" t="s">
        <v>904</v>
      </c>
      <c r="L51" s="542" t="s">
        <v>903</v>
      </c>
      <c r="M51" s="541" t="s">
        <v>904</v>
      </c>
      <c r="N51" s="469" t="s">
        <v>904</v>
      </c>
      <c r="O51" s="469" t="s">
        <v>903</v>
      </c>
      <c r="P51" s="542" t="s">
        <v>904</v>
      </c>
      <c r="Q51" s="469" t="s">
        <v>904</v>
      </c>
      <c r="R51" s="469" t="s">
        <v>903</v>
      </c>
    </row>
    <row r="52" spans="1:18" s="151" customFormat="1" ht="20.100000000000001" customHeight="1" x14ac:dyDescent="0.2">
      <c r="A52" s="469" t="s">
        <v>263</v>
      </c>
      <c r="B52" s="470" t="s">
        <v>451</v>
      </c>
      <c r="C52" s="576" t="s">
        <v>127</v>
      </c>
      <c r="D52" s="541" t="s">
        <v>903</v>
      </c>
      <c r="E52" s="542" t="s">
        <v>903</v>
      </c>
      <c r="F52" s="469" t="s">
        <v>903</v>
      </c>
      <c r="G52" s="469" t="s">
        <v>903</v>
      </c>
      <c r="H52" s="469" t="s">
        <v>903</v>
      </c>
      <c r="I52" s="542" t="s">
        <v>904</v>
      </c>
      <c r="J52" s="541" t="s">
        <v>904</v>
      </c>
      <c r="K52" s="469" t="s">
        <v>903</v>
      </c>
      <c r="L52" s="542" t="s">
        <v>903</v>
      </c>
      <c r="M52" s="541" t="s">
        <v>903</v>
      </c>
      <c r="N52" s="469" t="s">
        <v>904</v>
      </c>
      <c r="O52" s="469" t="s">
        <v>904</v>
      </c>
      <c r="P52" s="542" t="s">
        <v>904</v>
      </c>
      <c r="Q52" s="469" t="s">
        <v>904</v>
      </c>
      <c r="R52" s="469" t="s">
        <v>903</v>
      </c>
    </row>
    <row r="53" spans="1:18" s="151" customFormat="1" ht="20.100000000000001" customHeight="1" x14ac:dyDescent="0.2">
      <c r="A53" s="469" t="s">
        <v>263</v>
      </c>
      <c r="B53" s="470" t="s">
        <v>452</v>
      </c>
      <c r="C53" s="576" t="s">
        <v>127</v>
      </c>
      <c r="D53" s="541" t="s">
        <v>903</v>
      </c>
      <c r="E53" s="542" t="s">
        <v>904</v>
      </c>
      <c r="F53" s="469" t="s">
        <v>903</v>
      </c>
      <c r="G53" s="469" t="s">
        <v>904</v>
      </c>
      <c r="H53" s="469" t="s">
        <v>903</v>
      </c>
      <c r="I53" s="542" t="s">
        <v>903</v>
      </c>
      <c r="J53" s="541" t="s">
        <v>904</v>
      </c>
      <c r="K53" s="469" t="s">
        <v>903</v>
      </c>
      <c r="L53" s="542" t="s">
        <v>903</v>
      </c>
      <c r="M53" s="541" t="s">
        <v>904</v>
      </c>
      <c r="N53" s="469" t="s">
        <v>904</v>
      </c>
      <c r="O53" s="469" t="s">
        <v>904</v>
      </c>
      <c r="P53" s="542" t="s">
        <v>904</v>
      </c>
      <c r="Q53" s="469" t="s">
        <v>904</v>
      </c>
      <c r="R53" s="469" t="s">
        <v>903</v>
      </c>
    </row>
    <row r="54" spans="1:18" s="151" customFormat="1" ht="20.100000000000001" customHeight="1" x14ac:dyDescent="0.2">
      <c r="A54" s="469" t="s">
        <v>267</v>
      </c>
      <c r="B54" s="470" t="s">
        <v>453</v>
      </c>
      <c r="C54" s="576" t="s">
        <v>127</v>
      </c>
      <c r="D54" s="541" t="s">
        <v>903</v>
      </c>
      <c r="E54" s="542" t="s">
        <v>904</v>
      </c>
      <c r="F54" s="469" t="s">
        <v>903</v>
      </c>
      <c r="G54" s="469" t="s">
        <v>904</v>
      </c>
      <c r="H54" s="469" t="s">
        <v>903</v>
      </c>
      <c r="I54" s="542" t="s">
        <v>904</v>
      </c>
      <c r="J54" s="541" t="s">
        <v>904</v>
      </c>
      <c r="K54" s="469" t="s">
        <v>904</v>
      </c>
      <c r="L54" s="542" t="s">
        <v>903</v>
      </c>
      <c r="M54" s="541" t="s">
        <v>904</v>
      </c>
      <c r="N54" s="469" t="s">
        <v>904</v>
      </c>
      <c r="O54" s="469" t="s">
        <v>903</v>
      </c>
      <c r="P54" s="542" t="s">
        <v>904</v>
      </c>
      <c r="Q54" s="469" t="s">
        <v>904</v>
      </c>
      <c r="R54" s="469" t="s">
        <v>903</v>
      </c>
    </row>
    <row r="55" spans="1:18" s="151" customFormat="1" ht="20.100000000000001" customHeight="1" x14ac:dyDescent="0.2">
      <c r="A55" s="469" t="s">
        <v>267</v>
      </c>
      <c r="B55" s="470" t="s">
        <v>454</v>
      </c>
      <c r="C55" s="576" t="s">
        <v>132</v>
      </c>
      <c r="D55" s="541" t="s">
        <v>903</v>
      </c>
      <c r="E55" s="542" t="s">
        <v>904</v>
      </c>
      <c r="F55" s="469" t="s">
        <v>903</v>
      </c>
      <c r="G55" s="469" t="s">
        <v>903</v>
      </c>
      <c r="H55" s="469" t="s">
        <v>903</v>
      </c>
      <c r="I55" s="542" t="s">
        <v>904</v>
      </c>
      <c r="J55" s="541" t="s">
        <v>904</v>
      </c>
      <c r="K55" s="469" t="s">
        <v>904</v>
      </c>
      <c r="L55" s="542" t="s">
        <v>903</v>
      </c>
      <c r="M55" s="541" t="s">
        <v>904</v>
      </c>
      <c r="N55" s="469" t="s">
        <v>904</v>
      </c>
      <c r="O55" s="469" t="s">
        <v>904</v>
      </c>
      <c r="P55" s="542" t="s">
        <v>904</v>
      </c>
      <c r="Q55" s="469" t="s">
        <v>904</v>
      </c>
      <c r="R55" s="469" t="s">
        <v>904</v>
      </c>
    </row>
    <row r="56" spans="1:18" s="151" customFormat="1" ht="20.100000000000001" customHeight="1" x14ac:dyDescent="0.2">
      <c r="A56" s="469" t="s">
        <v>272</v>
      </c>
      <c r="B56" s="470" t="s">
        <v>455</v>
      </c>
      <c r="C56" s="576" t="s">
        <v>127</v>
      </c>
      <c r="D56" s="541" t="s">
        <v>904</v>
      </c>
      <c r="E56" s="542" t="s">
        <v>904</v>
      </c>
      <c r="F56" s="469" t="s">
        <v>903</v>
      </c>
      <c r="G56" s="469" t="s">
        <v>903</v>
      </c>
      <c r="H56" s="469" t="s">
        <v>903</v>
      </c>
      <c r="I56" s="542" t="s">
        <v>903</v>
      </c>
      <c r="J56" s="541" t="s">
        <v>904</v>
      </c>
      <c r="K56" s="469" t="s">
        <v>904</v>
      </c>
      <c r="L56" s="542" t="s">
        <v>903</v>
      </c>
      <c r="M56" s="541" t="s">
        <v>904</v>
      </c>
      <c r="N56" s="469" t="s">
        <v>904</v>
      </c>
      <c r="O56" s="469" t="s">
        <v>904</v>
      </c>
      <c r="P56" s="542" t="s">
        <v>904</v>
      </c>
      <c r="Q56" s="469" t="s">
        <v>903</v>
      </c>
      <c r="R56" s="469" t="s">
        <v>903</v>
      </c>
    </row>
    <row r="57" spans="1:18" s="151" customFormat="1" ht="20.100000000000001" customHeight="1" x14ac:dyDescent="0.2">
      <c r="A57" s="469" t="s">
        <v>276</v>
      </c>
      <c r="B57" s="470" t="s">
        <v>456</v>
      </c>
      <c r="C57" s="576" t="s">
        <v>127</v>
      </c>
      <c r="D57" s="541" t="s">
        <v>903</v>
      </c>
      <c r="E57" s="542" t="s">
        <v>904</v>
      </c>
      <c r="F57" s="469" t="s">
        <v>903</v>
      </c>
      <c r="G57" s="469" t="s">
        <v>903</v>
      </c>
      <c r="H57" s="469" t="s">
        <v>903</v>
      </c>
      <c r="I57" s="542" t="s">
        <v>903</v>
      </c>
      <c r="J57" s="541" t="s">
        <v>904</v>
      </c>
      <c r="K57" s="469" t="s">
        <v>903</v>
      </c>
      <c r="L57" s="542" t="s">
        <v>903</v>
      </c>
      <c r="M57" s="541" t="s">
        <v>904</v>
      </c>
      <c r="N57" s="469" t="s">
        <v>904</v>
      </c>
      <c r="O57" s="469" t="s">
        <v>904</v>
      </c>
      <c r="P57" s="542" t="s">
        <v>904</v>
      </c>
      <c r="Q57" s="469" t="s">
        <v>903</v>
      </c>
      <c r="R57" s="469" t="s">
        <v>903</v>
      </c>
    </row>
    <row r="58" spans="1:18" s="151" customFormat="1" ht="20.100000000000001" customHeight="1" x14ac:dyDescent="0.2">
      <c r="A58" s="469" t="s">
        <v>279</v>
      </c>
      <c r="B58" s="470" t="s">
        <v>457</v>
      </c>
      <c r="C58" s="576" t="s">
        <v>283</v>
      </c>
      <c r="D58" s="541" t="s">
        <v>903</v>
      </c>
      <c r="E58" s="542" t="s">
        <v>904</v>
      </c>
      <c r="F58" s="469" t="s">
        <v>903</v>
      </c>
      <c r="G58" s="469" t="s">
        <v>903</v>
      </c>
      <c r="H58" s="469" t="s">
        <v>903</v>
      </c>
      <c r="I58" s="542" t="s">
        <v>903</v>
      </c>
      <c r="J58" s="541" t="s">
        <v>904</v>
      </c>
      <c r="K58" s="469" t="s">
        <v>903</v>
      </c>
      <c r="L58" s="542" t="s">
        <v>903</v>
      </c>
      <c r="M58" s="541" t="s">
        <v>904</v>
      </c>
      <c r="N58" s="469" t="s">
        <v>904</v>
      </c>
      <c r="O58" s="469" t="s">
        <v>904</v>
      </c>
      <c r="P58" s="542" t="s">
        <v>904</v>
      </c>
      <c r="Q58" s="469" t="s">
        <v>904</v>
      </c>
      <c r="R58" s="469" t="s">
        <v>903</v>
      </c>
    </row>
    <row r="59" spans="1:18" s="151" customFormat="1" ht="20.100000000000001" customHeight="1" x14ac:dyDescent="0.2">
      <c r="A59" s="469" t="s">
        <v>279</v>
      </c>
      <c r="B59" s="470" t="s">
        <v>458</v>
      </c>
      <c r="C59" s="576" t="s">
        <v>132</v>
      </c>
      <c r="D59" s="541" t="s">
        <v>903</v>
      </c>
      <c r="E59" s="542" t="s">
        <v>904</v>
      </c>
      <c r="F59" s="469" t="s">
        <v>903</v>
      </c>
      <c r="G59" s="469" t="s">
        <v>903</v>
      </c>
      <c r="H59" s="469" t="s">
        <v>903</v>
      </c>
      <c r="I59" s="542" t="s">
        <v>904</v>
      </c>
      <c r="J59" s="541" t="s">
        <v>904</v>
      </c>
      <c r="K59" s="469" t="s">
        <v>904</v>
      </c>
      <c r="L59" s="542" t="s">
        <v>904</v>
      </c>
      <c r="M59" s="541" t="s">
        <v>904</v>
      </c>
      <c r="N59" s="469" t="s">
        <v>904</v>
      </c>
      <c r="O59" s="469" t="s">
        <v>904</v>
      </c>
      <c r="P59" s="542" t="s">
        <v>904</v>
      </c>
      <c r="Q59" s="469" t="s">
        <v>904</v>
      </c>
      <c r="R59" s="469" t="s">
        <v>903</v>
      </c>
    </row>
    <row r="60" spans="1:18" s="151" customFormat="1" ht="20.100000000000001" customHeight="1" x14ac:dyDescent="0.2">
      <c r="A60" s="469" t="s">
        <v>279</v>
      </c>
      <c r="B60" s="470" t="s">
        <v>459</v>
      </c>
      <c r="C60" s="576" t="s">
        <v>283</v>
      </c>
      <c r="D60" s="541" t="s">
        <v>903</v>
      </c>
      <c r="E60" s="542" t="s">
        <v>904</v>
      </c>
      <c r="F60" s="469" t="s">
        <v>903</v>
      </c>
      <c r="G60" s="469" t="s">
        <v>904</v>
      </c>
      <c r="H60" s="469" t="s">
        <v>903</v>
      </c>
      <c r="I60" s="542" t="s">
        <v>903</v>
      </c>
      <c r="J60" s="541" t="s">
        <v>904</v>
      </c>
      <c r="K60" s="469" t="s">
        <v>903</v>
      </c>
      <c r="L60" s="542" t="s">
        <v>903</v>
      </c>
      <c r="M60" s="541" t="s">
        <v>903</v>
      </c>
      <c r="N60" s="469" t="s">
        <v>904</v>
      </c>
      <c r="O60" s="469" t="s">
        <v>903</v>
      </c>
      <c r="P60" s="542" t="s">
        <v>904</v>
      </c>
      <c r="Q60" s="469" t="s">
        <v>904</v>
      </c>
      <c r="R60" s="469" t="s">
        <v>903</v>
      </c>
    </row>
    <row r="61" spans="1:18" s="151" customFormat="1" ht="20.100000000000001" customHeight="1" x14ac:dyDescent="0.2">
      <c r="A61" s="469" t="s">
        <v>288</v>
      </c>
      <c r="B61" s="470" t="s">
        <v>460</v>
      </c>
      <c r="C61" s="576" t="s">
        <v>127</v>
      </c>
      <c r="D61" s="541" t="s">
        <v>903</v>
      </c>
      <c r="E61" s="542" t="s">
        <v>903</v>
      </c>
      <c r="F61" s="469" t="s">
        <v>903</v>
      </c>
      <c r="G61" s="469" t="s">
        <v>903</v>
      </c>
      <c r="H61" s="469" t="s">
        <v>903</v>
      </c>
      <c r="I61" s="542" t="s">
        <v>904</v>
      </c>
      <c r="J61" s="541" t="s">
        <v>904</v>
      </c>
      <c r="K61" s="469" t="s">
        <v>903</v>
      </c>
      <c r="L61" s="542" t="s">
        <v>904</v>
      </c>
      <c r="M61" s="541" t="s">
        <v>904</v>
      </c>
      <c r="N61" s="469" t="s">
        <v>904</v>
      </c>
      <c r="O61" s="469" t="s">
        <v>904</v>
      </c>
      <c r="P61" s="542" t="s">
        <v>904</v>
      </c>
      <c r="Q61" s="469" t="s">
        <v>904</v>
      </c>
      <c r="R61" s="469" t="s">
        <v>903</v>
      </c>
    </row>
    <row r="62" spans="1:18" s="151" customFormat="1" ht="20.100000000000001" customHeight="1" x14ac:dyDescent="0.2">
      <c r="A62" s="469" t="s">
        <v>291</v>
      </c>
      <c r="B62" s="470" t="s">
        <v>517</v>
      </c>
      <c r="C62" s="576" t="s">
        <v>132</v>
      </c>
      <c r="D62" s="541" t="s">
        <v>903</v>
      </c>
      <c r="E62" s="542" t="s">
        <v>904</v>
      </c>
      <c r="F62" s="469" t="s">
        <v>903</v>
      </c>
      <c r="G62" s="469" t="s">
        <v>903</v>
      </c>
      <c r="H62" s="469" t="s">
        <v>903</v>
      </c>
      <c r="I62" s="542" t="s">
        <v>903</v>
      </c>
      <c r="J62" s="541" t="s">
        <v>903</v>
      </c>
      <c r="K62" s="469" t="s">
        <v>904</v>
      </c>
      <c r="L62" s="542" t="s">
        <v>903</v>
      </c>
      <c r="M62" s="541" t="s">
        <v>904</v>
      </c>
      <c r="N62" s="469" t="s">
        <v>904</v>
      </c>
      <c r="O62" s="469" t="s">
        <v>904</v>
      </c>
      <c r="P62" s="542" t="s">
        <v>904</v>
      </c>
      <c r="Q62" s="469" t="s">
        <v>904</v>
      </c>
      <c r="R62" s="469" t="s">
        <v>903</v>
      </c>
    </row>
    <row r="63" spans="1:18" s="151" customFormat="1" ht="20.100000000000001" customHeight="1" x14ac:dyDescent="0.2">
      <c r="A63" s="469" t="s">
        <v>291</v>
      </c>
      <c r="B63" s="470" t="s">
        <v>462</v>
      </c>
      <c r="C63" s="576" t="s">
        <v>132</v>
      </c>
      <c r="D63" s="541" t="s">
        <v>903</v>
      </c>
      <c r="E63" s="542" t="s">
        <v>903</v>
      </c>
      <c r="F63" s="469" t="s">
        <v>903</v>
      </c>
      <c r="G63" s="469" t="s">
        <v>904</v>
      </c>
      <c r="H63" s="469" t="s">
        <v>904</v>
      </c>
      <c r="I63" s="542" t="s">
        <v>904</v>
      </c>
      <c r="J63" s="541" t="s">
        <v>904</v>
      </c>
      <c r="K63" s="469" t="s">
        <v>904</v>
      </c>
      <c r="L63" s="542" t="s">
        <v>904</v>
      </c>
      <c r="M63" s="541" t="s">
        <v>904</v>
      </c>
      <c r="N63" s="469" t="s">
        <v>904</v>
      </c>
      <c r="O63" s="469" t="s">
        <v>904</v>
      </c>
      <c r="P63" s="542" t="s">
        <v>904</v>
      </c>
      <c r="Q63" s="469" t="s">
        <v>904</v>
      </c>
      <c r="R63" s="469" t="s">
        <v>903</v>
      </c>
    </row>
    <row r="64" spans="1:18" s="151" customFormat="1" ht="20.100000000000001" customHeight="1" x14ac:dyDescent="0.2">
      <c r="A64" s="469" t="s">
        <v>291</v>
      </c>
      <c r="B64" s="470" t="s">
        <v>464</v>
      </c>
      <c r="C64" s="576" t="s">
        <v>127</v>
      </c>
      <c r="D64" s="541" t="s">
        <v>903</v>
      </c>
      <c r="E64" s="542" t="s">
        <v>904</v>
      </c>
      <c r="F64" s="469" t="s">
        <v>903</v>
      </c>
      <c r="G64" s="469" t="s">
        <v>904</v>
      </c>
      <c r="H64" s="469" t="s">
        <v>903</v>
      </c>
      <c r="I64" s="542" t="s">
        <v>904</v>
      </c>
      <c r="J64" s="541" t="s">
        <v>904</v>
      </c>
      <c r="K64" s="469" t="s">
        <v>904</v>
      </c>
      <c r="L64" s="542" t="s">
        <v>903</v>
      </c>
      <c r="M64" s="541" t="s">
        <v>903</v>
      </c>
      <c r="N64" s="469" t="s">
        <v>904</v>
      </c>
      <c r="O64" s="469" t="s">
        <v>904</v>
      </c>
      <c r="P64" s="542" t="s">
        <v>904</v>
      </c>
      <c r="Q64" s="469" t="s">
        <v>904</v>
      </c>
      <c r="R64" s="469" t="s">
        <v>903</v>
      </c>
    </row>
    <row r="65" spans="1:18" s="151" customFormat="1" ht="20.100000000000001" customHeight="1" x14ac:dyDescent="0.2">
      <c r="A65" s="469" t="s">
        <v>300</v>
      </c>
      <c r="B65" s="470" t="s">
        <v>465</v>
      </c>
      <c r="C65" s="576" t="s">
        <v>127</v>
      </c>
      <c r="D65" s="541" t="s">
        <v>903</v>
      </c>
      <c r="E65" s="542" t="s">
        <v>904</v>
      </c>
      <c r="F65" s="469" t="s">
        <v>903</v>
      </c>
      <c r="G65" s="469" t="s">
        <v>903</v>
      </c>
      <c r="H65" s="469" t="s">
        <v>903</v>
      </c>
      <c r="I65" s="542" t="s">
        <v>903</v>
      </c>
      <c r="J65" s="541" t="s">
        <v>904</v>
      </c>
      <c r="K65" s="469" t="s">
        <v>903</v>
      </c>
      <c r="L65" s="542" t="s">
        <v>903</v>
      </c>
      <c r="M65" s="541" t="s">
        <v>904</v>
      </c>
      <c r="N65" s="469" t="s">
        <v>904</v>
      </c>
      <c r="O65" s="469" t="s">
        <v>904</v>
      </c>
      <c r="P65" s="542" t="s">
        <v>904</v>
      </c>
      <c r="Q65" s="469" t="s">
        <v>903</v>
      </c>
      <c r="R65" s="469" t="s">
        <v>903</v>
      </c>
    </row>
    <row r="66" spans="1:18" s="151" customFormat="1" ht="20.100000000000001" customHeight="1" x14ac:dyDescent="0.2">
      <c r="A66" s="469" t="s">
        <v>300</v>
      </c>
      <c r="B66" s="470" t="s">
        <v>519</v>
      </c>
      <c r="C66" s="576" t="s">
        <v>127</v>
      </c>
      <c r="D66" s="541" t="s">
        <v>903</v>
      </c>
      <c r="E66" s="542" t="s">
        <v>903</v>
      </c>
      <c r="F66" s="469" t="s">
        <v>904</v>
      </c>
      <c r="G66" s="469" t="s">
        <v>904</v>
      </c>
      <c r="H66" s="469" t="s">
        <v>903</v>
      </c>
      <c r="I66" s="542" t="s">
        <v>904</v>
      </c>
      <c r="J66" s="541" t="s">
        <v>904</v>
      </c>
      <c r="K66" s="469" t="s">
        <v>903</v>
      </c>
      <c r="L66" s="542" t="s">
        <v>903</v>
      </c>
      <c r="M66" s="541" t="s">
        <v>904</v>
      </c>
      <c r="N66" s="469" t="s">
        <v>904</v>
      </c>
      <c r="O66" s="469" t="s">
        <v>904</v>
      </c>
      <c r="P66" s="542" t="s">
        <v>904</v>
      </c>
      <c r="Q66" s="469" t="s">
        <v>904</v>
      </c>
      <c r="R66" s="469" t="s">
        <v>903</v>
      </c>
    </row>
    <row r="67" spans="1:18" s="151" customFormat="1" ht="20.100000000000001" customHeight="1" x14ac:dyDescent="0.2">
      <c r="A67" s="469" t="s">
        <v>300</v>
      </c>
      <c r="B67" s="470" t="s">
        <v>467</v>
      </c>
      <c r="C67" s="576" t="s">
        <v>127</v>
      </c>
      <c r="D67" s="541" t="s">
        <v>903</v>
      </c>
      <c r="E67" s="542" t="s">
        <v>904</v>
      </c>
      <c r="F67" s="469" t="s">
        <v>903</v>
      </c>
      <c r="G67" s="469" t="s">
        <v>903</v>
      </c>
      <c r="H67" s="469" t="s">
        <v>903</v>
      </c>
      <c r="I67" s="542" t="s">
        <v>904</v>
      </c>
      <c r="J67" s="541" t="s">
        <v>904</v>
      </c>
      <c r="K67" s="469" t="s">
        <v>904</v>
      </c>
      <c r="L67" s="542" t="s">
        <v>904</v>
      </c>
      <c r="M67" s="541" t="s">
        <v>904</v>
      </c>
      <c r="N67" s="469" t="s">
        <v>904</v>
      </c>
      <c r="O67" s="469" t="s">
        <v>904</v>
      </c>
      <c r="P67" s="542" t="s">
        <v>904</v>
      </c>
      <c r="Q67" s="469" t="s">
        <v>904</v>
      </c>
      <c r="R67" s="469" t="s">
        <v>903</v>
      </c>
    </row>
    <row r="68" spans="1:18" s="151" customFormat="1" ht="20.100000000000001" customHeight="1" x14ac:dyDescent="0.2">
      <c r="A68" s="469" t="s">
        <v>300</v>
      </c>
      <c r="B68" s="470" t="s">
        <v>468</v>
      </c>
      <c r="C68" s="576" t="s">
        <v>127</v>
      </c>
      <c r="D68" s="541" t="s">
        <v>903</v>
      </c>
      <c r="E68" s="542" t="s">
        <v>904</v>
      </c>
      <c r="F68" s="469" t="s">
        <v>903</v>
      </c>
      <c r="G68" s="469" t="s">
        <v>903</v>
      </c>
      <c r="H68" s="469" t="s">
        <v>903</v>
      </c>
      <c r="I68" s="542" t="s">
        <v>903</v>
      </c>
      <c r="J68" s="541" t="s">
        <v>904</v>
      </c>
      <c r="K68" s="469" t="s">
        <v>903</v>
      </c>
      <c r="L68" s="542" t="s">
        <v>903</v>
      </c>
      <c r="M68" s="541" t="s">
        <v>904</v>
      </c>
      <c r="N68" s="469" t="s">
        <v>904</v>
      </c>
      <c r="O68" s="469" t="s">
        <v>904</v>
      </c>
      <c r="P68" s="542" t="s">
        <v>904</v>
      </c>
      <c r="Q68" s="469" t="s">
        <v>903</v>
      </c>
      <c r="R68" s="469" t="s">
        <v>903</v>
      </c>
    </row>
    <row r="69" spans="1:18" s="151" customFormat="1" ht="20.100000000000001" customHeight="1" x14ac:dyDescent="0.2">
      <c r="A69" s="469" t="s">
        <v>309</v>
      </c>
      <c r="B69" s="470" t="s">
        <v>469</v>
      </c>
      <c r="C69" s="576" t="s">
        <v>132</v>
      </c>
      <c r="D69" s="541" t="s">
        <v>903</v>
      </c>
      <c r="E69" s="542" t="s">
        <v>904</v>
      </c>
      <c r="F69" s="469" t="s">
        <v>903</v>
      </c>
      <c r="G69" s="469" t="s">
        <v>904</v>
      </c>
      <c r="H69" s="469" t="s">
        <v>903</v>
      </c>
      <c r="I69" s="542" t="s">
        <v>903</v>
      </c>
      <c r="J69" s="541" t="s">
        <v>904</v>
      </c>
      <c r="K69" s="469" t="s">
        <v>903</v>
      </c>
      <c r="L69" s="542" t="s">
        <v>903</v>
      </c>
      <c r="M69" s="541" t="s">
        <v>904</v>
      </c>
      <c r="N69" s="469" t="s">
        <v>904</v>
      </c>
      <c r="O69" s="469" t="s">
        <v>904</v>
      </c>
      <c r="P69" s="542" t="s">
        <v>904</v>
      </c>
      <c r="Q69" s="469" t="s">
        <v>904</v>
      </c>
      <c r="R69" s="469" t="s">
        <v>904</v>
      </c>
    </row>
    <row r="70" spans="1:18" s="151" customFormat="1" ht="20.100000000000001" customHeight="1" x14ac:dyDescent="0.2">
      <c r="A70" s="469" t="s">
        <v>309</v>
      </c>
      <c r="B70" s="470" t="s">
        <v>520</v>
      </c>
      <c r="C70" s="576" t="s">
        <v>127</v>
      </c>
      <c r="D70" s="541" t="s">
        <v>903</v>
      </c>
      <c r="E70" s="542" t="s">
        <v>904</v>
      </c>
      <c r="F70" s="469" t="s">
        <v>903</v>
      </c>
      <c r="G70" s="469" t="s">
        <v>903</v>
      </c>
      <c r="H70" s="469" t="s">
        <v>903</v>
      </c>
      <c r="I70" s="542" t="s">
        <v>903</v>
      </c>
      <c r="J70" s="541" t="s">
        <v>903</v>
      </c>
      <c r="K70" s="469" t="s">
        <v>904</v>
      </c>
      <c r="L70" s="542" t="s">
        <v>903</v>
      </c>
      <c r="M70" s="541" t="s">
        <v>904</v>
      </c>
      <c r="N70" s="469" t="s">
        <v>904</v>
      </c>
      <c r="O70" s="469" t="s">
        <v>904</v>
      </c>
      <c r="P70" s="542" t="s">
        <v>904</v>
      </c>
      <c r="Q70" s="469" t="s">
        <v>904</v>
      </c>
      <c r="R70" s="469" t="s">
        <v>903</v>
      </c>
    </row>
    <row r="71" spans="1:18" s="151" customFormat="1" ht="20.100000000000001" customHeight="1" x14ac:dyDescent="0.2">
      <c r="A71" s="469" t="s">
        <v>314</v>
      </c>
      <c r="B71" s="470" t="s">
        <v>493</v>
      </c>
      <c r="C71" s="576" t="s">
        <v>127</v>
      </c>
      <c r="D71" s="541" t="s">
        <v>903</v>
      </c>
      <c r="E71" s="542" t="s">
        <v>904</v>
      </c>
      <c r="F71" s="469" t="s">
        <v>903</v>
      </c>
      <c r="G71" s="469" t="s">
        <v>904</v>
      </c>
      <c r="H71" s="469" t="s">
        <v>903</v>
      </c>
      <c r="I71" s="542" t="s">
        <v>904</v>
      </c>
      <c r="J71" s="541" t="s">
        <v>904</v>
      </c>
      <c r="K71" s="469" t="s">
        <v>904</v>
      </c>
      <c r="L71" s="542" t="s">
        <v>903</v>
      </c>
      <c r="M71" s="541" t="s">
        <v>903</v>
      </c>
      <c r="N71" s="469" t="s">
        <v>904</v>
      </c>
      <c r="O71" s="469" t="s">
        <v>903</v>
      </c>
      <c r="P71" s="542" t="s">
        <v>904</v>
      </c>
      <c r="Q71" s="469" t="s">
        <v>904</v>
      </c>
      <c r="R71" s="469" t="s">
        <v>903</v>
      </c>
    </row>
    <row r="72" spans="1:18" s="151" customFormat="1" ht="20.100000000000001" customHeight="1" x14ac:dyDescent="0.2">
      <c r="A72" s="469" t="s">
        <v>317</v>
      </c>
      <c r="B72" s="470" t="s">
        <v>472</v>
      </c>
      <c r="C72" s="576" t="s">
        <v>127</v>
      </c>
      <c r="D72" s="541" t="s">
        <v>904</v>
      </c>
      <c r="E72" s="542" t="s">
        <v>904</v>
      </c>
      <c r="F72" s="469" t="s">
        <v>903</v>
      </c>
      <c r="G72" s="469" t="s">
        <v>903</v>
      </c>
      <c r="H72" s="469" t="s">
        <v>903</v>
      </c>
      <c r="I72" s="542" t="s">
        <v>904</v>
      </c>
      <c r="J72" s="541" t="s">
        <v>904</v>
      </c>
      <c r="K72" s="469" t="s">
        <v>904</v>
      </c>
      <c r="L72" s="542" t="s">
        <v>903</v>
      </c>
      <c r="M72" s="541" t="s">
        <v>904</v>
      </c>
      <c r="N72" s="469" t="s">
        <v>904</v>
      </c>
      <c r="O72" s="469" t="s">
        <v>904</v>
      </c>
      <c r="P72" s="542" t="s">
        <v>904</v>
      </c>
      <c r="Q72" s="469" t="s">
        <v>904</v>
      </c>
      <c r="R72" s="469" t="s">
        <v>903</v>
      </c>
    </row>
    <row r="73" spans="1:18" s="151" customFormat="1" ht="20.100000000000001" customHeight="1" x14ac:dyDescent="0.2">
      <c r="A73" s="469" t="s">
        <v>320</v>
      </c>
      <c r="B73" s="470" t="s">
        <v>473</v>
      </c>
      <c r="C73" s="576" t="s">
        <v>127</v>
      </c>
      <c r="D73" s="541" t="s">
        <v>903</v>
      </c>
      <c r="E73" s="542" t="s">
        <v>904</v>
      </c>
      <c r="F73" s="469" t="s">
        <v>903</v>
      </c>
      <c r="G73" s="469" t="s">
        <v>903</v>
      </c>
      <c r="H73" s="469" t="s">
        <v>904</v>
      </c>
      <c r="I73" s="542" t="s">
        <v>904</v>
      </c>
      <c r="J73" s="541" t="s">
        <v>904</v>
      </c>
      <c r="K73" s="469" t="s">
        <v>904</v>
      </c>
      <c r="L73" s="542" t="s">
        <v>904</v>
      </c>
      <c r="M73" s="541" t="s">
        <v>904</v>
      </c>
      <c r="N73" s="469" t="s">
        <v>904</v>
      </c>
      <c r="O73" s="469" t="s">
        <v>904</v>
      </c>
      <c r="P73" s="542" t="s">
        <v>904</v>
      </c>
      <c r="Q73" s="469" t="s">
        <v>904</v>
      </c>
      <c r="R73" s="469" t="s">
        <v>903</v>
      </c>
    </row>
    <row r="74" spans="1:18" s="151" customFormat="1" ht="20.100000000000001" customHeight="1" x14ac:dyDescent="0.2">
      <c r="A74" s="469" t="s">
        <v>323</v>
      </c>
      <c r="B74" s="470" t="s">
        <v>474</v>
      </c>
      <c r="C74" s="576" t="s">
        <v>283</v>
      </c>
      <c r="D74" s="541" t="s">
        <v>903</v>
      </c>
      <c r="E74" s="542" t="s">
        <v>904</v>
      </c>
      <c r="F74" s="469" t="s">
        <v>903</v>
      </c>
      <c r="G74" s="469" t="s">
        <v>903</v>
      </c>
      <c r="H74" s="469" t="s">
        <v>903</v>
      </c>
      <c r="I74" s="542" t="s">
        <v>903</v>
      </c>
      <c r="J74" s="541" t="s">
        <v>903</v>
      </c>
      <c r="K74" s="469" t="s">
        <v>903</v>
      </c>
      <c r="L74" s="542" t="s">
        <v>903</v>
      </c>
      <c r="M74" s="541" t="s">
        <v>903</v>
      </c>
      <c r="N74" s="469" t="s">
        <v>904</v>
      </c>
      <c r="O74" s="469" t="s">
        <v>903</v>
      </c>
      <c r="P74" s="542" t="s">
        <v>904</v>
      </c>
      <c r="Q74" s="469" t="s">
        <v>903</v>
      </c>
      <c r="R74" s="469" t="s">
        <v>903</v>
      </c>
    </row>
    <row r="75" spans="1:18" s="151" customFormat="1" ht="20.100000000000001" customHeight="1" x14ac:dyDescent="0.2">
      <c r="A75" s="469" t="s">
        <v>325</v>
      </c>
      <c r="B75" s="470" t="s">
        <v>475</v>
      </c>
      <c r="C75" s="576" t="s">
        <v>127</v>
      </c>
      <c r="D75" s="541" t="s">
        <v>903</v>
      </c>
      <c r="E75" s="542" t="s">
        <v>904</v>
      </c>
      <c r="F75" s="469" t="s">
        <v>903</v>
      </c>
      <c r="G75" s="469" t="s">
        <v>903</v>
      </c>
      <c r="H75" s="469" t="s">
        <v>903</v>
      </c>
      <c r="I75" s="542" t="s">
        <v>904</v>
      </c>
      <c r="J75" s="541" t="s">
        <v>904</v>
      </c>
      <c r="K75" s="469" t="s">
        <v>904</v>
      </c>
      <c r="L75" s="542" t="s">
        <v>904</v>
      </c>
      <c r="M75" s="541" t="s">
        <v>904</v>
      </c>
      <c r="N75" s="469" t="s">
        <v>904</v>
      </c>
      <c r="O75" s="469" t="s">
        <v>903</v>
      </c>
      <c r="P75" s="542" t="s">
        <v>904</v>
      </c>
      <c r="Q75" s="469" t="s">
        <v>903</v>
      </c>
      <c r="R75" s="469" t="s">
        <v>903</v>
      </c>
    </row>
    <row r="76" spans="1:18" s="181" customFormat="1" ht="25.35" customHeight="1" thickBot="1" x14ac:dyDescent="0.25">
      <c r="A76" s="356"/>
      <c r="B76" s="357" t="s">
        <v>905</v>
      </c>
      <c r="C76" s="577"/>
      <c r="D76" s="358">
        <f t="shared" ref="D76:R76" si="0">COUNTIF(D6:D75,"Yes")</f>
        <v>2</v>
      </c>
      <c r="E76" s="359">
        <f t="shared" si="0"/>
        <v>58</v>
      </c>
      <c r="F76" s="356">
        <f t="shared" si="0"/>
        <v>6</v>
      </c>
      <c r="G76" s="356">
        <f t="shared" si="0"/>
        <v>23</v>
      </c>
      <c r="H76" s="356">
        <f t="shared" si="0"/>
        <v>4</v>
      </c>
      <c r="I76" s="359">
        <f t="shared" si="0"/>
        <v>42</v>
      </c>
      <c r="J76" s="358">
        <f t="shared" si="0"/>
        <v>57</v>
      </c>
      <c r="K76" s="356">
        <f t="shared" si="0"/>
        <v>42</v>
      </c>
      <c r="L76" s="359">
        <f t="shared" si="0"/>
        <v>13</v>
      </c>
      <c r="M76" s="358">
        <f t="shared" si="0"/>
        <v>47</v>
      </c>
      <c r="N76" s="356">
        <f t="shared" si="0"/>
        <v>68</v>
      </c>
      <c r="O76" s="356">
        <f t="shared" si="0"/>
        <v>47</v>
      </c>
      <c r="P76" s="359">
        <f t="shared" si="0"/>
        <v>66</v>
      </c>
      <c r="Q76" s="356">
        <f t="shared" si="0"/>
        <v>50</v>
      </c>
      <c r="R76" s="356">
        <f t="shared" si="0"/>
        <v>7</v>
      </c>
    </row>
    <row r="77" spans="1:18" s="181" customFormat="1" ht="25.35" customHeight="1" thickTop="1" x14ac:dyDescent="0.2">
      <c r="A77" s="315"/>
      <c r="B77" s="318" t="s">
        <v>477</v>
      </c>
      <c r="C77" s="578"/>
      <c r="D77" s="315"/>
      <c r="E77" s="315"/>
      <c r="F77" s="315"/>
      <c r="G77" s="315"/>
      <c r="H77" s="315"/>
      <c r="I77" s="315"/>
      <c r="J77" s="315"/>
      <c r="K77" s="315"/>
      <c r="L77" s="315"/>
      <c r="M77" s="315"/>
      <c r="N77" s="315"/>
      <c r="O77" s="315"/>
      <c r="P77" s="315"/>
      <c r="Q77" s="315"/>
      <c r="R77" s="315"/>
    </row>
    <row r="78" spans="1:18" s="181" customFormat="1" ht="20.100000000000001" customHeight="1" x14ac:dyDescent="0.2">
      <c r="A78" s="54" t="s">
        <v>329</v>
      </c>
      <c r="B78" s="55" t="s">
        <v>330</v>
      </c>
      <c r="C78" s="568" t="s">
        <v>127</v>
      </c>
      <c r="D78" s="179" t="s">
        <v>903</v>
      </c>
      <c r="E78" s="180" t="s">
        <v>904</v>
      </c>
      <c r="F78" s="54" t="s">
        <v>903</v>
      </c>
      <c r="G78" s="54" t="s">
        <v>903</v>
      </c>
      <c r="H78" s="54" t="s">
        <v>903</v>
      </c>
      <c r="I78" s="180" t="s">
        <v>903</v>
      </c>
      <c r="J78" s="179" t="s">
        <v>904</v>
      </c>
      <c r="K78" s="54" t="s">
        <v>904</v>
      </c>
      <c r="L78" s="180" t="s">
        <v>903</v>
      </c>
      <c r="M78" s="179" t="s">
        <v>903</v>
      </c>
      <c r="N78" s="54" t="s">
        <v>904</v>
      </c>
      <c r="O78" s="54" t="s">
        <v>903</v>
      </c>
      <c r="P78" s="180" t="s">
        <v>903</v>
      </c>
      <c r="Q78" s="54" t="s">
        <v>903</v>
      </c>
      <c r="R78" s="54" t="s">
        <v>903</v>
      </c>
    </row>
    <row r="79" spans="1:18" ht="13.9" customHeight="1" x14ac:dyDescent="0.2">
      <c r="A79" s="725" t="s">
        <v>906</v>
      </c>
      <c r="B79" s="725"/>
      <c r="C79" s="725"/>
    </row>
    <row r="80" spans="1:18" ht="22.35" customHeight="1" x14ac:dyDescent="0.2">
      <c r="A80" s="725"/>
      <c r="B80" s="725"/>
      <c r="C80" s="725"/>
    </row>
    <row r="81" spans="1:3" x14ac:dyDescent="0.2">
      <c r="A81" s="276" t="s">
        <v>556</v>
      </c>
      <c r="B81" s="36"/>
      <c r="C81" s="36"/>
    </row>
  </sheetData>
  <autoFilter ref="A4:S6" xr:uid="{00000000-0009-0000-0000-000024000000}"/>
  <mergeCells count="27">
    <mergeCell ref="P4:P6"/>
    <mergeCell ref="A3:B3"/>
    <mergeCell ref="D3:E3"/>
    <mergeCell ref="J3:L3"/>
    <mergeCell ref="A4:A6"/>
    <mergeCell ref="B4:B6"/>
    <mergeCell ref="D4:D6"/>
    <mergeCell ref="K4:K6"/>
    <mergeCell ref="E4:E6"/>
    <mergeCell ref="F4:F6"/>
    <mergeCell ref="F3:I3"/>
    <mergeCell ref="A1:C1"/>
    <mergeCell ref="A79:C80"/>
    <mergeCell ref="G4:G6"/>
    <mergeCell ref="R4:R6"/>
    <mergeCell ref="Q3:R3"/>
    <mergeCell ref="M4:M6"/>
    <mergeCell ref="N4:N6"/>
    <mergeCell ref="O4:O6"/>
    <mergeCell ref="M3:P3"/>
    <mergeCell ref="H4:H6"/>
    <mergeCell ref="I4:I6"/>
    <mergeCell ref="J4:J6"/>
    <mergeCell ref="Q4:Q6"/>
    <mergeCell ref="L4:L6"/>
    <mergeCell ref="C4:C5"/>
    <mergeCell ref="A2:B2"/>
  </mergeCells>
  <conditionalFormatting sqref="A7:R75">
    <cfRule type="expression" dxfId="18" priority="1">
      <formula>MOD(ROW(),2)=0</formula>
    </cfRule>
  </conditionalFormatting>
  <hyperlinks>
    <hyperlink ref="A2:B2" location="TOC!A1" display="Return to Table of Contents" xr:uid="{00000000-0004-0000-2400-000000000000}"/>
  </hyperlinks>
  <pageMargins left="0.25" right="0.25" top="0.75" bottom="0.75" header="0.3" footer="0.3"/>
  <pageSetup scale="45" fitToWidth="0" orientation="portrait" horizontalDpi="1200" verticalDpi="1200" r:id="rId1"/>
  <headerFooter>
    <oddHeader>&amp;L&amp;9 2022-23 &amp;"Arial,Italic"Survey of Dental Education&amp;"Arial,Regular"
Report 1 - Academic Programs, Enrollment, and Graduates</oddHeader>
  </headerFooter>
  <colBreaks count="1" manualBreakCount="1">
    <brk id="10" max="75"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5"/>
    <pageSetUpPr fitToPage="1"/>
  </sheetPr>
  <dimension ref="A1:P37"/>
  <sheetViews>
    <sheetView zoomScaleNormal="100" workbookViewId="0">
      <pane ySplit="1" topLeftCell="A2" activePane="bottomLeft" state="frozen"/>
      <selection activeCell="A2" sqref="A2:C2"/>
      <selection pane="bottomLeft"/>
    </sheetView>
  </sheetViews>
  <sheetFormatPr defaultColWidth="9.140625" defaultRowHeight="12.75" x14ac:dyDescent="0.2"/>
  <cols>
    <col min="1" max="1" width="16.85546875" style="241" customWidth="1"/>
    <col min="2" max="14" width="9.140625" style="241"/>
    <col min="15" max="15" width="4.85546875" style="241" customWidth="1"/>
    <col min="16" max="16384" width="9.140625" style="241"/>
  </cols>
  <sheetData>
    <row r="1" spans="1:16" ht="16.5" customHeight="1" x14ac:dyDescent="0.25">
      <c r="A1" s="248" t="s">
        <v>907</v>
      </c>
      <c r="B1" s="8"/>
      <c r="C1" s="8"/>
    </row>
    <row r="2" spans="1:16" ht="21.75" customHeight="1" x14ac:dyDescent="0.2">
      <c r="A2" s="741" t="s">
        <v>55</v>
      </c>
      <c r="B2" s="741"/>
      <c r="C2" s="741"/>
    </row>
    <row r="4" spans="1:16" x14ac:dyDescent="0.2">
      <c r="B4" s="252" t="s">
        <v>601</v>
      </c>
      <c r="C4" s="252" t="s">
        <v>376</v>
      </c>
      <c r="D4" s="252" t="s">
        <v>377</v>
      </c>
      <c r="E4" s="252" t="s">
        <v>378</v>
      </c>
      <c r="F4" s="252" t="s">
        <v>379</v>
      </c>
      <c r="G4" s="241" t="s">
        <v>380</v>
      </c>
      <c r="H4" s="241" t="s">
        <v>381</v>
      </c>
      <c r="I4" s="241" t="s">
        <v>382</v>
      </c>
      <c r="J4" s="241" t="s">
        <v>383</v>
      </c>
      <c r="K4" s="241" t="s">
        <v>384</v>
      </c>
      <c r="L4" s="241" t="s">
        <v>385</v>
      </c>
      <c r="M4" s="241" t="s">
        <v>386</v>
      </c>
    </row>
    <row r="5" spans="1:16" x14ac:dyDescent="0.2">
      <c r="A5" s="241" t="s">
        <v>71</v>
      </c>
      <c r="B5" s="241">
        <v>54115</v>
      </c>
      <c r="C5" s="241">
        <v>54512</v>
      </c>
      <c r="D5" s="241">
        <v>48567</v>
      </c>
      <c r="E5" s="241">
        <v>48407</v>
      </c>
      <c r="F5" s="241">
        <v>47813</v>
      </c>
      <c r="G5" s="268">
        <v>48069.23</v>
      </c>
      <c r="H5" s="241">
        <v>45427.55</v>
      </c>
      <c r="I5" s="241">
        <v>44263</v>
      </c>
      <c r="J5" s="241">
        <v>48903</v>
      </c>
      <c r="K5" s="241">
        <v>35604</v>
      </c>
      <c r="L5" s="241">
        <v>33346</v>
      </c>
      <c r="M5" s="241">
        <v>38527</v>
      </c>
    </row>
    <row r="6" spans="1:16" x14ac:dyDescent="0.2">
      <c r="A6" s="241" t="s">
        <v>69</v>
      </c>
      <c r="B6" s="241">
        <v>5618</v>
      </c>
      <c r="C6" s="241">
        <v>5495</v>
      </c>
      <c r="D6" s="241">
        <v>5153</v>
      </c>
      <c r="E6" s="241">
        <v>4760</v>
      </c>
      <c r="F6" s="241">
        <v>5096</v>
      </c>
      <c r="G6" s="268">
        <v>5084.18</v>
      </c>
      <c r="H6" s="241">
        <v>4724</v>
      </c>
      <c r="I6" s="241">
        <v>4502</v>
      </c>
      <c r="J6" s="241">
        <v>4570</v>
      </c>
      <c r="K6" s="241">
        <v>3516</v>
      </c>
      <c r="L6" s="241">
        <v>2905</v>
      </c>
      <c r="M6" s="241">
        <v>3431</v>
      </c>
    </row>
    <row r="9" spans="1:16" x14ac:dyDescent="0.2">
      <c r="P9" s="246"/>
    </row>
    <row r="10" spans="1:16" ht="13.5" thickBot="1" x14ac:dyDescent="0.25"/>
    <row r="11" spans="1:16" x14ac:dyDescent="0.2">
      <c r="A11" s="261"/>
      <c r="B11" s="262"/>
      <c r="C11" s="262"/>
      <c r="D11" s="262"/>
      <c r="E11" s="262"/>
      <c r="F11" s="262"/>
    </row>
    <row r="12" spans="1:16" x14ac:dyDescent="0.2">
      <c r="A12" s="263"/>
      <c r="B12" s="264"/>
      <c r="C12" s="264"/>
      <c r="D12" s="264"/>
      <c r="E12" s="264"/>
      <c r="F12" s="264"/>
    </row>
    <row r="13" spans="1:16" x14ac:dyDescent="0.2">
      <c r="A13" s="263"/>
      <c r="B13" s="264"/>
      <c r="C13" s="264"/>
      <c r="D13" s="264"/>
      <c r="E13" s="264"/>
      <c r="F13" s="264"/>
    </row>
    <row r="32" spans="1:1" ht="24.75" customHeight="1" x14ac:dyDescent="0.2">
      <c r="A32" s="314" t="s">
        <v>908</v>
      </c>
    </row>
    <row r="33" spans="1:5" ht="13.5" x14ac:dyDescent="0.2">
      <c r="A33" s="276" t="s">
        <v>909</v>
      </c>
      <c r="B33" s="276"/>
      <c r="C33" s="276"/>
      <c r="D33" s="276"/>
      <c r="E33" s="276"/>
    </row>
    <row r="34" spans="1:5" ht="13.5" x14ac:dyDescent="0.2">
      <c r="A34" s="291" t="s">
        <v>910</v>
      </c>
      <c r="B34" s="271"/>
      <c r="C34" s="271"/>
      <c r="D34" s="271"/>
      <c r="E34" s="271"/>
    </row>
    <row r="35" spans="1:5" x14ac:dyDescent="0.2">
      <c r="A35" s="271"/>
      <c r="B35" s="271"/>
      <c r="C35" s="271"/>
      <c r="D35" s="271"/>
      <c r="E35" s="271"/>
    </row>
    <row r="36" spans="1:5" x14ac:dyDescent="0.2">
      <c r="A36" s="271" t="s">
        <v>911</v>
      </c>
      <c r="B36" s="271"/>
      <c r="C36" s="271"/>
      <c r="D36" s="271"/>
      <c r="E36" s="271"/>
    </row>
    <row r="37" spans="1:5" x14ac:dyDescent="0.2">
      <c r="A37" s="271" t="s">
        <v>391</v>
      </c>
      <c r="B37" s="271"/>
      <c r="C37" s="271"/>
      <c r="D37" s="271"/>
      <c r="E37" s="271"/>
    </row>
  </sheetData>
  <mergeCells count="1">
    <mergeCell ref="A2:C2"/>
  </mergeCells>
  <hyperlinks>
    <hyperlink ref="A2" location="TOC!A1" display="Return to Table of Contents" xr:uid="{00000000-0004-0000-2500-000000000000}"/>
  </hyperlinks>
  <pageMargins left="0.25" right="0.25" top="0.75" bottom="0.75" header="0.3" footer="0.3"/>
  <pageSetup scale="74" fitToHeight="0" orientation="portrait" horizontalDpi="1200" verticalDpi="1200" r:id="rId1"/>
  <headerFooter>
    <oddHeader>&amp;L&amp;9 2022-23 &amp;"Arial,Italic"Survey of Dental Education&amp;"Arial,Regular"
Report 1 - Academic Programs, Enrollment, and Graduates</oddHead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70C0"/>
  </sheetPr>
  <dimension ref="A1:Q95"/>
  <sheetViews>
    <sheetView zoomScaleNormal="10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12.42578125" style="1" customWidth="1"/>
    <col min="2" max="2" width="48.140625" style="1" customWidth="1"/>
    <col min="3" max="3" width="23.140625" style="1" customWidth="1"/>
    <col min="4" max="5" width="14.85546875" style="1" customWidth="1"/>
    <col min="6" max="6" width="14.42578125" style="1" bestFit="1" customWidth="1"/>
    <col min="7" max="8" width="14.85546875" style="1" customWidth="1"/>
    <col min="9" max="9" width="14.42578125" style="1" bestFit="1" customWidth="1"/>
    <col min="10" max="16384" width="9.140625" style="1"/>
  </cols>
  <sheetData>
    <row r="1" spans="1:9" ht="41.25" customHeight="1" x14ac:dyDescent="0.2">
      <c r="A1" s="729" t="s">
        <v>912</v>
      </c>
      <c r="B1" s="729"/>
      <c r="C1" s="729"/>
    </row>
    <row r="2" spans="1:9" ht="22.5" customHeight="1" x14ac:dyDescent="0.2">
      <c r="A2" s="723" t="s">
        <v>55</v>
      </c>
      <c r="B2" s="723"/>
      <c r="C2" s="556"/>
    </row>
    <row r="3" spans="1:9" ht="38.25" customHeight="1" x14ac:dyDescent="0.25">
      <c r="A3" s="743" t="s">
        <v>111</v>
      </c>
      <c r="B3" s="380"/>
      <c r="C3" s="579"/>
      <c r="D3" s="823" t="s">
        <v>913</v>
      </c>
      <c r="E3" s="731"/>
      <c r="F3" s="824"/>
      <c r="G3" s="731" t="s">
        <v>914</v>
      </c>
      <c r="H3" s="731"/>
      <c r="I3" s="731"/>
    </row>
    <row r="4" spans="1:9" ht="30" x14ac:dyDescent="0.25">
      <c r="A4" s="743"/>
      <c r="B4" s="62" t="s">
        <v>406</v>
      </c>
      <c r="C4" s="146" t="s">
        <v>119</v>
      </c>
      <c r="D4" s="184" t="s">
        <v>915</v>
      </c>
      <c r="E4" s="178" t="s">
        <v>916</v>
      </c>
      <c r="F4" s="185" t="s">
        <v>395</v>
      </c>
      <c r="G4" s="178" t="s">
        <v>915</v>
      </c>
      <c r="H4" s="178" t="s">
        <v>916</v>
      </c>
      <c r="I4" s="178" t="s">
        <v>395</v>
      </c>
    </row>
    <row r="5" spans="1:9" ht="20.100000000000001" customHeight="1" x14ac:dyDescent="0.2">
      <c r="A5" s="484" t="s">
        <v>120</v>
      </c>
      <c r="B5" s="543" t="s">
        <v>407</v>
      </c>
      <c r="C5" s="576" t="s">
        <v>127</v>
      </c>
      <c r="D5" s="544">
        <v>29089</v>
      </c>
      <c r="E5" s="547">
        <v>0</v>
      </c>
      <c r="F5" s="545">
        <v>29089</v>
      </c>
      <c r="G5" s="546">
        <v>3269</v>
      </c>
      <c r="H5" s="547">
        <v>0</v>
      </c>
      <c r="I5" s="547">
        <v>3269</v>
      </c>
    </row>
    <row r="6" spans="1:9" ht="20.100000000000001" customHeight="1" x14ac:dyDescent="0.2">
      <c r="A6" s="484" t="s">
        <v>128</v>
      </c>
      <c r="B6" s="543" t="s">
        <v>408</v>
      </c>
      <c r="C6" s="576" t="s">
        <v>132</v>
      </c>
      <c r="D6" s="544">
        <v>27166</v>
      </c>
      <c r="E6" s="547">
        <v>0</v>
      </c>
      <c r="F6" s="545">
        <v>27166</v>
      </c>
      <c r="G6" s="546">
        <v>4440</v>
      </c>
      <c r="H6" s="547">
        <v>0</v>
      </c>
      <c r="I6" s="547">
        <v>4440</v>
      </c>
    </row>
    <row r="7" spans="1:9" ht="20.100000000000001" customHeight="1" x14ac:dyDescent="0.2">
      <c r="A7" s="484" t="s">
        <v>128</v>
      </c>
      <c r="B7" s="543" t="s">
        <v>409</v>
      </c>
      <c r="C7" s="576" t="s">
        <v>132</v>
      </c>
      <c r="D7" s="544">
        <v>73551</v>
      </c>
      <c r="E7" s="547">
        <v>0</v>
      </c>
      <c r="F7" s="545">
        <v>73551</v>
      </c>
      <c r="G7" s="546">
        <v>4081</v>
      </c>
      <c r="H7" s="547">
        <v>0</v>
      </c>
      <c r="I7" s="547">
        <v>4081</v>
      </c>
    </row>
    <row r="8" spans="1:9" ht="20.100000000000001" customHeight="1" x14ac:dyDescent="0.2">
      <c r="A8" s="484" t="s">
        <v>136</v>
      </c>
      <c r="B8" s="543" t="s">
        <v>485</v>
      </c>
      <c r="C8" s="576" t="s">
        <v>141</v>
      </c>
      <c r="D8" s="544">
        <v>0</v>
      </c>
      <c r="E8" s="547">
        <v>0</v>
      </c>
      <c r="F8" s="545">
        <v>0</v>
      </c>
      <c r="G8" s="546">
        <v>0</v>
      </c>
      <c r="H8" s="547">
        <v>0</v>
      </c>
      <c r="I8" s="547">
        <v>0</v>
      </c>
    </row>
    <row r="9" spans="1:9" ht="20.100000000000001" customHeight="1" x14ac:dyDescent="0.2">
      <c r="A9" s="484" t="s">
        <v>136</v>
      </c>
      <c r="B9" s="543" t="s">
        <v>411</v>
      </c>
      <c r="C9" s="576" t="s">
        <v>132</v>
      </c>
      <c r="D9" s="544">
        <v>60545</v>
      </c>
      <c r="E9" s="547">
        <v>620</v>
      </c>
      <c r="F9" s="545">
        <v>61165</v>
      </c>
      <c r="G9" s="546">
        <v>2775</v>
      </c>
      <c r="H9" s="547">
        <v>0</v>
      </c>
      <c r="I9" s="547">
        <v>2775</v>
      </c>
    </row>
    <row r="10" spans="1:9" ht="20.100000000000001" customHeight="1" x14ac:dyDescent="0.2">
      <c r="A10" s="484" t="s">
        <v>136</v>
      </c>
      <c r="B10" s="543" t="s">
        <v>412</v>
      </c>
      <c r="C10" s="576" t="s">
        <v>127</v>
      </c>
      <c r="D10" s="544">
        <v>46268</v>
      </c>
      <c r="E10" s="547">
        <v>8016</v>
      </c>
      <c r="F10" s="545">
        <v>54284</v>
      </c>
      <c r="G10" s="546">
        <v>3267</v>
      </c>
      <c r="H10" s="547">
        <v>530</v>
      </c>
      <c r="I10" s="547">
        <v>3797</v>
      </c>
    </row>
    <row r="11" spans="1:9" ht="20.100000000000001" customHeight="1" x14ac:dyDescent="0.2">
      <c r="A11" s="484" t="s">
        <v>136</v>
      </c>
      <c r="B11" s="543" t="s">
        <v>413</v>
      </c>
      <c r="C11" s="576" t="s">
        <v>127</v>
      </c>
      <c r="D11" s="544">
        <v>25613</v>
      </c>
      <c r="E11" s="547">
        <v>16046</v>
      </c>
      <c r="F11" s="545">
        <v>41659</v>
      </c>
      <c r="G11" s="546">
        <v>831</v>
      </c>
      <c r="H11" s="547">
        <v>531</v>
      </c>
      <c r="I11" s="547">
        <v>1362</v>
      </c>
    </row>
    <row r="12" spans="1:9" ht="20.100000000000001" customHeight="1" x14ac:dyDescent="0.2">
      <c r="A12" s="484" t="s">
        <v>136</v>
      </c>
      <c r="B12" s="543" t="s">
        <v>414</v>
      </c>
      <c r="C12" s="576" t="s">
        <v>132</v>
      </c>
      <c r="D12" s="544">
        <v>36655</v>
      </c>
      <c r="E12" s="547">
        <v>15120</v>
      </c>
      <c r="F12" s="545">
        <v>51775</v>
      </c>
      <c r="G12" s="546">
        <v>1617</v>
      </c>
      <c r="H12" s="547">
        <v>4199</v>
      </c>
      <c r="I12" s="547">
        <v>5816</v>
      </c>
    </row>
    <row r="13" spans="1:9" ht="20.100000000000001" customHeight="1" x14ac:dyDescent="0.2">
      <c r="A13" s="484" t="s">
        <v>136</v>
      </c>
      <c r="B13" s="543" t="s">
        <v>415</v>
      </c>
      <c r="C13" s="576" t="s">
        <v>132</v>
      </c>
      <c r="D13" s="544">
        <v>50220</v>
      </c>
      <c r="E13" s="547">
        <v>0</v>
      </c>
      <c r="F13" s="545">
        <v>50220</v>
      </c>
      <c r="G13" s="546">
        <v>2362</v>
      </c>
      <c r="H13" s="547">
        <v>0</v>
      </c>
      <c r="I13" s="547">
        <v>2362</v>
      </c>
    </row>
    <row r="14" spans="1:9" ht="20.100000000000001" customHeight="1" x14ac:dyDescent="0.2">
      <c r="A14" s="484" t="s">
        <v>136</v>
      </c>
      <c r="B14" s="543" t="s">
        <v>416</v>
      </c>
      <c r="C14" s="576" t="s">
        <v>132</v>
      </c>
      <c r="D14" s="544">
        <v>22047</v>
      </c>
      <c r="E14" s="547">
        <v>4877</v>
      </c>
      <c r="F14" s="545">
        <v>26924</v>
      </c>
      <c r="G14" s="546">
        <v>840</v>
      </c>
      <c r="H14" s="547">
        <v>227</v>
      </c>
      <c r="I14" s="547">
        <v>1067</v>
      </c>
    </row>
    <row r="15" spans="1:9" ht="20.100000000000001" customHeight="1" x14ac:dyDescent="0.2">
      <c r="A15" s="484" t="s">
        <v>158</v>
      </c>
      <c r="B15" s="543" t="s">
        <v>417</v>
      </c>
      <c r="C15" s="576" t="s">
        <v>127</v>
      </c>
      <c r="D15" s="544">
        <v>30745</v>
      </c>
      <c r="E15" s="547">
        <v>20140</v>
      </c>
      <c r="F15" s="545">
        <v>50885</v>
      </c>
      <c r="G15" s="546">
        <v>5167</v>
      </c>
      <c r="H15" s="547">
        <v>277</v>
      </c>
      <c r="I15" s="547">
        <v>5444</v>
      </c>
    </row>
    <row r="16" spans="1:9" ht="20.100000000000001" customHeight="1" x14ac:dyDescent="0.2">
      <c r="A16" s="484" t="s">
        <v>162</v>
      </c>
      <c r="B16" s="543" t="s">
        <v>418</v>
      </c>
      <c r="C16" s="576" t="s">
        <v>127</v>
      </c>
      <c r="D16" s="544">
        <v>10974</v>
      </c>
      <c r="E16" s="547">
        <v>0</v>
      </c>
      <c r="F16" s="545">
        <v>10974</v>
      </c>
      <c r="G16" s="546">
        <v>442</v>
      </c>
      <c r="H16" s="547">
        <v>0</v>
      </c>
      <c r="I16" s="547">
        <v>442</v>
      </c>
    </row>
    <row r="17" spans="1:9" ht="20.100000000000001" customHeight="1" x14ac:dyDescent="0.2">
      <c r="A17" s="484" t="s">
        <v>166</v>
      </c>
      <c r="B17" s="543" t="s">
        <v>419</v>
      </c>
      <c r="C17" s="576" t="s">
        <v>132</v>
      </c>
      <c r="D17" s="544">
        <v>7059</v>
      </c>
      <c r="E17" s="547">
        <v>0</v>
      </c>
      <c r="F17" s="545">
        <v>7059</v>
      </c>
      <c r="G17" s="546">
        <v>2894</v>
      </c>
      <c r="H17" s="547">
        <v>0</v>
      </c>
      <c r="I17" s="547">
        <v>2894</v>
      </c>
    </row>
    <row r="18" spans="1:9" ht="20.100000000000001" customHeight="1" x14ac:dyDescent="0.2">
      <c r="A18" s="484" t="s">
        <v>171</v>
      </c>
      <c r="B18" s="543" t="s">
        <v>420</v>
      </c>
      <c r="C18" s="576" t="s">
        <v>127</v>
      </c>
      <c r="D18" s="544">
        <v>31861</v>
      </c>
      <c r="E18" s="547">
        <v>5898</v>
      </c>
      <c r="F18" s="545">
        <v>37759</v>
      </c>
      <c r="G18" s="546">
        <v>1971</v>
      </c>
      <c r="H18" s="547">
        <v>0</v>
      </c>
      <c r="I18" s="547">
        <v>1971</v>
      </c>
    </row>
    <row r="19" spans="1:9" ht="20.100000000000001" customHeight="1" x14ac:dyDescent="0.2">
      <c r="A19" s="484" t="s">
        <v>171</v>
      </c>
      <c r="B19" s="543" t="s">
        <v>421</v>
      </c>
      <c r="C19" s="576" t="s">
        <v>132</v>
      </c>
      <c r="D19" s="544">
        <v>44898</v>
      </c>
      <c r="E19" s="547">
        <v>0</v>
      </c>
      <c r="F19" s="545">
        <v>44898</v>
      </c>
      <c r="G19" s="546">
        <v>3421</v>
      </c>
      <c r="H19" s="547">
        <v>0</v>
      </c>
      <c r="I19" s="547">
        <v>3421</v>
      </c>
    </row>
    <row r="20" spans="1:9" ht="20.100000000000001" customHeight="1" x14ac:dyDescent="0.2">
      <c r="A20" s="484" t="s">
        <v>171</v>
      </c>
      <c r="B20" s="543" t="s">
        <v>422</v>
      </c>
      <c r="C20" s="576" t="s">
        <v>132</v>
      </c>
      <c r="D20" s="544">
        <v>11993</v>
      </c>
      <c r="E20" s="547">
        <v>26725</v>
      </c>
      <c r="F20" s="545">
        <v>38718</v>
      </c>
      <c r="G20" s="546">
        <v>2487</v>
      </c>
      <c r="H20" s="547">
        <v>3138</v>
      </c>
      <c r="I20" s="547">
        <v>5625</v>
      </c>
    </row>
    <row r="21" spans="1:9" ht="20.100000000000001" customHeight="1" x14ac:dyDescent="0.2">
      <c r="A21" s="484" t="s">
        <v>177</v>
      </c>
      <c r="B21" s="543" t="s">
        <v>423</v>
      </c>
      <c r="C21" s="576" t="s">
        <v>127</v>
      </c>
      <c r="D21" s="544">
        <v>26005</v>
      </c>
      <c r="E21" s="547">
        <v>4813</v>
      </c>
      <c r="F21" s="545">
        <v>30818</v>
      </c>
      <c r="G21" s="546">
        <v>231</v>
      </c>
      <c r="H21" s="547">
        <v>12</v>
      </c>
      <c r="I21" s="547">
        <v>243</v>
      </c>
    </row>
    <row r="22" spans="1:9" ht="20.100000000000001" customHeight="1" x14ac:dyDescent="0.2">
      <c r="A22" s="484" t="s">
        <v>181</v>
      </c>
      <c r="B22" s="543" t="s">
        <v>424</v>
      </c>
      <c r="C22" s="576" t="s">
        <v>127</v>
      </c>
      <c r="D22" s="544">
        <v>19931</v>
      </c>
      <c r="E22" s="547">
        <v>1856</v>
      </c>
      <c r="F22" s="545">
        <v>21787</v>
      </c>
      <c r="G22" s="546">
        <v>1429</v>
      </c>
      <c r="H22" s="547">
        <v>286</v>
      </c>
      <c r="I22" s="547">
        <v>1715</v>
      </c>
    </row>
    <row r="23" spans="1:9" ht="20.100000000000001" customHeight="1" x14ac:dyDescent="0.2">
      <c r="A23" s="484" t="s">
        <v>181</v>
      </c>
      <c r="B23" s="543" t="s">
        <v>425</v>
      </c>
      <c r="C23" s="576" t="s">
        <v>127</v>
      </c>
      <c r="D23" s="544">
        <v>67583</v>
      </c>
      <c r="E23" s="547">
        <v>0</v>
      </c>
      <c r="F23" s="545">
        <v>67583</v>
      </c>
      <c r="G23" s="546">
        <v>3358</v>
      </c>
      <c r="H23" s="547">
        <v>0</v>
      </c>
      <c r="I23" s="547">
        <v>3358</v>
      </c>
    </row>
    <row r="24" spans="1:9" ht="20.100000000000001" customHeight="1" x14ac:dyDescent="0.2">
      <c r="A24" s="484" t="s">
        <v>181</v>
      </c>
      <c r="B24" s="543" t="s">
        <v>426</v>
      </c>
      <c r="C24" s="576" t="s">
        <v>132</v>
      </c>
      <c r="D24" s="544">
        <v>63635</v>
      </c>
      <c r="E24" s="547">
        <v>0</v>
      </c>
      <c r="F24" s="545">
        <v>63635</v>
      </c>
      <c r="G24" s="546">
        <v>4351</v>
      </c>
      <c r="H24" s="547">
        <v>0</v>
      </c>
      <c r="I24" s="547">
        <v>4351</v>
      </c>
    </row>
    <row r="25" spans="1:9" ht="20.100000000000001" customHeight="1" x14ac:dyDescent="0.2">
      <c r="A25" s="484" t="s">
        <v>188</v>
      </c>
      <c r="B25" s="543" t="s">
        <v>427</v>
      </c>
      <c r="C25" s="576" t="s">
        <v>127</v>
      </c>
      <c r="D25" s="544">
        <v>35324</v>
      </c>
      <c r="E25" s="547">
        <v>1989</v>
      </c>
      <c r="F25" s="545">
        <v>37313</v>
      </c>
      <c r="G25" s="546">
        <v>3402</v>
      </c>
      <c r="H25" s="547">
        <v>340</v>
      </c>
      <c r="I25" s="547">
        <v>3742</v>
      </c>
    </row>
    <row r="26" spans="1:9" ht="20.100000000000001" customHeight="1" x14ac:dyDescent="0.2">
      <c r="A26" s="484" t="s">
        <v>192</v>
      </c>
      <c r="B26" s="543" t="s">
        <v>428</v>
      </c>
      <c r="C26" s="576" t="s">
        <v>127</v>
      </c>
      <c r="D26" s="544">
        <v>51993</v>
      </c>
      <c r="E26" s="547">
        <v>0</v>
      </c>
      <c r="F26" s="545">
        <v>51993</v>
      </c>
      <c r="G26" s="546">
        <v>3502</v>
      </c>
      <c r="H26" s="547">
        <v>0</v>
      </c>
      <c r="I26" s="547">
        <v>3502</v>
      </c>
    </row>
    <row r="27" spans="1:9" ht="20.100000000000001" customHeight="1" x14ac:dyDescent="0.2">
      <c r="A27" s="484" t="s">
        <v>195</v>
      </c>
      <c r="B27" s="543" t="s">
        <v>429</v>
      </c>
      <c r="C27" s="576" t="s">
        <v>127</v>
      </c>
      <c r="D27" s="544">
        <v>25968</v>
      </c>
      <c r="E27" s="547">
        <v>0</v>
      </c>
      <c r="F27" s="545">
        <v>25968</v>
      </c>
      <c r="G27" s="546">
        <v>1974</v>
      </c>
      <c r="H27" s="547">
        <v>0</v>
      </c>
      <c r="I27" s="547">
        <v>1974</v>
      </c>
    </row>
    <row r="28" spans="1:9" ht="20.100000000000001" customHeight="1" x14ac:dyDescent="0.2">
      <c r="A28" s="484" t="s">
        <v>195</v>
      </c>
      <c r="B28" s="543" t="s">
        <v>430</v>
      </c>
      <c r="C28" s="576" t="s">
        <v>127</v>
      </c>
      <c r="D28" s="544">
        <v>31617</v>
      </c>
      <c r="E28" s="547">
        <v>3829</v>
      </c>
      <c r="F28" s="545">
        <v>35446</v>
      </c>
      <c r="G28" s="546">
        <v>2417</v>
      </c>
      <c r="H28" s="547">
        <v>2444</v>
      </c>
      <c r="I28" s="547">
        <v>4861</v>
      </c>
    </row>
    <row r="29" spans="1:9" ht="20.100000000000001" customHeight="1" x14ac:dyDescent="0.2">
      <c r="A29" s="484" t="s">
        <v>200</v>
      </c>
      <c r="B29" s="543" t="s">
        <v>431</v>
      </c>
      <c r="C29" s="576" t="s">
        <v>127</v>
      </c>
      <c r="D29" s="544">
        <v>20276</v>
      </c>
      <c r="E29" s="547">
        <v>6912</v>
      </c>
      <c r="F29" s="545">
        <v>27188</v>
      </c>
      <c r="G29" s="546">
        <v>2888</v>
      </c>
      <c r="H29" s="547">
        <v>128</v>
      </c>
      <c r="I29" s="547">
        <v>3016</v>
      </c>
    </row>
    <row r="30" spans="1:9" ht="20.100000000000001" customHeight="1" x14ac:dyDescent="0.2">
      <c r="A30" s="484" t="s">
        <v>202</v>
      </c>
      <c r="B30" s="543" t="s">
        <v>514</v>
      </c>
      <c r="C30" s="576" t="s">
        <v>132</v>
      </c>
      <c r="D30" s="544">
        <v>16678</v>
      </c>
      <c r="E30" s="547">
        <v>11619</v>
      </c>
      <c r="F30" s="545">
        <v>28297</v>
      </c>
      <c r="G30" s="546">
        <v>1426</v>
      </c>
      <c r="H30" s="547">
        <v>1351</v>
      </c>
      <c r="I30" s="547">
        <v>2777</v>
      </c>
    </row>
    <row r="31" spans="1:9" ht="20.100000000000001" customHeight="1" x14ac:dyDescent="0.2">
      <c r="A31" s="484" t="s">
        <v>205</v>
      </c>
      <c r="B31" s="543" t="s">
        <v>433</v>
      </c>
      <c r="C31" s="576" t="s">
        <v>127</v>
      </c>
      <c r="D31" s="544">
        <v>39069</v>
      </c>
      <c r="E31" s="547">
        <v>1621</v>
      </c>
      <c r="F31" s="545">
        <v>40690</v>
      </c>
      <c r="G31" s="546">
        <v>2905</v>
      </c>
      <c r="H31" s="547">
        <v>231</v>
      </c>
      <c r="I31" s="547">
        <v>3136</v>
      </c>
    </row>
    <row r="32" spans="1:9" ht="20.100000000000001" customHeight="1" x14ac:dyDescent="0.2">
      <c r="A32" s="484" t="s">
        <v>209</v>
      </c>
      <c r="B32" s="543" t="s">
        <v>434</v>
      </c>
      <c r="C32" s="576" t="s">
        <v>132</v>
      </c>
      <c r="D32" s="544">
        <v>6625</v>
      </c>
      <c r="E32" s="547">
        <v>4032</v>
      </c>
      <c r="F32" s="545">
        <v>10657</v>
      </c>
      <c r="G32" s="546">
        <v>981</v>
      </c>
      <c r="H32" s="547">
        <v>431</v>
      </c>
      <c r="I32" s="547">
        <v>1412</v>
      </c>
    </row>
    <row r="33" spans="1:9" ht="20.100000000000001" customHeight="1" x14ac:dyDescent="0.2">
      <c r="A33" s="484" t="s">
        <v>209</v>
      </c>
      <c r="B33" s="543" t="s">
        <v>435</v>
      </c>
      <c r="C33" s="576" t="s">
        <v>132</v>
      </c>
      <c r="D33" s="544">
        <v>43797</v>
      </c>
      <c r="E33" s="547">
        <v>14811</v>
      </c>
      <c r="F33" s="545">
        <v>58608</v>
      </c>
      <c r="G33" s="546">
        <v>2987</v>
      </c>
      <c r="H33" s="547">
        <v>1869</v>
      </c>
      <c r="I33" s="547">
        <v>4856</v>
      </c>
    </row>
    <row r="34" spans="1:9" ht="20.100000000000001" customHeight="1" x14ac:dyDescent="0.2">
      <c r="A34" s="484" t="s">
        <v>209</v>
      </c>
      <c r="B34" s="543" t="s">
        <v>436</v>
      </c>
      <c r="C34" s="576" t="s">
        <v>132</v>
      </c>
      <c r="D34" s="544">
        <v>56728</v>
      </c>
      <c r="E34" s="547">
        <v>0</v>
      </c>
      <c r="F34" s="545">
        <v>56728</v>
      </c>
      <c r="G34" s="546">
        <v>2989</v>
      </c>
      <c r="H34" s="547">
        <v>0</v>
      </c>
      <c r="I34" s="547">
        <v>2989</v>
      </c>
    </row>
    <row r="35" spans="1:9" ht="20.100000000000001" customHeight="1" x14ac:dyDescent="0.2">
      <c r="A35" s="484" t="s">
        <v>217</v>
      </c>
      <c r="B35" s="543" t="s">
        <v>437</v>
      </c>
      <c r="C35" s="576" t="s">
        <v>132</v>
      </c>
      <c r="D35" s="544">
        <v>33613</v>
      </c>
      <c r="E35" s="547">
        <v>9246</v>
      </c>
      <c r="F35" s="545">
        <v>42859</v>
      </c>
      <c r="G35" s="546">
        <v>2581</v>
      </c>
      <c r="H35" s="547">
        <v>300</v>
      </c>
      <c r="I35" s="547">
        <v>2881</v>
      </c>
    </row>
    <row r="36" spans="1:9" ht="20.100000000000001" customHeight="1" x14ac:dyDescent="0.2">
      <c r="A36" s="484" t="s">
        <v>217</v>
      </c>
      <c r="B36" s="543" t="s">
        <v>438</v>
      </c>
      <c r="C36" s="576" t="s">
        <v>127</v>
      </c>
      <c r="D36" s="544">
        <v>32511</v>
      </c>
      <c r="E36" s="547">
        <v>14634</v>
      </c>
      <c r="F36" s="545">
        <v>47145</v>
      </c>
      <c r="G36" s="546">
        <v>798</v>
      </c>
      <c r="H36" s="547">
        <v>3951</v>
      </c>
      <c r="I36" s="547">
        <v>4749</v>
      </c>
    </row>
    <row r="37" spans="1:9" ht="20.100000000000001" customHeight="1" x14ac:dyDescent="0.2">
      <c r="A37" s="484" t="s">
        <v>223</v>
      </c>
      <c r="B37" s="543" t="s">
        <v>439</v>
      </c>
      <c r="C37" s="576" t="s">
        <v>127</v>
      </c>
      <c r="D37" s="544">
        <v>51132</v>
      </c>
      <c r="E37" s="547">
        <v>14610</v>
      </c>
      <c r="F37" s="545">
        <v>65742</v>
      </c>
      <c r="G37" s="546">
        <v>4614</v>
      </c>
      <c r="H37" s="547">
        <v>10380</v>
      </c>
      <c r="I37" s="547">
        <v>14994</v>
      </c>
    </row>
    <row r="38" spans="1:9" ht="20.100000000000001" customHeight="1" x14ac:dyDescent="0.2">
      <c r="A38" s="484" t="s">
        <v>227</v>
      </c>
      <c r="B38" s="543" t="s">
        <v>440</v>
      </c>
      <c r="C38" s="576" t="s">
        <v>127</v>
      </c>
      <c r="D38" s="544">
        <v>12050</v>
      </c>
      <c r="E38" s="547">
        <v>0</v>
      </c>
      <c r="F38" s="545">
        <v>12050</v>
      </c>
      <c r="G38" s="546">
        <v>535</v>
      </c>
      <c r="H38" s="547">
        <v>0</v>
      </c>
      <c r="I38" s="547">
        <v>535</v>
      </c>
    </row>
    <row r="39" spans="1:9" ht="20.100000000000001" customHeight="1" x14ac:dyDescent="0.2">
      <c r="A39" s="484" t="s">
        <v>230</v>
      </c>
      <c r="B39" s="543" t="s">
        <v>441</v>
      </c>
      <c r="C39" s="576" t="s">
        <v>127</v>
      </c>
      <c r="D39" s="544">
        <v>34442</v>
      </c>
      <c r="E39" s="547">
        <v>0</v>
      </c>
      <c r="F39" s="545">
        <v>34442</v>
      </c>
      <c r="G39" s="546">
        <v>3096</v>
      </c>
      <c r="H39" s="547">
        <v>0</v>
      </c>
      <c r="I39" s="547">
        <v>3096</v>
      </c>
    </row>
    <row r="40" spans="1:9" ht="20.100000000000001" customHeight="1" x14ac:dyDescent="0.2">
      <c r="A40" s="484" t="s">
        <v>230</v>
      </c>
      <c r="B40" s="543" t="s">
        <v>515</v>
      </c>
      <c r="C40" s="576" t="s">
        <v>132</v>
      </c>
      <c r="D40" s="544">
        <v>19692</v>
      </c>
      <c r="E40" s="547">
        <v>5300</v>
      </c>
      <c r="F40" s="545">
        <v>24992</v>
      </c>
      <c r="G40" s="546">
        <v>2216</v>
      </c>
      <c r="H40" s="547">
        <v>0</v>
      </c>
      <c r="I40" s="547">
        <v>2216</v>
      </c>
    </row>
    <row r="41" spans="1:9" ht="20.100000000000001" customHeight="1" x14ac:dyDescent="0.2">
      <c r="A41" s="484" t="s">
        <v>237</v>
      </c>
      <c r="B41" s="543" t="s">
        <v>443</v>
      </c>
      <c r="C41" s="576" t="s">
        <v>132</v>
      </c>
      <c r="D41" s="544">
        <v>49335</v>
      </c>
      <c r="E41" s="547">
        <v>5467</v>
      </c>
      <c r="F41" s="545">
        <v>54802</v>
      </c>
      <c r="G41" s="546">
        <v>2944</v>
      </c>
      <c r="H41" s="547">
        <v>2847</v>
      </c>
      <c r="I41" s="547">
        <v>5791</v>
      </c>
    </row>
    <row r="42" spans="1:9" ht="20.100000000000001" customHeight="1" x14ac:dyDescent="0.2">
      <c r="A42" s="484" t="s">
        <v>237</v>
      </c>
      <c r="B42" s="543" t="s">
        <v>444</v>
      </c>
      <c r="C42" s="576" t="s">
        <v>127</v>
      </c>
      <c r="D42" s="544">
        <v>16709</v>
      </c>
      <c r="E42" s="547">
        <v>0</v>
      </c>
      <c r="F42" s="545">
        <v>16709</v>
      </c>
      <c r="G42" s="546">
        <v>1304</v>
      </c>
      <c r="H42" s="547">
        <v>0</v>
      </c>
      <c r="I42" s="547">
        <v>1304</v>
      </c>
    </row>
    <row r="43" spans="1:9" ht="20.100000000000001" customHeight="1" x14ac:dyDescent="0.2">
      <c r="A43" s="484" t="s">
        <v>242</v>
      </c>
      <c r="B43" s="543" t="s">
        <v>445</v>
      </c>
      <c r="C43" s="576" t="s">
        <v>127</v>
      </c>
      <c r="D43" s="544">
        <v>29984</v>
      </c>
      <c r="E43" s="547">
        <v>1566</v>
      </c>
      <c r="F43" s="545">
        <v>31550</v>
      </c>
      <c r="G43" s="546">
        <v>2391</v>
      </c>
      <c r="H43" s="547">
        <v>246</v>
      </c>
      <c r="I43" s="547">
        <v>2637</v>
      </c>
    </row>
    <row r="44" spans="1:9" ht="20.100000000000001" customHeight="1" x14ac:dyDescent="0.2">
      <c r="A44" s="484" t="s">
        <v>245</v>
      </c>
      <c r="B44" s="543" t="s">
        <v>246</v>
      </c>
      <c r="C44" s="576" t="s">
        <v>127</v>
      </c>
      <c r="D44" s="544">
        <v>32399</v>
      </c>
      <c r="E44" s="547">
        <v>7856</v>
      </c>
      <c r="F44" s="545">
        <v>40255</v>
      </c>
      <c r="G44" s="546">
        <v>2676</v>
      </c>
      <c r="H44" s="547">
        <v>1052</v>
      </c>
      <c r="I44" s="547">
        <v>3728</v>
      </c>
    </row>
    <row r="45" spans="1:9" ht="20.100000000000001" customHeight="1" x14ac:dyDescent="0.2">
      <c r="A45" s="484" t="s">
        <v>249</v>
      </c>
      <c r="B45" s="543" t="s">
        <v>446</v>
      </c>
      <c r="C45" s="576" t="s">
        <v>132</v>
      </c>
      <c r="D45" s="544">
        <v>35077</v>
      </c>
      <c r="E45" s="547">
        <v>236</v>
      </c>
      <c r="F45" s="545">
        <v>35313</v>
      </c>
      <c r="G45" s="546">
        <v>5137</v>
      </c>
      <c r="H45" s="547">
        <v>127</v>
      </c>
      <c r="I45" s="547">
        <v>5264</v>
      </c>
    </row>
    <row r="46" spans="1:9" ht="20.100000000000001" customHeight="1" x14ac:dyDescent="0.2">
      <c r="A46" s="484" t="s">
        <v>249</v>
      </c>
      <c r="B46" s="543" t="s">
        <v>447</v>
      </c>
      <c r="C46" s="576" t="s">
        <v>132</v>
      </c>
      <c r="D46" s="544">
        <v>163531</v>
      </c>
      <c r="E46" s="547">
        <v>9635</v>
      </c>
      <c r="F46" s="545">
        <v>173166</v>
      </c>
      <c r="G46" s="546">
        <v>14165</v>
      </c>
      <c r="H46" s="547">
        <v>2584</v>
      </c>
      <c r="I46" s="547">
        <v>16749</v>
      </c>
    </row>
    <row r="47" spans="1:9" ht="20.100000000000001" customHeight="1" x14ac:dyDescent="0.2">
      <c r="A47" s="484" t="s">
        <v>249</v>
      </c>
      <c r="B47" s="543" t="s">
        <v>448</v>
      </c>
      <c r="C47" s="576" t="s">
        <v>127</v>
      </c>
      <c r="D47" s="544">
        <v>15236</v>
      </c>
      <c r="E47" s="547">
        <v>0</v>
      </c>
      <c r="F47" s="545">
        <v>15236</v>
      </c>
      <c r="G47" s="546">
        <v>1075</v>
      </c>
      <c r="H47" s="547">
        <v>0</v>
      </c>
      <c r="I47" s="547">
        <v>1075</v>
      </c>
    </row>
    <row r="48" spans="1:9" ht="20.100000000000001" customHeight="1" x14ac:dyDescent="0.2">
      <c r="A48" s="484" t="s">
        <v>249</v>
      </c>
      <c r="B48" s="543" t="s">
        <v>516</v>
      </c>
      <c r="C48" s="576" t="s">
        <v>132</v>
      </c>
      <c r="D48" s="544">
        <v>40129</v>
      </c>
      <c r="E48" s="547">
        <v>0</v>
      </c>
      <c r="F48" s="545">
        <v>40129</v>
      </c>
      <c r="G48" s="546">
        <v>3392</v>
      </c>
      <c r="H48" s="547">
        <v>0</v>
      </c>
      <c r="I48" s="547">
        <v>3392</v>
      </c>
    </row>
    <row r="49" spans="1:9" ht="20.100000000000001" customHeight="1" x14ac:dyDescent="0.2">
      <c r="A49" s="484" t="s">
        <v>249</v>
      </c>
      <c r="B49" s="543" t="s">
        <v>450</v>
      </c>
      <c r="C49" s="576" t="s">
        <v>127</v>
      </c>
      <c r="D49" s="544">
        <v>26390</v>
      </c>
      <c r="E49" s="547">
        <v>1060</v>
      </c>
      <c r="F49" s="545">
        <v>27450</v>
      </c>
      <c r="G49" s="546">
        <v>1685</v>
      </c>
      <c r="H49" s="547">
        <v>45</v>
      </c>
      <c r="I49" s="547">
        <v>1730</v>
      </c>
    </row>
    <row r="50" spans="1:9" ht="20.100000000000001" customHeight="1" x14ac:dyDescent="0.2">
      <c r="A50" s="484" t="s">
        <v>263</v>
      </c>
      <c r="B50" s="543" t="s">
        <v>451</v>
      </c>
      <c r="C50" s="576" t="s">
        <v>127</v>
      </c>
      <c r="D50" s="544">
        <v>12559</v>
      </c>
      <c r="E50" s="547">
        <v>3836</v>
      </c>
      <c r="F50" s="545">
        <v>16395</v>
      </c>
      <c r="G50" s="546">
        <v>0</v>
      </c>
      <c r="H50" s="547">
        <v>0</v>
      </c>
      <c r="I50" s="547">
        <v>0</v>
      </c>
    </row>
    <row r="51" spans="1:9" ht="20.100000000000001" customHeight="1" x14ac:dyDescent="0.2">
      <c r="A51" s="484" t="s">
        <v>263</v>
      </c>
      <c r="B51" s="543" t="s">
        <v>452</v>
      </c>
      <c r="C51" s="576" t="s">
        <v>127</v>
      </c>
      <c r="D51" s="544">
        <v>19172</v>
      </c>
      <c r="E51" s="547">
        <v>19757</v>
      </c>
      <c r="F51" s="545">
        <v>38929</v>
      </c>
      <c r="G51" s="546">
        <v>2221</v>
      </c>
      <c r="H51" s="547">
        <v>1901</v>
      </c>
      <c r="I51" s="547">
        <v>4122</v>
      </c>
    </row>
    <row r="52" spans="1:9" ht="20.100000000000001" customHeight="1" x14ac:dyDescent="0.2">
      <c r="A52" s="484" t="s">
        <v>267</v>
      </c>
      <c r="B52" s="543" t="s">
        <v>453</v>
      </c>
      <c r="C52" s="576" t="s">
        <v>127</v>
      </c>
      <c r="D52" s="544">
        <v>25198</v>
      </c>
      <c r="E52" s="547">
        <v>7826</v>
      </c>
      <c r="F52" s="545">
        <v>33024</v>
      </c>
      <c r="G52" s="546">
        <v>2408</v>
      </c>
      <c r="H52" s="547">
        <v>422</v>
      </c>
      <c r="I52" s="547">
        <v>2830</v>
      </c>
    </row>
    <row r="53" spans="1:9" ht="20.100000000000001" customHeight="1" x14ac:dyDescent="0.2">
      <c r="A53" s="484" t="s">
        <v>267</v>
      </c>
      <c r="B53" s="543" t="s">
        <v>454</v>
      </c>
      <c r="C53" s="576" t="s">
        <v>132</v>
      </c>
      <c r="D53" s="544">
        <v>23689</v>
      </c>
      <c r="E53" s="547">
        <v>0</v>
      </c>
      <c r="F53" s="545">
        <v>23689</v>
      </c>
      <c r="G53" s="546">
        <v>249</v>
      </c>
      <c r="H53" s="547">
        <v>0</v>
      </c>
      <c r="I53" s="547">
        <v>249</v>
      </c>
    </row>
    <row r="54" spans="1:9" ht="20.100000000000001" customHeight="1" x14ac:dyDescent="0.2">
      <c r="A54" s="484" t="s">
        <v>272</v>
      </c>
      <c r="B54" s="543" t="s">
        <v>455</v>
      </c>
      <c r="C54" s="576" t="s">
        <v>127</v>
      </c>
      <c r="D54" s="544">
        <v>15600</v>
      </c>
      <c r="E54" s="547">
        <v>0</v>
      </c>
      <c r="F54" s="545">
        <v>15600</v>
      </c>
      <c r="G54" s="546">
        <v>1199</v>
      </c>
      <c r="H54" s="547">
        <v>0</v>
      </c>
      <c r="I54" s="547">
        <v>1199</v>
      </c>
    </row>
    <row r="55" spans="1:9" ht="20.100000000000001" customHeight="1" x14ac:dyDescent="0.2">
      <c r="A55" s="484" t="s">
        <v>276</v>
      </c>
      <c r="B55" s="543" t="s">
        <v>456</v>
      </c>
      <c r="C55" s="576" t="s">
        <v>127</v>
      </c>
      <c r="D55" s="544">
        <v>19826</v>
      </c>
      <c r="E55" s="547">
        <v>11804</v>
      </c>
      <c r="F55" s="545">
        <v>31630</v>
      </c>
      <c r="G55" s="546">
        <v>1305</v>
      </c>
      <c r="H55" s="547">
        <v>0</v>
      </c>
      <c r="I55" s="547">
        <v>1305</v>
      </c>
    </row>
    <row r="56" spans="1:9" ht="20.100000000000001" customHeight="1" x14ac:dyDescent="0.2">
      <c r="A56" s="484" t="s">
        <v>279</v>
      </c>
      <c r="B56" s="543" t="s">
        <v>457</v>
      </c>
      <c r="C56" s="576" t="s">
        <v>283</v>
      </c>
      <c r="D56" s="544">
        <v>71821</v>
      </c>
      <c r="E56" s="547">
        <v>0</v>
      </c>
      <c r="F56" s="545">
        <v>71821</v>
      </c>
      <c r="G56" s="546">
        <v>5356</v>
      </c>
      <c r="H56" s="547">
        <v>0</v>
      </c>
      <c r="I56" s="547">
        <v>5356</v>
      </c>
    </row>
    <row r="57" spans="1:9" ht="20.100000000000001" customHeight="1" x14ac:dyDescent="0.2">
      <c r="A57" s="484" t="s">
        <v>279</v>
      </c>
      <c r="B57" s="543" t="s">
        <v>458</v>
      </c>
      <c r="C57" s="576" t="s">
        <v>132</v>
      </c>
      <c r="D57" s="544">
        <v>63401</v>
      </c>
      <c r="E57" s="547">
        <v>7112</v>
      </c>
      <c r="F57" s="545">
        <v>70513</v>
      </c>
      <c r="G57" s="546">
        <v>9420</v>
      </c>
      <c r="H57" s="547">
        <v>1487</v>
      </c>
      <c r="I57" s="547">
        <v>10907</v>
      </c>
    </row>
    <row r="58" spans="1:9" ht="20.100000000000001" customHeight="1" x14ac:dyDescent="0.2">
      <c r="A58" s="484" t="s">
        <v>279</v>
      </c>
      <c r="B58" s="543" t="s">
        <v>459</v>
      </c>
      <c r="C58" s="576" t="s">
        <v>283</v>
      </c>
      <c r="D58" s="544">
        <v>31953</v>
      </c>
      <c r="E58" s="547">
        <v>2539</v>
      </c>
      <c r="F58" s="545">
        <v>34492</v>
      </c>
      <c r="G58" s="546">
        <v>3026</v>
      </c>
      <c r="H58" s="547">
        <v>0</v>
      </c>
      <c r="I58" s="547">
        <v>3026</v>
      </c>
    </row>
    <row r="59" spans="1:9" ht="20.100000000000001" customHeight="1" x14ac:dyDescent="0.2">
      <c r="A59" s="484" t="s">
        <v>288</v>
      </c>
      <c r="B59" s="543" t="s">
        <v>460</v>
      </c>
      <c r="C59" s="576" t="s">
        <v>127</v>
      </c>
      <c r="D59" s="544">
        <v>23264</v>
      </c>
      <c r="E59" s="547">
        <v>0</v>
      </c>
      <c r="F59" s="545">
        <v>23264</v>
      </c>
      <c r="G59" s="546">
        <v>1113</v>
      </c>
      <c r="H59" s="547">
        <v>0</v>
      </c>
      <c r="I59" s="547">
        <v>1113</v>
      </c>
    </row>
    <row r="60" spans="1:9" ht="20.100000000000001" customHeight="1" x14ac:dyDescent="0.2">
      <c r="A60" s="484" t="s">
        <v>291</v>
      </c>
      <c r="B60" s="543" t="s">
        <v>490</v>
      </c>
      <c r="C60" s="576" t="s">
        <v>132</v>
      </c>
      <c r="D60" s="544">
        <v>0</v>
      </c>
      <c r="E60" s="547">
        <v>0</v>
      </c>
      <c r="F60" s="545">
        <v>0</v>
      </c>
      <c r="G60" s="546">
        <v>0</v>
      </c>
      <c r="H60" s="547">
        <v>0</v>
      </c>
      <c r="I60" s="547">
        <v>0</v>
      </c>
    </row>
    <row r="61" spans="1:9" ht="20.100000000000001" customHeight="1" x14ac:dyDescent="0.2">
      <c r="A61" s="484" t="s">
        <v>291</v>
      </c>
      <c r="B61" s="543" t="s">
        <v>462</v>
      </c>
      <c r="C61" s="576" t="s">
        <v>132</v>
      </c>
      <c r="D61" s="544">
        <v>9327</v>
      </c>
      <c r="E61" s="547">
        <v>361</v>
      </c>
      <c r="F61" s="545">
        <v>9688</v>
      </c>
      <c r="G61" s="546">
        <v>2532</v>
      </c>
      <c r="H61" s="547">
        <v>325</v>
      </c>
      <c r="I61" s="547">
        <v>2857</v>
      </c>
    </row>
    <row r="62" spans="1:9" ht="20.100000000000001" customHeight="1" x14ac:dyDescent="0.2">
      <c r="A62" s="484" t="s">
        <v>291</v>
      </c>
      <c r="B62" s="543" t="s">
        <v>464</v>
      </c>
      <c r="C62" s="576" t="s">
        <v>127</v>
      </c>
      <c r="D62" s="544">
        <v>35963</v>
      </c>
      <c r="E62" s="547">
        <v>3675</v>
      </c>
      <c r="F62" s="545">
        <v>39638</v>
      </c>
      <c r="G62" s="546">
        <v>1010</v>
      </c>
      <c r="H62" s="547">
        <v>610</v>
      </c>
      <c r="I62" s="547">
        <v>1620</v>
      </c>
    </row>
    <row r="63" spans="1:9" ht="20.100000000000001" customHeight="1" x14ac:dyDescent="0.2">
      <c r="A63" s="484" t="s">
        <v>300</v>
      </c>
      <c r="B63" s="543" t="s">
        <v>465</v>
      </c>
      <c r="C63" s="576" t="s">
        <v>127</v>
      </c>
      <c r="D63" s="544">
        <v>26796</v>
      </c>
      <c r="E63" s="547">
        <v>4930</v>
      </c>
      <c r="F63" s="545">
        <v>31726</v>
      </c>
      <c r="G63" s="546">
        <v>1901</v>
      </c>
      <c r="H63" s="547">
        <v>1057</v>
      </c>
      <c r="I63" s="547">
        <v>2958</v>
      </c>
    </row>
    <row r="64" spans="1:9" ht="20.100000000000001" customHeight="1" x14ac:dyDescent="0.2">
      <c r="A64" s="484" t="s">
        <v>300</v>
      </c>
      <c r="B64" s="543" t="s">
        <v>491</v>
      </c>
      <c r="C64" s="576" t="s">
        <v>127</v>
      </c>
      <c r="D64" s="544">
        <v>2405</v>
      </c>
      <c r="E64" s="547">
        <v>0</v>
      </c>
      <c r="F64" s="545">
        <v>2405</v>
      </c>
      <c r="G64" s="546">
        <v>1206</v>
      </c>
      <c r="H64" s="547">
        <v>0</v>
      </c>
      <c r="I64" s="547">
        <v>1206</v>
      </c>
    </row>
    <row r="65" spans="1:17" ht="20.100000000000001" customHeight="1" x14ac:dyDescent="0.2">
      <c r="A65" s="484" t="s">
        <v>300</v>
      </c>
      <c r="B65" s="543" t="s">
        <v>467</v>
      </c>
      <c r="C65" s="576" t="s">
        <v>127</v>
      </c>
      <c r="D65" s="544">
        <v>35472</v>
      </c>
      <c r="E65" s="547">
        <v>3278</v>
      </c>
      <c r="F65" s="545">
        <v>38750</v>
      </c>
      <c r="G65" s="546">
        <v>2930</v>
      </c>
      <c r="H65" s="547">
        <v>326</v>
      </c>
      <c r="I65" s="547">
        <v>3256</v>
      </c>
    </row>
    <row r="66" spans="1:17" ht="20.100000000000001" customHeight="1" x14ac:dyDescent="0.2">
      <c r="A66" s="484" t="s">
        <v>300</v>
      </c>
      <c r="B66" s="543" t="s">
        <v>468</v>
      </c>
      <c r="C66" s="576" t="s">
        <v>127</v>
      </c>
      <c r="D66" s="544">
        <v>56536</v>
      </c>
      <c r="E66" s="547">
        <v>15967</v>
      </c>
      <c r="F66" s="545">
        <v>72503</v>
      </c>
      <c r="G66" s="546">
        <v>5940</v>
      </c>
      <c r="H66" s="547">
        <v>292</v>
      </c>
      <c r="I66" s="547">
        <v>6232</v>
      </c>
    </row>
    <row r="67" spans="1:17" ht="20.100000000000001" customHeight="1" x14ac:dyDescent="0.2">
      <c r="A67" s="484" t="s">
        <v>309</v>
      </c>
      <c r="B67" s="543" t="s">
        <v>469</v>
      </c>
      <c r="C67" s="576" t="s">
        <v>132</v>
      </c>
      <c r="D67" s="544">
        <v>41269</v>
      </c>
      <c r="E67" s="547">
        <v>0</v>
      </c>
      <c r="F67" s="545">
        <v>41269</v>
      </c>
      <c r="G67" s="546">
        <v>4444</v>
      </c>
      <c r="H67" s="547">
        <v>0</v>
      </c>
      <c r="I67" s="547">
        <v>4444</v>
      </c>
    </row>
    <row r="68" spans="1:17" ht="20.100000000000001" customHeight="1" x14ac:dyDescent="0.2">
      <c r="A68" s="484" t="s">
        <v>309</v>
      </c>
      <c r="B68" s="543" t="s">
        <v>520</v>
      </c>
      <c r="C68" s="576" t="s">
        <v>127</v>
      </c>
      <c r="D68" s="544">
        <v>13776</v>
      </c>
      <c r="E68" s="547">
        <v>4491</v>
      </c>
      <c r="F68" s="545">
        <v>18267</v>
      </c>
      <c r="G68" s="546">
        <v>1364</v>
      </c>
      <c r="H68" s="547">
        <v>260</v>
      </c>
      <c r="I68" s="547">
        <v>1624</v>
      </c>
    </row>
    <row r="69" spans="1:17" ht="20.100000000000001" customHeight="1" x14ac:dyDescent="0.2">
      <c r="A69" s="484" t="s">
        <v>314</v>
      </c>
      <c r="B69" s="543" t="s">
        <v>493</v>
      </c>
      <c r="C69" s="576" t="s">
        <v>127</v>
      </c>
      <c r="D69" s="544">
        <v>36559</v>
      </c>
      <c r="E69" s="547">
        <v>0</v>
      </c>
      <c r="F69" s="545">
        <v>36559</v>
      </c>
      <c r="G69" s="546">
        <v>4478</v>
      </c>
      <c r="H69" s="547">
        <v>0</v>
      </c>
      <c r="I69" s="547">
        <v>4478</v>
      </c>
    </row>
    <row r="70" spans="1:17" ht="20.100000000000001" customHeight="1" x14ac:dyDescent="0.2">
      <c r="A70" s="484" t="s">
        <v>317</v>
      </c>
      <c r="B70" s="543" t="s">
        <v>472</v>
      </c>
      <c r="C70" s="576" t="s">
        <v>127</v>
      </c>
      <c r="D70" s="544">
        <v>21507</v>
      </c>
      <c r="E70" s="547">
        <v>10518</v>
      </c>
      <c r="F70" s="545">
        <v>32025</v>
      </c>
      <c r="G70" s="546">
        <v>2152</v>
      </c>
      <c r="H70" s="547">
        <v>18</v>
      </c>
      <c r="I70" s="547">
        <v>2170</v>
      </c>
    </row>
    <row r="71" spans="1:17" ht="20.100000000000001" customHeight="1" x14ac:dyDescent="0.2">
      <c r="A71" s="484" t="s">
        <v>320</v>
      </c>
      <c r="B71" s="543" t="s">
        <v>473</v>
      </c>
      <c r="C71" s="576" t="s">
        <v>127</v>
      </c>
      <c r="D71" s="544">
        <v>25410</v>
      </c>
      <c r="E71" s="547">
        <v>3059</v>
      </c>
      <c r="F71" s="545">
        <v>28469</v>
      </c>
      <c r="G71" s="546">
        <v>1166</v>
      </c>
      <c r="H71" s="547">
        <v>74</v>
      </c>
      <c r="I71" s="547">
        <v>1240</v>
      </c>
    </row>
    <row r="72" spans="1:17" ht="20.100000000000001" customHeight="1" x14ac:dyDescent="0.2">
      <c r="A72" s="484" t="s">
        <v>323</v>
      </c>
      <c r="B72" s="543" t="s">
        <v>474</v>
      </c>
      <c r="C72" s="576" t="s">
        <v>283</v>
      </c>
      <c r="D72" s="544">
        <v>32103</v>
      </c>
      <c r="E72" s="547">
        <v>2210</v>
      </c>
      <c r="F72" s="545">
        <v>34313</v>
      </c>
      <c r="G72" s="546">
        <v>1980</v>
      </c>
      <c r="H72" s="547">
        <v>0</v>
      </c>
      <c r="I72" s="547">
        <v>1980</v>
      </c>
    </row>
    <row r="73" spans="1:17" ht="20.100000000000001" customHeight="1" x14ac:dyDescent="0.2">
      <c r="A73" s="484" t="s">
        <v>325</v>
      </c>
      <c r="B73" s="543" t="s">
        <v>475</v>
      </c>
      <c r="C73" s="576" t="s">
        <v>127</v>
      </c>
      <c r="D73" s="544">
        <v>9045</v>
      </c>
      <c r="E73" s="547">
        <v>2638</v>
      </c>
      <c r="F73" s="545">
        <v>11683</v>
      </c>
      <c r="G73" s="546">
        <v>1426</v>
      </c>
      <c r="H73" s="547">
        <v>0</v>
      </c>
      <c r="I73" s="547">
        <v>1426</v>
      </c>
    </row>
    <row r="74" spans="1:17" ht="25.5" customHeight="1" x14ac:dyDescent="0.2">
      <c r="A74" s="103"/>
      <c r="B74" s="93" t="s">
        <v>541</v>
      </c>
      <c r="C74" s="580"/>
      <c r="D74" s="186">
        <v>2258794</v>
      </c>
      <c r="E74" s="187">
        <v>322535</v>
      </c>
      <c r="F74" s="188">
        <v>2581329</v>
      </c>
      <c r="G74" s="189">
        <v>182139</v>
      </c>
      <c r="H74" s="187">
        <v>44298</v>
      </c>
      <c r="I74" s="187">
        <v>226437</v>
      </c>
    </row>
    <row r="75" spans="1:17" ht="25.5" customHeight="1" thickBot="1" x14ac:dyDescent="0.25">
      <c r="A75" s="363"/>
      <c r="B75" s="364" t="s">
        <v>917</v>
      </c>
      <c r="C75" s="581"/>
      <c r="D75" s="365">
        <v>33713</v>
      </c>
      <c r="E75" s="366">
        <v>7501</v>
      </c>
      <c r="F75" s="367">
        <v>38527</v>
      </c>
      <c r="G75" s="368">
        <v>2760</v>
      </c>
      <c r="H75" s="366">
        <v>1266</v>
      </c>
      <c r="I75" s="366">
        <v>3431</v>
      </c>
    </row>
    <row r="76" spans="1:17" ht="25.5" customHeight="1" x14ac:dyDescent="0.2">
      <c r="A76" s="360"/>
      <c r="B76" s="324" t="s">
        <v>328</v>
      </c>
      <c r="C76" s="582"/>
      <c r="D76" s="362"/>
      <c r="E76" s="362"/>
      <c r="F76" s="362"/>
      <c r="G76" s="362"/>
      <c r="H76" s="362"/>
      <c r="I76" s="362"/>
      <c r="J76" s="219"/>
      <c r="K76" s="219"/>
      <c r="L76" s="219"/>
      <c r="M76" s="219"/>
      <c r="N76" s="219"/>
      <c r="O76" s="219"/>
      <c r="P76" s="219"/>
      <c r="Q76" s="219"/>
    </row>
    <row r="77" spans="1:17" ht="20.100000000000001" customHeight="1" thickBot="1" x14ac:dyDescent="0.25">
      <c r="A77" s="369" t="s">
        <v>329</v>
      </c>
      <c r="B77" s="370" t="s">
        <v>330</v>
      </c>
      <c r="C77" s="583" t="s">
        <v>127</v>
      </c>
      <c r="D77" s="371">
        <v>119601</v>
      </c>
      <c r="E77" s="372">
        <v>0</v>
      </c>
      <c r="F77" s="373">
        <v>119601</v>
      </c>
      <c r="G77" s="374">
        <v>13327</v>
      </c>
      <c r="H77" s="372">
        <v>0</v>
      </c>
      <c r="I77" s="548">
        <v>13327</v>
      </c>
      <c r="J77" s="219"/>
      <c r="K77" s="413"/>
      <c r="L77" s="413"/>
      <c r="M77" s="413"/>
      <c r="N77" s="413"/>
      <c r="O77" s="413"/>
      <c r="P77" s="413"/>
      <c r="Q77" s="413"/>
    </row>
    <row r="78" spans="1:17" ht="24.95" customHeight="1" x14ac:dyDescent="0.2">
      <c r="A78" s="360"/>
      <c r="B78" s="324" t="s">
        <v>542</v>
      </c>
      <c r="C78" s="582"/>
      <c r="D78" s="362"/>
      <c r="E78" s="362"/>
      <c r="F78" s="362"/>
      <c r="G78" s="362"/>
      <c r="H78" s="362"/>
      <c r="I78" s="361"/>
    </row>
    <row r="79" spans="1:17" ht="20.100000000000001" customHeight="1" x14ac:dyDescent="0.2">
      <c r="A79" s="100" t="s">
        <v>332</v>
      </c>
      <c r="B79" s="183" t="s">
        <v>543</v>
      </c>
      <c r="C79" s="584" t="s">
        <v>127</v>
      </c>
      <c r="D79" s="190">
        <v>9889</v>
      </c>
      <c r="E79" s="191">
        <v>2193</v>
      </c>
      <c r="F79" s="192">
        <v>12082</v>
      </c>
      <c r="G79" s="193">
        <v>0</v>
      </c>
      <c r="H79" s="191">
        <v>215</v>
      </c>
      <c r="I79" s="191">
        <v>215</v>
      </c>
    </row>
    <row r="80" spans="1:17" ht="20.100000000000001" customHeight="1" x14ac:dyDescent="0.2">
      <c r="A80" s="99" t="s">
        <v>336</v>
      </c>
      <c r="B80" s="182" t="s">
        <v>337</v>
      </c>
      <c r="C80" s="585" t="s">
        <v>127</v>
      </c>
      <c r="D80" s="195">
        <v>10233</v>
      </c>
      <c r="E80" s="195">
        <v>338</v>
      </c>
      <c r="F80" s="196">
        <v>10571</v>
      </c>
      <c r="G80" s="197">
        <v>614</v>
      </c>
      <c r="H80" s="195">
        <v>0</v>
      </c>
      <c r="I80" s="195">
        <v>614</v>
      </c>
    </row>
    <row r="81" spans="1:11" ht="20.100000000000001" customHeight="1" x14ac:dyDescent="0.2">
      <c r="A81" s="100" t="s">
        <v>340</v>
      </c>
      <c r="B81" s="183" t="s">
        <v>545</v>
      </c>
      <c r="C81" s="584" t="s">
        <v>127</v>
      </c>
      <c r="D81" s="190">
        <v>6715</v>
      </c>
      <c r="E81" s="191">
        <v>2000</v>
      </c>
      <c r="F81" s="192">
        <v>8715</v>
      </c>
      <c r="G81" s="193">
        <v>483</v>
      </c>
      <c r="H81" s="191">
        <v>480</v>
      </c>
      <c r="I81" s="191">
        <v>963</v>
      </c>
    </row>
    <row r="82" spans="1:11" ht="20.100000000000001" customHeight="1" x14ac:dyDescent="0.2">
      <c r="A82" s="99" t="s">
        <v>344</v>
      </c>
      <c r="B82" s="182" t="s">
        <v>546</v>
      </c>
      <c r="C82" s="568" t="s">
        <v>127</v>
      </c>
      <c r="D82" s="194">
        <v>13870</v>
      </c>
      <c r="E82" s="195">
        <v>432</v>
      </c>
      <c r="F82" s="196">
        <v>14302</v>
      </c>
      <c r="G82" s="197">
        <v>591</v>
      </c>
      <c r="H82" s="195">
        <v>57</v>
      </c>
      <c r="I82" s="195">
        <v>648</v>
      </c>
    </row>
    <row r="83" spans="1:11" ht="20.100000000000001" customHeight="1" x14ac:dyDescent="0.2">
      <c r="A83" s="100" t="s">
        <v>347</v>
      </c>
      <c r="B83" s="183" t="s">
        <v>547</v>
      </c>
      <c r="C83" s="584" t="s">
        <v>127</v>
      </c>
      <c r="D83" s="190">
        <v>30783</v>
      </c>
      <c r="E83" s="191">
        <v>0</v>
      </c>
      <c r="F83" s="192">
        <v>30783</v>
      </c>
      <c r="G83" s="193">
        <v>1650</v>
      </c>
      <c r="H83" s="191">
        <v>0</v>
      </c>
      <c r="I83" s="191">
        <v>1650</v>
      </c>
    </row>
    <row r="84" spans="1:11" ht="20.100000000000001" customHeight="1" x14ac:dyDescent="0.2">
      <c r="A84" s="99" t="s">
        <v>347</v>
      </c>
      <c r="B84" s="182" t="s">
        <v>548</v>
      </c>
      <c r="C84" s="568" t="s">
        <v>352</v>
      </c>
      <c r="D84" s="194" t="s">
        <v>353</v>
      </c>
      <c r="E84" s="195" t="s">
        <v>353</v>
      </c>
      <c r="F84" s="196" t="s">
        <v>353</v>
      </c>
      <c r="G84" s="197" t="s">
        <v>353</v>
      </c>
      <c r="H84" s="195" t="s">
        <v>353</v>
      </c>
      <c r="I84" s="195" t="s">
        <v>353</v>
      </c>
    </row>
    <row r="85" spans="1:11" ht="20.100000000000001" customHeight="1" x14ac:dyDescent="0.2">
      <c r="A85" s="100" t="s">
        <v>354</v>
      </c>
      <c r="B85" s="183" t="s">
        <v>550</v>
      </c>
      <c r="C85" s="584" t="s">
        <v>357</v>
      </c>
      <c r="D85" s="190">
        <v>19054</v>
      </c>
      <c r="E85" s="191">
        <v>1781</v>
      </c>
      <c r="F85" s="192">
        <v>20835</v>
      </c>
      <c r="G85" s="193">
        <v>1125</v>
      </c>
      <c r="H85" s="191">
        <v>387</v>
      </c>
      <c r="I85" s="191">
        <v>1512</v>
      </c>
    </row>
    <row r="86" spans="1:11" ht="20.100000000000001" customHeight="1" x14ac:dyDescent="0.2">
      <c r="A86" s="99" t="s">
        <v>354</v>
      </c>
      <c r="B86" s="55" t="s">
        <v>551</v>
      </c>
      <c r="C86" s="568" t="s">
        <v>353</v>
      </c>
      <c r="D86" s="194" t="s">
        <v>353</v>
      </c>
      <c r="E86" s="195" t="s">
        <v>353</v>
      </c>
      <c r="F86" s="196" t="s">
        <v>353</v>
      </c>
      <c r="G86" s="197" t="s">
        <v>353</v>
      </c>
      <c r="H86" s="195" t="s">
        <v>353</v>
      </c>
      <c r="I86" s="195" t="s">
        <v>353</v>
      </c>
    </row>
    <row r="87" spans="1:11" ht="20.100000000000001" customHeight="1" x14ac:dyDescent="0.2">
      <c r="A87" s="100" t="s">
        <v>354</v>
      </c>
      <c r="B87" s="58" t="s">
        <v>552</v>
      </c>
      <c r="C87" s="584" t="s">
        <v>353</v>
      </c>
      <c r="D87" s="190" t="s">
        <v>353</v>
      </c>
      <c r="E87" s="191" t="s">
        <v>353</v>
      </c>
      <c r="F87" s="192" t="s">
        <v>353</v>
      </c>
      <c r="G87" s="193" t="s">
        <v>353</v>
      </c>
      <c r="H87" s="191" t="s">
        <v>353</v>
      </c>
      <c r="I87" s="191" t="s">
        <v>353</v>
      </c>
    </row>
    <row r="88" spans="1:11" ht="20.100000000000001" customHeight="1" x14ac:dyDescent="0.2">
      <c r="A88" s="99" t="s">
        <v>360</v>
      </c>
      <c r="B88" s="182" t="s">
        <v>361</v>
      </c>
      <c r="C88" s="568" t="s">
        <v>127</v>
      </c>
      <c r="D88" s="194">
        <v>12116</v>
      </c>
      <c r="E88" s="195">
        <v>2178</v>
      </c>
      <c r="F88" s="196">
        <v>14294</v>
      </c>
      <c r="G88" s="197">
        <v>457</v>
      </c>
      <c r="H88" s="195">
        <v>0</v>
      </c>
      <c r="I88" s="195">
        <v>457</v>
      </c>
    </row>
    <row r="89" spans="1:11" ht="21" customHeight="1" x14ac:dyDescent="0.2">
      <c r="A89" s="37" t="s">
        <v>918</v>
      </c>
      <c r="B89" s="36"/>
      <c r="C89" s="36"/>
      <c r="D89" s="49"/>
      <c r="E89" s="49"/>
      <c r="F89" s="49"/>
      <c r="G89" s="49"/>
      <c r="H89" s="49"/>
      <c r="I89" s="49"/>
    </row>
    <row r="90" spans="1:11" ht="13.5" x14ac:dyDescent="0.2">
      <c r="A90" s="779" t="s">
        <v>919</v>
      </c>
      <c r="B90" s="779"/>
      <c r="C90" s="278"/>
    </row>
    <row r="91" spans="1:11" ht="30" customHeight="1" x14ac:dyDescent="0.2">
      <c r="A91" s="725" t="s">
        <v>920</v>
      </c>
      <c r="B91" s="725"/>
      <c r="C91" s="725"/>
    </row>
    <row r="92" spans="1:11" ht="13.5" x14ac:dyDescent="0.2">
      <c r="A92" s="37" t="s">
        <v>921</v>
      </c>
      <c r="D92" s="407"/>
      <c r="E92" s="407"/>
      <c r="F92" s="407"/>
      <c r="G92" s="407"/>
      <c r="H92" s="407"/>
      <c r="I92" s="407"/>
      <c r="J92" s="407"/>
      <c r="K92" s="407"/>
    </row>
    <row r="93" spans="1:11" x14ac:dyDescent="0.2">
      <c r="B93" s="509"/>
      <c r="C93" s="509"/>
      <c r="D93" s="219"/>
      <c r="E93" s="413"/>
      <c r="F93" s="413"/>
      <c r="G93" s="413"/>
      <c r="H93" s="413"/>
      <c r="I93" s="413"/>
      <c r="J93" s="413"/>
      <c r="K93" s="413"/>
    </row>
    <row r="94" spans="1:11" ht="30.75" customHeight="1" x14ac:dyDescent="0.2">
      <c r="A94" s="763" t="s">
        <v>922</v>
      </c>
      <c r="B94" s="763"/>
      <c r="C94" s="763"/>
    </row>
    <row r="95" spans="1:11" x14ac:dyDescent="0.2">
      <c r="A95" s="276" t="s">
        <v>556</v>
      </c>
      <c r="B95" s="36"/>
      <c r="C95" s="36"/>
    </row>
  </sheetData>
  <autoFilter ref="A4:I4" xr:uid="{00000000-0009-0000-0000-000026000000}"/>
  <mergeCells count="8">
    <mergeCell ref="A91:C91"/>
    <mergeCell ref="A94:C94"/>
    <mergeCell ref="A1:C1"/>
    <mergeCell ref="D3:F3"/>
    <mergeCell ref="G3:I3"/>
    <mergeCell ref="A90:B90"/>
    <mergeCell ref="A2:B2"/>
    <mergeCell ref="A3:A4"/>
  </mergeCells>
  <conditionalFormatting sqref="A5:I73">
    <cfRule type="expression" dxfId="17" priority="2">
      <formula>MOD(ROW(),2)=0</formula>
    </cfRule>
  </conditionalFormatting>
  <hyperlinks>
    <hyperlink ref="A2:B2" location="TOC!A1" display="Return to Table of Contents" xr:uid="{00000000-0004-0000-2600-000000000000}"/>
  </hyperlinks>
  <pageMargins left="0.25" right="0.25" top="0.75" bottom="0.75" header="0.3" footer="0.3"/>
  <pageSetup scale="45" fitToHeight="0" orientation="portrait" horizontalDpi="1200" verticalDpi="1200" r:id="rId1"/>
  <headerFooter>
    <oddHeader>&amp;L&amp;9 2022-23 &amp;"Arial,Italic"Survey of Dental Education&amp;"Arial,Regular"
Report 1 - Academic Programs, Enrollment, and Graduates</oddHeader>
  </headerFooter>
  <rowBreaks count="1" manualBreakCount="1">
    <brk id="75" max="8"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5"/>
    <pageSetUpPr fitToPage="1"/>
  </sheetPr>
  <dimension ref="A1:M67"/>
  <sheetViews>
    <sheetView zoomScaleNormal="100" workbookViewId="0">
      <pane ySplit="1" topLeftCell="A2" activePane="bottomLeft" state="frozen"/>
      <selection activeCell="A2" sqref="A2:C2"/>
      <selection pane="bottomLeft"/>
    </sheetView>
  </sheetViews>
  <sheetFormatPr defaultColWidth="9.140625" defaultRowHeight="12.75" x14ac:dyDescent="0.2"/>
  <cols>
    <col min="1" max="1" width="11.5703125" style="8" bestFit="1" customWidth="1"/>
    <col min="2" max="2" width="9.140625" style="8"/>
    <col min="3" max="3" width="27.42578125" style="419" customWidth="1"/>
    <col min="4" max="4" width="11.42578125" style="8" customWidth="1"/>
    <col min="5" max="5" width="13.42578125" style="8" customWidth="1"/>
    <col min="6" max="7" width="12.42578125" style="8" customWidth="1"/>
    <col min="8" max="8" width="10.5703125" style="8" customWidth="1"/>
    <col min="9" max="17" width="9.140625" style="8" bestFit="1" customWidth="1"/>
    <col min="18" max="18" width="10.140625" style="8" bestFit="1" customWidth="1"/>
    <col min="19" max="16384" width="9.140625" style="8"/>
  </cols>
  <sheetData>
    <row r="1" spans="1:10" s="198" customFormat="1" ht="20.25" customHeight="1" x14ac:dyDescent="0.2">
      <c r="A1" s="689" t="s">
        <v>923</v>
      </c>
      <c r="B1" s="690"/>
      <c r="C1" s="690"/>
    </row>
    <row r="2" spans="1:10" ht="18.399999999999999" customHeight="1" x14ac:dyDescent="0.2">
      <c r="A2" s="826" t="s">
        <v>55</v>
      </c>
      <c r="B2" s="826"/>
      <c r="C2" s="826"/>
    </row>
    <row r="3" spans="1:10" x14ac:dyDescent="0.2">
      <c r="A3" s="417"/>
      <c r="B3" s="417"/>
      <c r="C3" s="417"/>
      <c r="D3" s="417"/>
      <c r="E3" s="417"/>
      <c r="F3" s="417"/>
      <c r="G3" s="417"/>
      <c r="H3" s="417"/>
      <c r="I3" s="417"/>
    </row>
    <row r="4" spans="1:10" x14ac:dyDescent="0.2">
      <c r="A4" s="417" t="s">
        <v>924</v>
      </c>
      <c r="B4" s="417" t="s">
        <v>925</v>
      </c>
      <c r="C4" s="417" t="s">
        <v>926</v>
      </c>
      <c r="D4" s="417" t="s">
        <v>927</v>
      </c>
      <c r="E4" s="417" t="s">
        <v>928</v>
      </c>
      <c r="F4" s="417" t="s">
        <v>929</v>
      </c>
      <c r="G4" s="417" t="s">
        <v>930</v>
      </c>
      <c r="H4" s="417" t="s">
        <v>931</v>
      </c>
      <c r="I4" s="417"/>
      <c r="J4" s="417"/>
    </row>
    <row r="5" spans="1:10" x14ac:dyDescent="0.2">
      <c r="A5" s="417">
        <v>13</v>
      </c>
      <c r="B5" s="417">
        <v>1</v>
      </c>
      <c r="C5" s="417" t="s">
        <v>932</v>
      </c>
      <c r="D5" s="417">
        <v>1</v>
      </c>
      <c r="E5" s="417">
        <v>58.45</v>
      </c>
      <c r="F5" s="417">
        <v>4.2</v>
      </c>
      <c r="G5" s="417">
        <v>3</v>
      </c>
      <c r="H5" s="417">
        <v>66.650000000000006</v>
      </c>
      <c r="I5" s="417"/>
      <c r="J5" s="417"/>
    </row>
    <row r="6" spans="1:10" x14ac:dyDescent="0.2">
      <c r="A6" s="417">
        <v>7</v>
      </c>
      <c r="B6" s="417">
        <v>2</v>
      </c>
      <c r="C6" s="417" t="s">
        <v>933</v>
      </c>
      <c r="D6" s="417">
        <v>12</v>
      </c>
      <c r="E6" s="417">
        <v>26</v>
      </c>
      <c r="F6" s="417">
        <v>50.94</v>
      </c>
      <c r="G6" s="417">
        <v>26</v>
      </c>
      <c r="H6" s="417">
        <v>114.94</v>
      </c>
      <c r="I6" s="417"/>
      <c r="J6" s="417"/>
    </row>
    <row r="7" spans="1:10" x14ac:dyDescent="0.2">
      <c r="A7" s="417">
        <v>8</v>
      </c>
      <c r="B7" s="417">
        <v>3</v>
      </c>
      <c r="C7" s="417" t="s">
        <v>934</v>
      </c>
      <c r="D7" s="417">
        <v>0</v>
      </c>
      <c r="E7" s="417">
        <v>118</v>
      </c>
      <c r="F7" s="417">
        <v>0</v>
      </c>
      <c r="G7" s="417">
        <v>1.2</v>
      </c>
      <c r="H7" s="417">
        <v>119.2</v>
      </c>
      <c r="I7" s="417"/>
      <c r="J7" s="417"/>
    </row>
    <row r="8" spans="1:10" x14ac:dyDescent="0.2">
      <c r="A8" s="417">
        <v>5</v>
      </c>
      <c r="B8" s="417">
        <v>4</v>
      </c>
      <c r="C8" s="417" t="s">
        <v>935</v>
      </c>
      <c r="D8" s="417">
        <v>0</v>
      </c>
      <c r="E8" s="417">
        <v>193.09</v>
      </c>
      <c r="F8" s="417">
        <v>17.690000000000001</v>
      </c>
      <c r="G8" s="417">
        <v>8.6</v>
      </c>
      <c r="H8" s="417">
        <v>219.38</v>
      </c>
      <c r="I8" s="417"/>
      <c r="J8" s="417"/>
    </row>
    <row r="9" spans="1:10" x14ac:dyDescent="0.2">
      <c r="A9" s="417">
        <v>6</v>
      </c>
      <c r="B9" s="417">
        <v>5</v>
      </c>
      <c r="C9" s="417" t="s">
        <v>936</v>
      </c>
      <c r="D9" s="417">
        <v>0</v>
      </c>
      <c r="E9" s="417">
        <v>382.7</v>
      </c>
      <c r="F9" s="417">
        <v>0</v>
      </c>
      <c r="G9" s="417">
        <v>11</v>
      </c>
      <c r="H9" s="417">
        <v>393.7</v>
      </c>
      <c r="I9" s="417"/>
      <c r="J9" s="417"/>
    </row>
    <row r="10" spans="1:10" x14ac:dyDescent="0.2">
      <c r="A10" s="417">
        <v>4</v>
      </c>
      <c r="B10" s="417">
        <v>6</v>
      </c>
      <c r="C10" s="417" t="s">
        <v>937</v>
      </c>
      <c r="D10" s="417">
        <v>1.6</v>
      </c>
      <c r="E10" s="417">
        <v>361.7</v>
      </c>
      <c r="F10" s="417">
        <v>27.1</v>
      </c>
      <c r="G10" s="417">
        <v>32.380000000000003</v>
      </c>
      <c r="H10" s="417">
        <v>422.78</v>
      </c>
      <c r="I10" s="417"/>
      <c r="J10" s="417"/>
    </row>
    <row r="11" spans="1:10" x14ac:dyDescent="0.2">
      <c r="A11" s="417">
        <v>10</v>
      </c>
      <c r="B11" s="417">
        <v>7</v>
      </c>
      <c r="C11" s="417" t="s">
        <v>938</v>
      </c>
      <c r="D11" s="417">
        <v>4</v>
      </c>
      <c r="E11" s="417">
        <v>178.8</v>
      </c>
      <c r="F11" s="417">
        <v>24.2</v>
      </c>
      <c r="G11" s="417">
        <v>232.28</v>
      </c>
      <c r="H11" s="417">
        <v>439.28</v>
      </c>
      <c r="I11" s="417"/>
      <c r="J11" s="417"/>
    </row>
    <row r="12" spans="1:10" x14ac:dyDescent="0.2">
      <c r="A12" s="417">
        <v>9</v>
      </c>
      <c r="B12" s="417">
        <v>8</v>
      </c>
      <c r="C12" s="417" t="s">
        <v>939</v>
      </c>
      <c r="D12" s="417">
        <v>0</v>
      </c>
      <c r="E12" s="417">
        <v>530.52</v>
      </c>
      <c r="F12" s="417">
        <v>7</v>
      </c>
      <c r="G12" s="417">
        <v>64.7</v>
      </c>
      <c r="H12" s="417">
        <v>602.22</v>
      </c>
      <c r="I12" s="417"/>
      <c r="J12" s="417"/>
    </row>
    <row r="13" spans="1:10" x14ac:dyDescent="0.2">
      <c r="A13" s="417">
        <v>14</v>
      </c>
      <c r="B13" s="417">
        <v>9</v>
      </c>
      <c r="C13" s="417" t="s">
        <v>940</v>
      </c>
      <c r="D13" s="417">
        <v>3.5</v>
      </c>
      <c r="E13" s="417">
        <v>163.55000000000001</v>
      </c>
      <c r="F13" s="417">
        <v>178.75</v>
      </c>
      <c r="G13" s="417">
        <v>352.75</v>
      </c>
      <c r="H13" s="417">
        <v>698.55</v>
      </c>
      <c r="I13" s="417"/>
      <c r="J13" s="417"/>
    </row>
    <row r="14" spans="1:10" x14ac:dyDescent="0.2">
      <c r="A14" s="417">
        <v>11</v>
      </c>
      <c r="B14" s="417">
        <v>10</v>
      </c>
      <c r="C14" s="417" t="s">
        <v>941</v>
      </c>
      <c r="D14" s="417">
        <v>0</v>
      </c>
      <c r="E14" s="417">
        <v>754.56</v>
      </c>
      <c r="F14" s="417">
        <v>20.7</v>
      </c>
      <c r="G14" s="417">
        <v>44.89</v>
      </c>
      <c r="H14" s="417">
        <v>820.15</v>
      </c>
      <c r="I14" s="417"/>
      <c r="J14" s="417"/>
    </row>
    <row r="15" spans="1:10" x14ac:dyDescent="0.2">
      <c r="A15" s="417">
        <v>1</v>
      </c>
      <c r="B15" s="417">
        <v>11</v>
      </c>
      <c r="C15" s="417" t="s">
        <v>942</v>
      </c>
      <c r="D15" s="417">
        <v>33.35</v>
      </c>
      <c r="E15" s="417">
        <v>576.33000000000004</v>
      </c>
      <c r="F15" s="417">
        <v>117.45</v>
      </c>
      <c r="G15" s="417">
        <v>718.53</v>
      </c>
      <c r="H15" s="417">
        <v>1445.66</v>
      </c>
      <c r="I15" s="417"/>
      <c r="J15" s="417"/>
    </row>
    <row r="16" spans="1:10" x14ac:dyDescent="0.2">
      <c r="A16" s="417">
        <v>12</v>
      </c>
      <c r="B16" s="417">
        <v>12</v>
      </c>
      <c r="C16" s="417" t="s">
        <v>943</v>
      </c>
      <c r="D16" s="417">
        <v>47</v>
      </c>
      <c r="E16" s="417">
        <v>600.89</v>
      </c>
      <c r="F16" s="417">
        <v>189.36</v>
      </c>
      <c r="G16" s="417">
        <v>862.33</v>
      </c>
      <c r="H16" s="417">
        <v>1699.58</v>
      </c>
      <c r="I16" s="417"/>
      <c r="J16" s="417"/>
    </row>
    <row r="17" spans="1:13" x14ac:dyDescent="0.2">
      <c r="A17" s="417">
        <v>2</v>
      </c>
      <c r="B17" s="417">
        <v>13</v>
      </c>
      <c r="C17" s="417" t="s">
        <v>944</v>
      </c>
      <c r="D17" s="417">
        <v>1</v>
      </c>
      <c r="E17" s="417">
        <v>1608.3</v>
      </c>
      <c r="F17" s="417">
        <v>2</v>
      </c>
      <c r="G17" s="417">
        <v>123.9</v>
      </c>
      <c r="H17" s="417">
        <v>1735.2</v>
      </c>
      <c r="I17" s="417"/>
      <c r="J17" s="417"/>
      <c r="M17" s="11"/>
    </row>
    <row r="18" spans="1:13" x14ac:dyDescent="0.2">
      <c r="A18" s="417">
        <v>3</v>
      </c>
      <c r="B18" s="417">
        <v>14</v>
      </c>
      <c r="C18" s="417" t="s">
        <v>945</v>
      </c>
      <c r="D18" s="417">
        <v>0</v>
      </c>
      <c r="E18" s="417">
        <v>1878.32</v>
      </c>
      <c r="F18" s="417">
        <v>47.3</v>
      </c>
      <c r="G18" s="417">
        <v>72.900000000000006</v>
      </c>
      <c r="H18" s="417">
        <v>1998.52</v>
      </c>
      <c r="I18" s="417"/>
      <c r="J18" s="417"/>
    </row>
    <row r="19" spans="1:13" x14ac:dyDescent="0.2">
      <c r="A19" s="220"/>
      <c r="B19" s="414"/>
      <c r="C19" s="415"/>
      <c r="D19" s="418"/>
      <c r="E19" s="418"/>
      <c r="F19" s="417"/>
      <c r="G19" s="417"/>
      <c r="H19" s="417"/>
      <c r="I19" s="417"/>
      <c r="J19" s="417"/>
    </row>
    <row r="20" spans="1:13" x14ac:dyDescent="0.2">
      <c r="A20" s="220"/>
      <c r="B20" s="220"/>
      <c r="C20" s="416"/>
      <c r="D20" s="221"/>
      <c r="E20" s="221"/>
    </row>
    <row r="21" spans="1:13" x14ac:dyDescent="0.2">
      <c r="A21" s="220"/>
      <c r="B21" s="220"/>
      <c r="C21" s="416"/>
      <c r="D21" s="221"/>
      <c r="E21" s="221"/>
    </row>
    <row r="22" spans="1:13" s="417" customFormat="1" x14ac:dyDescent="0.2">
      <c r="A22" s="825"/>
      <c r="B22" s="825"/>
    </row>
    <row r="23" spans="1:13" s="417" customFormat="1" x14ac:dyDescent="0.2">
      <c r="A23" s="825"/>
      <c r="B23" s="825"/>
    </row>
    <row r="24" spans="1:13" s="417" customFormat="1" x14ac:dyDescent="0.2">
      <c r="A24" s="825"/>
      <c r="B24" s="825"/>
    </row>
    <row r="25" spans="1:13" s="417" customFormat="1" x14ac:dyDescent="0.2">
      <c r="A25" s="825"/>
      <c r="B25" s="825"/>
    </row>
    <row r="26" spans="1:13" s="417" customFormat="1" x14ac:dyDescent="0.2">
      <c r="A26" s="825"/>
      <c r="B26" s="825"/>
    </row>
    <row r="27" spans="1:13" s="417" customFormat="1" x14ac:dyDescent="0.2">
      <c r="A27" s="825"/>
      <c r="B27" s="825"/>
    </row>
    <row r="28" spans="1:13" s="417" customFormat="1" x14ac:dyDescent="0.2">
      <c r="A28" s="825"/>
      <c r="B28" s="825"/>
    </row>
    <row r="29" spans="1:13" s="417" customFormat="1" x14ac:dyDescent="0.2">
      <c r="A29" s="825"/>
      <c r="B29" s="825"/>
    </row>
    <row r="30" spans="1:13" s="417" customFormat="1" x14ac:dyDescent="0.2">
      <c r="A30" s="825"/>
      <c r="B30" s="825"/>
    </row>
    <row r="31" spans="1:13" s="417" customFormat="1" x14ac:dyDescent="0.2">
      <c r="A31" s="825"/>
      <c r="B31" s="825"/>
    </row>
    <row r="32" spans="1:13" s="417" customFormat="1" x14ac:dyDescent="0.2">
      <c r="A32" s="825"/>
      <c r="B32" s="825"/>
    </row>
    <row r="33" spans="1:5" x14ac:dyDescent="0.2">
      <c r="A33" s="825"/>
      <c r="B33" s="825"/>
      <c r="C33" s="416"/>
      <c r="D33" s="221"/>
      <c r="E33" s="221"/>
    </row>
    <row r="34" spans="1:5" x14ac:dyDescent="0.2">
      <c r="A34" s="825"/>
      <c r="B34" s="825"/>
      <c r="C34" s="416"/>
      <c r="D34" s="221"/>
      <c r="E34" s="221"/>
    </row>
    <row r="35" spans="1:5" x14ac:dyDescent="0.2">
      <c r="A35" s="825"/>
      <c r="B35" s="825"/>
      <c r="C35" s="416"/>
      <c r="D35" s="221"/>
      <c r="E35" s="221"/>
    </row>
    <row r="36" spans="1:5" x14ac:dyDescent="0.2">
      <c r="A36" s="825"/>
      <c r="B36" s="825"/>
      <c r="C36" s="416"/>
      <c r="D36" s="221"/>
      <c r="E36" s="221"/>
    </row>
    <row r="37" spans="1:5" x14ac:dyDescent="0.2">
      <c r="A37" s="220"/>
      <c r="B37" s="220"/>
      <c r="C37" s="416"/>
      <c r="D37" s="221"/>
      <c r="E37" s="221"/>
    </row>
    <row r="38" spans="1:5" x14ac:dyDescent="0.2">
      <c r="A38" s="220"/>
      <c r="B38" s="220"/>
      <c r="C38" s="416"/>
      <c r="D38" s="221"/>
      <c r="E38" s="221"/>
    </row>
    <row r="39" spans="1:5" x14ac:dyDescent="0.2">
      <c r="A39" s="220"/>
      <c r="B39" s="220"/>
      <c r="C39" s="416"/>
      <c r="D39" s="221"/>
      <c r="E39" s="221"/>
    </row>
    <row r="40" spans="1:5" x14ac:dyDescent="0.2">
      <c r="A40" s="220"/>
      <c r="B40" s="220"/>
      <c r="C40" s="416"/>
      <c r="D40" s="221"/>
      <c r="E40" s="221"/>
    </row>
    <row r="41" spans="1:5" x14ac:dyDescent="0.2">
      <c r="A41" s="220"/>
      <c r="B41" s="220"/>
      <c r="C41" s="416"/>
      <c r="D41" s="221"/>
      <c r="E41" s="221"/>
    </row>
    <row r="42" spans="1:5" x14ac:dyDescent="0.2">
      <c r="A42" s="220"/>
      <c r="B42" s="220"/>
      <c r="C42" s="416"/>
      <c r="D42" s="221"/>
      <c r="E42" s="221"/>
    </row>
    <row r="43" spans="1:5" x14ac:dyDescent="0.2">
      <c r="A43" s="220"/>
      <c r="B43" s="220"/>
      <c r="C43" s="416"/>
      <c r="D43" s="221"/>
      <c r="E43" s="221"/>
    </row>
    <row r="44" spans="1:5" x14ac:dyDescent="0.2">
      <c r="A44" s="220"/>
      <c r="B44" s="220"/>
      <c r="C44" s="416"/>
      <c r="D44" s="221"/>
      <c r="E44" s="221"/>
    </row>
    <row r="45" spans="1:5" ht="23.25" customHeight="1" x14ac:dyDescent="0.2">
      <c r="A45" s="283" t="s">
        <v>946</v>
      </c>
      <c r="B45" s="220"/>
      <c r="C45" s="416"/>
      <c r="D45" s="221"/>
      <c r="E45" s="221"/>
    </row>
    <row r="46" spans="1:5" ht="13.5" x14ac:dyDescent="0.2">
      <c r="A46" s="278" t="s">
        <v>947</v>
      </c>
      <c r="B46" s="220"/>
      <c r="C46" s="416"/>
      <c r="D46" s="221"/>
      <c r="E46" s="221"/>
    </row>
    <row r="47" spans="1:5" x14ac:dyDescent="0.2">
      <c r="B47" s="220"/>
      <c r="C47" s="416"/>
      <c r="D47" s="221"/>
      <c r="E47" s="221"/>
    </row>
    <row r="48" spans="1:5" x14ac:dyDescent="0.2">
      <c r="A48" s="271" t="s">
        <v>948</v>
      </c>
      <c r="B48" s="220"/>
      <c r="C48" s="416"/>
      <c r="D48" s="221"/>
      <c r="E48" s="221"/>
    </row>
    <row r="49" spans="1:5" x14ac:dyDescent="0.2">
      <c r="A49" s="271" t="s">
        <v>391</v>
      </c>
      <c r="B49" s="220"/>
      <c r="C49" s="416"/>
      <c r="D49" s="221"/>
      <c r="E49" s="221"/>
    </row>
    <row r="50" spans="1:5" x14ac:dyDescent="0.2">
      <c r="A50" s="220"/>
      <c r="B50" s="220"/>
      <c r="C50" s="416"/>
      <c r="D50" s="221"/>
      <c r="E50" s="221"/>
    </row>
    <row r="51" spans="1:5" x14ac:dyDescent="0.2">
      <c r="A51" s="220"/>
      <c r="B51" s="220"/>
      <c r="C51" s="416"/>
      <c r="D51" s="221"/>
      <c r="E51" s="221"/>
    </row>
    <row r="52" spans="1:5" x14ac:dyDescent="0.2">
      <c r="A52" s="220"/>
      <c r="B52" s="220"/>
      <c r="C52" s="416"/>
      <c r="D52" s="221"/>
      <c r="E52" s="221"/>
    </row>
    <row r="53" spans="1:5" x14ac:dyDescent="0.2">
      <c r="A53" s="220"/>
      <c r="B53" s="220"/>
      <c r="C53" s="416"/>
      <c r="D53" s="221"/>
      <c r="E53" s="221"/>
    </row>
    <row r="54" spans="1:5" x14ac:dyDescent="0.2">
      <c r="A54" s="220"/>
      <c r="B54" s="220"/>
      <c r="C54" s="416"/>
      <c r="D54" s="221"/>
      <c r="E54" s="221"/>
    </row>
    <row r="55" spans="1:5" x14ac:dyDescent="0.2">
      <c r="A55" s="220"/>
      <c r="B55" s="220"/>
      <c r="C55" s="416"/>
      <c r="D55" s="221"/>
      <c r="E55" s="221"/>
    </row>
    <row r="56" spans="1:5" x14ac:dyDescent="0.2">
      <c r="A56" s="220"/>
      <c r="B56" s="220"/>
      <c r="C56" s="416"/>
      <c r="D56" s="221"/>
      <c r="E56" s="221"/>
    </row>
    <row r="57" spans="1:5" x14ac:dyDescent="0.2">
      <c r="A57" s="220"/>
      <c r="B57" s="220"/>
      <c r="C57" s="416"/>
      <c r="D57" s="221"/>
      <c r="E57" s="221"/>
    </row>
    <row r="58" spans="1:5" x14ac:dyDescent="0.2">
      <c r="A58" s="220"/>
      <c r="B58" s="220"/>
      <c r="C58" s="416"/>
      <c r="D58" s="221"/>
      <c r="E58" s="221"/>
    </row>
    <row r="59" spans="1:5" x14ac:dyDescent="0.2">
      <c r="A59" s="220"/>
      <c r="B59" s="220"/>
      <c r="C59" s="416"/>
      <c r="D59" s="221"/>
      <c r="E59" s="221"/>
    </row>
    <row r="60" spans="1:5" x14ac:dyDescent="0.2">
      <c r="A60" s="220"/>
      <c r="B60" s="220"/>
      <c r="C60" s="416"/>
      <c r="D60" s="221"/>
      <c r="E60" s="221"/>
    </row>
    <row r="61" spans="1:5" x14ac:dyDescent="0.2">
      <c r="A61" s="220"/>
      <c r="B61" s="220"/>
      <c r="C61" s="416"/>
      <c r="D61" s="221"/>
      <c r="E61" s="221"/>
    </row>
    <row r="62" spans="1:5" x14ac:dyDescent="0.2">
      <c r="A62" s="220"/>
      <c r="B62" s="220"/>
      <c r="C62" s="416"/>
      <c r="D62" s="221"/>
      <c r="E62" s="221"/>
    </row>
    <row r="63" spans="1:5" x14ac:dyDescent="0.2">
      <c r="A63" s="220"/>
      <c r="B63" s="220"/>
      <c r="C63" s="416"/>
      <c r="D63" s="221"/>
      <c r="E63" s="221"/>
    </row>
    <row r="64" spans="1:5" x14ac:dyDescent="0.2">
      <c r="A64" s="220"/>
      <c r="B64" s="220"/>
      <c r="C64" s="416"/>
      <c r="D64" s="221"/>
      <c r="E64" s="221"/>
    </row>
    <row r="65" spans="1:5" x14ac:dyDescent="0.2">
      <c r="A65" s="220"/>
      <c r="B65" s="220"/>
      <c r="C65" s="416"/>
      <c r="D65" s="221"/>
      <c r="E65" s="221"/>
    </row>
    <row r="66" spans="1:5" x14ac:dyDescent="0.2">
      <c r="A66" s="220"/>
      <c r="B66" s="220"/>
      <c r="C66" s="416"/>
      <c r="D66" s="221"/>
      <c r="E66" s="221"/>
    </row>
    <row r="67" spans="1:5" x14ac:dyDescent="0.2">
      <c r="A67" s="220"/>
      <c r="B67" s="220"/>
      <c r="C67" s="416"/>
      <c r="D67" s="221"/>
      <c r="E67" s="221"/>
    </row>
  </sheetData>
  <sortState xmlns:xlrd2="http://schemas.microsoft.com/office/spreadsheetml/2017/richdata2" ref="A5:H18">
    <sortCondition ref="H5:H18"/>
  </sortState>
  <mergeCells count="16">
    <mergeCell ref="A2:C2"/>
    <mergeCell ref="A22:B22"/>
    <mergeCell ref="A23:B23"/>
    <mergeCell ref="A24:B24"/>
    <mergeCell ref="A25:B25"/>
    <mergeCell ref="A26:B26"/>
    <mergeCell ref="A27:B27"/>
    <mergeCell ref="A28:B28"/>
    <mergeCell ref="A29:B29"/>
    <mergeCell ref="A30:B30"/>
    <mergeCell ref="A36:B36"/>
    <mergeCell ref="A31:B31"/>
    <mergeCell ref="A32:B32"/>
    <mergeCell ref="A33:B33"/>
    <mergeCell ref="A34:B34"/>
    <mergeCell ref="A35:B35"/>
  </mergeCells>
  <hyperlinks>
    <hyperlink ref="A2:C2" location="TOC!A1" display="Return to Table of Contents" xr:uid="{00000000-0004-0000-2700-000000000000}"/>
  </hyperlinks>
  <pageMargins left="0.25" right="0.25" top="0.75" bottom="0.75" header="0.3" footer="0.3"/>
  <pageSetup scale="80" orientation="landscape" horizontalDpi="1200" verticalDpi="1200" r:id="rId1"/>
  <headerFooter>
    <oddHeader>&amp;L&amp;9 2022-23 &amp;"Arial,Italic"Survey of Dental Education&amp;"Arial,Regular"
Report 1 - Academic Programs, Enrollment, and Graduates</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pageSetUpPr fitToPage="1"/>
  </sheetPr>
  <dimension ref="A1:K35"/>
  <sheetViews>
    <sheetView zoomScaleNormal="100" workbookViewId="0">
      <pane ySplit="2" topLeftCell="A3" activePane="bottomLeft" state="frozen"/>
      <selection activeCell="A2" sqref="A2:C2"/>
      <selection pane="bottomLeft"/>
    </sheetView>
  </sheetViews>
  <sheetFormatPr defaultColWidth="9.140625" defaultRowHeight="12.75" x14ac:dyDescent="0.2"/>
  <cols>
    <col min="1" max="1" width="17.5703125" style="8" customWidth="1"/>
    <col min="2" max="9" width="9.140625" style="8"/>
    <col min="10" max="10" width="11.85546875" style="8" customWidth="1"/>
    <col min="11" max="16384" width="9.140625" style="8"/>
  </cols>
  <sheetData>
    <row r="1" spans="1:10" ht="17.25" x14ac:dyDescent="0.25">
      <c r="A1" s="235" t="s">
        <v>98</v>
      </c>
      <c r="B1" s="240"/>
      <c r="C1" s="240"/>
    </row>
    <row r="2" spans="1:10" ht="18" customHeight="1" x14ac:dyDescent="0.2">
      <c r="A2" s="716" t="s">
        <v>55</v>
      </c>
      <c r="B2" s="716"/>
      <c r="C2" s="716"/>
    </row>
    <row r="3" spans="1:10" x14ac:dyDescent="0.2">
      <c r="A3" s="238"/>
      <c r="B3" s="238"/>
      <c r="C3" s="238"/>
      <c r="D3" s="238"/>
      <c r="E3" s="238"/>
      <c r="F3" s="238"/>
      <c r="G3" s="238"/>
      <c r="H3" s="238"/>
    </row>
    <row r="4" spans="1:10" ht="13.5" thickBot="1" x14ac:dyDescent="0.25">
      <c r="A4" s="238"/>
      <c r="B4" s="238"/>
      <c r="C4" s="238"/>
      <c r="D4" s="238"/>
      <c r="E4" s="238"/>
      <c r="F4" s="238"/>
      <c r="G4" s="238"/>
      <c r="H4" s="238"/>
      <c r="I4" s="238"/>
      <c r="J4" s="238"/>
    </row>
    <row r="5" spans="1:10" x14ac:dyDescent="0.2">
      <c r="A5" s="718" t="s">
        <v>99</v>
      </c>
      <c r="B5" s="720" t="s">
        <v>100</v>
      </c>
      <c r="C5" s="720" t="s">
        <v>101</v>
      </c>
      <c r="D5" s="262"/>
      <c r="E5" s="262"/>
      <c r="F5" s="238"/>
      <c r="G5" s="238"/>
      <c r="H5" s="238"/>
      <c r="I5" s="238"/>
      <c r="J5" s="238"/>
    </row>
    <row r="6" spans="1:10" x14ac:dyDescent="0.2">
      <c r="A6" s="719"/>
      <c r="B6" s="721"/>
      <c r="C6" s="721"/>
      <c r="D6" s="265"/>
      <c r="E6" s="265"/>
      <c r="F6" s="238"/>
      <c r="G6" s="238"/>
      <c r="H6" s="238"/>
      <c r="I6" s="238"/>
      <c r="J6" s="238"/>
    </row>
    <row r="7" spans="1:10" x14ac:dyDescent="0.2">
      <c r="A7" s="389" t="s">
        <v>102</v>
      </c>
      <c r="B7" s="269">
        <v>40</v>
      </c>
      <c r="C7" s="269">
        <v>57.14</v>
      </c>
      <c r="D7" s="269"/>
      <c r="E7" s="269"/>
      <c r="F7" s="238"/>
      <c r="G7" s="238"/>
      <c r="H7" s="238"/>
      <c r="I7" s="238"/>
      <c r="J7" s="238"/>
    </row>
    <row r="8" spans="1:10" ht="25.5" x14ac:dyDescent="0.2">
      <c r="A8" s="389" t="s">
        <v>103</v>
      </c>
      <c r="B8" s="269">
        <v>26</v>
      </c>
      <c r="C8" s="269">
        <v>37.14</v>
      </c>
      <c r="D8" s="269"/>
      <c r="E8" s="269"/>
      <c r="F8" s="238"/>
      <c r="G8" s="238"/>
      <c r="H8" s="238"/>
      <c r="I8" s="238"/>
      <c r="J8" s="238"/>
    </row>
    <row r="9" spans="1:10" ht="25.5" x14ac:dyDescent="0.2">
      <c r="A9" s="389" t="s">
        <v>104</v>
      </c>
      <c r="B9" s="269">
        <v>3</v>
      </c>
      <c r="C9" s="269">
        <v>4.29</v>
      </c>
      <c r="D9" s="269"/>
      <c r="E9" s="269"/>
      <c r="F9" s="238"/>
      <c r="G9" s="238"/>
      <c r="H9" s="238"/>
      <c r="I9" s="238"/>
      <c r="J9" s="238"/>
    </row>
    <row r="10" spans="1:10" ht="25.5" x14ac:dyDescent="0.2">
      <c r="A10" s="389" t="s">
        <v>105</v>
      </c>
      <c r="B10" s="238">
        <v>1</v>
      </c>
      <c r="C10" s="269">
        <v>1.41</v>
      </c>
      <c r="D10" s="238"/>
      <c r="E10" s="238"/>
      <c r="F10" s="238"/>
      <c r="G10" s="238"/>
      <c r="H10" s="238"/>
      <c r="I10" s="238"/>
      <c r="J10" s="238"/>
    </row>
    <row r="11" spans="1:10" x14ac:dyDescent="0.2">
      <c r="A11" s="238"/>
      <c r="B11" s="238"/>
      <c r="C11" s="238"/>
      <c r="D11" s="238"/>
      <c r="E11" s="238"/>
      <c r="F11" s="238"/>
      <c r="G11" s="238"/>
      <c r="H11" s="238"/>
      <c r="I11" s="238"/>
      <c r="J11" s="238"/>
    </row>
    <row r="12" spans="1:10" x14ac:dyDescent="0.2">
      <c r="A12" s="238"/>
      <c r="B12" s="238"/>
      <c r="C12" s="238"/>
      <c r="D12" s="238"/>
      <c r="E12" s="238"/>
      <c r="F12" s="238"/>
      <c r="G12" s="238"/>
      <c r="H12" s="238"/>
      <c r="I12" s="238"/>
      <c r="J12" s="238"/>
    </row>
    <row r="13" spans="1:10" x14ac:dyDescent="0.2">
      <c r="A13" s="238"/>
      <c r="B13" s="238"/>
      <c r="C13" s="238"/>
      <c r="D13" s="238"/>
      <c r="E13" s="238"/>
      <c r="F13" s="238"/>
      <c r="G13" s="238"/>
      <c r="H13" s="238"/>
      <c r="I13" s="238"/>
      <c r="J13" s="238"/>
    </row>
    <row r="14" spans="1:10" x14ac:dyDescent="0.2">
      <c r="A14" s="238"/>
      <c r="B14" s="238"/>
      <c r="C14" s="238"/>
      <c r="D14" s="238"/>
      <c r="E14" s="238"/>
      <c r="F14" s="238"/>
      <c r="G14" s="238"/>
      <c r="H14" s="238"/>
      <c r="I14" s="238"/>
      <c r="J14" s="238"/>
    </row>
    <row r="15" spans="1:10" ht="13.5" thickBot="1" x14ac:dyDescent="0.25">
      <c r="A15" s="238"/>
      <c r="B15" s="238"/>
      <c r="C15" s="238"/>
      <c r="D15" s="238"/>
      <c r="E15" s="238"/>
      <c r="F15" s="238"/>
      <c r="G15" s="238"/>
      <c r="H15" s="238"/>
      <c r="I15" s="238"/>
      <c r="J15" s="238"/>
    </row>
    <row r="16" spans="1:10" ht="25.5" x14ac:dyDescent="0.2">
      <c r="A16" s="718" t="s">
        <v>99</v>
      </c>
      <c r="B16" s="720" t="s">
        <v>100</v>
      </c>
      <c r="C16" s="720" t="s">
        <v>101</v>
      </c>
      <c r="D16" s="262" t="s">
        <v>106</v>
      </c>
      <c r="E16" s="262" t="s">
        <v>106</v>
      </c>
      <c r="F16" s="238"/>
      <c r="G16" s="238"/>
      <c r="H16" s="238"/>
      <c r="I16" s="238"/>
      <c r="J16" s="238"/>
    </row>
    <row r="17" spans="1:11" ht="25.5" x14ac:dyDescent="0.2">
      <c r="A17" s="719"/>
      <c r="B17" s="721"/>
      <c r="C17" s="721"/>
      <c r="D17" s="265" t="s">
        <v>100</v>
      </c>
      <c r="E17" s="265" t="s">
        <v>101</v>
      </c>
      <c r="F17" s="238"/>
      <c r="G17" s="238"/>
      <c r="H17" s="238"/>
      <c r="I17" s="238"/>
      <c r="J17" s="238"/>
    </row>
    <row r="18" spans="1:11" x14ac:dyDescent="0.2">
      <c r="A18" s="389">
        <v>1</v>
      </c>
      <c r="B18" s="269">
        <v>40</v>
      </c>
      <c r="C18" s="269">
        <v>57.14</v>
      </c>
      <c r="D18" s="269">
        <v>40</v>
      </c>
      <c r="E18" s="269">
        <v>57.14</v>
      </c>
      <c r="F18" s="238"/>
      <c r="G18" s="238"/>
      <c r="H18" s="238"/>
      <c r="I18" s="238"/>
      <c r="J18" s="238"/>
    </row>
    <row r="19" spans="1:11" x14ac:dyDescent="0.2">
      <c r="A19" s="389">
        <v>2</v>
      </c>
      <c r="B19" s="269">
        <v>3</v>
      </c>
      <c r="C19" s="269">
        <v>4.29</v>
      </c>
      <c r="D19" s="269">
        <v>43</v>
      </c>
      <c r="E19" s="269">
        <v>61.43</v>
      </c>
      <c r="F19" s="238"/>
      <c r="G19" s="238"/>
      <c r="H19" s="238"/>
      <c r="I19" s="238"/>
      <c r="J19" s="238"/>
    </row>
    <row r="20" spans="1:11" x14ac:dyDescent="0.2">
      <c r="A20" s="389">
        <v>3</v>
      </c>
      <c r="B20" s="269">
        <v>26</v>
      </c>
      <c r="C20" s="269">
        <v>37.14</v>
      </c>
      <c r="D20" s="269">
        <v>69</v>
      </c>
      <c r="E20" s="269">
        <v>98.57</v>
      </c>
      <c r="F20" s="238"/>
      <c r="G20" s="238"/>
      <c r="H20" s="238"/>
      <c r="I20" s="238"/>
      <c r="J20" s="238"/>
    </row>
    <row r="21" spans="1:11" x14ac:dyDescent="0.2">
      <c r="A21" s="389">
        <v>4</v>
      </c>
      <c r="B21" s="269">
        <v>1</v>
      </c>
      <c r="C21" s="269">
        <v>1.43</v>
      </c>
      <c r="D21" s="269">
        <v>70</v>
      </c>
      <c r="E21" s="269">
        <v>100</v>
      </c>
      <c r="F21" s="238"/>
      <c r="G21" s="238"/>
      <c r="H21" s="238"/>
      <c r="I21" s="238"/>
      <c r="J21" s="238"/>
    </row>
    <row r="22" spans="1:11" x14ac:dyDescent="0.2">
      <c r="A22" s="238"/>
      <c r="B22" s="238"/>
      <c r="C22" s="238"/>
      <c r="D22" s="238"/>
      <c r="E22" s="238"/>
      <c r="F22" s="238"/>
      <c r="G22" s="238"/>
      <c r="H22" s="238"/>
      <c r="I22" s="238"/>
      <c r="J22" s="238"/>
    </row>
    <row r="23" spans="1:11" x14ac:dyDescent="0.2">
      <c r="A23" s="238"/>
      <c r="B23" s="238"/>
      <c r="C23" s="238"/>
      <c r="D23" s="238"/>
      <c r="E23" s="238"/>
      <c r="F23" s="238"/>
      <c r="G23" s="238"/>
      <c r="H23" s="238"/>
      <c r="I23" s="238"/>
      <c r="J23" s="238"/>
    </row>
    <row r="24" spans="1:11" x14ac:dyDescent="0.2">
      <c r="A24" s="238"/>
      <c r="B24" s="238"/>
      <c r="C24" s="238"/>
      <c r="D24" s="238"/>
      <c r="E24" s="238"/>
      <c r="F24" s="238"/>
      <c r="G24" s="238"/>
      <c r="H24" s="238"/>
      <c r="I24" s="238"/>
      <c r="J24" s="238"/>
    </row>
    <row r="25" spans="1:11" x14ac:dyDescent="0.2">
      <c r="A25" s="238"/>
      <c r="B25" s="238"/>
      <c r="C25" s="238"/>
      <c r="D25" s="238"/>
      <c r="E25" s="238"/>
      <c r="F25" s="238"/>
      <c r="G25" s="238"/>
      <c r="H25" s="238"/>
      <c r="I25" s="238"/>
      <c r="J25" s="238"/>
    </row>
    <row r="26" spans="1:11" x14ac:dyDescent="0.2">
      <c r="A26" s="238"/>
      <c r="B26" s="238"/>
      <c r="C26" s="238"/>
      <c r="D26" s="238"/>
      <c r="E26" s="238"/>
      <c r="F26" s="238"/>
      <c r="G26" s="238"/>
      <c r="H26" s="238"/>
      <c r="I26" s="238"/>
      <c r="J26" s="238"/>
    </row>
    <row r="27" spans="1:11" ht="21.6" customHeight="1" x14ac:dyDescent="0.2">
      <c r="A27" s="238"/>
      <c r="B27" s="390"/>
      <c r="C27" s="390"/>
      <c r="D27" s="390"/>
      <c r="E27" s="390"/>
      <c r="F27" s="390"/>
      <c r="G27" s="390"/>
      <c r="H27" s="390"/>
      <c r="I27" s="390"/>
      <c r="J27" s="390"/>
    </row>
    <row r="28" spans="1:11" x14ac:dyDescent="0.2">
      <c r="A28" s="238"/>
      <c r="B28" s="390"/>
      <c r="C28" s="390"/>
      <c r="D28" s="390"/>
      <c r="E28" s="390"/>
      <c r="F28" s="390"/>
      <c r="G28" s="390"/>
      <c r="H28" s="390"/>
      <c r="I28" s="390"/>
      <c r="J28" s="390"/>
    </row>
    <row r="29" spans="1:11" ht="12.75" customHeight="1" x14ac:dyDescent="0.2">
      <c r="A29" s="238"/>
      <c r="B29" s="238"/>
      <c r="C29" s="238"/>
      <c r="D29" s="238"/>
      <c r="E29" s="238"/>
      <c r="F29" s="238"/>
      <c r="G29" s="238"/>
      <c r="H29" s="238"/>
      <c r="I29" s="238"/>
      <c r="J29" s="238"/>
      <c r="K29" s="239"/>
    </row>
    <row r="30" spans="1:11" x14ac:dyDescent="0.2">
      <c r="A30" s="238"/>
      <c r="B30" s="238"/>
      <c r="C30" s="238"/>
      <c r="D30" s="238"/>
      <c r="E30" s="238"/>
      <c r="F30" s="238"/>
      <c r="G30" s="238"/>
      <c r="H30" s="238"/>
      <c r="I30" s="238"/>
      <c r="J30" s="238"/>
    </row>
    <row r="31" spans="1:11" ht="13.5" x14ac:dyDescent="0.2">
      <c r="A31" s="717" t="s">
        <v>107</v>
      </c>
      <c r="B31" s="717"/>
      <c r="C31" s="717"/>
      <c r="D31" s="717"/>
    </row>
    <row r="32" spans="1:11" s="198" customFormat="1" ht="27.75" customHeight="1" x14ac:dyDescent="0.2">
      <c r="A32" s="722" t="s">
        <v>108</v>
      </c>
      <c r="B32" s="722"/>
      <c r="C32" s="722"/>
      <c r="D32" s="722"/>
      <c r="E32" s="722"/>
      <c r="F32" s="722"/>
      <c r="G32" s="722"/>
      <c r="H32" s="722"/>
      <c r="I32" s="722"/>
      <c r="J32" s="595"/>
    </row>
    <row r="33" spans="1:10" s="198" customFormat="1" x14ac:dyDescent="0.2">
      <c r="A33" s="571"/>
      <c r="B33" s="571"/>
      <c r="C33" s="571"/>
      <c r="D33" s="571"/>
      <c r="E33" s="571"/>
      <c r="F33" s="571"/>
      <c r="G33" s="571"/>
      <c r="H33" s="571"/>
      <c r="I33" s="571"/>
      <c r="J33" s="595"/>
    </row>
    <row r="34" spans="1:10" ht="27.6" customHeight="1" x14ac:dyDescent="0.2">
      <c r="A34" s="715" t="s">
        <v>109</v>
      </c>
      <c r="B34" s="715"/>
      <c r="C34" s="715"/>
      <c r="D34" s="715"/>
      <c r="E34" s="715"/>
      <c r="F34" s="715"/>
      <c r="G34" s="715"/>
      <c r="H34" s="715"/>
      <c r="I34" s="715"/>
    </row>
    <row r="35" spans="1:10" x14ac:dyDescent="0.2">
      <c r="A35" s="37" t="s">
        <v>110</v>
      </c>
    </row>
  </sheetData>
  <sortState xmlns:xlrd2="http://schemas.microsoft.com/office/spreadsheetml/2017/richdata2" ref="C7:C10">
    <sortCondition descending="1" ref="C7:C10"/>
  </sortState>
  <mergeCells count="10">
    <mergeCell ref="A34:I34"/>
    <mergeCell ref="A2:C2"/>
    <mergeCell ref="A31:D31"/>
    <mergeCell ref="A5:A6"/>
    <mergeCell ref="B5:B6"/>
    <mergeCell ref="C5:C6"/>
    <mergeCell ref="A32:I32"/>
    <mergeCell ref="A16:A17"/>
    <mergeCell ref="B16:B17"/>
    <mergeCell ref="C16:C17"/>
  </mergeCells>
  <hyperlinks>
    <hyperlink ref="A2:C2" location="TOC!A1" display="Return to Table of Contents" xr:uid="{00000000-0004-0000-0300-000000000000}"/>
    <hyperlink ref="A31:D31" location="Glossary!A1" display="1 Refer to glossary for classification definitions." xr:uid="{00000000-0004-0000-0300-000001000000}"/>
  </hyperlinks>
  <pageMargins left="0.25" right="0.25" top="0.75" bottom="0.75" header="0.3" footer="0.3"/>
  <pageSetup orientation="portrait" horizontalDpi="1200" verticalDpi="1200" r:id="rId1"/>
  <headerFooter>
    <oddHeader>&amp;L&amp;9 2022-23 &amp;"Arial,Italic"Survey of Dental Education&amp;"Arial,Regular"
Report 1 - Academic Programs, Enrollment, and Graduates</oddHead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70C0"/>
  </sheetPr>
  <dimension ref="A1:S84"/>
  <sheetViews>
    <sheetView zoomScaleNormal="10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4.25" x14ac:dyDescent="0.2"/>
  <cols>
    <col min="1" max="1" width="9.85546875" style="135" customWidth="1"/>
    <col min="2" max="2" width="57.5703125" style="135" customWidth="1"/>
    <col min="3" max="3" width="21.140625" style="135" customWidth="1"/>
    <col min="4" max="4" width="13.85546875" style="135" customWidth="1"/>
    <col min="5" max="5" width="13" style="135" customWidth="1"/>
    <col min="6" max="6" width="13.140625" style="135" customWidth="1"/>
    <col min="7" max="7" width="12.5703125" style="135" customWidth="1"/>
    <col min="8" max="8" width="13" style="135" customWidth="1"/>
    <col min="9" max="11" width="12.85546875" style="135" customWidth="1"/>
    <col min="12" max="12" width="13.140625" style="135" customWidth="1"/>
    <col min="13" max="13" width="12.85546875" style="135" customWidth="1"/>
    <col min="14" max="15" width="13.42578125" style="135" customWidth="1"/>
    <col min="16" max="17" width="13.140625" style="135" customWidth="1"/>
    <col min="18" max="18" width="15.5703125" style="135" customWidth="1"/>
    <col min="19" max="16384" width="9.140625" style="135"/>
  </cols>
  <sheetData>
    <row r="1" spans="1:19" ht="34.5" customHeight="1" x14ac:dyDescent="0.25">
      <c r="A1" s="724" t="s">
        <v>949</v>
      </c>
      <c r="B1" s="724"/>
      <c r="C1" s="724"/>
    </row>
    <row r="2" spans="1:19" ht="20.25" customHeight="1" x14ac:dyDescent="0.2">
      <c r="A2" s="752" t="s">
        <v>55</v>
      </c>
      <c r="B2" s="752"/>
      <c r="C2" s="558"/>
    </row>
    <row r="3" spans="1:19" ht="30" customHeight="1" x14ac:dyDescent="0.25">
      <c r="A3" s="743" t="s">
        <v>526</v>
      </c>
      <c r="B3" s="744" t="s">
        <v>406</v>
      </c>
      <c r="C3" s="62"/>
      <c r="D3" s="795" t="s">
        <v>950</v>
      </c>
      <c r="E3" s="795" t="s">
        <v>951</v>
      </c>
      <c r="F3" s="795" t="s">
        <v>952</v>
      </c>
      <c r="G3" s="795" t="s">
        <v>953</v>
      </c>
      <c r="H3" s="795" t="s">
        <v>954</v>
      </c>
      <c r="I3" s="795" t="s">
        <v>955</v>
      </c>
      <c r="J3" s="795" t="s">
        <v>956</v>
      </c>
      <c r="K3" s="795" t="s">
        <v>957</v>
      </c>
      <c r="L3" s="795" t="s">
        <v>958</v>
      </c>
      <c r="M3" s="795" t="s">
        <v>959</v>
      </c>
      <c r="N3" s="795" t="s">
        <v>960</v>
      </c>
      <c r="O3" s="795" t="s">
        <v>961</v>
      </c>
      <c r="P3" s="795" t="s">
        <v>932</v>
      </c>
      <c r="Q3" s="795" t="s">
        <v>962</v>
      </c>
      <c r="R3" s="795" t="s">
        <v>963</v>
      </c>
    </row>
    <row r="4" spans="1:19" ht="35.25" customHeight="1" x14ac:dyDescent="0.25">
      <c r="A4" s="743"/>
      <c r="B4" s="744"/>
      <c r="C4" s="62" t="s">
        <v>119</v>
      </c>
      <c r="D4" s="795"/>
      <c r="E4" s="795"/>
      <c r="F4" s="795"/>
      <c r="G4" s="795"/>
      <c r="H4" s="795"/>
      <c r="I4" s="795"/>
      <c r="J4" s="795"/>
      <c r="K4" s="795"/>
      <c r="L4" s="795"/>
      <c r="M4" s="795"/>
      <c r="N4" s="795"/>
      <c r="O4" s="795"/>
      <c r="P4" s="795"/>
      <c r="Q4" s="795"/>
      <c r="R4" s="795"/>
    </row>
    <row r="5" spans="1:19" s="151" customFormat="1" ht="20.100000000000001" customHeight="1" x14ac:dyDescent="0.2">
      <c r="A5" s="469" t="s">
        <v>120</v>
      </c>
      <c r="B5" s="470" t="s">
        <v>407</v>
      </c>
      <c r="C5" s="586" t="s">
        <v>127</v>
      </c>
      <c r="D5" s="550">
        <v>39.049999999999997</v>
      </c>
      <c r="E5" s="550">
        <v>23.3</v>
      </c>
      <c r="F5" s="550">
        <v>36.9</v>
      </c>
      <c r="G5" s="550">
        <v>12.13</v>
      </c>
      <c r="H5" s="550">
        <v>4</v>
      </c>
      <c r="I5" s="550">
        <v>0</v>
      </c>
      <c r="J5" s="550">
        <v>0</v>
      </c>
      <c r="K5" s="550">
        <v>0</v>
      </c>
      <c r="L5" s="550">
        <v>3</v>
      </c>
      <c r="M5" s="550">
        <v>3.5</v>
      </c>
      <c r="N5" s="550">
        <v>19</v>
      </c>
      <c r="O5" s="550">
        <v>34.25</v>
      </c>
      <c r="P5" s="550">
        <v>1.8</v>
      </c>
      <c r="Q5" s="550">
        <v>6</v>
      </c>
      <c r="R5" s="550">
        <v>182.93</v>
      </c>
      <c r="S5" s="306"/>
    </row>
    <row r="6" spans="1:19" s="151" customFormat="1" ht="20.100000000000001" customHeight="1" x14ac:dyDescent="0.2">
      <c r="A6" s="469" t="s">
        <v>128</v>
      </c>
      <c r="B6" s="470" t="s">
        <v>408</v>
      </c>
      <c r="C6" s="586" t="s">
        <v>132</v>
      </c>
      <c r="D6" s="550">
        <v>13</v>
      </c>
      <c r="E6" s="550">
        <v>0</v>
      </c>
      <c r="F6" s="550">
        <v>30</v>
      </c>
      <c r="G6" s="550">
        <v>15.2</v>
      </c>
      <c r="H6" s="550">
        <v>1</v>
      </c>
      <c r="I6" s="550">
        <v>5</v>
      </c>
      <c r="J6" s="550">
        <v>0</v>
      </c>
      <c r="K6" s="550">
        <v>1</v>
      </c>
      <c r="L6" s="550">
        <v>2.5</v>
      </c>
      <c r="M6" s="550">
        <v>2</v>
      </c>
      <c r="N6" s="550">
        <v>1</v>
      </c>
      <c r="O6" s="550">
        <v>10.6</v>
      </c>
      <c r="P6" s="550">
        <v>0</v>
      </c>
      <c r="Q6" s="550">
        <v>2</v>
      </c>
      <c r="R6" s="550">
        <v>83.3</v>
      </c>
      <c r="S6" s="306"/>
    </row>
    <row r="7" spans="1:19" s="151" customFormat="1" ht="20.100000000000001" customHeight="1" x14ac:dyDescent="0.2">
      <c r="A7" s="469" t="s">
        <v>128</v>
      </c>
      <c r="B7" s="470" t="s">
        <v>409</v>
      </c>
      <c r="C7" s="586" t="s">
        <v>132</v>
      </c>
      <c r="D7" s="550">
        <v>2</v>
      </c>
      <c r="E7" s="550">
        <v>0</v>
      </c>
      <c r="F7" s="550">
        <v>35</v>
      </c>
      <c r="G7" s="550">
        <v>10</v>
      </c>
      <c r="H7" s="550">
        <v>3</v>
      </c>
      <c r="I7" s="550">
        <v>0</v>
      </c>
      <c r="J7" s="550">
        <v>0</v>
      </c>
      <c r="K7" s="550">
        <v>0</v>
      </c>
      <c r="L7" s="550">
        <v>4</v>
      </c>
      <c r="M7" s="550">
        <v>0</v>
      </c>
      <c r="N7" s="550">
        <v>15</v>
      </c>
      <c r="O7" s="550">
        <v>7</v>
      </c>
      <c r="P7" s="550">
        <v>1</v>
      </c>
      <c r="Q7" s="550">
        <v>3</v>
      </c>
      <c r="R7" s="550">
        <v>80</v>
      </c>
      <c r="S7" s="306"/>
    </row>
    <row r="8" spans="1:19" s="151" customFormat="1" ht="20.100000000000001" customHeight="1" x14ac:dyDescent="0.2">
      <c r="A8" s="469" t="s">
        <v>136</v>
      </c>
      <c r="B8" s="470" t="s">
        <v>513</v>
      </c>
      <c r="C8" s="586" t="s">
        <v>141</v>
      </c>
      <c r="D8" s="550">
        <v>4.5</v>
      </c>
      <c r="E8" s="550">
        <v>0</v>
      </c>
      <c r="F8" s="550">
        <v>0</v>
      </c>
      <c r="G8" s="550">
        <v>0</v>
      </c>
      <c r="H8" s="550">
        <v>0</v>
      </c>
      <c r="I8" s="550">
        <v>0</v>
      </c>
      <c r="J8" s="550">
        <v>0</v>
      </c>
      <c r="K8" s="550">
        <v>0</v>
      </c>
      <c r="L8" s="550">
        <v>0</v>
      </c>
      <c r="M8" s="550">
        <v>0</v>
      </c>
      <c r="N8" s="550">
        <v>0</v>
      </c>
      <c r="O8" s="550">
        <v>0</v>
      </c>
      <c r="P8" s="550">
        <v>0</v>
      </c>
      <c r="Q8" s="550">
        <v>2</v>
      </c>
      <c r="R8" s="550">
        <v>6.5</v>
      </c>
      <c r="S8" s="306"/>
    </row>
    <row r="9" spans="1:19" s="151" customFormat="1" ht="20.100000000000001" customHeight="1" x14ac:dyDescent="0.2">
      <c r="A9" s="469" t="s">
        <v>136</v>
      </c>
      <c r="B9" s="470" t="s">
        <v>411</v>
      </c>
      <c r="C9" s="586" t="s">
        <v>132</v>
      </c>
      <c r="D9" s="550">
        <v>17</v>
      </c>
      <c r="E9" s="550">
        <v>44</v>
      </c>
      <c r="F9" s="550">
        <v>30.4</v>
      </c>
      <c r="G9" s="550">
        <v>2</v>
      </c>
      <c r="H9" s="550">
        <v>2</v>
      </c>
      <c r="I9" s="550">
        <v>0</v>
      </c>
      <c r="J9" s="550">
        <v>5</v>
      </c>
      <c r="K9" s="550">
        <v>3</v>
      </c>
      <c r="L9" s="550">
        <v>23</v>
      </c>
      <c r="M9" s="550">
        <v>12</v>
      </c>
      <c r="N9" s="550">
        <v>16</v>
      </c>
      <c r="O9" s="550">
        <v>17</v>
      </c>
      <c r="P9" s="550">
        <v>1</v>
      </c>
      <c r="Q9" s="550">
        <v>24</v>
      </c>
      <c r="R9" s="550">
        <v>196.4</v>
      </c>
      <c r="S9" s="306"/>
    </row>
    <row r="10" spans="1:19" s="151" customFormat="1" ht="20.100000000000001" customHeight="1" x14ac:dyDescent="0.2">
      <c r="A10" s="469" t="s">
        <v>136</v>
      </c>
      <c r="B10" s="470" t="s">
        <v>412</v>
      </c>
      <c r="C10" s="586" t="s">
        <v>127</v>
      </c>
      <c r="D10" s="550">
        <v>2</v>
      </c>
      <c r="E10" s="550">
        <v>8</v>
      </c>
      <c r="F10" s="550">
        <v>31.7</v>
      </c>
      <c r="G10" s="550">
        <v>4.8</v>
      </c>
      <c r="H10" s="550">
        <v>2</v>
      </c>
      <c r="I10" s="550">
        <v>0</v>
      </c>
      <c r="J10" s="550">
        <v>3</v>
      </c>
      <c r="K10" s="550">
        <v>2</v>
      </c>
      <c r="L10" s="550">
        <v>7</v>
      </c>
      <c r="M10" s="550">
        <v>3</v>
      </c>
      <c r="N10" s="550">
        <v>31.8</v>
      </c>
      <c r="O10" s="550">
        <v>22</v>
      </c>
      <c r="P10" s="550">
        <v>0.15</v>
      </c>
      <c r="Q10" s="550">
        <v>6</v>
      </c>
      <c r="R10" s="550">
        <v>123.45</v>
      </c>
      <c r="S10" s="306"/>
    </row>
    <row r="11" spans="1:19" s="151" customFormat="1" ht="20.100000000000001" customHeight="1" x14ac:dyDescent="0.2">
      <c r="A11" s="469" t="s">
        <v>136</v>
      </c>
      <c r="B11" s="470" t="s">
        <v>413</v>
      </c>
      <c r="C11" s="586" t="s">
        <v>127</v>
      </c>
      <c r="D11" s="550">
        <v>72.13</v>
      </c>
      <c r="E11" s="550">
        <v>28</v>
      </c>
      <c r="F11" s="550">
        <v>35.4</v>
      </c>
      <c r="G11" s="550">
        <v>5.6</v>
      </c>
      <c r="H11" s="550">
        <v>5</v>
      </c>
      <c r="I11" s="550">
        <v>5.8</v>
      </c>
      <c r="J11" s="550">
        <v>0</v>
      </c>
      <c r="K11" s="550">
        <v>3</v>
      </c>
      <c r="L11" s="550">
        <v>5</v>
      </c>
      <c r="M11" s="550">
        <v>0.4</v>
      </c>
      <c r="N11" s="550">
        <v>6</v>
      </c>
      <c r="O11" s="550">
        <v>37.159999999999997</v>
      </c>
      <c r="P11" s="550">
        <v>0</v>
      </c>
      <c r="Q11" s="550">
        <v>0</v>
      </c>
      <c r="R11" s="550">
        <v>203.49</v>
      </c>
      <c r="S11" s="306"/>
    </row>
    <row r="12" spans="1:19" s="151" customFormat="1" ht="20.100000000000001" customHeight="1" x14ac:dyDescent="0.2">
      <c r="A12" s="469" t="s">
        <v>136</v>
      </c>
      <c r="B12" s="470" t="s">
        <v>414</v>
      </c>
      <c r="C12" s="586" t="s">
        <v>132</v>
      </c>
      <c r="D12" s="550">
        <v>49.7</v>
      </c>
      <c r="E12" s="550">
        <v>21</v>
      </c>
      <c r="F12" s="550">
        <v>40.5</v>
      </c>
      <c r="G12" s="550">
        <v>5.6</v>
      </c>
      <c r="H12" s="550">
        <v>16.5</v>
      </c>
      <c r="I12" s="550">
        <v>2</v>
      </c>
      <c r="J12" s="550">
        <v>0</v>
      </c>
      <c r="K12" s="550">
        <v>5</v>
      </c>
      <c r="L12" s="550">
        <v>15</v>
      </c>
      <c r="M12" s="550">
        <v>9.4</v>
      </c>
      <c r="N12" s="550">
        <v>25</v>
      </c>
      <c r="O12" s="550">
        <v>16.8</v>
      </c>
      <c r="P12" s="550">
        <v>0</v>
      </c>
      <c r="Q12" s="550">
        <v>37.5</v>
      </c>
      <c r="R12" s="550">
        <v>244</v>
      </c>
      <c r="S12" s="306"/>
    </row>
    <row r="13" spans="1:19" s="151" customFormat="1" ht="20.100000000000001" customHeight="1" x14ac:dyDescent="0.2">
      <c r="A13" s="469" t="s">
        <v>136</v>
      </c>
      <c r="B13" s="470" t="s">
        <v>415</v>
      </c>
      <c r="C13" s="586" t="s">
        <v>132</v>
      </c>
      <c r="D13" s="550">
        <v>29.5</v>
      </c>
      <c r="E13" s="550">
        <v>14.3</v>
      </c>
      <c r="F13" s="550">
        <v>12.5</v>
      </c>
      <c r="G13" s="550">
        <v>0</v>
      </c>
      <c r="H13" s="550">
        <v>4.5999999999999996</v>
      </c>
      <c r="I13" s="550">
        <v>0</v>
      </c>
      <c r="J13" s="550">
        <v>0</v>
      </c>
      <c r="K13" s="550">
        <v>0.2</v>
      </c>
      <c r="L13" s="550">
        <v>6.7</v>
      </c>
      <c r="M13" s="550">
        <v>4.0999999999999996</v>
      </c>
      <c r="N13" s="550">
        <v>21.9</v>
      </c>
      <c r="O13" s="550">
        <v>0</v>
      </c>
      <c r="P13" s="550">
        <v>0</v>
      </c>
      <c r="Q13" s="550">
        <v>29.8</v>
      </c>
      <c r="R13" s="550">
        <v>123.6</v>
      </c>
      <c r="S13" s="306"/>
    </row>
    <row r="14" spans="1:19" s="151" customFormat="1" ht="20.100000000000001" customHeight="1" x14ac:dyDescent="0.2">
      <c r="A14" s="469" t="s">
        <v>136</v>
      </c>
      <c r="B14" s="470" t="s">
        <v>416</v>
      </c>
      <c r="C14" s="586" t="s">
        <v>132</v>
      </c>
      <c r="D14" s="550">
        <v>7</v>
      </c>
      <c r="E14" s="550">
        <v>10</v>
      </c>
      <c r="F14" s="550">
        <v>17</v>
      </c>
      <c r="G14" s="550">
        <v>2</v>
      </c>
      <c r="H14" s="550">
        <v>0</v>
      </c>
      <c r="I14" s="550">
        <v>4</v>
      </c>
      <c r="J14" s="550">
        <v>0</v>
      </c>
      <c r="K14" s="550">
        <v>0</v>
      </c>
      <c r="L14" s="550">
        <v>5</v>
      </c>
      <c r="M14" s="550">
        <v>2</v>
      </c>
      <c r="N14" s="550">
        <v>6</v>
      </c>
      <c r="O14" s="550">
        <v>10</v>
      </c>
      <c r="P14" s="550">
        <v>0</v>
      </c>
      <c r="Q14" s="550">
        <v>2</v>
      </c>
      <c r="R14" s="550">
        <v>65</v>
      </c>
      <c r="S14" s="306"/>
    </row>
    <row r="15" spans="1:19" s="151" customFormat="1" ht="20.100000000000001" customHeight="1" x14ac:dyDescent="0.2">
      <c r="A15" s="469" t="s">
        <v>158</v>
      </c>
      <c r="B15" s="470" t="s">
        <v>417</v>
      </c>
      <c r="C15" s="586" t="s">
        <v>127</v>
      </c>
      <c r="D15" s="550">
        <v>16</v>
      </c>
      <c r="E15" s="550">
        <v>17.5</v>
      </c>
      <c r="F15" s="550">
        <v>32</v>
      </c>
      <c r="G15" s="550">
        <v>24</v>
      </c>
      <c r="H15" s="550">
        <v>8</v>
      </c>
      <c r="I15" s="550">
        <v>2</v>
      </c>
      <c r="J15" s="550">
        <v>0</v>
      </c>
      <c r="K15" s="550">
        <v>5</v>
      </c>
      <c r="L15" s="550">
        <v>8</v>
      </c>
      <c r="M15" s="550">
        <v>9</v>
      </c>
      <c r="N15" s="550">
        <v>12</v>
      </c>
      <c r="O15" s="550">
        <v>29</v>
      </c>
      <c r="P15" s="550">
        <v>0</v>
      </c>
      <c r="Q15" s="550">
        <v>4</v>
      </c>
      <c r="R15" s="550">
        <v>166.5</v>
      </c>
      <c r="S15" s="306"/>
    </row>
    <row r="16" spans="1:19" s="151" customFormat="1" ht="20.100000000000001" customHeight="1" x14ac:dyDescent="0.2">
      <c r="A16" s="469" t="s">
        <v>162</v>
      </c>
      <c r="B16" s="470" t="s">
        <v>418</v>
      </c>
      <c r="C16" s="586" t="s">
        <v>127</v>
      </c>
      <c r="D16" s="550">
        <v>36</v>
      </c>
      <c r="E16" s="550">
        <v>35</v>
      </c>
      <c r="F16" s="550">
        <v>45</v>
      </c>
      <c r="G16" s="550">
        <v>5.2</v>
      </c>
      <c r="H16" s="550">
        <v>3</v>
      </c>
      <c r="I16" s="550">
        <v>0</v>
      </c>
      <c r="J16" s="550">
        <v>0</v>
      </c>
      <c r="K16" s="550">
        <v>3</v>
      </c>
      <c r="L16" s="550">
        <v>3</v>
      </c>
      <c r="M16" s="550">
        <v>3</v>
      </c>
      <c r="N16" s="550">
        <v>8</v>
      </c>
      <c r="O16" s="550">
        <v>0</v>
      </c>
      <c r="P16" s="550">
        <v>2</v>
      </c>
      <c r="Q16" s="550">
        <v>0</v>
      </c>
      <c r="R16" s="550">
        <v>143.19999999999999</v>
      </c>
      <c r="S16" s="306"/>
    </row>
    <row r="17" spans="1:19" s="151" customFormat="1" ht="20.100000000000001" customHeight="1" x14ac:dyDescent="0.2">
      <c r="A17" s="469" t="s">
        <v>166</v>
      </c>
      <c r="B17" s="470" t="s">
        <v>419</v>
      </c>
      <c r="C17" s="586" t="s">
        <v>132</v>
      </c>
      <c r="D17" s="550">
        <v>6</v>
      </c>
      <c r="E17" s="550">
        <v>6</v>
      </c>
      <c r="F17" s="550">
        <v>16</v>
      </c>
      <c r="G17" s="550">
        <v>2</v>
      </c>
      <c r="H17" s="550">
        <v>1</v>
      </c>
      <c r="I17" s="550">
        <v>0</v>
      </c>
      <c r="J17" s="550">
        <v>0</v>
      </c>
      <c r="K17" s="550">
        <v>0</v>
      </c>
      <c r="L17" s="550">
        <v>1</v>
      </c>
      <c r="M17" s="550">
        <v>2</v>
      </c>
      <c r="N17" s="550">
        <v>2</v>
      </c>
      <c r="O17" s="550">
        <v>8</v>
      </c>
      <c r="P17" s="550">
        <v>0</v>
      </c>
      <c r="Q17" s="550">
        <v>4</v>
      </c>
      <c r="R17" s="550">
        <v>48</v>
      </c>
      <c r="S17" s="306"/>
    </row>
    <row r="18" spans="1:19" s="151" customFormat="1" ht="20.100000000000001" customHeight="1" x14ac:dyDescent="0.2">
      <c r="A18" s="469" t="s">
        <v>171</v>
      </c>
      <c r="B18" s="470" t="s">
        <v>420</v>
      </c>
      <c r="C18" s="586" t="s">
        <v>127</v>
      </c>
      <c r="D18" s="550">
        <v>45.75</v>
      </c>
      <c r="E18" s="550">
        <v>47</v>
      </c>
      <c r="F18" s="550">
        <v>77.8</v>
      </c>
      <c r="G18" s="550">
        <v>16.55</v>
      </c>
      <c r="H18" s="550">
        <v>3</v>
      </c>
      <c r="I18" s="550">
        <v>0</v>
      </c>
      <c r="J18" s="550">
        <v>0</v>
      </c>
      <c r="K18" s="550">
        <v>3</v>
      </c>
      <c r="L18" s="550">
        <v>9</v>
      </c>
      <c r="M18" s="550">
        <v>0</v>
      </c>
      <c r="N18" s="550">
        <v>8</v>
      </c>
      <c r="O18" s="550">
        <v>31.8</v>
      </c>
      <c r="P18" s="550">
        <v>4</v>
      </c>
      <c r="Q18" s="550">
        <v>21</v>
      </c>
      <c r="R18" s="550">
        <v>266.89999999999998</v>
      </c>
      <c r="S18" s="306"/>
    </row>
    <row r="19" spans="1:19" s="151" customFormat="1" ht="20.100000000000001" customHeight="1" x14ac:dyDescent="0.2">
      <c r="A19" s="469" t="s">
        <v>171</v>
      </c>
      <c r="B19" s="470" t="s">
        <v>421</v>
      </c>
      <c r="C19" s="586" t="s">
        <v>132</v>
      </c>
      <c r="D19" s="550">
        <v>15</v>
      </c>
      <c r="E19" s="550">
        <v>0</v>
      </c>
      <c r="F19" s="550">
        <v>51</v>
      </c>
      <c r="G19" s="550">
        <v>4</v>
      </c>
      <c r="H19" s="550">
        <v>4</v>
      </c>
      <c r="I19" s="550">
        <v>51</v>
      </c>
      <c r="J19" s="550">
        <v>0</v>
      </c>
      <c r="K19" s="550">
        <v>1</v>
      </c>
      <c r="L19" s="550">
        <v>10</v>
      </c>
      <c r="M19" s="550">
        <v>0</v>
      </c>
      <c r="N19" s="550">
        <v>30</v>
      </c>
      <c r="O19" s="550">
        <v>0</v>
      </c>
      <c r="P19" s="550">
        <v>0</v>
      </c>
      <c r="Q19" s="550">
        <v>10</v>
      </c>
      <c r="R19" s="550">
        <v>176</v>
      </c>
      <c r="S19" s="306"/>
    </row>
    <row r="20" spans="1:19" s="151" customFormat="1" ht="20.100000000000001" customHeight="1" x14ac:dyDescent="0.2">
      <c r="A20" s="469" t="s">
        <v>171</v>
      </c>
      <c r="B20" s="470" t="s">
        <v>422</v>
      </c>
      <c r="C20" s="586" t="s">
        <v>132</v>
      </c>
      <c r="D20" s="550">
        <v>3</v>
      </c>
      <c r="E20" s="550">
        <v>20</v>
      </c>
      <c r="F20" s="550">
        <v>2</v>
      </c>
      <c r="G20" s="550">
        <v>3.6</v>
      </c>
      <c r="H20" s="550">
        <v>0</v>
      </c>
      <c r="I20" s="550">
        <v>0</v>
      </c>
      <c r="J20" s="550">
        <v>0</v>
      </c>
      <c r="K20" s="550">
        <v>0</v>
      </c>
      <c r="L20" s="550">
        <v>0</v>
      </c>
      <c r="M20" s="550">
        <v>3</v>
      </c>
      <c r="N20" s="550">
        <v>3</v>
      </c>
      <c r="O20" s="550">
        <v>4</v>
      </c>
      <c r="P20" s="550">
        <v>0</v>
      </c>
      <c r="Q20" s="550">
        <v>0</v>
      </c>
      <c r="R20" s="550">
        <v>38.6</v>
      </c>
      <c r="S20" s="306"/>
    </row>
    <row r="21" spans="1:19" s="151" customFormat="1" ht="20.100000000000001" customHeight="1" x14ac:dyDescent="0.2">
      <c r="A21" s="469" t="s">
        <v>177</v>
      </c>
      <c r="B21" s="470" t="s">
        <v>423</v>
      </c>
      <c r="C21" s="586" t="s">
        <v>127</v>
      </c>
      <c r="D21" s="550">
        <v>38.450000000000003</v>
      </c>
      <c r="E21" s="550">
        <v>77</v>
      </c>
      <c r="F21" s="550">
        <v>74</v>
      </c>
      <c r="G21" s="550">
        <v>4.8</v>
      </c>
      <c r="H21" s="550">
        <v>4.49</v>
      </c>
      <c r="I21" s="550">
        <v>0</v>
      </c>
      <c r="J21" s="550">
        <v>1</v>
      </c>
      <c r="K21" s="550">
        <v>3</v>
      </c>
      <c r="L21" s="550">
        <v>16.489999999999998</v>
      </c>
      <c r="M21" s="550">
        <v>2</v>
      </c>
      <c r="N21" s="550">
        <v>6</v>
      </c>
      <c r="O21" s="550">
        <v>18</v>
      </c>
      <c r="P21" s="550">
        <v>3</v>
      </c>
      <c r="Q21" s="550">
        <v>18.399999999999999</v>
      </c>
      <c r="R21" s="550">
        <v>266.63</v>
      </c>
      <c r="S21" s="306"/>
    </row>
    <row r="22" spans="1:19" s="151" customFormat="1" ht="20.100000000000001" customHeight="1" x14ac:dyDescent="0.2">
      <c r="A22" s="469" t="s">
        <v>181</v>
      </c>
      <c r="B22" s="470" t="s">
        <v>424</v>
      </c>
      <c r="C22" s="586" t="s">
        <v>127</v>
      </c>
      <c r="D22" s="550">
        <v>12.5</v>
      </c>
      <c r="E22" s="550">
        <v>25.8</v>
      </c>
      <c r="F22" s="550">
        <v>23</v>
      </c>
      <c r="G22" s="550">
        <v>5</v>
      </c>
      <c r="H22" s="550">
        <v>0</v>
      </c>
      <c r="I22" s="550">
        <v>0</v>
      </c>
      <c r="J22" s="550">
        <v>0</v>
      </c>
      <c r="K22" s="550">
        <v>0</v>
      </c>
      <c r="L22" s="550">
        <v>6</v>
      </c>
      <c r="M22" s="550">
        <v>10.6</v>
      </c>
      <c r="N22" s="550">
        <v>0</v>
      </c>
      <c r="O22" s="550">
        <v>3</v>
      </c>
      <c r="P22" s="550">
        <v>0.5</v>
      </c>
      <c r="Q22" s="550">
        <v>11.5</v>
      </c>
      <c r="R22" s="550">
        <v>97.9</v>
      </c>
      <c r="S22" s="306"/>
    </row>
    <row r="23" spans="1:19" s="151" customFormat="1" ht="20.100000000000001" customHeight="1" x14ac:dyDescent="0.2">
      <c r="A23" s="469" t="s">
        <v>181</v>
      </c>
      <c r="B23" s="470" t="s">
        <v>425</v>
      </c>
      <c r="C23" s="586" t="s">
        <v>127</v>
      </c>
      <c r="D23" s="550">
        <v>12.5</v>
      </c>
      <c r="E23" s="550">
        <v>33.5</v>
      </c>
      <c r="F23" s="550">
        <v>47.5</v>
      </c>
      <c r="G23" s="550">
        <v>4</v>
      </c>
      <c r="H23" s="550">
        <v>4</v>
      </c>
      <c r="I23" s="550">
        <v>3</v>
      </c>
      <c r="J23" s="550">
        <v>0</v>
      </c>
      <c r="K23" s="550">
        <v>4</v>
      </c>
      <c r="L23" s="550">
        <v>15</v>
      </c>
      <c r="M23" s="550">
        <v>11</v>
      </c>
      <c r="N23" s="550">
        <v>0</v>
      </c>
      <c r="O23" s="550">
        <v>36.5</v>
      </c>
      <c r="P23" s="550">
        <v>1</v>
      </c>
      <c r="Q23" s="550">
        <v>6</v>
      </c>
      <c r="R23" s="550">
        <v>178</v>
      </c>
      <c r="S23" s="306"/>
    </row>
    <row r="24" spans="1:19" s="151" customFormat="1" ht="20.100000000000001" customHeight="1" x14ac:dyDescent="0.2">
      <c r="A24" s="469" t="s">
        <v>181</v>
      </c>
      <c r="B24" s="470" t="s">
        <v>426</v>
      </c>
      <c r="C24" s="586" t="s">
        <v>132</v>
      </c>
      <c r="D24" s="550">
        <v>7</v>
      </c>
      <c r="E24" s="550">
        <v>0</v>
      </c>
      <c r="F24" s="550">
        <v>36</v>
      </c>
      <c r="G24" s="550">
        <v>10</v>
      </c>
      <c r="H24" s="550">
        <v>3</v>
      </c>
      <c r="I24" s="550">
        <v>0</v>
      </c>
      <c r="J24" s="550">
        <v>0</v>
      </c>
      <c r="K24" s="550">
        <v>0</v>
      </c>
      <c r="L24" s="550">
        <v>9</v>
      </c>
      <c r="M24" s="550">
        <v>0</v>
      </c>
      <c r="N24" s="550">
        <v>0</v>
      </c>
      <c r="O24" s="550">
        <v>0</v>
      </c>
      <c r="P24" s="550">
        <v>0</v>
      </c>
      <c r="Q24" s="550">
        <v>12</v>
      </c>
      <c r="R24" s="550">
        <v>77</v>
      </c>
      <c r="S24" s="306"/>
    </row>
    <row r="25" spans="1:19" s="151" customFormat="1" ht="20.100000000000001" customHeight="1" x14ac:dyDescent="0.2">
      <c r="A25" s="469" t="s">
        <v>188</v>
      </c>
      <c r="B25" s="470" t="s">
        <v>427</v>
      </c>
      <c r="C25" s="586" t="s">
        <v>127</v>
      </c>
      <c r="D25" s="550">
        <v>44</v>
      </c>
      <c r="E25" s="550">
        <v>22</v>
      </c>
      <c r="F25" s="550">
        <v>29</v>
      </c>
      <c r="G25" s="550">
        <v>7</v>
      </c>
      <c r="H25" s="550">
        <v>1</v>
      </c>
      <c r="I25" s="550">
        <v>3</v>
      </c>
      <c r="J25" s="550">
        <v>7</v>
      </c>
      <c r="K25" s="550">
        <v>1</v>
      </c>
      <c r="L25" s="550">
        <v>14</v>
      </c>
      <c r="M25" s="550">
        <v>2</v>
      </c>
      <c r="N25" s="550">
        <v>33</v>
      </c>
      <c r="O25" s="550">
        <v>46</v>
      </c>
      <c r="P25" s="550">
        <v>0</v>
      </c>
      <c r="Q25" s="550">
        <v>6</v>
      </c>
      <c r="R25" s="550">
        <v>215</v>
      </c>
      <c r="S25" s="306"/>
    </row>
    <row r="26" spans="1:19" s="151" customFormat="1" ht="20.100000000000001" customHeight="1" x14ac:dyDescent="0.2">
      <c r="A26" s="469" t="s">
        <v>192</v>
      </c>
      <c r="B26" s="470" t="s">
        <v>428</v>
      </c>
      <c r="C26" s="586" t="s">
        <v>127</v>
      </c>
      <c r="D26" s="550">
        <v>26.6</v>
      </c>
      <c r="E26" s="550">
        <v>64.099999999999994</v>
      </c>
      <c r="F26" s="550">
        <v>58.2</v>
      </c>
      <c r="G26" s="550">
        <v>12.9</v>
      </c>
      <c r="H26" s="550">
        <v>6</v>
      </c>
      <c r="I26" s="550">
        <v>0</v>
      </c>
      <c r="J26" s="550">
        <v>3</v>
      </c>
      <c r="K26" s="550">
        <v>1</v>
      </c>
      <c r="L26" s="550">
        <v>13.5</v>
      </c>
      <c r="M26" s="550">
        <v>8.65</v>
      </c>
      <c r="N26" s="550">
        <v>11</v>
      </c>
      <c r="O26" s="550">
        <v>36.5</v>
      </c>
      <c r="P26" s="550">
        <v>6.2</v>
      </c>
      <c r="Q26" s="550">
        <v>11</v>
      </c>
      <c r="R26" s="550">
        <v>258.64999999999998</v>
      </c>
      <c r="S26" s="306"/>
    </row>
    <row r="27" spans="1:19" s="151" customFormat="1" ht="20.100000000000001" customHeight="1" x14ac:dyDescent="0.2">
      <c r="A27" s="469" t="s">
        <v>195</v>
      </c>
      <c r="B27" s="470" t="s">
        <v>429</v>
      </c>
      <c r="C27" s="586" t="s">
        <v>127</v>
      </c>
      <c r="D27" s="550">
        <v>25</v>
      </c>
      <c r="E27" s="550">
        <v>41</v>
      </c>
      <c r="F27" s="550">
        <v>4</v>
      </c>
      <c r="G27" s="550">
        <v>18</v>
      </c>
      <c r="H27" s="550">
        <v>10</v>
      </c>
      <c r="I27" s="550">
        <v>40</v>
      </c>
      <c r="J27" s="550">
        <v>2</v>
      </c>
      <c r="K27" s="550">
        <v>1</v>
      </c>
      <c r="L27" s="550">
        <v>10</v>
      </c>
      <c r="M27" s="550">
        <v>7</v>
      </c>
      <c r="N27" s="550">
        <v>10</v>
      </c>
      <c r="O27" s="550">
        <v>26</v>
      </c>
      <c r="P27" s="550">
        <v>5</v>
      </c>
      <c r="Q27" s="550">
        <v>6</v>
      </c>
      <c r="R27" s="550">
        <v>205</v>
      </c>
      <c r="S27" s="306"/>
    </row>
    <row r="28" spans="1:19" s="151" customFormat="1" ht="20.100000000000001" customHeight="1" x14ac:dyDescent="0.2">
      <c r="A28" s="469" t="s">
        <v>195</v>
      </c>
      <c r="B28" s="470" t="s">
        <v>430</v>
      </c>
      <c r="C28" s="586" t="s">
        <v>127</v>
      </c>
      <c r="D28" s="550">
        <v>17</v>
      </c>
      <c r="E28" s="550">
        <v>31</v>
      </c>
      <c r="F28" s="550">
        <v>23</v>
      </c>
      <c r="G28" s="550">
        <v>7.9</v>
      </c>
      <c r="H28" s="550">
        <v>1</v>
      </c>
      <c r="I28" s="550">
        <v>30.6</v>
      </c>
      <c r="J28" s="550">
        <v>0</v>
      </c>
      <c r="K28" s="550">
        <v>4</v>
      </c>
      <c r="L28" s="550">
        <v>9</v>
      </c>
      <c r="M28" s="550">
        <v>12</v>
      </c>
      <c r="N28" s="550">
        <v>16</v>
      </c>
      <c r="O28" s="550">
        <v>43</v>
      </c>
      <c r="P28" s="550">
        <v>0</v>
      </c>
      <c r="Q28" s="550">
        <v>0</v>
      </c>
      <c r="R28" s="550">
        <v>194.5</v>
      </c>
      <c r="S28" s="306"/>
    </row>
    <row r="29" spans="1:19" s="151" customFormat="1" ht="20.100000000000001" customHeight="1" x14ac:dyDescent="0.2">
      <c r="A29" s="469" t="s">
        <v>200</v>
      </c>
      <c r="B29" s="470" t="s">
        <v>431</v>
      </c>
      <c r="C29" s="586" t="s">
        <v>127</v>
      </c>
      <c r="D29" s="550">
        <v>14</v>
      </c>
      <c r="E29" s="550">
        <v>20</v>
      </c>
      <c r="F29" s="550">
        <v>0</v>
      </c>
      <c r="G29" s="550">
        <v>1.4</v>
      </c>
      <c r="H29" s="550">
        <v>2</v>
      </c>
      <c r="I29" s="550">
        <v>44</v>
      </c>
      <c r="J29" s="550">
        <v>0</v>
      </c>
      <c r="K29" s="550">
        <v>1</v>
      </c>
      <c r="L29" s="550">
        <v>6</v>
      </c>
      <c r="M29" s="550">
        <v>3</v>
      </c>
      <c r="N29" s="550">
        <v>4</v>
      </c>
      <c r="O29" s="550">
        <v>10</v>
      </c>
      <c r="P29" s="550">
        <v>1</v>
      </c>
      <c r="Q29" s="550">
        <v>2</v>
      </c>
      <c r="R29" s="550">
        <v>108.4</v>
      </c>
      <c r="S29" s="306"/>
    </row>
    <row r="30" spans="1:19" s="151" customFormat="1" ht="20.100000000000001" customHeight="1" x14ac:dyDescent="0.2">
      <c r="A30" s="469" t="s">
        <v>202</v>
      </c>
      <c r="B30" s="470" t="s">
        <v>514</v>
      </c>
      <c r="C30" s="586" t="s">
        <v>132</v>
      </c>
      <c r="D30" s="550">
        <v>5</v>
      </c>
      <c r="E30" s="550">
        <v>4</v>
      </c>
      <c r="F30" s="550">
        <v>8</v>
      </c>
      <c r="G30" s="550">
        <v>2.2000000000000002</v>
      </c>
      <c r="H30" s="550">
        <v>1</v>
      </c>
      <c r="I30" s="550">
        <v>0</v>
      </c>
      <c r="J30" s="550">
        <v>0</v>
      </c>
      <c r="K30" s="550">
        <v>0</v>
      </c>
      <c r="L30" s="550">
        <v>4</v>
      </c>
      <c r="M30" s="550">
        <v>2</v>
      </c>
      <c r="N30" s="550">
        <v>5</v>
      </c>
      <c r="O30" s="550">
        <v>11.5</v>
      </c>
      <c r="P30" s="550">
        <v>0</v>
      </c>
      <c r="Q30" s="550">
        <v>0</v>
      </c>
      <c r="R30" s="550">
        <v>42.7</v>
      </c>
      <c r="S30" s="306"/>
    </row>
    <row r="31" spans="1:19" s="151" customFormat="1" ht="20.100000000000001" customHeight="1" x14ac:dyDescent="0.2">
      <c r="A31" s="469" t="s">
        <v>205</v>
      </c>
      <c r="B31" s="470" t="s">
        <v>433</v>
      </c>
      <c r="C31" s="586" t="s">
        <v>127</v>
      </c>
      <c r="D31" s="550">
        <v>22</v>
      </c>
      <c r="E31" s="550">
        <v>41</v>
      </c>
      <c r="F31" s="550">
        <v>31.4</v>
      </c>
      <c r="G31" s="550">
        <v>2.65</v>
      </c>
      <c r="H31" s="550">
        <v>3</v>
      </c>
      <c r="I31" s="550">
        <v>0</v>
      </c>
      <c r="J31" s="550">
        <v>11</v>
      </c>
      <c r="K31" s="550">
        <v>1</v>
      </c>
      <c r="L31" s="550">
        <v>25</v>
      </c>
      <c r="M31" s="550">
        <v>20</v>
      </c>
      <c r="N31" s="550">
        <v>9.5</v>
      </c>
      <c r="O31" s="550">
        <v>79.349999999999994</v>
      </c>
      <c r="P31" s="550">
        <v>5</v>
      </c>
      <c r="Q31" s="550">
        <v>9</v>
      </c>
      <c r="R31" s="550">
        <v>259.89999999999998</v>
      </c>
      <c r="S31" s="306"/>
    </row>
    <row r="32" spans="1:19" s="151" customFormat="1" ht="20.100000000000001" customHeight="1" x14ac:dyDescent="0.2">
      <c r="A32" s="469" t="s">
        <v>209</v>
      </c>
      <c r="B32" s="470" t="s">
        <v>434</v>
      </c>
      <c r="C32" s="586" t="s">
        <v>132</v>
      </c>
      <c r="D32" s="550">
        <v>32</v>
      </c>
      <c r="E32" s="550">
        <v>5</v>
      </c>
      <c r="F32" s="550">
        <v>13.8</v>
      </c>
      <c r="G32" s="550">
        <v>8.6999999999999993</v>
      </c>
      <c r="H32" s="550">
        <v>2.5</v>
      </c>
      <c r="I32" s="550">
        <v>0</v>
      </c>
      <c r="J32" s="550">
        <v>0</v>
      </c>
      <c r="K32" s="550">
        <v>0</v>
      </c>
      <c r="L32" s="550">
        <v>4</v>
      </c>
      <c r="M32" s="550">
        <v>3</v>
      </c>
      <c r="N32" s="550">
        <v>23.6</v>
      </c>
      <c r="O32" s="550">
        <v>32.700000000000003</v>
      </c>
      <c r="P32" s="550">
        <v>0.5</v>
      </c>
      <c r="Q32" s="550">
        <v>0</v>
      </c>
      <c r="R32" s="550">
        <v>125.8</v>
      </c>
      <c r="S32" s="306"/>
    </row>
    <row r="33" spans="1:19" s="151" customFormat="1" ht="20.100000000000001" customHeight="1" x14ac:dyDescent="0.2">
      <c r="A33" s="469" t="s">
        <v>209</v>
      </c>
      <c r="B33" s="470" t="s">
        <v>435</v>
      </c>
      <c r="C33" s="586" t="s">
        <v>132</v>
      </c>
      <c r="D33" s="550">
        <v>22.25</v>
      </c>
      <c r="E33" s="550">
        <v>4</v>
      </c>
      <c r="F33" s="550">
        <v>60</v>
      </c>
      <c r="G33" s="550">
        <v>13.5</v>
      </c>
      <c r="H33" s="550">
        <v>6</v>
      </c>
      <c r="I33" s="550">
        <v>0</v>
      </c>
      <c r="J33" s="550">
        <v>12</v>
      </c>
      <c r="K33" s="550">
        <v>4</v>
      </c>
      <c r="L33" s="550">
        <v>16</v>
      </c>
      <c r="M33" s="550">
        <v>12</v>
      </c>
      <c r="N33" s="550">
        <v>49</v>
      </c>
      <c r="O33" s="550">
        <v>86.5</v>
      </c>
      <c r="P33" s="550">
        <v>0</v>
      </c>
      <c r="Q33" s="550">
        <v>13</v>
      </c>
      <c r="R33" s="550">
        <v>298.25</v>
      </c>
      <c r="S33" s="306"/>
    </row>
    <row r="34" spans="1:19" s="151" customFormat="1" ht="20.100000000000001" customHeight="1" x14ac:dyDescent="0.2">
      <c r="A34" s="469" t="s">
        <v>209</v>
      </c>
      <c r="B34" s="470" t="s">
        <v>436</v>
      </c>
      <c r="C34" s="586" t="s">
        <v>132</v>
      </c>
      <c r="D34" s="550">
        <v>30.69</v>
      </c>
      <c r="E34" s="550">
        <v>42.6</v>
      </c>
      <c r="F34" s="550">
        <v>37.4</v>
      </c>
      <c r="G34" s="550">
        <v>13.36</v>
      </c>
      <c r="H34" s="550">
        <v>1.8</v>
      </c>
      <c r="I34" s="550">
        <v>7.55</v>
      </c>
      <c r="J34" s="550">
        <v>5.69</v>
      </c>
      <c r="K34" s="550">
        <v>0</v>
      </c>
      <c r="L34" s="550">
        <v>16</v>
      </c>
      <c r="M34" s="550">
        <v>7</v>
      </c>
      <c r="N34" s="550">
        <v>67.05</v>
      </c>
      <c r="O34" s="550">
        <v>57.9</v>
      </c>
      <c r="P34" s="550">
        <v>1</v>
      </c>
      <c r="Q34" s="550">
        <v>4</v>
      </c>
      <c r="R34" s="550">
        <v>292.04000000000002</v>
      </c>
      <c r="S34" s="306"/>
    </row>
    <row r="35" spans="1:19" s="151" customFormat="1" ht="20.100000000000001" customHeight="1" x14ac:dyDescent="0.2">
      <c r="A35" s="469" t="s">
        <v>217</v>
      </c>
      <c r="B35" s="470" t="s">
        <v>437</v>
      </c>
      <c r="C35" s="586" t="s">
        <v>132</v>
      </c>
      <c r="D35" s="550">
        <v>7</v>
      </c>
      <c r="E35" s="550">
        <v>25</v>
      </c>
      <c r="F35" s="550">
        <v>20</v>
      </c>
      <c r="G35" s="550">
        <v>2</v>
      </c>
      <c r="H35" s="550">
        <v>2</v>
      </c>
      <c r="I35" s="550">
        <v>0</v>
      </c>
      <c r="J35" s="550">
        <v>0</v>
      </c>
      <c r="K35" s="550">
        <v>0</v>
      </c>
      <c r="L35" s="550">
        <v>12</v>
      </c>
      <c r="M35" s="550">
        <v>4</v>
      </c>
      <c r="N35" s="550">
        <v>15</v>
      </c>
      <c r="O35" s="550">
        <v>22</v>
      </c>
      <c r="P35" s="550">
        <v>2</v>
      </c>
      <c r="Q35" s="550">
        <v>3</v>
      </c>
      <c r="R35" s="550">
        <v>114</v>
      </c>
      <c r="S35" s="306"/>
    </row>
    <row r="36" spans="1:19" s="151" customFormat="1" ht="20.100000000000001" customHeight="1" x14ac:dyDescent="0.2">
      <c r="A36" s="469" t="s">
        <v>217</v>
      </c>
      <c r="B36" s="470" t="s">
        <v>438</v>
      </c>
      <c r="C36" s="586" t="s">
        <v>127</v>
      </c>
      <c r="D36" s="550">
        <v>46.1</v>
      </c>
      <c r="E36" s="550">
        <v>47.9</v>
      </c>
      <c r="F36" s="550">
        <v>38.200000000000003</v>
      </c>
      <c r="G36" s="550">
        <v>8.8800000000000008</v>
      </c>
      <c r="H36" s="550">
        <v>2</v>
      </c>
      <c r="I36" s="550">
        <v>0</v>
      </c>
      <c r="J36" s="550">
        <v>3</v>
      </c>
      <c r="K36" s="550">
        <v>3</v>
      </c>
      <c r="L36" s="550">
        <v>18</v>
      </c>
      <c r="M36" s="550">
        <v>19.899999999999999</v>
      </c>
      <c r="N36" s="550">
        <v>20.2</v>
      </c>
      <c r="O36" s="550">
        <v>43.4</v>
      </c>
      <c r="P36" s="550">
        <v>0</v>
      </c>
      <c r="Q36" s="550">
        <v>48.5</v>
      </c>
      <c r="R36" s="550">
        <v>299.08</v>
      </c>
      <c r="S36" s="306"/>
    </row>
    <row r="37" spans="1:19" s="151" customFormat="1" ht="20.100000000000001" customHeight="1" x14ac:dyDescent="0.2">
      <c r="A37" s="469" t="s">
        <v>223</v>
      </c>
      <c r="B37" s="470" t="s">
        <v>439</v>
      </c>
      <c r="C37" s="586" t="s">
        <v>127</v>
      </c>
      <c r="D37" s="550">
        <v>51.76</v>
      </c>
      <c r="E37" s="550">
        <v>32.9</v>
      </c>
      <c r="F37" s="550">
        <v>39.9</v>
      </c>
      <c r="G37" s="550">
        <v>3.5</v>
      </c>
      <c r="H37" s="550">
        <v>7</v>
      </c>
      <c r="I37" s="550">
        <v>2.9</v>
      </c>
      <c r="J37" s="550">
        <v>2.75</v>
      </c>
      <c r="K37" s="550">
        <v>1</v>
      </c>
      <c r="L37" s="550">
        <v>10</v>
      </c>
      <c r="M37" s="550">
        <v>10</v>
      </c>
      <c r="N37" s="550">
        <v>16</v>
      </c>
      <c r="O37" s="550">
        <v>56.8</v>
      </c>
      <c r="P37" s="550">
        <v>1</v>
      </c>
      <c r="Q37" s="550">
        <v>8.6</v>
      </c>
      <c r="R37" s="550">
        <v>244.11</v>
      </c>
      <c r="S37" s="306"/>
    </row>
    <row r="38" spans="1:19" s="151" customFormat="1" ht="20.100000000000001" customHeight="1" x14ac:dyDescent="0.2">
      <c r="A38" s="469" t="s">
        <v>227</v>
      </c>
      <c r="B38" s="470" t="s">
        <v>440</v>
      </c>
      <c r="C38" s="586" t="s">
        <v>127</v>
      </c>
      <c r="D38" s="550">
        <v>11</v>
      </c>
      <c r="E38" s="550">
        <v>12</v>
      </c>
      <c r="F38" s="550">
        <v>37</v>
      </c>
      <c r="G38" s="550">
        <v>5</v>
      </c>
      <c r="H38" s="550">
        <v>3</v>
      </c>
      <c r="I38" s="550">
        <v>0</v>
      </c>
      <c r="J38" s="550">
        <v>0</v>
      </c>
      <c r="K38" s="550">
        <v>2</v>
      </c>
      <c r="L38" s="550">
        <v>4</v>
      </c>
      <c r="M38" s="550">
        <v>1</v>
      </c>
      <c r="N38" s="550">
        <v>0</v>
      </c>
      <c r="O38" s="550">
        <v>4.49</v>
      </c>
      <c r="P38" s="550">
        <v>3</v>
      </c>
      <c r="Q38" s="550">
        <v>16</v>
      </c>
      <c r="R38" s="550">
        <v>98.49</v>
      </c>
      <c r="S38" s="306"/>
    </row>
    <row r="39" spans="1:19" s="151" customFormat="1" ht="20.100000000000001" customHeight="1" x14ac:dyDescent="0.2">
      <c r="A39" s="469" t="s">
        <v>230</v>
      </c>
      <c r="B39" s="470" t="s">
        <v>441</v>
      </c>
      <c r="C39" s="586" t="s">
        <v>127</v>
      </c>
      <c r="D39" s="550">
        <v>31.35</v>
      </c>
      <c r="E39" s="550">
        <v>12</v>
      </c>
      <c r="F39" s="550">
        <v>11</v>
      </c>
      <c r="G39" s="550">
        <v>2.9</v>
      </c>
      <c r="H39" s="550">
        <v>2</v>
      </c>
      <c r="I39" s="550">
        <v>9</v>
      </c>
      <c r="J39" s="550">
        <v>0</v>
      </c>
      <c r="K39" s="550">
        <v>3</v>
      </c>
      <c r="L39" s="550">
        <v>9.4499999999999993</v>
      </c>
      <c r="M39" s="550">
        <v>2.33</v>
      </c>
      <c r="N39" s="550">
        <v>0</v>
      </c>
      <c r="O39" s="550">
        <v>10</v>
      </c>
      <c r="P39" s="550">
        <v>1</v>
      </c>
      <c r="Q39" s="550">
        <v>4</v>
      </c>
      <c r="R39" s="550">
        <v>98.03</v>
      </c>
      <c r="S39" s="306"/>
    </row>
    <row r="40" spans="1:19" s="151" customFormat="1" ht="20.100000000000001" customHeight="1" x14ac:dyDescent="0.2">
      <c r="A40" s="469" t="s">
        <v>230</v>
      </c>
      <c r="B40" s="470" t="s">
        <v>515</v>
      </c>
      <c r="C40" s="586" t="s">
        <v>132</v>
      </c>
      <c r="D40" s="550">
        <v>5</v>
      </c>
      <c r="E40" s="550">
        <v>8</v>
      </c>
      <c r="F40" s="550">
        <v>14</v>
      </c>
      <c r="G40" s="550">
        <v>0.6</v>
      </c>
      <c r="H40" s="550">
        <v>0</v>
      </c>
      <c r="I40" s="550">
        <v>0</v>
      </c>
      <c r="J40" s="550">
        <v>0</v>
      </c>
      <c r="K40" s="550">
        <v>0</v>
      </c>
      <c r="L40" s="550">
        <v>5</v>
      </c>
      <c r="M40" s="550">
        <v>2</v>
      </c>
      <c r="N40" s="550">
        <v>2</v>
      </c>
      <c r="O40" s="550">
        <v>5</v>
      </c>
      <c r="P40" s="550">
        <v>0</v>
      </c>
      <c r="Q40" s="550">
        <v>8</v>
      </c>
      <c r="R40" s="550">
        <v>49.6</v>
      </c>
      <c r="S40" s="306"/>
    </row>
    <row r="41" spans="1:19" s="151" customFormat="1" ht="20.100000000000001" customHeight="1" x14ac:dyDescent="0.2">
      <c r="A41" s="469" t="s">
        <v>237</v>
      </c>
      <c r="B41" s="470" t="s">
        <v>443</v>
      </c>
      <c r="C41" s="586" t="s">
        <v>132</v>
      </c>
      <c r="D41" s="550">
        <v>8</v>
      </c>
      <c r="E41" s="550">
        <v>13.5</v>
      </c>
      <c r="F41" s="550">
        <v>26</v>
      </c>
      <c r="G41" s="550">
        <v>7</v>
      </c>
      <c r="H41" s="550">
        <v>5</v>
      </c>
      <c r="I41" s="550">
        <v>0</v>
      </c>
      <c r="J41" s="550">
        <v>0</v>
      </c>
      <c r="K41" s="550">
        <v>0</v>
      </c>
      <c r="L41" s="550">
        <v>6</v>
      </c>
      <c r="M41" s="550">
        <v>2</v>
      </c>
      <c r="N41" s="550">
        <v>12</v>
      </c>
      <c r="O41" s="550">
        <v>2</v>
      </c>
      <c r="P41" s="550">
        <v>0</v>
      </c>
      <c r="Q41" s="550">
        <v>1</v>
      </c>
      <c r="R41" s="550">
        <v>82.5</v>
      </c>
      <c r="S41" s="306"/>
    </row>
    <row r="42" spans="1:19" s="151" customFormat="1" ht="20.100000000000001" customHeight="1" x14ac:dyDescent="0.2">
      <c r="A42" s="469" t="s">
        <v>237</v>
      </c>
      <c r="B42" s="470" t="s">
        <v>444</v>
      </c>
      <c r="C42" s="586" t="s">
        <v>127</v>
      </c>
      <c r="D42" s="550">
        <v>11</v>
      </c>
      <c r="E42" s="550">
        <v>23.5</v>
      </c>
      <c r="F42" s="550">
        <v>20.05</v>
      </c>
      <c r="G42" s="550">
        <v>4.0999999999999996</v>
      </c>
      <c r="H42" s="550">
        <v>1.8</v>
      </c>
      <c r="I42" s="550">
        <v>5.8</v>
      </c>
      <c r="J42" s="550">
        <v>0</v>
      </c>
      <c r="K42" s="550">
        <v>2</v>
      </c>
      <c r="L42" s="550">
        <v>6</v>
      </c>
      <c r="M42" s="550">
        <v>6.4</v>
      </c>
      <c r="N42" s="550">
        <v>0</v>
      </c>
      <c r="O42" s="550">
        <v>7</v>
      </c>
      <c r="P42" s="550">
        <v>0</v>
      </c>
      <c r="Q42" s="550">
        <v>24</v>
      </c>
      <c r="R42" s="550">
        <v>111.65</v>
      </c>
      <c r="S42" s="306"/>
    </row>
    <row r="43" spans="1:19" s="151" customFormat="1" ht="20.100000000000001" customHeight="1" x14ac:dyDescent="0.2">
      <c r="A43" s="469" t="s">
        <v>242</v>
      </c>
      <c r="B43" s="470" t="s">
        <v>445</v>
      </c>
      <c r="C43" s="586" t="s">
        <v>127</v>
      </c>
      <c r="D43" s="550">
        <v>2</v>
      </c>
      <c r="E43" s="550">
        <v>31</v>
      </c>
      <c r="F43" s="550">
        <v>32</v>
      </c>
      <c r="G43" s="550">
        <v>5.6</v>
      </c>
      <c r="H43" s="550">
        <v>2</v>
      </c>
      <c r="I43" s="550">
        <v>0</v>
      </c>
      <c r="J43" s="550">
        <v>0</v>
      </c>
      <c r="K43" s="550">
        <v>3</v>
      </c>
      <c r="L43" s="550">
        <v>7</v>
      </c>
      <c r="M43" s="550">
        <v>4</v>
      </c>
      <c r="N43" s="550">
        <v>16</v>
      </c>
      <c r="O43" s="550">
        <v>15</v>
      </c>
      <c r="P43" s="550">
        <v>0</v>
      </c>
      <c r="Q43" s="550">
        <v>3</v>
      </c>
      <c r="R43" s="550">
        <v>120.6</v>
      </c>
      <c r="S43" s="306"/>
    </row>
    <row r="44" spans="1:19" s="151" customFormat="1" ht="20.100000000000001" customHeight="1" x14ac:dyDescent="0.2">
      <c r="A44" s="469" t="s">
        <v>245</v>
      </c>
      <c r="B44" s="470" t="s">
        <v>246</v>
      </c>
      <c r="C44" s="586" t="s">
        <v>127</v>
      </c>
      <c r="D44" s="550">
        <v>19</v>
      </c>
      <c r="E44" s="550">
        <v>52</v>
      </c>
      <c r="F44" s="550">
        <v>52</v>
      </c>
      <c r="G44" s="550">
        <v>4.5599999999999996</v>
      </c>
      <c r="H44" s="550">
        <v>3</v>
      </c>
      <c r="I44" s="550">
        <v>22</v>
      </c>
      <c r="J44" s="550">
        <v>0</v>
      </c>
      <c r="K44" s="550">
        <v>0</v>
      </c>
      <c r="L44" s="550">
        <v>1</v>
      </c>
      <c r="M44" s="550">
        <v>21</v>
      </c>
      <c r="N44" s="550">
        <v>5</v>
      </c>
      <c r="O44" s="550">
        <v>95.69</v>
      </c>
      <c r="P44" s="550">
        <v>3</v>
      </c>
      <c r="Q44" s="550">
        <v>10</v>
      </c>
      <c r="R44" s="550">
        <v>288.25</v>
      </c>
      <c r="S44" s="306"/>
    </row>
    <row r="45" spans="1:19" s="151" customFormat="1" ht="20.100000000000001" customHeight="1" x14ac:dyDescent="0.2">
      <c r="A45" s="469" t="s">
        <v>249</v>
      </c>
      <c r="B45" s="470" t="s">
        <v>446</v>
      </c>
      <c r="C45" s="586" t="s">
        <v>132</v>
      </c>
      <c r="D45" s="550">
        <v>8</v>
      </c>
      <c r="E45" s="550">
        <v>42</v>
      </c>
      <c r="F45" s="550">
        <v>31</v>
      </c>
      <c r="G45" s="550">
        <v>6</v>
      </c>
      <c r="H45" s="550">
        <v>2</v>
      </c>
      <c r="I45" s="550">
        <v>0</v>
      </c>
      <c r="J45" s="550">
        <v>0</v>
      </c>
      <c r="K45" s="550">
        <v>3</v>
      </c>
      <c r="L45" s="550">
        <v>8</v>
      </c>
      <c r="M45" s="550">
        <v>17</v>
      </c>
      <c r="N45" s="550">
        <v>15</v>
      </c>
      <c r="O45" s="550">
        <v>27</v>
      </c>
      <c r="P45" s="550">
        <v>1</v>
      </c>
      <c r="Q45" s="550">
        <v>79</v>
      </c>
      <c r="R45" s="550">
        <v>239</v>
      </c>
      <c r="S45" s="306"/>
    </row>
    <row r="46" spans="1:19" s="151" customFormat="1" ht="20.100000000000001" customHeight="1" x14ac:dyDescent="0.2">
      <c r="A46" s="469" t="s">
        <v>249</v>
      </c>
      <c r="B46" s="470" t="s">
        <v>447</v>
      </c>
      <c r="C46" s="586" t="s">
        <v>132</v>
      </c>
      <c r="D46" s="550">
        <v>25</v>
      </c>
      <c r="E46" s="550">
        <v>79</v>
      </c>
      <c r="F46" s="550">
        <v>46</v>
      </c>
      <c r="G46" s="550">
        <v>14</v>
      </c>
      <c r="H46" s="550">
        <v>4</v>
      </c>
      <c r="I46" s="550">
        <v>3</v>
      </c>
      <c r="J46" s="550">
        <v>3</v>
      </c>
      <c r="K46" s="550">
        <v>4</v>
      </c>
      <c r="L46" s="550">
        <v>23</v>
      </c>
      <c r="M46" s="550">
        <v>18</v>
      </c>
      <c r="N46" s="550">
        <v>45</v>
      </c>
      <c r="O46" s="550">
        <v>73</v>
      </c>
      <c r="P46" s="550">
        <v>5</v>
      </c>
      <c r="Q46" s="550">
        <v>69</v>
      </c>
      <c r="R46" s="550">
        <v>411</v>
      </c>
      <c r="S46" s="306"/>
    </row>
    <row r="47" spans="1:19" s="151" customFormat="1" ht="20.100000000000001" customHeight="1" x14ac:dyDescent="0.2">
      <c r="A47" s="469" t="s">
        <v>249</v>
      </c>
      <c r="B47" s="470" t="s">
        <v>448</v>
      </c>
      <c r="C47" s="586" t="s">
        <v>127</v>
      </c>
      <c r="D47" s="550">
        <v>1.6</v>
      </c>
      <c r="E47" s="550">
        <v>7</v>
      </c>
      <c r="F47" s="550">
        <v>28</v>
      </c>
      <c r="G47" s="550">
        <v>5.0999999999999996</v>
      </c>
      <c r="H47" s="550">
        <v>3</v>
      </c>
      <c r="I47" s="550">
        <v>2</v>
      </c>
      <c r="J47" s="550">
        <v>0</v>
      </c>
      <c r="K47" s="550">
        <v>1</v>
      </c>
      <c r="L47" s="550">
        <v>2</v>
      </c>
      <c r="M47" s="550">
        <v>4</v>
      </c>
      <c r="N47" s="550">
        <v>0</v>
      </c>
      <c r="O47" s="550">
        <v>29</v>
      </c>
      <c r="P47" s="550">
        <v>1</v>
      </c>
      <c r="Q47" s="550">
        <v>4.55</v>
      </c>
      <c r="R47" s="550">
        <v>88.25</v>
      </c>
      <c r="S47" s="306"/>
    </row>
    <row r="48" spans="1:19" s="151" customFormat="1" ht="20.100000000000001" customHeight="1" x14ac:dyDescent="0.2">
      <c r="A48" s="469" t="s">
        <v>249</v>
      </c>
      <c r="B48" s="470" t="s">
        <v>516</v>
      </c>
      <c r="C48" s="586" t="s">
        <v>132</v>
      </c>
      <c r="D48" s="550">
        <v>12</v>
      </c>
      <c r="E48" s="550">
        <v>14</v>
      </c>
      <c r="F48" s="550">
        <v>14</v>
      </c>
      <c r="G48" s="550">
        <v>8</v>
      </c>
      <c r="H48" s="550">
        <v>4</v>
      </c>
      <c r="I48" s="550">
        <v>0</v>
      </c>
      <c r="J48" s="550">
        <v>0</v>
      </c>
      <c r="K48" s="550">
        <v>0</v>
      </c>
      <c r="L48" s="550">
        <v>6</v>
      </c>
      <c r="M48" s="550">
        <v>4</v>
      </c>
      <c r="N48" s="550">
        <v>11</v>
      </c>
      <c r="O48" s="550">
        <v>9</v>
      </c>
      <c r="P48" s="550">
        <v>0</v>
      </c>
      <c r="Q48" s="550">
        <v>0</v>
      </c>
      <c r="R48" s="550">
        <v>82</v>
      </c>
      <c r="S48" s="306"/>
    </row>
    <row r="49" spans="1:19" s="151" customFormat="1" ht="20.100000000000001" customHeight="1" x14ac:dyDescent="0.2">
      <c r="A49" s="469" t="s">
        <v>249</v>
      </c>
      <c r="B49" s="470" t="s">
        <v>450</v>
      </c>
      <c r="C49" s="586" t="s">
        <v>127</v>
      </c>
      <c r="D49" s="550">
        <v>21.1</v>
      </c>
      <c r="E49" s="550">
        <v>19.3</v>
      </c>
      <c r="F49" s="550">
        <v>30.17</v>
      </c>
      <c r="G49" s="550">
        <v>2.9</v>
      </c>
      <c r="H49" s="550">
        <v>4</v>
      </c>
      <c r="I49" s="550">
        <v>0</v>
      </c>
      <c r="J49" s="550">
        <v>0.5</v>
      </c>
      <c r="K49" s="550">
        <v>2</v>
      </c>
      <c r="L49" s="550">
        <v>13.48</v>
      </c>
      <c r="M49" s="550">
        <v>12</v>
      </c>
      <c r="N49" s="550">
        <v>12</v>
      </c>
      <c r="O49" s="550">
        <v>57.36</v>
      </c>
      <c r="P49" s="550">
        <v>0</v>
      </c>
      <c r="Q49" s="550">
        <v>15.9</v>
      </c>
      <c r="R49" s="550">
        <v>190.71</v>
      </c>
      <c r="S49" s="306"/>
    </row>
    <row r="50" spans="1:19" s="151" customFormat="1" ht="20.100000000000001" customHeight="1" x14ac:dyDescent="0.2">
      <c r="A50" s="469" t="s">
        <v>263</v>
      </c>
      <c r="B50" s="470" t="s">
        <v>451</v>
      </c>
      <c r="C50" s="586" t="s">
        <v>127</v>
      </c>
      <c r="D50" s="550">
        <v>32</v>
      </c>
      <c r="E50" s="550">
        <v>33</v>
      </c>
      <c r="F50" s="550">
        <v>45</v>
      </c>
      <c r="G50" s="550">
        <v>8</v>
      </c>
      <c r="H50" s="550">
        <v>3</v>
      </c>
      <c r="I50" s="550">
        <v>0</v>
      </c>
      <c r="J50" s="550">
        <v>17</v>
      </c>
      <c r="K50" s="550">
        <v>6</v>
      </c>
      <c r="L50" s="550">
        <v>14</v>
      </c>
      <c r="M50" s="550">
        <v>14</v>
      </c>
      <c r="N50" s="550">
        <v>17</v>
      </c>
      <c r="O50" s="550">
        <v>46</v>
      </c>
      <c r="P50" s="550">
        <v>1</v>
      </c>
      <c r="Q50" s="550">
        <v>7</v>
      </c>
      <c r="R50" s="550">
        <v>243</v>
      </c>
      <c r="S50" s="306"/>
    </row>
    <row r="51" spans="1:19" s="151" customFormat="1" ht="20.100000000000001" customHeight="1" x14ac:dyDescent="0.2">
      <c r="A51" s="469" t="s">
        <v>263</v>
      </c>
      <c r="B51" s="470" t="s">
        <v>452</v>
      </c>
      <c r="C51" s="586" t="s">
        <v>127</v>
      </c>
      <c r="D51" s="550">
        <v>19.5</v>
      </c>
      <c r="E51" s="550">
        <v>50.4</v>
      </c>
      <c r="F51" s="550">
        <v>53.4</v>
      </c>
      <c r="G51" s="550">
        <v>21.8</v>
      </c>
      <c r="H51" s="550">
        <v>0</v>
      </c>
      <c r="I51" s="550">
        <v>0</v>
      </c>
      <c r="J51" s="550">
        <v>0</v>
      </c>
      <c r="K51" s="550">
        <v>2</v>
      </c>
      <c r="L51" s="550">
        <v>5</v>
      </c>
      <c r="M51" s="550">
        <v>10</v>
      </c>
      <c r="N51" s="550">
        <v>5</v>
      </c>
      <c r="O51" s="550">
        <v>24.5</v>
      </c>
      <c r="P51" s="550">
        <v>1</v>
      </c>
      <c r="Q51" s="550">
        <v>15.75</v>
      </c>
      <c r="R51" s="550">
        <v>208.35</v>
      </c>
      <c r="S51" s="306"/>
    </row>
    <row r="52" spans="1:19" s="151" customFormat="1" ht="20.100000000000001" customHeight="1" x14ac:dyDescent="0.2">
      <c r="A52" s="469" t="s">
        <v>267</v>
      </c>
      <c r="B52" s="470" t="s">
        <v>453</v>
      </c>
      <c r="C52" s="586" t="s">
        <v>127</v>
      </c>
      <c r="D52" s="550">
        <v>30.1</v>
      </c>
      <c r="E52" s="550">
        <v>48.5</v>
      </c>
      <c r="F52" s="550">
        <v>40.200000000000003</v>
      </c>
      <c r="G52" s="550">
        <v>13</v>
      </c>
      <c r="H52" s="550">
        <v>6</v>
      </c>
      <c r="I52" s="550">
        <v>1</v>
      </c>
      <c r="J52" s="550">
        <v>27</v>
      </c>
      <c r="K52" s="550">
        <v>4</v>
      </c>
      <c r="L52" s="550">
        <v>10</v>
      </c>
      <c r="M52" s="550">
        <v>7</v>
      </c>
      <c r="N52" s="550">
        <v>2</v>
      </c>
      <c r="O52" s="550">
        <v>43</v>
      </c>
      <c r="P52" s="550">
        <v>1</v>
      </c>
      <c r="Q52" s="550">
        <v>15.05</v>
      </c>
      <c r="R52" s="550">
        <v>247.85</v>
      </c>
      <c r="S52" s="306"/>
    </row>
    <row r="53" spans="1:19" s="151" customFormat="1" ht="20.100000000000001" customHeight="1" x14ac:dyDescent="0.2">
      <c r="A53" s="469" t="s">
        <v>267</v>
      </c>
      <c r="B53" s="470" t="s">
        <v>454</v>
      </c>
      <c r="C53" s="586" t="s">
        <v>132</v>
      </c>
      <c r="D53" s="550">
        <v>13.5</v>
      </c>
      <c r="E53" s="550">
        <v>19</v>
      </c>
      <c r="F53" s="550">
        <v>15</v>
      </c>
      <c r="G53" s="550">
        <v>6</v>
      </c>
      <c r="H53" s="550">
        <v>3</v>
      </c>
      <c r="I53" s="550">
        <v>1</v>
      </c>
      <c r="J53" s="550">
        <v>0</v>
      </c>
      <c r="K53" s="550">
        <v>2</v>
      </c>
      <c r="L53" s="550">
        <v>11</v>
      </c>
      <c r="M53" s="550">
        <v>1</v>
      </c>
      <c r="N53" s="550">
        <v>3</v>
      </c>
      <c r="O53" s="550">
        <v>10</v>
      </c>
      <c r="P53" s="550">
        <v>1</v>
      </c>
      <c r="Q53" s="550">
        <v>9</v>
      </c>
      <c r="R53" s="550">
        <v>94.5</v>
      </c>
      <c r="S53" s="306"/>
    </row>
    <row r="54" spans="1:19" s="151" customFormat="1" ht="20.100000000000001" customHeight="1" x14ac:dyDescent="0.2">
      <c r="A54" s="469" t="s">
        <v>272</v>
      </c>
      <c r="B54" s="470" t="s">
        <v>455</v>
      </c>
      <c r="C54" s="586" t="s">
        <v>127</v>
      </c>
      <c r="D54" s="550">
        <v>16.8</v>
      </c>
      <c r="E54" s="550">
        <v>30</v>
      </c>
      <c r="F54" s="550">
        <v>3</v>
      </c>
      <c r="G54" s="550">
        <v>2.7</v>
      </c>
      <c r="H54" s="550">
        <v>3</v>
      </c>
      <c r="I54" s="550">
        <v>23.1</v>
      </c>
      <c r="J54" s="550">
        <v>0</v>
      </c>
      <c r="K54" s="550">
        <v>3</v>
      </c>
      <c r="L54" s="550">
        <v>3</v>
      </c>
      <c r="M54" s="550">
        <v>12</v>
      </c>
      <c r="N54" s="550">
        <v>10</v>
      </c>
      <c r="O54" s="550">
        <v>26</v>
      </c>
      <c r="P54" s="550">
        <v>0</v>
      </c>
      <c r="Q54" s="550">
        <v>4</v>
      </c>
      <c r="R54" s="550">
        <v>136.6</v>
      </c>
      <c r="S54" s="306"/>
    </row>
    <row r="55" spans="1:19" s="151" customFormat="1" ht="20.100000000000001" customHeight="1" x14ac:dyDescent="0.2">
      <c r="A55" s="469" t="s">
        <v>276</v>
      </c>
      <c r="B55" s="470" t="s">
        <v>456</v>
      </c>
      <c r="C55" s="586" t="s">
        <v>127</v>
      </c>
      <c r="D55" s="550">
        <v>14.7</v>
      </c>
      <c r="E55" s="550">
        <v>43</v>
      </c>
      <c r="F55" s="550">
        <v>4</v>
      </c>
      <c r="G55" s="550">
        <v>3.15</v>
      </c>
      <c r="H55" s="550">
        <v>2</v>
      </c>
      <c r="I55" s="550">
        <v>24.35</v>
      </c>
      <c r="J55" s="550">
        <v>0</v>
      </c>
      <c r="K55" s="550">
        <v>3</v>
      </c>
      <c r="L55" s="550">
        <v>11.2</v>
      </c>
      <c r="M55" s="550">
        <v>5</v>
      </c>
      <c r="N55" s="550">
        <v>9</v>
      </c>
      <c r="O55" s="550">
        <v>26</v>
      </c>
      <c r="P55" s="550">
        <v>1</v>
      </c>
      <c r="Q55" s="550">
        <v>0</v>
      </c>
      <c r="R55" s="550">
        <v>146.4</v>
      </c>
      <c r="S55" s="306"/>
    </row>
    <row r="56" spans="1:19" s="151" customFormat="1" ht="20.100000000000001" customHeight="1" x14ac:dyDescent="0.2">
      <c r="A56" s="469" t="s">
        <v>279</v>
      </c>
      <c r="B56" s="470" t="s">
        <v>457</v>
      </c>
      <c r="C56" s="586" t="s">
        <v>283</v>
      </c>
      <c r="D56" s="550">
        <v>3</v>
      </c>
      <c r="E56" s="550">
        <v>45.5</v>
      </c>
      <c r="F56" s="550">
        <v>37.5</v>
      </c>
      <c r="G56" s="550">
        <v>1.4</v>
      </c>
      <c r="H56" s="550">
        <v>6</v>
      </c>
      <c r="I56" s="550">
        <v>0</v>
      </c>
      <c r="J56" s="550">
        <v>0</v>
      </c>
      <c r="K56" s="550">
        <v>2</v>
      </c>
      <c r="L56" s="550">
        <v>10</v>
      </c>
      <c r="M56" s="550">
        <v>6</v>
      </c>
      <c r="N56" s="550">
        <v>3</v>
      </c>
      <c r="O56" s="550">
        <v>29</v>
      </c>
      <c r="P56" s="550">
        <v>0</v>
      </c>
      <c r="Q56" s="550">
        <v>6.5</v>
      </c>
      <c r="R56" s="550">
        <v>149.9</v>
      </c>
      <c r="S56" s="306"/>
    </row>
    <row r="57" spans="1:19" s="151" customFormat="1" ht="20.100000000000001" customHeight="1" x14ac:dyDescent="0.2">
      <c r="A57" s="469" t="s">
        <v>279</v>
      </c>
      <c r="B57" s="470" t="s">
        <v>458</v>
      </c>
      <c r="C57" s="586" t="s">
        <v>132</v>
      </c>
      <c r="D57" s="550">
        <v>57</v>
      </c>
      <c r="E57" s="550">
        <v>22</v>
      </c>
      <c r="F57" s="550">
        <v>23</v>
      </c>
      <c r="G57" s="550">
        <v>11</v>
      </c>
      <c r="H57" s="550">
        <v>0</v>
      </c>
      <c r="I57" s="550">
        <v>5</v>
      </c>
      <c r="J57" s="550">
        <v>0</v>
      </c>
      <c r="K57" s="550">
        <v>1</v>
      </c>
      <c r="L57" s="550">
        <v>35</v>
      </c>
      <c r="M57" s="550">
        <v>23</v>
      </c>
      <c r="N57" s="550">
        <v>9</v>
      </c>
      <c r="O57" s="550">
        <v>58</v>
      </c>
      <c r="P57" s="550">
        <v>0</v>
      </c>
      <c r="Q57" s="550">
        <v>0</v>
      </c>
      <c r="R57" s="550">
        <v>244</v>
      </c>
      <c r="S57" s="306"/>
    </row>
    <row r="58" spans="1:19" s="151" customFormat="1" ht="20.100000000000001" customHeight="1" x14ac:dyDescent="0.2">
      <c r="A58" s="469" t="s">
        <v>279</v>
      </c>
      <c r="B58" s="470" t="s">
        <v>459</v>
      </c>
      <c r="C58" s="586" t="s">
        <v>283</v>
      </c>
      <c r="D58" s="550">
        <v>35.200000000000003</v>
      </c>
      <c r="E58" s="550">
        <v>17</v>
      </c>
      <c r="F58" s="550">
        <v>19.2</v>
      </c>
      <c r="G58" s="550">
        <v>0</v>
      </c>
      <c r="H58" s="550">
        <v>4</v>
      </c>
      <c r="I58" s="550">
        <v>0</v>
      </c>
      <c r="J58" s="550">
        <v>0</v>
      </c>
      <c r="K58" s="550">
        <v>3</v>
      </c>
      <c r="L58" s="550">
        <v>8</v>
      </c>
      <c r="M58" s="550">
        <v>6</v>
      </c>
      <c r="N58" s="550">
        <v>20</v>
      </c>
      <c r="O58" s="550">
        <v>8</v>
      </c>
      <c r="P58" s="550">
        <v>0</v>
      </c>
      <c r="Q58" s="550">
        <v>11</v>
      </c>
      <c r="R58" s="550">
        <v>131.4</v>
      </c>
      <c r="S58" s="306"/>
    </row>
    <row r="59" spans="1:19" s="151" customFormat="1" ht="20.100000000000001" customHeight="1" x14ac:dyDescent="0.2">
      <c r="A59" s="469" t="s">
        <v>288</v>
      </c>
      <c r="B59" s="470" t="s">
        <v>460</v>
      </c>
      <c r="C59" s="586" t="s">
        <v>127</v>
      </c>
      <c r="D59" s="550">
        <v>10</v>
      </c>
      <c r="E59" s="550">
        <v>31</v>
      </c>
      <c r="F59" s="550">
        <v>11</v>
      </c>
      <c r="G59" s="550">
        <v>8</v>
      </c>
      <c r="H59" s="550">
        <v>2</v>
      </c>
      <c r="I59" s="550">
        <v>23</v>
      </c>
      <c r="J59" s="550">
        <v>0</v>
      </c>
      <c r="K59" s="550">
        <v>1</v>
      </c>
      <c r="L59" s="550">
        <v>3</v>
      </c>
      <c r="M59" s="550">
        <v>5</v>
      </c>
      <c r="N59" s="550">
        <v>0</v>
      </c>
      <c r="O59" s="550">
        <v>7</v>
      </c>
      <c r="P59" s="550">
        <v>1</v>
      </c>
      <c r="Q59" s="550">
        <v>18</v>
      </c>
      <c r="R59" s="550">
        <v>120</v>
      </c>
      <c r="S59" s="306"/>
    </row>
    <row r="60" spans="1:19" s="151" customFormat="1" ht="20.100000000000001" customHeight="1" x14ac:dyDescent="0.2">
      <c r="A60" s="469" t="s">
        <v>291</v>
      </c>
      <c r="B60" s="470" t="s">
        <v>517</v>
      </c>
      <c r="C60" s="586" t="s">
        <v>132</v>
      </c>
      <c r="D60" s="550">
        <v>2</v>
      </c>
      <c r="E60" s="550">
        <v>4</v>
      </c>
      <c r="F60" s="550">
        <v>2</v>
      </c>
      <c r="G60" s="550">
        <v>2</v>
      </c>
      <c r="H60" s="550">
        <v>0</v>
      </c>
      <c r="I60" s="550">
        <v>0</v>
      </c>
      <c r="J60" s="550">
        <v>0</v>
      </c>
      <c r="K60" s="550">
        <v>0</v>
      </c>
      <c r="L60" s="550">
        <v>0</v>
      </c>
      <c r="M60" s="550">
        <v>4</v>
      </c>
      <c r="N60" s="550">
        <v>1</v>
      </c>
      <c r="O60" s="550">
        <v>0</v>
      </c>
      <c r="P60" s="550">
        <v>0</v>
      </c>
      <c r="Q60" s="550">
        <v>0</v>
      </c>
      <c r="R60" s="550">
        <v>15</v>
      </c>
      <c r="S60" s="306"/>
    </row>
    <row r="61" spans="1:19" s="151" customFormat="1" ht="20.100000000000001" customHeight="1" x14ac:dyDescent="0.2">
      <c r="A61" s="469" t="s">
        <v>291</v>
      </c>
      <c r="B61" s="470" t="s">
        <v>462</v>
      </c>
      <c r="C61" s="586" t="s">
        <v>132</v>
      </c>
      <c r="D61" s="550">
        <v>8</v>
      </c>
      <c r="E61" s="550">
        <v>7</v>
      </c>
      <c r="F61" s="550">
        <v>10</v>
      </c>
      <c r="G61" s="550">
        <v>1</v>
      </c>
      <c r="H61" s="550">
        <v>0</v>
      </c>
      <c r="I61" s="550">
        <v>5</v>
      </c>
      <c r="J61" s="550">
        <v>1</v>
      </c>
      <c r="K61" s="550">
        <v>0</v>
      </c>
      <c r="L61" s="550">
        <v>1</v>
      </c>
      <c r="M61" s="550">
        <v>1</v>
      </c>
      <c r="N61" s="550">
        <v>6</v>
      </c>
      <c r="O61" s="550">
        <v>5</v>
      </c>
      <c r="P61" s="550">
        <v>0</v>
      </c>
      <c r="Q61" s="550">
        <v>0</v>
      </c>
      <c r="R61" s="550">
        <v>45</v>
      </c>
      <c r="S61" s="306"/>
    </row>
    <row r="62" spans="1:19" s="151" customFormat="1" ht="20.100000000000001" customHeight="1" x14ac:dyDescent="0.2">
      <c r="A62" s="469" t="s">
        <v>291</v>
      </c>
      <c r="B62" s="470" t="s">
        <v>464</v>
      </c>
      <c r="C62" s="586" t="s">
        <v>127</v>
      </c>
      <c r="D62" s="550">
        <v>18</v>
      </c>
      <c r="E62" s="550">
        <v>20</v>
      </c>
      <c r="F62" s="550">
        <v>44</v>
      </c>
      <c r="G62" s="550">
        <v>4</v>
      </c>
      <c r="H62" s="550">
        <v>2</v>
      </c>
      <c r="I62" s="550">
        <v>4</v>
      </c>
      <c r="J62" s="550">
        <v>1</v>
      </c>
      <c r="K62" s="550">
        <v>2</v>
      </c>
      <c r="L62" s="550">
        <v>4</v>
      </c>
      <c r="M62" s="550">
        <v>4</v>
      </c>
      <c r="N62" s="550">
        <v>2</v>
      </c>
      <c r="O62" s="550">
        <v>10</v>
      </c>
      <c r="P62" s="550">
        <v>0</v>
      </c>
      <c r="Q62" s="550">
        <v>0</v>
      </c>
      <c r="R62" s="550">
        <v>115</v>
      </c>
      <c r="S62" s="306"/>
    </row>
    <row r="63" spans="1:19" s="151" customFormat="1" ht="20.100000000000001" customHeight="1" x14ac:dyDescent="0.2">
      <c r="A63" s="469" t="s">
        <v>300</v>
      </c>
      <c r="B63" s="470" t="s">
        <v>465</v>
      </c>
      <c r="C63" s="586" t="s">
        <v>127</v>
      </c>
      <c r="D63" s="550">
        <v>40</v>
      </c>
      <c r="E63" s="550">
        <v>19</v>
      </c>
      <c r="F63" s="550">
        <v>27</v>
      </c>
      <c r="G63" s="550">
        <v>2</v>
      </c>
      <c r="H63" s="550">
        <v>3</v>
      </c>
      <c r="I63" s="550">
        <v>0</v>
      </c>
      <c r="J63" s="550">
        <v>5</v>
      </c>
      <c r="K63" s="550">
        <v>8</v>
      </c>
      <c r="L63" s="550">
        <v>20</v>
      </c>
      <c r="M63" s="550">
        <v>9</v>
      </c>
      <c r="N63" s="550">
        <v>14</v>
      </c>
      <c r="O63" s="550">
        <v>48</v>
      </c>
      <c r="P63" s="550">
        <v>2</v>
      </c>
      <c r="Q63" s="550">
        <v>0</v>
      </c>
      <c r="R63" s="550">
        <v>197</v>
      </c>
      <c r="S63" s="306"/>
    </row>
    <row r="64" spans="1:19" s="151" customFormat="1" ht="20.100000000000001" customHeight="1" x14ac:dyDescent="0.2">
      <c r="A64" s="469" t="s">
        <v>300</v>
      </c>
      <c r="B64" s="470" t="s">
        <v>519</v>
      </c>
      <c r="C64" s="586" t="s">
        <v>127</v>
      </c>
      <c r="D64" s="550">
        <v>12</v>
      </c>
      <c r="E64" s="550">
        <v>2</v>
      </c>
      <c r="F64" s="550">
        <v>3</v>
      </c>
      <c r="G64" s="550">
        <v>1</v>
      </c>
      <c r="H64" s="550">
        <v>1</v>
      </c>
      <c r="I64" s="550">
        <v>0</v>
      </c>
      <c r="J64" s="550">
        <v>0</v>
      </c>
      <c r="K64" s="550">
        <v>1</v>
      </c>
      <c r="L64" s="550">
        <v>3</v>
      </c>
      <c r="M64" s="550">
        <v>5</v>
      </c>
      <c r="N64" s="550">
        <v>4</v>
      </c>
      <c r="O64" s="550">
        <v>1</v>
      </c>
      <c r="P64" s="550">
        <v>0</v>
      </c>
      <c r="Q64" s="550">
        <v>1</v>
      </c>
      <c r="R64" s="550">
        <v>34</v>
      </c>
      <c r="S64" s="306"/>
    </row>
    <row r="65" spans="1:19" s="151" customFormat="1" ht="20.100000000000001" customHeight="1" x14ac:dyDescent="0.2">
      <c r="A65" s="469" t="s">
        <v>300</v>
      </c>
      <c r="B65" s="470" t="s">
        <v>467</v>
      </c>
      <c r="C65" s="586" t="s">
        <v>127</v>
      </c>
      <c r="D65" s="550">
        <v>66</v>
      </c>
      <c r="E65" s="550">
        <v>22</v>
      </c>
      <c r="F65" s="550">
        <v>48</v>
      </c>
      <c r="G65" s="550">
        <v>5</v>
      </c>
      <c r="H65" s="550">
        <v>3</v>
      </c>
      <c r="I65" s="550">
        <v>0</v>
      </c>
      <c r="J65" s="550">
        <v>5</v>
      </c>
      <c r="K65" s="550">
        <v>5</v>
      </c>
      <c r="L65" s="550">
        <v>17</v>
      </c>
      <c r="M65" s="550">
        <v>15</v>
      </c>
      <c r="N65" s="550">
        <v>20</v>
      </c>
      <c r="O65" s="550">
        <v>12</v>
      </c>
      <c r="P65" s="550">
        <v>2</v>
      </c>
      <c r="Q65" s="550">
        <v>0</v>
      </c>
      <c r="R65" s="550">
        <v>220</v>
      </c>
      <c r="S65" s="306"/>
    </row>
    <row r="66" spans="1:19" s="151" customFormat="1" ht="20.100000000000001" customHeight="1" x14ac:dyDescent="0.2">
      <c r="A66" s="469" t="s">
        <v>300</v>
      </c>
      <c r="B66" s="470" t="s">
        <v>468</v>
      </c>
      <c r="C66" s="586" t="s">
        <v>127</v>
      </c>
      <c r="D66" s="550">
        <v>36</v>
      </c>
      <c r="E66" s="550">
        <v>54</v>
      </c>
      <c r="F66" s="550">
        <v>50.3</v>
      </c>
      <c r="G66" s="550">
        <v>2</v>
      </c>
      <c r="H66" s="550">
        <v>10</v>
      </c>
      <c r="I66" s="550">
        <v>1</v>
      </c>
      <c r="J66" s="550">
        <v>0</v>
      </c>
      <c r="K66" s="550">
        <v>0</v>
      </c>
      <c r="L66" s="550">
        <v>6</v>
      </c>
      <c r="M66" s="550">
        <v>4</v>
      </c>
      <c r="N66" s="550">
        <v>25</v>
      </c>
      <c r="O66" s="550">
        <v>31.48</v>
      </c>
      <c r="P66" s="550">
        <v>4</v>
      </c>
      <c r="Q66" s="550">
        <v>33</v>
      </c>
      <c r="R66" s="550">
        <v>256.77999999999997</v>
      </c>
      <c r="S66" s="306"/>
    </row>
    <row r="67" spans="1:19" s="151" customFormat="1" ht="20.100000000000001" customHeight="1" x14ac:dyDescent="0.2">
      <c r="A67" s="469" t="s">
        <v>309</v>
      </c>
      <c r="B67" s="470" t="s">
        <v>469</v>
      </c>
      <c r="C67" s="586" t="s">
        <v>132</v>
      </c>
      <c r="D67" s="550">
        <v>4</v>
      </c>
      <c r="E67" s="550">
        <v>4</v>
      </c>
      <c r="F67" s="550">
        <v>27</v>
      </c>
      <c r="G67" s="550">
        <v>6</v>
      </c>
      <c r="H67" s="550">
        <v>0</v>
      </c>
      <c r="I67" s="550">
        <v>0</v>
      </c>
      <c r="J67" s="550">
        <v>0</v>
      </c>
      <c r="K67" s="550">
        <v>0</v>
      </c>
      <c r="L67" s="550">
        <v>2</v>
      </c>
      <c r="M67" s="550">
        <v>1</v>
      </c>
      <c r="N67" s="550">
        <v>15</v>
      </c>
      <c r="O67" s="550">
        <v>11</v>
      </c>
      <c r="P67" s="550">
        <v>0</v>
      </c>
      <c r="Q67" s="550">
        <v>9</v>
      </c>
      <c r="R67" s="550">
        <v>79</v>
      </c>
      <c r="S67" s="306"/>
    </row>
    <row r="68" spans="1:19" s="151" customFormat="1" ht="20.100000000000001" customHeight="1" x14ac:dyDescent="0.2">
      <c r="A68" s="469" t="s">
        <v>309</v>
      </c>
      <c r="B68" s="470" t="s">
        <v>520</v>
      </c>
      <c r="C68" s="586" t="s">
        <v>127</v>
      </c>
      <c r="D68" s="550">
        <v>16.329999999999998</v>
      </c>
      <c r="E68" s="550">
        <v>32</v>
      </c>
      <c r="F68" s="550">
        <v>28.8</v>
      </c>
      <c r="G68" s="550">
        <v>4.8</v>
      </c>
      <c r="H68" s="550">
        <v>5.69</v>
      </c>
      <c r="I68" s="550">
        <v>0</v>
      </c>
      <c r="J68" s="550">
        <v>0</v>
      </c>
      <c r="K68" s="550">
        <v>1</v>
      </c>
      <c r="L68" s="550">
        <v>2</v>
      </c>
      <c r="M68" s="550">
        <v>2</v>
      </c>
      <c r="N68" s="550">
        <v>0</v>
      </c>
      <c r="O68" s="550">
        <v>28</v>
      </c>
      <c r="P68" s="550">
        <v>0</v>
      </c>
      <c r="Q68" s="550">
        <v>3</v>
      </c>
      <c r="R68" s="550">
        <v>123.62</v>
      </c>
      <c r="S68" s="306"/>
    </row>
    <row r="69" spans="1:19" s="151" customFormat="1" ht="20.100000000000001" customHeight="1" x14ac:dyDescent="0.2">
      <c r="A69" s="469" t="s">
        <v>314</v>
      </c>
      <c r="B69" s="470" t="s">
        <v>493</v>
      </c>
      <c r="C69" s="586" t="s">
        <v>127</v>
      </c>
      <c r="D69" s="550">
        <v>28</v>
      </c>
      <c r="E69" s="550">
        <v>47</v>
      </c>
      <c r="F69" s="550">
        <v>28</v>
      </c>
      <c r="G69" s="550">
        <v>5</v>
      </c>
      <c r="H69" s="550">
        <v>15</v>
      </c>
      <c r="I69" s="550">
        <v>15</v>
      </c>
      <c r="J69" s="550">
        <v>0</v>
      </c>
      <c r="K69" s="550">
        <v>4</v>
      </c>
      <c r="L69" s="550">
        <v>14</v>
      </c>
      <c r="M69" s="550">
        <v>12</v>
      </c>
      <c r="N69" s="550">
        <v>4</v>
      </c>
      <c r="O69" s="550">
        <v>33</v>
      </c>
      <c r="P69" s="550">
        <v>0</v>
      </c>
      <c r="Q69" s="550">
        <v>7</v>
      </c>
      <c r="R69" s="550">
        <v>212</v>
      </c>
      <c r="S69" s="306"/>
    </row>
    <row r="70" spans="1:19" s="151" customFormat="1" ht="20.100000000000001" customHeight="1" x14ac:dyDescent="0.2">
      <c r="A70" s="469" t="s">
        <v>317</v>
      </c>
      <c r="B70" s="470" t="s">
        <v>472</v>
      </c>
      <c r="C70" s="586" t="s">
        <v>127</v>
      </c>
      <c r="D70" s="550">
        <v>2.5</v>
      </c>
      <c r="E70" s="550">
        <v>43.6</v>
      </c>
      <c r="F70" s="550">
        <v>37.299999999999997</v>
      </c>
      <c r="G70" s="550">
        <v>2.2999999999999998</v>
      </c>
      <c r="H70" s="550">
        <v>1</v>
      </c>
      <c r="I70" s="550">
        <v>8.6</v>
      </c>
      <c r="J70" s="550">
        <v>0</v>
      </c>
      <c r="K70" s="550">
        <v>1</v>
      </c>
      <c r="L70" s="550">
        <v>5</v>
      </c>
      <c r="M70" s="550">
        <v>8</v>
      </c>
      <c r="N70" s="550">
        <v>23.1</v>
      </c>
      <c r="O70" s="550">
        <v>60.3</v>
      </c>
      <c r="P70" s="550">
        <v>1.5</v>
      </c>
      <c r="Q70" s="550">
        <v>0</v>
      </c>
      <c r="R70" s="550">
        <v>194.2</v>
      </c>
      <c r="S70" s="306"/>
    </row>
    <row r="71" spans="1:19" s="151" customFormat="1" ht="20.100000000000001" customHeight="1" x14ac:dyDescent="0.2">
      <c r="A71" s="469" t="s">
        <v>320</v>
      </c>
      <c r="B71" s="470" t="s">
        <v>473</v>
      </c>
      <c r="C71" s="586" t="s">
        <v>127</v>
      </c>
      <c r="D71" s="550">
        <v>14</v>
      </c>
      <c r="E71" s="550">
        <v>19</v>
      </c>
      <c r="F71" s="550">
        <v>28</v>
      </c>
      <c r="G71" s="550">
        <v>5.4</v>
      </c>
      <c r="H71" s="550">
        <v>2</v>
      </c>
      <c r="I71" s="550">
        <v>0</v>
      </c>
      <c r="J71" s="550">
        <v>0</v>
      </c>
      <c r="K71" s="550">
        <v>0</v>
      </c>
      <c r="L71" s="550">
        <v>7.5</v>
      </c>
      <c r="M71" s="550">
        <v>3</v>
      </c>
      <c r="N71" s="550">
        <v>2</v>
      </c>
      <c r="O71" s="550">
        <v>7</v>
      </c>
      <c r="P71" s="550">
        <v>1</v>
      </c>
      <c r="Q71" s="550">
        <v>4.5</v>
      </c>
      <c r="R71" s="550">
        <v>93.4</v>
      </c>
      <c r="S71" s="306"/>
    </row>
    <row r="72" spans="1:19" s="151" customFormat="1" ht="20.100000000000001" customHeight="1" x14ac:dyDescent="0.2">
      <c r="A72" s="469" t="s">
        <v>323</v>
      </c>
      <c r="B72" s="470" t="s">
        <v>474</v>
      </c>
      <c r="C72" s="586" t="s">
        <v>283</v>
      </c>
      <c r="D72" s="550">
        <v>11.5</v>
      </c>
      <c r="E72" s="550">
        <v>12</v>
      </c>
      <c r="F72" s="550">
        <v>35</v>
      </c>
      <c r="G72" s="550">
        <v>2</v>
      </c>
      <c r="H72" s="550">
        <v>0</v>
      </c>
      <c r="I72" s="550">
        <v>0</v>
      </c>
      <c r="J72" s="550">
        <v>0</v>
      </c>
      <c r="K72" s="550">
        <v>0</v>
      </c>
      <c r="L72" s="550">
        <v>13.4</v>
      </c>
      <c r="M72" s="550">
        <v>0</v>
      </c>
      <c r="N72" s="550">
        <v>18</v>
      </c>
      <c r="O72" s="550">
        <v>0</v>
      </c>
      <c r="P72" s="550">
        <v>0</v>
      </c>
      <c r="Q72" s="550">
        <v>0</v>
      </c>
      <c r="R72" s="550">
        <v>91.9</v>
      </c>
      <c r="S72" s="306"/>
    </row>
    <row r="73" spans="1:19" s="151" customFormat="1" ht="20.100000000000001" customHeight="1" x14ac:dyDescent="0.2">
      <c r="A73" s="469" t="s">
        <v>325</v>
      </c>
      <c r="B73" s="470" t="s">
        <v>475</v>
      </c>
      <c r="C73" s="586" t="s">
        <v>127</v>
      </c>
      <c r="D73" s="550">
        <v>29</v>
      </c>
      <c r="E73" s="550">
        <v>6</v>
      </c>
      <c r="F73" s="550">
        <v>1</v>
      </c>
      <c r="G73" s="550">
        <v>1</v>
      </c>
      <c r="H73" s="550">
        <v>0</v>
      </c>
      <c r="I73" s="550">
        <v>40</v>
      </c>
      <c r="J73" s="550">
        <v>0</v>
      </c>
      <c r="K73" s="550">
        <v>0</v>
      </c>
      <c r="L73" s="550">
        <v>0</v>
      </c>
      <c r="M73" s="550">
        <v>1</v>
      </c>
      <c r="N73" s="550">
        <v>0</v>
      </c>
      <c r="O73" s="550">
        <v>4</v>
      </c>
      <c r="P73" s="550">
        <v>0</v>
      </c>
      <c r="Q73" s="550">
        <v>10</v>
      </c>
      <c r="R73" s="550">
        <v>92</v>
      </c>
      <c r="S73" s="306"/>
    </row>
    <row r="74" spans="1:19" s="224" customFormat="1" ht="21" customHeight="1" x14ac:dyDescent="0.2">
      <c r="A74" s="225"/>
      <c r="B74" s="225" t="s">
        <v>964</v>
      </c>
      <c r="C74" s="231"/>
      <c r="D74" s="231">
        <v>1445.66</v>
      </c>
      <c r="E74" s="231">
        <v>1735.2</v>
      </c>
      <c r="F74" s="231">
        <v>1998.52</v>
      </c>
      <c r="G74" s="231">
        <v>422.78</v>
      </c>
      <c r="H74" s="231">
        <v>219.38</v>
      </c>
      <c r="I74" s="231">
        <v>393.7</v>
      </c>
      <c r="J74" s="231">
        <v>114.94</v>
      </c>
      <c r="K74" s="231">
        <v>119.2</v>
      </c>
      <c r="L74" s="231">
        <v>602.22</v>
      </c>
      <c r="M74" s="231">
        <v>439.28</v>
      </c>
      <c r="N74" s="231">
        <v>820.15</v>
      </c>
      <c r="O74" s="231">
        <v>1699.58</v>
      </c>
      <c r="P74" s="231">
        <v>66.650000000000006</v>
      </c>
      <c r="Q74" s="231">
        <v>698.55</v>
      </c>
      <c r="R74" s="231">
        <v>10775.81</v>
      </c>
      <c r="S74" s="306"/>
    </row>
    <row r="75" spans="1:19" s="224" customFormat="1" ht="21" customHeight="1" x14ac:dyDescent="0.2">
      <c r="A75" s="225"/>
      <c r="B75" s="225" t="s">
        <v>917</v>
      </c>
      <c r="C75" s="231"/>
      <c r="D75" s="231">
        <v>20.95</v>
      </c>
      <c r="E75" s="231">
        <v>27.11</v>
      </c>
      <c r="F75" s="231">
        <v>29.83</v>
      </c>
      <c r="G75" s="231">
        <v>6.41</v>
      </c>
      <c r="H75" s="231">
        <v>3.85</v>
      </c>
      <c r="I75" s="231">
        <v>13.12</v>
      </c>
      <c r="J75" s="231">
        <v>6.05</v>
      </c>
      <c r="K75" s="231">
        <v>2.59</v>
      </c>
      <c r="L75" s="231">
        <v>9.26</v>
      </c>
      <c r="M75" s="231">
        <v>6.97</v>
      </c>
      <c r="N75" s="231">
        <v>14.14</v>
      </c>
      <c r="O75" s="231">
        <v>27.41</v>
      </c>
      <c r="P75" s="231">
        <v>1.96</v>
      </c>
      <c r="Q75" s="231">
        <v>13.18</v>
      </c>
      <c r="R75" s="231">
        <v>156.16999999999999</v>
      </c>
    </row>
    <row r="76" spans="1:19" s="224" customFormat="1" ht="21" customHeight="1" thickBot="1" x14ac:dyDescent="0.25">
      <c r="A76" s="225"/>
      <c r="B76" s="409" t="s">
        <v>965</v>
      </c>
      <c r="C76" s="232"/>
      <c r="D76" s="232">
        <v>69</v>
      </c>
      <c r="E76" s="232">
        <v>64</v>
      </c>
      <c r="F76" s="232">
        <v>67</v>
      </c>
      <c r="G76" s="232">
        <v>66</v>
      </c>
      <c r="H76" s="232">
        <v>57</v>
      </c>
      <c r="I76" s="232">
        <v>30</v>
      </c>
      <c r="J76" s="232">
        <v>19</v>
      </c>
      <c r="K76" s="232">
        <v>46</v>
      </c>
      <c r="L76" s="232">
        <v>65</v>
      </c>
      <c r="M76" s="232">
        <v>63</v>
      </c>
      <c r="N76" s="232">
        <v>58</v>
      </c>
      <c r="O76" s="232">
        <v>62</v>
      </c>
      <c r="P76" s="232">
        <v>34</v>
      </c>
      <c r="Q76" s="232">
        <v>53</v>
      </c>
      <c r="R76" s="232">
        <v>69</v>
      </c>
    </row>
    <row r="77" spans="1:19" s="224" customFormat="1" ht="25.5" customHeight="1" thickTop="1" x14ac:dyDescent="0.2">
      <c r="A77" s="375"/>
      <c r="B77" s="324" t="s">
        <v>328</v>
      </c>
      <c r="C77" s="376"/>
      <c r="D77" s="376"/>
      <c r="E77" s="376"/>
      <c r="F77" s="376"/>
      <c r="G77" s="376"/>
      <c r="H77" s="376"/>
      <c r="I77" s="376"/>
      <c r="J77" s="376"/>
      <c r="K77" s="376"/>
      <c r="L77" s="376"/>
      <c r="M77" s="376"/>
      <c r="N77" s="376"/>
      <c r="O77" s="376"/>
      <c r="P77" s="376"/>
      <c r="Q77" s="376"/>
      <c r="R77" s="376"/>
    </row>
    <row r="78" spans="1:19" s="224" customFormat="1" ht="20.100000000000001" customHeight="1" x14ac:dyDescent="0.2">
      <c r="A78" s="54" t="s">
        <v>329</v>
      </c>
      <c r="B78" s="55" t="s">
        <v>330</v>
      </c>
      <c r="C78" s="378" t="s">
        <v>127</v>
      </c>
      <c r="D78" s="230">
        <v>132</v>
      </c>
      <c r="E78" s="230">
        <v>5</v>
      </c>
      <c r="F78" s="230">
        <v>110</v>
      </c>
      <c r="G78" s="230">
        <v>9</v>
      </c>
      <c r="H78" s="230">
        <v>42</v>
      </c>
      <c r="I78" s="230">
        <v>21</v>
      </c>
      <c r="J78" s="230">
        <v>6</v>
      </c>
      <c r="K78" s="230">
        <v>34</v>
      </c>
      <c r="L78" s="230">
        <v>27</v>
      </c>
      <c r="M78" s="230">
        <v>14</v>
      </c>
      <c r="N78" s="230">
        <v>44</v>
      </c>
      <c r="O78" s="230">
        <v>115</v>
      </c>
      <c r="P78" s="230">
        <v>5</v>
      </c>
      <c r="Q78" s="230">
        <v>91</v>
      </c>
      <c r="R78" s="230">
        <v>655</v>
      </c>
    </row>
    <row r="79" spans="1:19" ht="24.75" customHeight="1" x14ac:dyDescent="0.2">
      <c r="A79" s="725" t="s">
        <v>966</v>
      </c>
      <c r="B79" s="725"/>
      <c r="C79" s="725"/>
      <c r="D79" s="677"/>
      <c r="E79" s="677"/>
      <c r="F79" s="677"/>
      <c r="G79" s="677"/>
      <c r="H79" s="677"/>
      <c r="I79" s="677"/>
      <c r="J79" s="413"/>
      <c r="K79" s="413"/>
      <c r="L79" s="413"/>
      <c r="M79" s="413"/>
      <c r="N79" s="413"/>
      <c r="O79" s="413"/>
      <c r="P79" s="413"/>
      <c r="Q79" s="413"/>
      <c r="R79" s="677"/>
    </row>
    <row r="80" spans="1:19" x14ac:dyDescent="0.2">
      <c r="A80" s="272"/>
      <c r="B80" s="272"/>
      <c r="C80" s="272"/>
      <c r="D80" s="413"/>
      <c r="E80" s="413"/>
      <c r="F80" s="413"/>
      <c r="G80" s="413"/>
      <c r="H80" s="413"/>
      <c r="I80" s="677"/>
      <c r="J80" s="677"/>
      <c r="K80" s="677"/>
      <c r="L80" s="677"/>
      <c r="M80" s="677"/>
      <c r="N80" s="677"/>
      <c r="O80" s="677"/>
      <c r="P80" s="677"/>
      <c r="Q80" s="677"/>
      <c r="R80" s="677"/>
    </row>
    <row r="81" spans="1:19" ht="24" customHeight="1" x14ac:dyDescent="0.2">
      <c r="A81" s="728" t="s">
        <v>967</v>
      </c>
      <c r="B81" s="728"/>
      <c r="C81" s="728"/>
      <c r="F81" s="549"/>
      <c r="G81" s="549"/>
      <c r="H81" s="549"/>
      <c r="Q81" s="226"/>
    </row>
    <row r="82" spans="1:19" ht="19.5" customHeight="1" x14ac:dyDescent="0.2">
      <c r="A82" s="296" t="s">
        <v>391</v>
      </c>
      <c r="B82" s="272"/>
      <c r="C82" s="272"/>
    </row>
    <row r="83" spans="1:19" x14ac:dyDescent="0.2">
      <c r="D83" s="219"/>
      <c r="E83" s="219"/>
      <c r="F83" s="219"/>
      <c r="G83" s="219"/>
      <c r="H83" s="219"/>
      <c r="I83" s="219"/>
      <c r="J83" s="219"/>
      <c r="K83" s="219"/>
      <c r="L83" s="219"/>
      <c r="M83" s="219"/>
      <c r="N83" s="219"/>
      <c r="O83" s="219"/>
      <c r="P83" s="219"/>
      <c r="Q83" s="219"/>
      <c r="R83" s="219"/>
      <c r="S83" s="219"/>
    </row>
    <row r="84" spans="1:19" x14ac:dyDescent="0.2">
      <c r="D84" s="219"/>
      <c r="E84" s="413"/>
      <c r="F84" s="413"/>
      <c r="G84" s="413"/>
      <c r="H84" s="413"/>
      <c r="I84" s="413"/>
      <c r="J84" s="413"/>
      <c r="K84" s="413"/>
      <c r="L84" s="413"/>
      <c r="M84" s="413"/>
      <c r="N84" s="413"/>
      <c r="O84" s="413"/>
      <c r="P84" s="413"/>
      <c r="Q84" s="413"/>
      <c r="R84" s="413"/>
      <c r="S84" s="413"/>
    </row>
  </sheetData>
  <autoFilter ref="A3:R4" xr:uid="{00000000-0009-0000-0000-000028000000}"/>
  <mergeCells count="21">
    <mergeCell ref="A79:C79"/>
    <mergeCell ref="A81:C81"/>
    <mergeCell ref="Q3:Q4"/>
    <mergeCell ref="R3:R4"/>
    <mergeCell ref="H3:H4"/>
    <mergeCell ref="I3:I4"/>
    <mergeCell ref="K3:K4"/>
    <mergeCell ref="L3:L4"/>
    <mergeCell ref="M3:M4"/>
    <mergeCell ref="N3:N4"/>
    <mergeCell ref="A3:A4"/>
    <mergeCell ref="B3:B4"/>
    <mergeCell ref="D3:D4"/>
    <mergeCell ref="E3:E4"/>
    <mergeCell ref="F3:F4"/>
    <mergeCell ref="G3:G4"/>
    <mergeCell ref="A2:B2"/>
    <mergeCell ref="J3:J4"/>
    <mergeCell ref="O3:O4"/>
    <mergeCell ref="P3:P4"/>
    <mergeCell ref="A1:C1"/>
  </mergeCells>
  <conditionalFormatting sqref="A5:B73 D5:R73">
    <cfRule type="expression" dxfId="16" priority="2">
      <formula>MOD(ROW(),2)=0</formula>
    </cfRule>
  </conditionalFormatting>
  <conditionalFormatting sqref="C5:C73">
    <cfRule type="expression" dxfId="15" priority="1">
      <formula>MOD(ROW(),2)=0</formula>
    </cfRule>
  </conditionalFormatting>
  <hyperlinks>
    <hyperlink ref="A2:B2" location="TOC!A1" display="Return to Table of Contents" xr:uid="{00000000-0004-0000-2800-000000000000}"/>
  </hyperlinks>
  <pageMargins left="0.25" right="0.25" top="0.75" bottom="0.75" header="0.3" footer="0.3"/>
  <pageSetup scale="43" fitToWidth="0" orientation="portrait" horizontalDpi="1200" verticalDpi="1200" r:id="rId1"/>
  <headerFooter>
    <oddHeader>&amp;L&amp;9 2022-23 &amp;"Arial,Italic"Survey of Dental Education&amp;"Arial,Regular"
Report 1 - Academic Programs, Enrollment, and Graduates</oddHeader>
  </headerFooter>
  <colBreaks count="1" manualBreakCount="1">
    <brk id="13" max="78"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70C0"/>
    <pageSetUpPr fitToPage="1"/>
  </sheetPr>
  <dimension ref="A1:S100"/>
  <sheetViews>
    <sheetView zoomScaleNormal="100" workbookViewId="0">
      <pane xSplit="4" ySplit="4" topLeftCell="E5" activePane="bottomRight" state="frozen"/>
      <selection pane="topRight" activeCell="A2" sqref="A2:C2"/>
      <selection pane="bottomLeft" activeCell="A2" sqref="A2:C2"/>
      <selection pane="bottomRight" sqref="A1:D1"/>
    </sheetView>
  </sheetViews>
  <sheetFormatPr defaultColWidth="9.140625" defaultRowHeight="12.75" x14ac:dyDescent="0.2"/>
  <cols>
    <col min="1" max="1" width="9.85546875" style="1" customWidth="1"/>
    <col min="2" max="2" width="57.5703125" style="1" customWidth="1"/>
    <col min="3" max="3" width="20.5703125" style="1" customWidth="1"/>
    <col min="4" max="4" width="29" style="1" customWidth="1"/>
    <col min="5" max="5" width="13.85546875" style="1" customWidth="1"/>
    <col min="6" max="6" width="13" style="1" customWidth="1"/>
    <col min="7" max="7" width="13.140625" style="1" customWidth="1"/>
    <col min="8" max="8" width="12.5703125" style="1" customWidth="1"/>
    <col min="9" max="9" width="13" style="1" customWidth="1"/>
    <col min="10" max="12" width="12.85546875" style="1" customWidth="1"/>
    <col min="13" max="13" width="13.140625" style="1" customWidth="1"/>
    <col min="14" max="14" width="12.85546875" style="1" customWidth="1"/>
    <col min="15" max="16" width="13.42578125" style="1" customWidth="1"/>
    <col min="17" max="18" width="13.140625" style="1" customWidth="1"/>
    <col min="19" max="19" width="15.5703125" style="1" customWidth="1"/>
    <col min="20" max="16384" width="9.140625" style="1"/>
  </cols>
  <sheetData>
    <row r="1" spans="1:19" ht="16.149999999999999" customHeight="1" x14ac:dyDescent="0.25">
      <c r="A1" s="724" t="s">
        <v>49</v>
      </c>
      <c r="B1" s="724"/>
      <c r="C1" s="724"/>
      <c r="D1" s="724"/>
    </row>
    <row r="2" spans="1:19" ht="23.25" customHeight="1" x14ac:dyDescent="0.2">
      <c r="A2" s="723" t="s">
        <v>55</v>
      </c>
      <c r="B2" s="723"/>
      <c r="C2" s="556"/>
    </row>
    <row r="3" spans="1:19" s="135" customFormat="1" ht="30" customHeight="1" x14ac:dyDescent="0.25">
      <c r="A3" s="743" t="s">
        <v>526</v>
      </c>
      <c r="B3" s="744" t="s">
        <v>406</v>
      </c>
      <c r="C3" s="62"/>
      <c r="D3" s="62"/>
      <c r="E3" s="795" t="s">
        <v>950</v>
      </c>
      <c r="F3" s="795" t="s">
        <v>951</v>
      </c>
      <c r="G3" s="795" t="s">
        <v>952</v>
      </c>
      <c r="H3" s="795" t="s">
        <v>953</v>
      </c>
      <c r="I3" s="795" t="s">
        <v>954</v>
      </c>
      <c r="J3" s="795" t="s">
        <v>955</v>
      </c>
      <c r="K3" s="795" t="s">
        <v>956</v>
      </c>
      <c r="L3" s="795" t="s">
        <v>957</v>
      </c>
      <c r="M3" s="795" t="s">
        <v>958</v>
      </c>
      <c r="N3" s="795" t="s">
        <v>959</v>
      </c>
      <c r="O3" s="795" t="s">
        <v>960</v>
      </c>
      <c r="P3" s="795" t="s">
        <v>961</v>
      </c>
      <c r="Q3" s="795" t="s">
        <v>932</v>
      </c>
      <c r="R3" s="795" t="s">
        <v>962</v>
      </c>
      <c r="S3" s="795" t="s">
        <v>968</v>
      </c>
    </row>
    <row r="4" spans="1:19" s="135" customFormat="1" ht="47.25" customHeight="1" x14ac:dyDescent="0.25">
      <c r="A4" s="743"/>
      <c r="B4" s="744"/>
      <c r="C4" s="62" t="s">
        <v>119</v>
      </c>
      <c r="D4" s="62" t="s">
        <v>969</v>
      </c>
      <c r="E4" s="795"/>
      <c r="F4" s="795"/>
      <c r="G4" s="795"/>
      <c r="H4" s="795"/>
      <c r="I4" s="795"/>
      <c r="J4" s="795"/>
      <c r="K4" s="795"/>
      <c r="L4" s="795"/>
      <c r="M4" s="795"/>
      <c r="N4" s="795"/>
      <c r="O4" s="795"/>
      <c r="P4" s="795"/>
      <c r="Q4" s="795"/>
      <c r="R4" s="795"/>
      <c r="S4" s="795"/>
    </row>
    <row r="5" spans="1:19" ht="19.5" customHeight="1" x14ac:dyDescent="0.2">
      <c r="A5" s="469" t="s">
        <v>120</v>
      </c>
      <c r="B5" s="470" t="s">
        <v>407</v>
      </c>
      <c r="C5" s="586" t="s">
        <v>127</v>
      </c>
      <c r="D5" s="470" t="s">
        <v>970</v>
      </c>
      <c r="E5" s="550">
        <v>0</v>
      </c>
      <c r="F5" s="550">
        <v>0</v>
      </c>
      <c r="G5" s="550">
        <v>0</v>
      </c>
      <c r="H5" s="475">
        <v>0</v>
      </c>
      <c r="I5" s="551">
        <v>0</v>
      </c>
      <c r="J5" s="551">
        <v>0</v>
      </c>
      <c r="K5" s="551">
        <v>0</v>
      </c>
      <c r="L5" s="551">
        <v>0</v>
      </c>
      <c r="M5" s="551">
        <v>0</v>
      </c>
      <c r="N5" s="551">
        <v>0</v>
      </c>
      <c r="O5" s="551">
        <v>0</v>
      </c>
      <c r="P5" s="551">
        <v>0</v>
      </c>
      <c r="Q5" s="551">
        <v>0</v>
      </c>
      <c r="R5" s="551">
        <v>0</v>
      </c>
      <c r="S5" s="551">
        <v>0</v>
      </c>
    </row>
    <row r="6" spans="1:19" ht="20.100000000000001" customHeight="1" x14ac:dyDescent="0.2">
      <c r="A6" s="469" t="s">
        <v>128</v>
      </c>
      <c r="B6" s="470" t="s">
        <v>408</v>
      </c>
      <c r="C6" s="586" t="s">
        <v>132</v>
      </c>
      <c r="D6" s="470" t="s">
        <v>971</v>
      </c>
      <c r="E6" s="550">
        <v>2</v>
      </c>
      <c r="F6" s="550">
        <v>0</v>
      </c>
      <c r="G6" s="550">
        <v>0</v>
      </c>
      <c r="H6" s="475">
        <v>0</v>
      </c>
      <c r="I6" s="551">
        <v>0</v>
      </c>
      <c r="J6" s="551">
        <v>0</v>
      </c>
      <c r="K6" s="551">
        <v>0</v>
      </c>
      <c r="L6" s="551">
        <v>0</v>
      </c>
      <c r="M6" s="551">
        <v>0</v>
      </c>
      <c r="N6" s="551">
        <v>0</v>
      </c>
      <c r="O6" s="551">
        <v>0</v>
      </c>
      <c r="P6" s="551">
        <v>0</v>
      </c>
      <c r="Q6" s="551">
        <v>0</v>
      </c>
      <c r="R6" s="551">
        <v>0</v>
      </c>
      <c r="S6" s="551">
        <v>2</v>
      </c>
    </row>
    <row r="7" spans="1:19" ht="20.100000000000001" customHeight="1" x14ac:dyDescent="0.2">
      <c r="A7" s="469" t="s">
        <v>128</v>
      </c>
      <c r="B7" s="470" t="s">
        <v>409</v>
      </c>
      <c r="C7" s="586" t="s">
        <v>132</v>
      </c>
      <c r="D7" s="470" t="s">
        <v>970</v>
      </c>
      <c r="E7" s="550">
        <v>0</v>
      </c>
      <c r="F7" s="550">
        <v>0</v>
      </c>
      <c r="G7" s="550">
        <v>0</v>
      </c>
      <c r="H7" s="475">
        <v>0</v>
      </c>
      <c r="I7" s="551">
        <v>0</v>
      </c>
      <c r="J7" s="551">
        <v>0</v>
      </c>
      <c r="K7" s="551">
        <v>0</v>
      </c>
      <c r="L7" s="551">
        <v>0</v>
      </c>
      <c r="M7" s="551">
        <v>0</v>
      </c>
      <c r="N7" s="551">
        <v>0</v>
      </c>
      <c r="O7" s="551">
        <v>0</v>
      </c>
      <c r="P7" s="551">
        <v>0</v>
      </c>
      <c r="Q7" s="551">
        <v>0</v>
      </c>
      <c r="R7" s="551">
        <v>0</v>
      </c>
      <c r="S7" s="551">
        <v>0</v>
      </c>
    </row>
    <row r="8" spans="1:19" ht="20.100000000000001" customHeight="1" x14ac:dyDescent="0.2">
      <c r="A8" s="469" t="s">
        <v>136</v>
      </c>
      <c r="B8" s="470" t="s">
        <v>513</v>
      </c>
      <c r="C8" s="586" t="s">
        <v>141</v>
      </c>
      <c r="D8" s="470" t="s">
        <v>971</v>
      </c>
      <c r="E8" s="550">
        <v>0</v>
      </c>
      <c r="F8" s="550">
        <v>0</v>
      </c>
      <c r="G8" s="550">
        <v>0</v>
      </c>
      <c r="H8" s="475">
        <v>0</v>
      </c>
      <c r="I8" s="551">
        <v>0</v>
      </c>
      <c r="J8" s="551">
        <v>0</v>
      </c>
      <c r="K8" s="551">
        <v>0</v>
      </c>
      <c r="L8" s="551">
        <v>0</v>
      </c>
      <c r="M8" s="551">
        <v>0</v>
      </c>
      <c r="N8" s="551">
        <v>0</v>
      </c>
      <c r="O8" s="551">
        <v>0</v>
      </c>
      <c r="P8" s="551">
        <v>0</v>
      </c>
      <c r="Q8" s="551">
        <v>0</v>
      </c>
      <c r="R8" s="551">
        <v>0</v>
      </c>
      <c r="S8" s="551">
        <v>0</v>
      </c>
    </row>
    <row r="9" spans="1:19" ht="20.100000000000001" customHeight="1" x14ac:dyDescent="0.2">
      <c r="A9" s="469" t="s">
        <v>136</v>
      </c>
      <c r="B9" s="470" t="s">
        <v>411</v>
      </c>
      <c r="C9" s="586" t="s">
        <v>132</v>
      </c>
      <c r="D9" s="470" t="s">
        <v>971</v>
      </c>
      <c r="E9" s="550">
        <v>1</v>
      </c>
      <c r="F9" s="550">
        <v>0</v>
      </c>
      <c r="G9" s="550">
        <v>0</v>
      </c>
      <c r="H9" s="475">
        <v>0</v>
      </c>
      <c r="I9" s="551">
        <v>0</v>
      </c>
      <c r="J9" s="551">
        <v>0</v>
      </c>
      <c r="K9" s="551">
        <v>0</v>
      </c>
      <c r="L9" s="551">
        <v>0</v>
      </c>
      <c r="M9" s="551">
        <v>0</v>
      </c>
      <c r="N9" s="551">
        <v>0</v>
      </c>
      <c r="O9" s="551">
        <v>0</v>
      </c>
      <c r="P9" s="551">
        <v>0</v>
      </c>
      <c r="Q9" s="551">
        <v>0</v>
      </c>
      <c r="R9" s="551">
        <v>0</v>
      </c>
      <c r="S9" s="551">
        <v>1</v>
      </c>
    </row>
    <row r="10" spans="1:19" ht="20.100000000000001" customHeight="1" x14ac:dyDescent="0.2">
      <c r="A10" s="469" t="s">
        <v>136</v>
      </c>
      <c r="B10" s="470" t="s">
        <v>412</v>
      </c>
      <c r="C10" s="586" t="s">
        <v>127</v>
      </c>
      <c r="D10" s="470" t="s">
        <v>971</v>
      </c>
      <c r="E10" s="550">
        <v>0</v>
      </c>
      <c r="F10" s="550">
        <v>0</v>
      </c>
      <c r="G10" s="550">
        <v>0</v>
      </c>
      <c r="H10" s="475">
        <v>0</v>
      </c>
      <c r="I10" s="551">
        <v>0</v>
      </c>
      <c r="J10" s="551">
        <v>0</v>
      </c>
      <c r="K10" s="551">
        <v>0</v>
      </c>
      <c r="L10" s="551">
        <v>0</v>
      </c>
      <c r="M10" s="551">
        <v>0</v>
      </c>
      <c r="N10" s="551">
        <v>0</v>
      </c>
      <c r="O10" s="551">
        <v>0</v>
      </c>
      <c r="P10" s="551">
        <v>0</v>
      </c>
      <c r="Q10" s="551">
        <v>0</v>
      </c>
      <c r="R10" s="551">
        <v>0</v>
      </c>
      <c r="S10" s="551">
        <v>0</v>
      </c>
    </row>
    <row r="11" spans="1:19" ht="20.100000000000001" customHeight="1" x14ac:dyDescent="0.2">
      <c r="A11" s="469" t="s">
        <v>136</v>
      </c>
      <c r="B11" s="552" t="s">
        <v>413</v>
      </c>
      <c r="C11" s="586" t="s">
        <v>127</v>
      </c>
      <c r="D11" s="552" t="s">
        <v>970</v>
      </c>
      <c r="E11" s="550">
        <v>0</v>
      </c>
      <c r="F11" s="550">
        <v>0</v>
      </c>
      <c r="G11" s="550">
        <v>0</v>
      </c>
      <c r="H11" s="475">
        <v>0</v>
      </c>
      <c r="I11" s="551">
        <v>0</v>
      </c>
      <c r="J11" s="551">
        <v>0</v>
      </c>
      <c r="K11" s="551">
        <v>0</v>
      </c>
      <c r="L11" s="551">
        <v>0</v>
      </c>
      <c r="M11" s="551">
        <v>0</v>
      </c>
      <c r="N11" s="551">
        <v>0</v>
      </c>
      <c r="O11" s="551">
        <v>0</v>
      </c>
      <c r="P11" s="551">
        <v>0</v>
      </c>
      <c r="Q11" s="551">
        <v>0</v>
      </c>
      <c r="R11" s="551">
        <v>0</v>
      </c>
      <c r="S11" s="551">
        <v>0</v>
      </c>
    </row>
    <row r="12" spans="1:19" ht="20.100000000000001" customHeight="1" x14ac:dyDescent="0.2">
      <c r="A12" s="469" t="s">
        <v>136</v>
      </c>
      <c r="B12" s="470" t="s">
        <v>414</v>
      </c>
      <c r="C12" s="586" t="s">
        <v>132</v>
      </c>
      <c r="D12" s="470" t="s">
        <v>971</v>
      </c>
      <c r="E12" s="550">
        <v>0</v>
      </c>
      <c r="F12" s="550">
        <v>0</v>
      </c>
      <c r="G12" s="550">
        <v>0</v>
      </c>
      <c r="H12" s="475">
        <v>0</v>
      </c>
      <c r="I12" s="551">
        <v>0</v>
      </c>
      <c r="J12" s="551">
        <v>0</v>
      </c>
      <c r="K12" s="551">
        <v>0</v>
      </c>
      <c r="L12" s="551">
        <v>0</v>
      </c>
      <c r="M12" s="551">
        <v>0</v>
      </c>
      <c r="N12" s="551">
        <v>0</v>
      </c>
      <c r="O12" s="551">
        <v>0</v>
      </c>
      <c r="P12" s="551">
        <v>0</v>
      </c>
      <c r="Q12" s="551">
        <v>0</v>
      </c>
      <c r="R12" s="551">
        <v>0</v>
      </c>
      <c r="S12" s="551">
        <v>0</v>
      </c>
    </row>
    <row r="13" spans="1:19" ht="20.100000000000001" customHeight="1" x14ac:dyDescent="0.2">
      <c r="A13" s="469" t="s">
        <v>136</v>
      </c>
      <c r="B13" s="470" t="s">
        <v>415</v>
      </c>
      <c r="C13" s="586" t="s">
        <v>132</v>
      </c>
      <c r="D13" s="470" t="s">
        <v>970</v>
      </c>
      <c r="E13" s="550">
        <v>0</v>
      </c>
      <c r="F13" s="550">
        <v>0</v>
      </c>
      <c r="G13" s="550">
        <v>0</v>
      </c>
      <c r="H13" s="475">
        <v>0</v>
      </c>
      <c r="I13" s="551">
        <v>0</v>
      </c>
      <c r="J13" s="551">
        <v>0</v>
      </c>
      <c r="K13" s="551">
        <v>0</v>
      </c>
      <c r="L13" s="551">
        <v>0</v>
      </c>
      <c r="M13" s="551">
        <v>0</v>
      </c>
      <c r="N13" s="551">
        <v>0</v>
      </c>
      <c r="O13" s="551">
        <v>0</v>
      </c>
      <c r="P13" s="551">
        <v>0</v>
      </c>
      <c r="Q13" s="551">
        <v>0</v>
      </c>
      <c r="R13" s="551">
        <v>0</v>
      </c>
      <c r="S13" s="551">
        <v>0</v>
      </c>
    </row>
    <row r="14" spans="1:19" ht="20.100000000000001" customHeight="1" x14ac:dyDescent="0.2">
      <c r="A14" s="469" t="s">
        <v>136</v>
      </c>
      <c r="B14" s="470" t="s">
        <v>416</v>
      </c>
      <c r="C14" s="586" t="s">
        <v>132</v>
      </c>
      <c r="D14" s="470" t="s">
        <v>971</v>
      </c>
      <c r="E14" s="550">
        <v>0</v>
      </c>
      <c r="F14" s="550">
        <v>0</v>
      </c>
      <c r="G14" s="550">
        <v>0</v>
      </c>
      <c r="H14" s="475">
        <v>0</v>
      </c>
      <c r="I14" s="551">
        <v>0</v>
      </c>
      <c r="J14" s="551">
        <v>0</v>
      </c>
      <c r="K14" s="551">
        <v>0</v>
      </c>
      <c r="L14" s="551">
        <v>0</v>
      </c>
      <c r="M14" s="551">
        <v>0</v>
      </c>
      <c r="N14" s="551">
        <v>0</v>
      </c>
      <c r="O14" s="551">
        <v>0</v>
      </c>
      <c r="P14" s="551">
        <v>0</v>
      </c>
      <c r="Q14" s="551">
        <v>0</v>
      </c>
      <c r="R14" s="551">
        <v>0</v>
      </c>
      <c r="S14" s="551">
        <v>0</v>
      </c>
    </row>
    <row r="15" spans="1:19" ht="20.100000000000001" customHeight="1" x14ac:dyDescent="0.2">
      <c r="A15" s="469" t="s">
        <v>158</v>
      </c>
      <c r="B15" s="470" t="s">
        <v>417</v>
      </c>
      <c r="C15" s="586" t="s">
        <v>127</v>
      </c>
      <c r="D15" s="470" t="s">
        <v>971</v>
      </c>
      <c r="E15" s="550">
        <v>0</v>
      </c>
      <c r="F15" s="550">
        <v>0</v>
      </c>
      <c r="G15" s="550">
        <v>0</v>
      </c>
      <c r="H15" s="475">
        <v>0</v>
      </c>
      <c r="I15" s="551">
        <v>0</v>
      </c>
      <c r="J15" s="551">
        <v>0</v>
      </c>
      <c r="K15" s="551">
        <v>0</v>
      </c>
      <c r="L15" s="551">
        <v>0</v>
      </c>
      <c r="M15" s="551">
        <v>0</v>
      </c>
      <c r="N15" s="551">
        <v>0</v>
      </c>
      <c r="O15" s="551">
        <v>0</v>
      </c>
      <c r="P15" s="551">
        <v>3</v>
      </c>
      <c r="Q15" s="551">
        <v>0</v>
      </c>
      <c r="R15" s="551">
        <v>0</v>
      </c>
      <c r="S15" s="551">
        <v>3</v>
      </c>
    </row>
    <row r="16" spans="1:19" ht="20.100000000000001" customHeight="1" x14ac:dyDescent="0.2">
      <c r="A16" s="469" t="s">
        <v>162</v>
      </c>
      <c r="B16" s="470" t="s">
        <v>418</v>
      </c>
      <c r="C16" s="586" t="s">
        <v>127</v>
      </c>
      <c r="D16" s="470" t="s">
        <v>971</v>
      </c>
      <c r="E16" s="550">
        <v>4</v>
      </c>
      <c r="F16" s="550">
        <v>0</v>
      </c>
      <c r="G16" s="550">
        <v>0</v>
      </c>
      <c r="H16" s="475">
        <v>0</v>
      </c>
      <c r="I16" s="551">
        <v>0</v>
      </c>
      <c r="J16" s="551">
        <v>0</v>
      </c>
      <c r="K16" s="551">
        <v>0</v>
      </c>
      <c r="L16" s="551">
        <v>0</v>
      </c>
      <c r="M16" s="551">
        <v>0</v>
      </c>
      <c r="N16" s="551">
        <v>0</v>
      </c>
      <c r="O16" s="551">
        <v>0</v>
      </c>
      <c r="P16" s="551">
        <v>0</v>
      </c>
      <c r="Q16" s="551">
        <v>0</v>
      </c>
      <c r="R16" s="551">
        <v>0</v>
      </c>
      <c r="S16" s="551">
        <v>4</v>
      </c>
    </row>
    <row r="17" spans="1:19" ht="20.100000000000001" customHeight="1" x14ac:dyDescent="0.2">
      <c r="A17" s="469" t="s">
        <v>166</v>
      </c>
      <c r="B17" s="470" t="s">
        <v>419</v>
      </c>
      <c r="C17" s="586" t="s">
        <v>132</v>
      </c>
      <c r="D17" s="470" t="s">
        <v>970</v>
      </c>
      <c r="E17" s="550">
        <v>0</v>
      </c>
      <c r="F17" s="550">
        <v>0</v>
      </c>
      <c r="G17" s="550">
        <v>0</v>
      </c>
      <c r="H17" s="475">
        <v>0</v>
      </c>
      <c r="I17" s="551">
        <v>0</v>
      </c>
      <c r="J17" s="551">
        <v>0</v>
      </c>
      <c r="K17" s="551">
        <v>0</v>
      </c>
      <c r="L17" s="551">
        <v>0</v>
      </c>
      <c r="M17" s="551">
        <v>0</v>
      </c>
      <c r="N17" s="551">
        <v>0</v>
      </c>
      <c r="O17" s="551">
        <v>0</v>
      </c>
      <c r="P17" s="551">
        <v>0</v>
      </c>
      <c r="Q17" s="551">
        <v>0</v>
      </c>
      <c r="R17" s="551">
        <v>0</v>
      </c>
      <c r="S17" s="551">
        <v>0</v>
      </c>
    </row>
    <row r="18" spans="1:19" ht="20.100000000000001" customHeight="1" x14ac:dyDescent="0.2">
      <c r="A18" s="469" t="s">
        <v>171</v>
      </c>
      <c r="B18" s="470" t="s">
        <v>420</v>
      </c>
      <c r="C18" s="586" t="s">
        <v>127</v>
      </c>
      <c r="D18" s="470" t="s">
        <v>970</v>
      </c>
      <c r="E18" s="550">
        <v>0</v>
      </c>
      <c r="F18" s="550">
        <v>0</v>
      </c>
      <c r="G18" s="550">
        <v>0</v>
      </c>
      <c r="H18" s="475">
        <v>0</v>
      </c>
      <c r="I18" s="551">
        <v>0</v>
      </c>
      <c r="J18" s="551">
        <v>0</v>
      </c>
      <c r="K18" s="551">
        <v>0</v>
      </c>
      <c r="L18" s="551">
        <v>0</v>
      </c>
      <c r="M18" s="551">
        <v>0</v>
      </c>
      <c r="N18" s="551">
        <v>0</v>
      </c>
      <c r="O18" s="551">
        <v>0</v>
      </c>
      <c r="P18" s="551">
        <v>0</v>
      </c>
      <c r="Q18" s="551">
        <v>0</v>
      </c>
      <c r="R18" s="551">
        <v>0</v>
      </c>
      <c r="S18" s="551">
        <v>0</v>
      </c>
    </row>
    <row r="19" spans="1:19" ht="20.100000000000001" customHeight="1" x14ac:dyDescent="0.2">
      <c r="A19" s="469" t="s">
        <v>171</v>
      </c>
      <c r="B19" s="470" t="s">
        <v>421</v>
      </c>
      <c r="C19" s="586" t="s">
        <v>132</v>
      </c>
      <c r="D19" s="470" t="s">
        <v>971</v>
      </c>
      <c r="E19" s="550">
        <v>0</v>
      </c>
      <c r="F19" s="550">
        <v>0</v>
      </c>
      <c r="G19" s="550">
        <v>0</v>
      </c>
      <c r="H19" s="475">
        <v>0</v>
      </c>
      <c r="I19" s="551">
        <v>0</v>
      </c>
      <c r="J19" s="551">
        <v>0</v>
      </c>
      <c r="K19" s="551">
        <v>0</v>
      </c>
      <c r="L19" s="551">
        <v>0</v>
      </c>
      <c r="M19" s="551">
        <v>0</v>
      </c>
      <c r="N19" s="551">
        <v>0</v>
      </c>
      <c r="O19" s="551">
        <v>0</v>
      </c>
      <c r="P19" s="551">
        <v>0</v>
      </c>
      <c r="Q19" s="551">
        <v>0</v>
      </c>
      <c r="R19" s="551">
        <v>0</v>
      </c>
      <c r="S19" s="551">
        <v>0</v>
      </c>
    </row>
    <row r="20" spans="1:19" ht="20.100000000000001" customHeight="1" x14ac:dyDescent="0.2">
      <c r="A20" s="469" t="s">
        <v>171</v>
      </c>
      <c r="B20" s="470" t="s">
        <v>422</v>
      </c>
      <c r="C20" s="586" t="s">
        <v>132</v>
      </c>
      <c r="D20" s="470" t="s">
        <v>971</v>
      </c>
      <c r="E20" s="550">
        <v>0</v>
      </c>
      <c r="F20" s="550">
        <v>0</v>
      </c>
      <c r="G20" s="550">
        <v>0</v>
      </c>
      <c r="H20" s="475">
        <v>0</v>
      </c>
      <c r="I20" s="551">
        <v>0</v>
      </c>
      <c r="J20" s="551">
        <v>0</v>
      </c>
      <c r="K20" s="551">
        <v>0</v>
      </c>
      <c r="L20" s="551">
        <v>0</v>
      </c>
      <c r="M20" s="551">
        <v>0</v>
      </c>
      <c r="N20" s="551">
        <v>2</v>
      </c>
      <c r="O20" s="551">
        <v>0</v>
      </c>
      <c r="P20" s="551">
        <v>0</v>
      </c>
      <c r="Q20" s="551">
        <v>0</v>
      </c>
      <c r="R20" s="551">
        <v>0</v>
      </c>
      <c r="S20" s="551">
        <v>2</v>
      </c>
    </row>
    <row r="21" spans="1:19" ht="20.100000000000001" customHeight="1" x14ac:dyDescent="0.2">
      <c r="A21" s="469" t="s">
        <v>177</v>
      </c>
      <c r="B21" s="470" t="s">
        <v>423</v>
      </c>
      <c r="C21" s="586" t="s">
        <v>127</v>
      </c>
      <c r="D21" s="470" t="s">
        <v>971</v>
      </c>
      <c r="E21" s="550">
        <v>3</v>
      </c>
      <c r="F21" s="550">
        <v>0</v>
      </c>
      <c r="G21" s="550">
        <v>0</v>
      </c>
      <c r="H21" s="475">
        <v>0</v>
      </c>
      <c r="I21" s="551">
        <v>0</v>
      </c>
      <c r="J21" s="551">
        <v>0</v>
      </c>
      <c r="K21" s="551">
        <v>0</v>
      </c>
      <c r="L21" s="551">
        <v>0</v>
      </c>
      <c r="M21" s="551">
        <v>0</v>
      </c>
      <c r="N21" s="551">
        <v>0</v>
      </c>
      <c r="O21" s="551">
        <v>0</v>
      </c>
      <c r="P21" s="551">
        <v>1</v>
      </c>
      <c r="Q21" s="551">
        <v>0</v>
      </c>
      <c r="R21" s="551">
        <v>0</v>
      </c>
      <c r="S21" s="551">
        <v>4</v>
      </c>
    </row>
    <row r="22" spans="1:19" ht="20.100000000000001" customHeight="1" x14ac:dyDescent="0.2">
      <c r="A22" s="469" t="s">
        <v>181</v>
      </c>
      <c r="B22" s="470" t="s">
        <v>424</v>
      </c>
      <c r="C22" s="586" t="s">
        <v>127</v>
      </c>
      <c r="D22" s="470" t="s">
        <v>971</v>
      </c>
      <c r="E22" s="550">
        <v>0</v>
      </c>
      <c r="F22" s="550">
        <v>0</v>
      </c>
      <c r="G22" s="550">
        <v>0</v>
      </c>
      <c r="H22" s="475">
        <v>0</v>
      </c>
      <c r="I22" s="551">
        <v>0</v>
      </c>
      <c r="J22" s="551">
        <v>0</v>
      </c>
      <c r="K22" s="551">
        <v>0</v>
      </c>
      <c r="L22" s="551">
        <v>0</v>
      </c>
      <c r="M22" s="551">
        <v>0</v>
      </c>
      <c r="N22" s="551">
        <v>0</v>
      </c>
      <c r="O22" s="551">
        <v>0</v>
      </c>
      <c r="P22" s="551">
        <v>0</v>
      </c>
      <c r="Q22" s="551">
        <v>0</v>
      </c>
      <c r="R22" s="551">
        <v>0</v>
      </c>
      <c r="S22" s="551">
        <v>0</v>
      </c>
    </row>
    <row r="23" spans="1:19" ht="20.100000000000001" customHeight="1" x14ac:dyDescent="0.2">
      <c r="A23" s="469" t="s">
        <v>181</v>
      </c>
      <c r="B23" s="470" t="s">
        <v>425</v>
      </c>
      <c r="C23" s="586" t="s">
        <v>127</v>
      </c>
      <c r="D23" s="470" t="s">
        <v>971</v>
      </c>
      <c r="E23" s="550">
        <v>0</v>
      </c>
      <c r="F23" s="550">
        <v>0</v>
      </c>
      <c r="G23" s="550">
        <v>0</v>
      </c>
      <c r="H23" s="475">
        <v>0</v>
      </c>
      <c r="I23" s="551">
        <v>0</v>
      </c>
      <c r="J23" s="551">
        <v>0</v>
      </c>
      <c r="K23" s="551">
        <v>0</v>
      </c>
      <c r="L23" s="551">
        <v>0</v>
      </c>
      <c r="M23" s="551">
        <v>0</v>
      </c>
      <c r="N23" s="551">
        <v>0</v>
      </c>
      <c r="O23" s="551">
        <v>0</v>
      </c>
      <c r="P23" s="551">
        <v>0</v>
      </c>
      <c r="Q23" s="551">
        <v>0</v>
      </c>
      <c r="R23" s="551">
        <v>0</v>
      </c>
      <c r="S23" s="551">
        <v>0</v>
      </c>
    </row>
    <row r="24" spans="1:19" ht="20.100000000000001" customHeight="1" x14ac:dyDescent="0.2">
      <c r="A24" s="469" t="s">
        <v>181</v>
      </c>
      <c r="B24" s="470" t="s">
        <v>426</v>
      </c>
      <c r="C24" s="586" t="s">
        <v>132</v>
      </c>
      <c r="D24" s="470" t="s">
        <v>970</v>
      </c>
      <c r="E24" s="550">
        <v>0</v>
      </c>
      <c r="F24" s="550">
        <v>0</v>
      </c>
      <c r="G24" s="550">
        <v>0</v>
      </c>
      <c r="H24" s="475">
        <v>0</v>
      </c>
      <c r="I24" s="551">
        <v>0</v>
      </c>
      <c r="J24" s="551">
        <v>0</v>
      </c>
      <c r="K24" s="551">
        <v>0</v>
      </c>
      <c r="L24" s="551">
        <v>0</v>
      </c>
      <c r="M24" s="551">
        <v>0</v>
      </c>
      <c r="N24" s="551">
        <v>0</v>
      </c>
      <c r="O24" s="551">
        <v>0</v>
      </c>
      <c r="P24" s="551">
        <v>0</v>
      </c>
      <c r="Q24" s="551">
        <v>0</v>
      </c>
      <c r="R24" s="551">
        <v>0</v>
      </c>
      <c r="S24" s="551">
        <v>0</v>
      </c>
    </row>
    <row r="25" spans="1:19" ht="20.100000000000001" customHeight="1" x14ac:dyDescent="0.2">
      <c r="A25" s="469" t="s">
        <v>188</v>
      </c>
      <c r="B25" s="470" t="s">
        <v>427</v>
      </c>
      <c r="C25" s="586" t="s">
        <v>127</v>
      </c>
      <c r="D25" s="470" t="s">
        <v>971</v>
      </c>
      <c r="E25" s="550">
        <v>2</v>
      </c>
      <c r="F25" s="550">
        <v>0</v>
      </c>
      <c r="G25" s="550">
        <v>0</v>
      </c>
      <c r="H25" s="475">
        <v>0</v>
      </c>
      <c r="I25" s="551">
        <v>0</v>
      </c>
      <c r="J25" s="551">
        <v>0</v>
      </c>
      <c r="K25" s="551">
        <v>0</v>
      </c>
      <c r="L25" s="551">
        <v>0</v>
      </c>
      <c r="M25" s="551">
        <v>0</v>
      </c>
      <c r="N25" s="551">
        <v>0</v>
      </c>
      <c r="O25" s="551">
        <v>0</v>
      </c>
      <c r="P25" s="551">
        <v>0</v>
      </c>
      <c r="Q25" s="551">
        <v>0</v>
      </c>
      <c r="R25" s="551">
        <v>0</v>
      </c>
      <c r="S25" s="551">
        <v>2</v>
      </c>
    </row>
    <row r="26" spans="1:19" ht="20.100000000000001" customHeight="1" x14ac:dyDescent="0.2">
      <c r="A26" s="469" t="s">
        <v>192</v>
      </c>
      <c r="B26" s="470" t="s">
        <v>428</v>
      </c>
      <c r="C26" s="586" t="s">
        <v>127</v>
      </c>
      <c r="D26" s="470" t="s">
        <v>970</v>
      </c>
      <c r="E26" s="550">
        <v>0</v>
      </c>
      <c r="F26" s="550">
        <v>0</v>
      </c>
      <c r="G26" s="550">
        <v>0</v>
      </c>
      <c r="H26" s="475">
        <v>0</v>
      </c>
      <c r="I26" s="551">
        <v>0</v>
      </c>
      <c r="J26" s="551">
        <v>0</v>
      </c>
      <c r="K26" s="551">
        <v>0</v>
      </c>
      <c r="L26" s="551">
        <v>0</v>
      </c>
      <c r="M26" s="551">
        <v>0</v>
      </c>
      <c r="N26" s="551">
        <v>0</v>
      </c>
      <c r="O26" s="551">
        <v>0</v>
      </c>
      <c r="P26" s="551">
        <v>0</v>
      </c>
      <c r="Q26" s="551">
        <v>0</v>
      </c>
      <c r="R26" s="551">
        <v>0</v>
      </c>
      <c r="S26" s="551">
        <v>0</v>
      </c>
    </row>
    <row r="27" spans="1:19" ht="20.100000000000001" customHeight="1" x14ac:dyDescent="0.2">
      <c r="A27" s="469" t="s">
        <v>195</v>
      </c>
      <c r="B27" s="470" t="s">
        <v>429</v>
      </c>
      <c r="C27" s="586" t="s">
        <v>127</v>
      </c>
      <c r="D27" s="470" t="s">
        <v>970</v>
      </c>
      <c r="E27" s="550">
        <v>0</v>
      </c>
      <c r="F27" s="550">
        <v>0</v>
      </c>
      <c r="G27" s="550">
        <v>0</v>
      </c>
      <c r="H27" s="475">
        <v>0</v>
      </c>
      <c r="I27" s="551">
        <v>0</v>
      </c>
      <c r="J27" s="551">
        <v>0</v>
      </c>
      <c r="K27" s="551">
        <v>0</v>
      </c>
      <c r="L27" s="551">
        <v>0</v>
      </c>
      <c r="M27" s="551">
        <v>0</v>
      </c>
      <c r="N27" s="551">
        <v>0</v>
      </c>
      <c r="O27" s="551">
        <v>0</v>
      </c>
      <c r="P27" s="551">
        <v>0</v>
      </c>
      <c r="Q27" s="551">
        <v>0</v>
      </c>
      <c r="R27" s="551">
        <v>0</v>
      </c>
      <c r="S27" s="551">
        <v>0</v>
      </c>
    </row>
    <row r="28" spans="1:19" ht="20.100000000000001" customHeight="1" x14ac:dyDescent="0.2">
      <c r="A28" s="469" t="s">
        <v>195</v>
      </c>
      <c r="B28" s="470" t="s">
        <v>430</v>
      </c>
      <c r="C28" s="586" t="s">
        <v>127</v>
      </c>
      <c r="D28" s="470" t="s">
        <v>970</v>
      </c>
      <c r="E28" s="550">
        <v>0</v>
      </c>
      <c r="F28" s="550">
        <v>0</v>
      </c>
      <c r="G28" s="550">
        <v>0</v>
      </c>
      <c r="H28" s="475">
        <v>0</v>
      </c>
      <c r="I28" s="551">
        <v>0</v>
      </c>
      <c r="J28" s="551">
        <v>0</v>
      </c>
      <c r="K28" s="551">
        <v>0</v>
      </c>
      <c r="L28" s="551">
        <v>0</v>
      </c>
      <c r="M28" s="551">
        <v>0</v>
      </c>
      <c r="N28" s="551">
        <v>0</v>
      </c>
      <c r="O28" s="551">
        <v>0</v>
      </c>
      <c r="P28" s="551">
        <v>0</v>
      </c>
      <c r="Q28" s="551">
        <v>0</v>
      </c>
      <c r="R28" s="551">
        <v>0</v>
      </c>
      <c r="S28" s="551">
        <v>0</v>
      </c>
    </row>
    <row r="29" spans="1:19" ht="20.100000000000001" customHeight="1" x14ac:dyDescent="0.2">
      <c r="A29" s="469" t="s">
        <v>200</v>
      </c>
      <c r="B29" s="470" t="s">
        <v>431</v>
      </c>
      <c r="C29" s="586" t="s">
        <v>127</v>
      </c>
      <c r="D29" s="470" t="s">
        <v>970</v>
      </c>
      <c r="E29" s="550">
        <v>0</v>
      </c>
      <c r="F29" s="550">
        <v>0</v>
      </c>
      <c r="G29" s="550">
        <v>0</v>
      </c>
      <c r="H29" s="475">
        <v>0</v>
      </c>
      <c r="I29" s="551">
        <v>0</v>
      </c>
      <c r="J29" s="551">
        <v>0</v>
      </c>
      <c r="K29" s="551">
        <v>0</v>
      </c>
      <c r="L29" s="551">
        <v>0</v>
      </c>
      <c r="M29" s="551">
        <v>0</v>
      </c>
      <c r="N29" s="551">
        <v>0</v>
      </c>
      <c r="O29" s="551">
        <v>0</v>
      </c>
      <c r="P29" s="551">
        <v>0</v>
      </c>
      <c r="Q29" s="551">
        <v>0</v>
      </c>
      <c r="R29" s="551">
        <v>0</v>
      </c>
      <c r="S29" s="551">
        <v>0</v>
      </c>
    </row>
    <row r="30" spans="1:19" ht="20.100000000000001" customHeight="1" x14ac:dyDescent="0.2">
      <c r="A30" s="469" t="s">
        <v>202</v>
      </c>
      <c r="B30" s="470" t="s">
        <v>514</v>
      </c>
      <c r="C30" s="586" t="s">
        <v>132</v>
      </c>
      <c r="D30" s="470" t="s">
        <v>970</v>
      </c>
      <c r="E30" s="550">
        <v>0</v>
      </c>
      <c r="F30" s="550">
        <v>0</v>
      </c>
      <c r="G30" s="550">
        <v>0</v>
      </c>
      <c r="H30" s="475">
        <v>0</v>
      </c>
      <c r="I30" s="551">
        <v>0</v>
      </c>
      <c r="J30" s="551">
        <v>0</v>
      </c>
      <c r="K30" s="551">
        <v>0</v>
      </c>
      <c r="L30" s="551">
        <v>0</v>
      </c>
      <c r="M30" s="551">
        <v>0</v>
      </c>
      <c r="N30" s="551">
        <v>0</v>
      </c>
      <c r="O30" s="551">
        <v>0</v>
      </c>
      <c r="P30" s="551">
        <v>0</v>
      </c>
      <c r="Q30" s="551">
        <v>0</v>
      </c>
      <c r="R30" s="551">
        <v>0</v>
      </c>
      <c r="S30" s="551">
        <v>0</v>
      </c>
    </row>
    <row r="31" spans="1:19" ht="20.100000000000001" customHeight="1" x14ac:dyDescent="0.2">
      <c r="A31" s="469" t="s">
        <v>205</v>
      </c>
      <c r="B31" s="470" t="s">
        <v>433</v>
      </c>
      <c r="C31" s="586" t="s">
        <v>127</v>
      </c>
      <c r="D31" s="470" t="s">
        <v>971</v>
      </c>
      <c r="E31" s="550">
        <v>1</v>
      </c>
      <c r="F31" s="550">
        <v>0</v>
      </c>
      <c r="G31" s="550">
        <v>0</v>
      </c>
      <c r="H31" s="475">
        <v>0</v>
      </c>
      <c r="I31" s="551">
        <v>0</v>
      </c>
      <c r="J31" s="551">
        <v>0</v>
      </c>
      <c r="K31" s="551">
        <v>8</v>
      </c>
      <c r="L31" s="551">
        <v>0</v>
      </c>
      <c r="M31" s="551">
        <v>0</v>
      </c>
      <c r="N31" s="551">
        <v>0</v>
      </c>
      <c r="O31" s="551">
        <v>0</v>
      </c>
      <c r="P31" s="551">
        <v>3</v>
      </c>
      <c r="Q31" s="551">
        <v>0</v>
      </c>
      <c r="R31" s="551">
        <v>0</v>
      </c>
      <c r="S31" s="551">
        <v>12</v>
      </c>
    </row>
    <row r="32" spans="1:19" ht="20.100000000000001" customHeight="1" x14ac:dyDescent="0.2">
      <c r="A32" s="469" t="s">
        <v>209</v>
      </c>
      <c r="B32" s="470" t="s">
        <v>434</v>
      </c>
      <c r="C32" s="586" t="s">
        <v>132</v>
      </c>
      <c r="D32" s="470" t="s">
        <v>971</v>
      </c>
      <c r="E32" s="550">
        <v>0</v>
      </c>
      <c r="F32" s="550">
        <v>0</v>
      </c>
      <c r="G32" s="550">
        <v>0</v>
      </c>
      <c r="H32" s="475">
        <v>0</v>
      </c>
      <c r="I32" s="551">
        <v>0</v>
      </c>
      <c r="J32" s="551">
        <v>0</v>
      </c>
      <c r="K32" s="551">
        <v>0</v>
      </c>
      <c r="L32" s="551">
        <v>0</v>
      </c>
      <c r="M32" s="551">
        <v>0</v>
      </c>
      <c r="N32" s="551">
        <v>0</v>
      </c>
      <c r="O32" s="551">
        <v>0</v>
      </c>
      <c r="P32" s="551">
        <v>2</v>
      </c>
      <c r="Q32" s="551">
        <v>0</v>
      </c>
      <c r="R32" s="551">
        <v>0</v>
      </c>
      <c r="S32" s="551">
        <v>2</v>
      </c>
    </row>
    <row r="33" spans="1:19" ht="20.100000000000001" customHeight="1" x14ac:dyDescent="0.2">
      <c r="A33" s="469" t="s">
        <v>209</v>
      </c>
      <c r="B33" s="470" t="s">
        <v>435</v>
      </c>
      <c r="C33" s="586" t="s">
        <v>132</v>
      </c>
      <c r="D33" s="470" t="s">
        <v>971</v>
      </c>
      <c r="E33" s="550">
        <v>0</v>
      </c>
      <c r="F33" s="550">
        <v>0</v>
      </c>
      <c r="G33" s="550">
        <v>0</v>
      </c>
      <c r="H33" s="475">
        <v>0</v>
      </c>
      <c r="I33" s="551">
        <v>0</v>
      </c>
      <c r="J33" s="551">
        <v>0</v>
      </c>
      <c r="K33" s="551">
        <v>0</v>
      </c>
      <c r="L33" s="551">
        <v>0</v>
      </c>
      <c r="M33" s="551">
        <v>0</v>
      </c>
      <c r="N33" s="551">
        <v>0</v>
      </c>
      <c r="O33" s="551">
        <v>0</v>
      </c>
      <c r="P33" s="551">
        <v>14.5</v>
      </c>
      <c r="Q33" s="551">
        <v>0</v>
      </c>
      <c r="R33" s="551">
        <v>0</v>
      </c>
      <c r="S33" s="551">
        <v>14.5</v>
      </c>
    </row>
    <row r="34" spans="1:19" ht="20.100000000000001" customHeight="1" x14ac:dyDescent="0.2">
      <c r="A34" s="469" t="s">
        <v>209</v>
      </c>
      <c r="B34" s="470" t="s">
        <v>436</v>
      </c>
      <c r="C34" s="586" t="s">
        <v>132</v>
      </c>
      <c r="D34" s="470" t="s">
        <v>970</v>
      </c>
      <c r="E34" s="550">
        <v>0</v>
      </c>
      <c r="F34" s="550">
        <v>0</v>
      </c>
      <c r="G34" s="550">
        <v>0</v>
      </c>
      <c r="H34" s="475">
        <v>0</v>
      </c>
      <c r="I34" s="551">
        <v>0</v>
      </c>
      <c r="J34" s="551">
        <v>0</v>
      </c>
      <c r="K34" s="551">
        <v>0</v>
      </c>
      <c r="L34" s="551">
        <v>0</v>
      </c>
      <c r="M34" s="551">
        <v>0</v>
      </c>
      <c r="N34" s="551">
        <v>0</v>
      </c>
      <c r="O34" s="551">
        <v>0</v>
      </c>
      <c r="P34" s="551">
        <v>0</v>
      </c>
      <c r="Q34" s="551">
        <v>0</v>
      </c>
      <c r="R34" s="551">
        <v>0</v>
      </c>
      <c r="S34" s="551">
        <v>0</v>
      </c>
    </row>
    <row r="35" spans="1:19" ht="20.100000000000001" customHeight="1" x14ac:dyDescent="0.2">
      <c r="A35" s="469" t="s">
        <v>217</v>
      </c>
      <c r="B35" s="470" t="s">
        <v>437</v>
      </c>
      <c r="C35" s="586" t="s">
        <v>132</v>
      </c>
      <c r="D35" s="470" t="s">
        <v>971</v>
      </c>
      <c r="E35" s="550">
        <v>1</v>
      </c>
      <c r="F35" s="550">
        <v>0</v>
      </c>
      <c r="G35" s="550">
        <v>0</v>
      </c>
      <c r="H35" s="475">
        <v>0</v>
      </c>
      <c r="I35" s="551">
        <v>0</v>
      </c>
      <c r="J35" s="551">
        <v>0</v>
      </c>
      <c r="K35" s="551">
        <v>0</v>
      </c>
      <c r="L35" s="551">
        <v>0</v>
      </c>
      <c r="M35" s="551">
        <v>0</v>
      </c>
      <c r="N35" s="551">
        <v>0</v>
      </c>
      <c r="O35" s="551">
        <v>0</v>
      </c>
      <c r="P35" s="551">
        <v>0</v>
      </c>
      <c r="Q35" s="551">
        <v>0</v>
      </c>
      <c r="R35" s="551">
        <v>0</v>
      </c>
      <c r="S35" s="551">
        <v>1</v>
      </c>
    </row>
    <row r="36" spans="1:19" ht="20.100000000000001" customHeight="1" x14ac:dyDescent="0.2">
      <c r="A36" s="469" t="s">
        <v>217</v>
      </c>
      <c r="B36" s="470" t="s">
        <v>438</v>
      </c>
      <c r="C36" s="586" t="s">
        <v>127</v>
      </c>
      <c r="D36" s="470" t="s">
        <v>971</v>
      </c>
      <c r="E36" s="550">
        <v>0.35</v>
      </c>
      <c r="F36" s="550">
        <v>0</v>
      </c>
      <c r="G36" s="550">
        <v>0</v>
      </c>
      <c r="H36" s="475">
        <v>0</v>
      </c>
      <c r="I36" s="551">
        <v>0</v>
      </c>
      <c r="J36" s="551">
        <v>0</v>
      </c>
      <c r="K36" s="551">
        <v>0</v>
      </c>
      <c r="L36" s="551">
        <v>0</v>
      </c>
      <c r="M36" s="551">
        <v>0</v>
      </c>
      <c r="N36" s="551">
        <v>0</v>
      </c>
      <c r="O36" s="551">
        <v>0</v>
      </c>
      <c r="P36" s="551">
        <v>0</v>
      </c>
      <c r="Q36" s="551">
        <v>0</v>
      </c>
      <c r="R36" s="551">
        <v>0</v>
      </c>
      <c r="S36" s="551">
        <v>0.35</v>
      </c>
    </row>
    <row r="37" spans="1:19" ht="20.100000000000001" customHeight="1" x14ac:dyDescent="0.2">
      <c r="A37" s="469" t="s">
        <v>223</v>
      </c>
      <c r="B37" s="470" t="s">
        <v>439</v>
      </c>
      <c r="C37" s="586" t="s">
        <v>127</v>
      </c>
      <c r="D37" s="470" t="s">
        <v>971</v>
      </c>
      <c r="E37" s="550">
        <v>1</v>
      </c>
      <c r="F37" s="550">
        <v>0</v>
      </c>
      <c r="G37" s="550">
        <v>0</v>
      </c>
      <c r="H37" s="475">
        <v>0</v>
      </c>
      <c r="I37" s="551">
        <v>0</v>
      </c>
      <c r="J37" s="551">
        <v>0</v>
      </c>
      <c r="K37" s="551">
        <v>0</v>
      </c>
      <c r="L37" s="551">
        <v>0</v>
      </c>
      <c r="M37" s="551">
        <v>0</v>
      </c>
      <c r="N37" s="551">
        <v>0</v>
      </c>
      <c r="O37" s="551">
        <v>0</v>
      </c>
      <c r="P37" s="551">
        <v>11</v>
      </c>
      <c r="Q37" s="551">
        <v>0</v>
      </c>
      <c r="R37" s="551">
        <v>0</v>
      </c>
      <c r="S37" s="551">
        <v>12</v>
      </c>
    </row>
    <row r="38" spans="1:19" ht="20.100000000000001" customHeight="1" x14ac:dyDescent="0.2">
      <c r="A38" s="469" t="s">
        <v>227</v>
      </c>
      <c r="B38" s="470" t="s">
        <v>440</v>
      </c>
      <c r="C38" s="586" t="s">
        <v>127</v>
      </c>
      <c r="D38" s="470" t="s">
        <v>970</v>
      </c>
      <c r="E38" s="550">
        <v>0</v>
      </c>
      <c r="F38" s="550">
        <v>0</v>
      </c>
      <c r="G38" s="550">
        <v>0</v>
      </c>
      <c r="H38" s="475">
        <v>0</v>
      </c>
      <c r="I38" s="551">
        <v>0</v>
      </c>
      <c r="J38" s="551">
        <v>0</v>
      </c>
      <c r="K38" s="551">
        <v>0</v>
      </c>
      <c r="L38" s="551">
        <v>0</v>
      </c>
      <c r="M38" s="551">
        <v>0</v>
      </c>
      <c r="N38" s="551">
        <v>0</v>
      </c>
      <c r="O38" s="551">
        <v>0</v>
      </c>
      <c r="P38" s="551">
        <v>0</v>
      </c>
      <c r="Q38" s="551">
        <v>0</v>
      </c>
      <c r="R38" s="551">
        <v>0</v>
      </c>
      <c r="S38" s="551">
        <v>0</v>
      </c>
    </row>
    <row r="39" spans="1:19" ht="20.100000000000001" customHeight="1" x14ac:dyDescent="0.2">
      <c r="A39" s="469" t="s">
        <v>230</v>
      </c>
      <c r="B39" s="470" t="s">
        <v>441</v>
      </c>
      <c r="C39" s="586" t="s">
        <v>127</v>
      </c>
      <c r="D39" s="470" t="s">
        <v>970</v>
      </c>
      <c r="E39" s="550">
        <v>0</v>
      </c>
      <c r="F39" s="550">
        <v>0</v>
      </c>
      <c r="G39" s="550">
        <v>0</v>
      </c>
      <c r="H39" s="475">
        <v>0</v>
      </c>
      <c r="I39" s="551">
        <v>0</v>
      </c>
      <c r="J39" s="551">
        <v>0</v>
      </c>
      <c r="K39" s="551">
        <v>0</v>
      </c>
      <c r="L39" s="551">
        <v>0</v>
      </c>
      <c r="M39" s="551">
        <v>0</v>
      </c>
      <c r="N39" s="551">
        <v>0</v>
      </c>
      <c r="O39" s="551">
        <v>0</v>
      </c>
      <c r="P39" s="551">
        <v>0</v>
      </c>
      <c r="Q39" s="551">
        <v>0</v>
      </c>
      <c r="R39" s="551">
        <v>0</v>
      </c>
      <c r="S39" s="551">
        <v>0</v>
      </c>
    </row>
    <row r="40" spans="1:19" ht="20.100000000000001" customHeight="1" x14ac:dyDescent="0.2">
      <c r="A40" s="469" t="s">
        <v>230</v>
      </c>
      <c r="B40" s="470" t="s">
        <v>515</v>
      </c>
      <c r="C40" s="586" t="s">
        <v>132</v>
      </c>
      <c r="D40" s="470" t="s">
        <v>970</v>
      </c>
      <c r="E40" s="550">
        <v>0</v>
      </c>
      <c r="F40" s="550">
        <v>0</v>
      </c>
      <c r="G40" s="550">
        <v>0</v>
      </c>
      <c r="H40" s="475">
        <v>0</v>
      </c>
      <c r="I40" s="551">
        <v>0</v>
      </c>
      <c r="J40" s="551">
        <v>0</v>
      </c>
      <c r="K40" s="551">
        <v>0</v>
      </c>
      <c r="L40" s="551">
        <v>0</v>
      </c>
      <c r="M40" s="551">
        <v>0</v>
      </c>
      <c r="N40" s="551">
        <v>0</v>
      </c>
      <c r="O40" s="551">
        <v>0</v>
      </c>
      <c r="P40" s="551">
        <v>0</v>
      </c>
      <c r="Q40" s="551">
        <v>0</v>
      </c>
      <c r="R40" s="551">
        <v>0</v>
      </c>
      <c r="S40" s="551">
        <v>0</v>
      </c>
    </row>
    <row r="41" spans="1:19" ht="20.100000000000001" customHeight="1" x14ac:dyDescent="0.2">
      <c r="A41" s="469" t="s">
        <v>237</v>
      </c>
      <c r="B41" s="470" t="s">
        <v>443</v>
      </c>
      <c r="C41" s="586" t="s">
        <v>132</v>
      </c>
      <c r="D41" s="470" t="s">
        <v>971</v>
      </c>
      <c r="E41" s="550">
        <v>0</v>
      </c>
      <c r="F41" s="550">
        <v>0</v>
      </c>
      <c r="G41" s="550">
        <v>0</v>
      </c>
      <c r="H41" s="475">
        <v>0</v>
      </c>
      <c r="I41" s="551">
        <v>0</v>
      </c>
      <c r="J41" s="551">
        <v>0</v>
      </c>
      <c r="K41" s="551">
        <v>0</v>
      </c>
      <c r="L41" s="551">
        <v>0</v>
      </c>
      <c r="M41" s="551">
        <v>0</v>
      </c>
      <c r="N41" s="551">
        <v>0</v>
      </c>
      <c r="O41" s="551">
        <v>0</v>
      </c>
      <c r="P41" s="551">
        <v>0</v>
      </c>
      <c r="Q41" s="551">
        <v>0</v>
      </c>
      <c r="R41" s="551">
        <v>0</v>
      </c>
      <c r="S41" s="551">
        <v>0</v>
      </c>
    </row>
    <row r="42" spans="1:19" ht="20.100000000000001" customHeight="1" x14ac:dyDescent="0.2">
      <c r="A42" s="469" t="s">
        <v>237</v>
      </c>
      <c r="B42" s="470" t="s">
        <v>444</v>
      </c>
      <c r="C42" s="586" t="s">
        <v>127</v>
      </c>
      <c r="D42" s="470" t="s">
        <v>971</v>
      </c>
      <c r="E42" s="550">
        <v>0</v>
      </c>
      <c r="F42" s="550">
        <v>0</v>
      </c>
      <c r="G42" s="550">
        <v>0</v>
      </c>
      <c r="H42" s="475">
        <v>0</v>
      </c>
      <c r="I42" s="551">
        <v>0</v>
      </c>
      <c r="J42" s="551">
        <v>0</v>
      </c>
      <c r="K42" s="551">
        <v>0</v>
      </c>
      <c r="L42" s="551">
        <v>0</v>
      </c>
      <c r="M42" s="551">
        <v>0</v>
      </c>
      <c r="N42" s="551">
        <v>0</v>
      </c>
      <c r="O42" s="551">
        <v>0</v>
      </c>
      <c r="P42" s="551">
        <v>0</v>
      </c>
      <c r="Q42" s="551">
        <v>0</v>
      </c>
      <c r="R42" s="551">
        <v>0</v>
      </c>
      <c r="S42" s="551">
        <v>0</v>
      </c>
    </row>
    <row r="43" spans="1:19" ht="20.100000000000001" customHeight="1" x14ac:dyDescent="0.2">
      <c r="A43" s="469" t="s">
        <v>242</v>
      </c>
      <c r="B43" s="470" t="s">
        <v>445</v>
      </c>
      <c r="C43" s="586" t="s">
        <v>127</v>
      </c>
      <c r="D43" s="470" t="s">
        <v>971</v>
      </c>
      <c r="E43" s="550">
        <v>0</v>
      </c>
      <c r="F43" s="550">
        <v>0</v>
      </c>
      <c r="G43" s="550">
        <v>0</v>
      </c>
      <c r="H43" s="476">
        <v>1.6</v>
      </c>
      <c r="I43" s="551">
        <v>0</v>
      </c>
      <c r="J43" s="551">
        <v>0</v>
      </c>
      <c r="K43" s="551">
        <v>0</v>
      </c>
      <c r="L43" s="551">
        <v>0</v>
      </c>
      <c r="M43" s="551">
        <v>0</v>
      </c>
      <c r="N43" s="551">
        <v>0</v>
      </c>
      <c r="O43" s="551">
        <v>0</v>
      </c>
      <c r="P43" s="551">
        <v>0</v>
      </c>
      <c r="Q43" s="551">
        <v>0</v>
      </c>
      <c r="R43" s="551">
        <v>0</v>
      </c>
      <c r="S43" s="551">
        <v>1.6</v>
      </c>
    </row>
    <row r="44" spans="1:19" ht="20.100000000000001" customHeight="1" x14ac:dyDescent="0.2">
      <c r="A44" s="469" t="s">
        <v>245</v>
      </c>
      <c r="B44" s="470" t="s">
        <v>246</v>
      </c>
      <c r="C44" s="586" t="s">
        <v>127</v>
      </c>
      <c r="D44" s="470" t="s">
        <v>971</v>
      </c>
      <c r="E44" s="550">
        <v>1</v>
      </c>
      <c r="F44" s="550">
        <v>0</v>
      </c>
      <c r="G44" s="550">
        <v>0</v>
      </c>
      <c r="H44" s="475">
        <v>0</v>
      </c>
      <c r="I44" s="551">
        <v>0</v>
      </c>
      <c r="J44" s="551">
        <v>0</v>
      </c>
      <c r="K44" s="551">
        <v>0</v>
      </c>
      <c r="L44" s="551">
        <v>0</v>
      </c>
      <c r="M44" s="551">
        <v>0</v>
      </c>
      <c r="N44" s="551">
        <v>0</v>
      </c>
      <c r="O44" s="551">
        <v>0</v>
      </c>
      <c r="P44" s="551">
        <v>0</v>
      </c>
      <c r="Q44" s="551">
        <v>0</v>
      </c>
      <c r="R44" s="551">
        <v>0</v>
      </c>
      <c r="S44" s="551">
        <v>1</v>
      </c>
    </row>
    <row r="45" spans="1:19" ht="20.100000000000001" customHeight="1" x14ac:dyDescent="0.2">
      <c r="A45" s="469" t="s">
        <v>249</v>
      </c>
      <c r="B45" s="470" t="s">
        <v>446</v>
      </c>
      <c r="C45" s="586" t="s">
        <v>132</v>
      </c>
      <c r="D45" s="470" t="s">
        <v>970</v>
      </c>
      <c r="E45" s="550">
        <v>0</v>
      </c>
      <c r="F45" s="550">
        <v>0</v>
      </c>
      <c r="G45" s="550">
        <v>0</v>
      </c>
      <c r="H45" s="475">
        <v>0</v>
      </c>
      <c r="I45" s="551">
        <v>0</v>
      </c>
      <c r="J45" s="551">
        <v>0</v>
      </c>
      <c r="K45" s="551">
        <v>0</v>
      </c>
      <c r="L45" s="551">
        <v>0</v>
      </c>
      <c r="M45" s="551">
        <v>0</v>
      </c>
      <c r="N45" s="551">
        <v>0</v>
      </c>
      <c r="O45" s="551">
        <v>0</v>
      </c>
      <c r="P45" s="551">
        <v>0</v>
      </c>
      <c r="Q45" s="551">
        <v>0</v>
      </c>
      <c r="R45" s="551">
        <v>0</v>
      </c>
      <c r="S45" s="551">
        <v>0</v>
      </c>
    </row>
    <row r="46" spans="1:19" ht="20.100000000000001" customHeight="1" x14ac:dyDescent="0.2">
      <c r="A46" s="469" t="s">
        <v>249</v>
      </c>
      <c r="B46" s="470" t="s">
        <v>447</v>
      </c>
      <c r="C46" s="586" t="s">
        <v>132</v>
      </c>
      <c r="D46" s="470" t="s">
        <v>971</v>
      </c>
      <c r="E46" s="550">
        <v>2</v>
      </c>
      <c r="F46" s="550">
        <v>0</v>
      </c>
      <c r="G46" s="550">
        <v>0</v>
      </c>
      <c r="H46" s="475">
        <v>0</v>
      </c>
      <c r="I46" s="551">
        <v>0</v>
      </c>
      <c r="J46" s="551">
        <v>0</v>
      </c>
      <c r="K46" s="551">
        <v>2</v>
      </c>
      <c r="L46" s="551">
        <v>0</v>
      </c>
      <c r="M46" s="551">
        <v>0</v>
      </c>
      <c r="N46" s="551">
        <v>0</v>
      </c>
      <c r="O46" s="551">
        <v>0</v>
      </c>
      <c r="P46" s="551">
        <v>0</v>
      </c>
      <c r="Q46" s="551">
        <v>0</v>
      </c>
      <c r="R46" s="551">
        <v>0</v>
      </c>
      <c r="S46" s="551">
        <v>4</v>
      </c>
    </row>
    <row r="47" spans="1:19" ht="20.100000000000001" customHeight="1" x14ac:dyDescent="0.2">
      <c r="A47" s="469" t="s">
        <v>249</v>
      </c>
      <c r="B47" s="470" t="s">
        <v>448</v>
      </c>
      <c r="C47" s="586" t="s">
        <v>127</v>
      </c>
      <c r="D47" s="470" t="s">
        <v>970</v>
      </c>
      <c r="E47" s="550">
        <v>0</v>
      </c>
      <c r="F47" s="550">
        <v>0</v>
      </c>
      <c r="G47" s="550">
        <v>0</v>
      </c>
      <c r="H47" s="475">
        <v>0</v>
      </c>
      <c r="I47" s="551">
        <v>0</v>
      </c>
      <c r="J47" s="551">
        <v>0</v>
      </c>
      <c r="K47" s="551">
        <v>0</v>
      </c>
      <c r="L47" s="551">
        <v>0</v>
      </c>
      <c r="M47" s="551">
        <v>0</v>
      </c>
      <c r="N47" s="551">
        <v>0</v>
      </c>
      <c r="O47" s="551">
        <v>0</v>
      </c>
      <c r="P47" s="551">
        <v>0</v>
      </c>
      <c r="Q47" s="551">
        <v>0</v>
      </c>
      <c r="R47" s="551">
        <v>0</v>
      </c>
      <c r="S47" s="551">
        <v>0</v>
      </c>
    </row>
    <row r="48" spans="1:19" ht="20.100000000000001" customHeight="1" x14ac:dyDescent="0.2">
      <c r="A48" s="469" t="s">
        <v>249</v>
      </c>
      <c r="B48" s="470" t="s">
        <v>516</v>
      </c>
      <c r="C48" s="586" t="s">
        <v>132</v>
      </c>
      <c r="D48" s="470" t="s">
        <v>970</v>
      </c>
      <c r="E48" s="550">
        <v>0</v>
      </c>
      <c r="F48" s="550">
        <v>0</v>
      </c>
      <c r="G48" s="550">
        <v>0</v>
      </c>
      <c r="H48" s="475">
        <v>0</v>
      </c>
      <c r="I48" s="551">
        <v>0</v>
      </c>
      <c r="J48" s="551">
        <v>0</v>
      </c>
      <c r="K48" s="551">
        <v>0</v>
      </c>
      <c r="L48" s="551">
        <v>0</v>
      </c>
      <c r="M48" s="551">
        <v>0</v>
      </c>
      <c r="N48" s="551">
        <v>0</v>
      </c>
      <c r="O48" s="551">
        <v>0</v>
      </c>
      <c r="P48" s="551">
        <v>0</v>
      </c>
      <c r="Q48" s="551">
        <v>0</v>
      </c>
      <c r="R48" s="551">
        <v>0</v>
      </c>
      <c r="S48" s="551">
        <v>0</v>
      </c>
    </row>
    <row r="49" spans="1:19" ht="20.100000000000001" customHeight="1" x14ac:dyDescent="0.2">
      <c r="A49" s="469" t="s">
        <v>249</v>
      </c>
      <c r="B49" s="470" t="s">
        <v>450</v>
      </c>
      <c r="C49" s="586" t="s">
        <v>127</v>
      </c>
      <c r="D49" s="470" t="s">
        <v>971</v>
      </c>
      <c r="E49" s="550">
        <v>1</v>
      </c>
      <c r="F49" s="550">
        <v>0</v>
      </c>
      <c r="G49" s="550">
        <v>0</v>
      </c>
      <c r="H49" s="475">
        <v>0</v>
      </c>
      <c r="I49" s="551">
        <v>0</v>
      </c>
      <c r="J49" s="551">
        <v>0</v>
      </c>
      <c r="K49" s="551">
        <v>0</v>
      </c>
      <c r="L49" s="551">
        <v>0</v>
      </c>
      <c r="M49" s="551">
        <v>0</v>
      </c>
      <c r="N49" s="551">
        <v>0</v>
      </c>
      <c r="O49" s="551">
        <v>0</v>
      </c>
      <c r="P49" s="551">
        <v>0.5</v>
      </c>
      <c r="Q49" s="551">
        <v>0</v>
      </c>
      <c r="R49" s="551">
        <v>0</v>
      </c>
      <c r="S49" s="551">
        <v>1.5</v>
      </c>
    </row>
    <row r="50" spans="1:19" ht="20.100000000000001" customHeight="1" x14ac:dyDescent="0.2">
      <c r="A50" s="469" t="s">
        <v>263</v>
      </c>
      <c r="B50" s="470" t="s">
        <v>451</v>
      </c>
      <c r="C50" s="586" t="s">
        <v>127</v>
      </c>
      <c r="D50" s="470" t="s">
        <v>971</v>
      </c>
      <c r="E50" s="550">
        <v>0</v>
      </c>
      <c r="F50" s="550">
        <v>0</v>
      </c>
      <c r="G50" s="550">
        <v>0</v>
      </c>
      <c r="H50" s="475">
        <v>0</v>
      </c>
      <c r="I50" s="551">
        <v>0</v>
      </c>
      <c r="J50" s="551">
        <v>0</v>
      </c>
      <c r="K50" s="551">
        <v>0</v>
      </c>
      <c r="L50" s="551">
        <v>0</v>
      </c>
      <c r="M50" s="551">
        <v>0</v>
      </c>
      <c r="N50" s="551">
        <v>0</v>
      </c>
      <c r="O50" s="551">
        <v>0</v>
      </c>
      <c r="P50" s="551">
        <v>0</v>
      </c>
      <c r="Q50" s="551">
        <v>1</v>
      </c>
      <c r="R50" s="551">
        <v>0</v>
      </c>
      <c r="S50" s="551">
        <v>1</v>
      </c>
    </row>
    <row r="51" spans="1:19" ht="20.100000000000001" customHeight="1" x14ac:dyDescent="0.2">
      <c r="A51" s="469" t="s">
        <v>263</v>
      </c>
      <c r="B51" s="470" t="s">
        <v>452</v>
      </c>
      <c r="C51" s="586" t="s">
        <v>127</v>
      </c>
      <c r="D51" s="470" t="s">
        <v>971</v>
      </c>
      <c r="E51" s="550">
        <v>1</v>
      </c>
      <c r="F51" s="550">
        <v>0</v>
      </c>
      <c r="G51" s="550">
        <v>0</v>
      </c>
      <c r="H51" s="475">
        <v>0</v>
      </c>
      <c r="I51" s="551">
        <v>0</v>
      </c>
      <c r="J51" s="551">
        <v>0</v>
      </c>
      <c r="K51" s="551">
        <v>0</v>
      </c>
      <c r="L51" s="551">
        <v>0</v>
      </c>
      <c r="M51" s="551">
        <v>0</v>
      </c>
      <c r="N51" s="551">
        <v>0</v>
      </c>
      <c r="O51" s="551">
        <v>0</v>
      </c>
      <c r="P51" s="551">
        <v>0</v>
      </c>
      <c r="Q51" s="551">
        <v>0</v>
      </c>
      <c r="R51" s="551">
        <v>0</v>
      </c>
      <c r="S51" s="551">
        <v>1</v>
      </c>
    </row>
    <row r="52" spans="1:19" ht="20.100000000000001" customHeight="1" x14ac:dyDescent="0.2">
      <c r="A52" s="469" t="s">
        <v>267</v>
      </c>
      <c r="B52" s="470" t="s">
        <v>453</v>
      </c>
      <c r="C52" s="586" t="s">
        <v>127</v>
      </c>
      <c r="D52" s="470" t="s">
        <v>971</v>
      </c>
      <c r="E52" s="550">
        <v>1</v>
      </c>
      <c r="F52" s="550">
        <v>0</v>
      </c>
      <c r="G52" s="550">
        <v>0</v>
      </c>
      <c r="H52" s="475">
        <v>0</v>
      </c>
      <c r="I52" s="551">
        <v>0</v>
      </c>
      <c r="J52" s="551">
        <v>0</v>
      </c>
      <c r="K52" s="551">
        <v>2</v>
      </c>
      <c r="L52" s="551">
        <v>0</v>
      </c>
      <c r="M52" s="551">
        <v>0</v>
      </c>
      <c r="N52" s="551">
        <v>0</v>
      </c>
      <c r="O52" s="551">
        <v>0</v>
      </c>
      <c r="P52" s="551">
        <v>0</v>
      </c>
      <c r="Q52" s="551">
        <v>0</v>
      </c>
      <c r="R52" s="551">
        <v>0</v>
      </c>
      <c r="S52" s="551">
        <v>3</v>
      </c>
    </row>
    <row r="53" spans="1:19" ht="20.100000000000001" customHeight="1" x14ac:dyDescent="0.2">
      <c r="A53" s="469" t="s">
        <v>267</v>
      </c>
      <c r="B53" s="470" t="s">
        <v>454</v>
      </c>
      <c r="C53" s="586" t="s">
        <v>132</v>
      </c>
      <c r="D53" s="470" t="s">
        <v>971</v>
      </c>
      <c r="E53" s="550">
        <v>3</v>
      </c>
      <c r="F53" s="550">
        <v>0</v>
      </c>
      <c r="G53" s="550">
        <v>0</v>
      </c>
      <c r="H53" s="475">
        <v>0</v>
      </c>
      <c r="I53" s="551">
        <v>0</v>
      </c>
      <c r="J53" s="551">
        <v>0</v>
      </c>
      <c r="K53" s="551">
        <v>0</v>
      </c>
      <c r="L53" s="551">
        <v>0</v>
      </c>
      <c r="M53" s="551">
        <v>0</v>
      </c>
      <c r="N53" s="551">
        <v>0</v>
      </c>
      <c r="O53" s="551">
        <v>0</v>
      </c>
      <c r="P53" s="551">
        <v>0</v>
      </c>
      <c r="Q53" s="551">
        <v>0</v>
      </c>
      <c r="R53" s="551">
        <v>0</v>
      </c>
      <c r="S53" s="551">
        <v>3</v>
      </c>
    </row>
    <row r="54" spans="1:19" ht="20.100000000000001" customHeight="1" x14ac:dyDescent="0.2">
      <c r="A54" s="469" t="s">
        <v>272</v>
      </c>
      <c r="B54" s="470" t="s">
        <v>455</v>
      </c>
      <c r="C54" s="586" t="s">
        <v>127</v>
      </c>
      <c r="D54" s="470" t="s">
        <v>970</v>
      </c>
      <c r="E54" s="550">
        <v>0</v>
      </c>
      <c r="F54" s="550">
        <v>0</v>
      </c>
      <c r="G54" s="550">
        <v>0</v>
      </c>
      <c r="H54" s="475">
        <v>0</v>
      </c>
      <c r="I54" s="551">
        <v>0</v>
      </c>
      <c r="J54" s="551">
        <v>0</v>
      </c>
      <c r="K54" s="551">
        <v>0</v>
      </c>
      <c r="L54" s="551">
        <v>0</v>
      </c>
      <c r="M54" s="551">
        <v>0</v>
      </c>
      <c r="N54" s="551">
        <v>0</v>
      </c>
      <c r="O54" s="551">
        <v>0</v>
      </c>
      <c r="P54" s="551">
        <v>0</v>
      </c>
      <c r="Q54" s="551">
        <v>0</v>
      </c>
      <c r="R54" s="551">
        <v>0</v>
      </c>
      <c r="S54" s="551">
        <v>0</v>
      </c>
    </row>
    <row r="55" spans="1:19" ht="20.100000000000001" customHeight="1" x14ac:dyDescent="0.2">
      <c r="A55" s="469" t="s">
        <v>276</v>
      </c>
      <c r="B55" s="470" t="s">
        <v>456</v>
      </c>
      <c r="C55" s="586" t="s">
        <v>127</v>
      </c>
      <c r="D55" s="470" t="s">
        <v>971</v>
      </c>
      <c r="E55" s="550">
        <v>1</v>
      </c>
      <c r="F55" s="550">
        <v>0</v>
      </c>
      <c r="G55" s="550">
        <v>0</v>
      </c>
      <c r="H55" s="475">
        <v>0</v>
      </c>
      <c r="I55" s="551">
        <v>0</v>
      </c>
      <c r="J55" s="551">
        <v>0</v>
      </c>
      <c r="K55" s="551">
        <v>0</v>
      </c>
      <c r="L55" s="551">
        <v>0</v>
      </c>
      <c r="M55" s="551">
        <v>0</v>
      </c>
      <c r="N55" s="551">
        <v>0</v>
      </c>
      <c r="O55" s="551">
        <v>0</v>
      </c>
      <c r="P55" s="551">
        <v>0</v>
      </c>
      <c r="Q55" s="551">
        <v>0</v>
      </c>
      <c r="R55" s="551">
        <v>0</v>
      </c>
      <c r="S55" s="551">
        <v>1</v>
      </c>
    </row>
    <row r="56" spans="1:19" ht="20.100000000000001" customHeight="1" x14ac:dyDescent="0.2">
      <c r="A56" s="469" t="s">
        <v>279</v>
      </c>
      <c r="B56" s="470" t="s">
        <v>457</v>
      </c>
      <c r="C56" s="586" t="s">
        <v>283</v>
      </c>
      <c r="D56" s="470" t="s">
        <v>970</v>
      </c>
      <c r="E56" s="550">
        <v>0</v>
      </c>
      <c r="F56" s="550">
        <v>0</v>
      </c>
      <c r="G56" s="550">
        <v>0</v>
      </c>
      <c r="H56" s="475">
        <v>0</v>
      </c>
      <c r="I56" s="551">
        <v>0</v>
      </c>
      <c r="J56" s="551">
        <v>0</v>
      </c>
      <c r="K56" s="551">
        <v>0</v>
      </c>
      <c r="L56" s="551">
        <v>0</v>
      </c>
      <c r="M56" s="551">
        <v>0</v>
      </c>
      <c r="N56" s="551">
        <v>0</v>
      </c>
      <c r="O56" s="551">
        <v>0</v>
      </c>
      <c r="P56" s="551">
        <v>0</v>
      </c>
      <c r="Q56" s="551">
        <v>0</v>
      </c>
      <c r="R56" s="551">
        <v>0</v>
      </c>
      <c r="S56" s="551">
        <v>0</v>
      </c>
    </row>
    <row r="57" spans="1:19" ht="20.100000000000001" customHeight="1" x14ac:dyDescent="0.2">
      <c r="A57" s="469" t="s">
        <v>279</v>
      </c>
      <c r="B57" s="470" t="s">
        <v>458</v>
      </c>
      <c r="C57" s="586" t="s">
        <v>132</v>
      </c>
      <c r="D57" s="470" t="s">
        <v>971</v>
      </c>
      <c r="E57" s="550">
        <v>0</v>
      </c>
      <c r="F57" s="550">
        <v>0</v>
      </c>
      <c r="G57" s="550">
        <v>0</v>
      </c>
      <c r="H57" s="475">
        <v>0</v>
      </c>
      <c r="I57" s="551">
        <v>0</v>
      </c>
      <c r="J57" s="551">
        <v>0</v>
      </c>
      <c r="K57" s="551">
        <v>0</v>
      </c>
      <c r="L57" s="551">
        <v>0</v>
      </c>
      <c r="M57" s="551">
        <v>0</v>
      </c>
      <c r="N57" s="551">
        <v>0</v>
      </c>
      <c r="O57" s="551">
        <v>0</v>
      </c>
      <c r="P57" s="551">
        <v>0</v>
      </c>
      <c r="Q57" s="551">
        <v>0</v>
      </c>
      <c r="R57" s="551">
        <v>0</v>
      </c>
      <c r="S57" s="551">
        <v>0</v>
      </c>
    </row>
    <row r="58" spans="1:19" ht="20.100000000000001" customHeight="1" x14ac:dyDescent="0.2">
      <c r="A58" s="469" t="s">
        <v>279</v>
      </c>
      <c r="B58" s="470" t="s">
        <v>459</v>
      </c>
      <c r="C58" s="586" t="s">
        <v>283</v>
      </c>
      <c r="D58" s="470" t="s">
        <v>971</v>
      </c>
      <c r="E58" s="550">
        <v>1</v>
      </c>
      <c r="F58" s="550">
        <v>0</v>
      </c>
      <c r="G58" s="550">
        <v>0</v>
      </c>
      <c r="H58" s="475">
        <v>0</v>
      </c>
      <c r="I58" s="551">
        <v>0</v>
      </c>
      <c r="J58" s="551">
        <v>0</v>
      </c>
      <c r="K58" s="551">
        <v>0</v>
      </c>
      <c r="L58" s="551">
        <v>0</v>
      </c>
      <c r="M58" s="551">
        <v>0</v>
      </c>
      <c r="N58" s="551">
        <v>0</v>
      </c>
      <c r="O58" s="551">
        <v>0</v>
      </c>
      <c r="P58" s="551">
        <v>0</v>
      </c>
      <c r="Q58" s="551">
        <v>0</v>
      </c>
      <c r="R58" s="551">
        <v>0</v>
      </c>
      <c r="S58" s="551">
        <v>1</v>
      </c>
    </row>
    <row r="59" spans="1:19" ht="20.100000000000001" customHeight="1" x14ac:dyDescent="0.2">
      <c r="A59" s="469" t="s">
        <v>288</v>
      </c>
      <c r="B59" s="470" t="s">
        <v>460</v>
      </c>
      <c r="C59" s="586" t="s">
        <v>127</v>
      </c>
      <c r="D59" s="470" t="s">
        <v>970</v>
      </c>
      <c r="E59" s="550">
        <v>0</v>
      </c>
      <c r="F59" s="550">
        <v>0</v>
      </c>
      <c r="G59" s="550">
        <v>0</v>
      </c>
      <c r="H59" s="475">
        <v>0</v>
      </c>
      <c r="I59" s="551">
        <v>0</v>
      </c>
      <c r="J59" s="551">
        <v>0</v>
      </c>
      <c r="K59" s="551">
        <v>0</v>
      </c>
      <c r="L59" s="551">
        <v>0</v>
      </c>
      <c r="M59" s="551">
        <v>0</v>
      </c>
      <c r="N59" s="551">
        <v>0</v>
      </c>
      <c r="O59" s="551">
        <v>0</v>
      </c>
      <c r="P59" s="551">
        <v>0</v>
      </c>
      <c r="Q59" s="551">
        <v>0</v>
      </c>
      <c r="R59" s="551">
        <v>0</v>
      </c>
      <c r="S59" s="551">
        <v>0</v>
      </c>
    </row>
    <row r="60" spans="1:19" ht="20.100000000000001" customHeight="1" x14ac:dyDescent="0.2">
      <c r="A60" s="469" t="s">
        <v>291</v>
      </c>
      <c r="B60" s="470" t="s">
        <v>517</v>
      </c>
      <c r="C60" s="586" t="s">
        <v>132</v>
      </c>
      <c r="D60" s="470" t="s">
        <v>971</v>
      </c>
      <c r="E60" s="550">
        <v>0</v>
      </c>
      <c r="F60" s="550">
        <v>0</v>
      </c>
      <c r="G60" s="550">
        <v>0</v>
      </c>
      <c r="H60" s="475">
        <v>0</v>
      </c>
      <c r="I60" s="551">
        <v>0</v>
      </c>
      <c r="J60" s="551">
        <v>0</v>
      </c>
      <c r="K60" s="551">
        <v>0</v>
      </c>
      <c r="L60" s="551">
        <v>0</v>
      </c>
      <c r="M60" s="551">
        <v>0</v>
      </c>
      <c r="N60" s="551">
        <v>1</v>
      </c>
      <c r="O60" s="551">
        <v>0</v>
      </c>
      <c r="P60" s="551">
        <v>0</v>
      </c>
      <c r="Q60" s="551">
        <v>0</v>
      </c>
      <c r="R60" s="551">
        <v>0</v>
      </c>
      <c r="S60" s="551">
        <v>1</v>
      </c>
    </row>
    <row r="61" spans="1:19" ht="20.100000000000001" customHeight="1" x14ac:dyDescent="0.2">
      <c r="A61" s="469" t="s">
        <v>291</v>
      </c>
      <c r="B61" s="470" t="s">
        <v>462</v>
      </c>
      <c r="C61" s="586" t="s">
        <v>132</v>
      </c>
      <c r="D61" s="470" t="s">
        <v>971</v>
      </c>
      <c r="E61" s="550">
        <v>0</v>
      </c>
      <c r="F61" s="550">
        <v>0</v>
      </c>
      <c r="G61" s="550">
        <v>0</v>
      </c>
      <c r="H61" s="475">
        <v>0</v>
      </c>
      <c r="I61" s="551">
        <v>0</v>
      </c>
      <c r="J61" s="551">
        <v>0</v>
      </c>
      <c r="K61" s="551">
        <v>0</v>
      </c>
      <c r="L61" s="551">
        <v>0</v>
      </c>
      <c r="M61" s="551">
        <v>0</v>
      </c>
      <c r="N61" s="551">
        <v>0</v>
      </c>
      <c r="O61" s="551">
        <v>0</v>
      </c>
      <c r="P61" s="551">
        <v>0</v>
      </c>
      <c r="Q61" s="551">
        <v>0</v>
      </c>
      <c r="R61" s="551">
        <v>0</v>
      </c>
      <c r="S61" s="551">
        <v>0</v>
      </c>
    </row>
    <row r="62" spans="1:19" ht="20.100000000000001" customHeight="1" x14ac:dyDescent="0.2">
      <c r="A62" s="469" t="s">
        <v>291</v>
      </c>
      <c r="B62" s="470" t="s">
        <v>518</v>
      </c>
      <c r="C62" s="586" t="s">
        <v>127</v>
      </c>
      <c r="D62" s="470" t="s">
        <v>970</v>
      </c>
      <c r="E62" s="550">
        <v>0</v>
      </c>
      <c r="F62" s="550">
        <v>0</v>
      </c>
      <c r="G62" s="550">
        <v>0</v>
      </c>
      <c r="H62" s="475">
        <v>0</v>
      </c>
      <c r="I62" s="551">
        <v>0</v>
      </c>
      <c r="J62" s="551">
        <v>0</v>
      </c>
      <c r="K62" s="551">
        <v>0</v>
      </c>
      <c r="L62" s="551">
        <v>0</v>
      </c>
      <c r="M62" s="551">
        <v>0</v>
      </c>
      <c r="N62" s="551">
        <v>0</v>
      </c>
      <c r="O62" s="551">
        <v>0</v>
      </c>
      <c r="P62" s="551">
        <v>0</v>
      </c>
      <c r="Q62" s="551">
        <v>0</v>
      </c>
      <c r="R62" s="551">
        <v>0</v>
      </c>
      <c r="S62" s="551">
        <v>0</v>
      </c>
    </row>
    <row r="63" spans="1:19" ht="20.100000000000001" customHeight="1" x14ac:dyDescent="0.2">
      <c r="A63" s="469" t="s">
        <v>300</v>
      </c>
      <c r="B63" s="470" t="s">
        <v>465</v>
      </c>
      <c r="C63" s="586" t="s">
        <v>127</v>
      </c>
      <c r="D63" s="470" t="s">
        <v>971</v>
      </c>
      <c r="E63" s="550">
        <v>2</v>
      </c>
      <c r="F63" s="550">
        <v>0</v>
      </c>
      <c r="G63" s="550">
        <v>0</v>
      </c>
      <c r="H63" s="475">
        <v>0</v>
      </c>
      <c r="I63" s="551">
        <v>0</v>
      </c>
      <c r="J63" s="551">
        <v>0</v>
      </c>
      <c r="K63" s="551">
        <v>0</v>
      </c>
      <c r="L63" s="551">
        <v>0</v>
      </c>
      <c r="M63" s="551">
        <v>0</v>
      </c>
      <c r="N63" s="551">
        <v>0</v>
      </c>
      <c r="O63" s="551">
        <v>0</v>
      </c>
      <c r="P63" s="551">
        <v>10</v>
      </c>
      <c r="Q63" s="551">
        <v>0</v>
      </c>
      <c r="R63" s="551">
        <v>0</v>
      </c>
      <c r="S63" s="551">
        <v>12</v>
      </c>
    </row>
    <row r="64" spans="1:19" ht="20.100000000000001" customHeight="1" x14ac:dyDescent="0.2">
      <c r="A64" s="469" t="s">
        <v>300</v>
      </c>
      <c r="B64" s="470" t="s">
        <v>303</v>
      </c>
      <c r="C64" s="586" t="s">
        <v>127</v>
      </c>
      <c r="D64" s="470" t="s">
        <v>971</v>
      </c>
      <c r="E64" s="550">
        <v>2</v>
      </c>
      <c r="F64" s="550">
        <v>0</v>
      </c>
      <c r="G64" s="550">
        <v>0</v>
      </c>
      <c r="H64" s="475">
        <v>0</v>
      </c>
      <c r="I64" s="551">
        <v>0</v>
      </c>
      <c r="J64" s="551">
        <v>0</v>
      </c>
      <c r="K64" s="551">
        <v>0</v>
      </c>
      <c r="L64" s="551">
        <v>0</v>
      </c>
      <c r="M64" s="551">
        <v>0</v>
      </c>
      <c r="N64" s="551">
        <v>1</v>
      </c>
      <c r="O64" s="551">
        <v>0</v>
      </c>
      <c r="P64" s="551">
        <v>0</v>
      </c>
      <c r="Q64" s="551">
        <v>0</v>
      </c>
      <c r="R64" s="551">
        <v>0</v>
      </c>
      <c r="S64" s="551">
        <v>3</v>
      </c>
    </row>
    <row r="65" spans="1:19" ht="20.100000000000001" customHeight="1" x14ac:dyDescent="0.2">
      <c r="A65" s="469" t="s">
        <v>300</v>
      </c>
      <c r="B65" s="470" t="s">
        <v>467</v>
      </c>
      <c r="C65" s="586" t="s">
        <v>127</v>
      </c>
      <c r="D65" s="470" t="s">
        <v>971</v>
      </c>
      <c r="E65" s="550">
        <v>3</v>
      </c>
      <c r="F65" s="550">
        <v>0</v>
      </c>
      <c r="G65" s="550">
        <v>0</v>
      </c>
      <c r="H65" s="475">
        <v>0</v>
      </c>
      <c r="I65" s="551">
        <v>0</v>
      </c>
      <c r="J65" s="551">
        <v>0</v>
      </c>
      <c r="K65" s="551">
        <v>0</v>
      </c>
      <c r="L65" s="551">
        <v>0</v>
      </c>
      <c r="M65" s="551">
        <v>0</v>
      </c>
      <c r="N65" s="551">
        <v>0</v>
      </c>
      <c r="O65" s="551">
        <v>0</v>
      </c>
      <c r="P65" s="551">
        <v>0</v>
      </c>
      <c r="Q65" s="551">
        <v>0</v>
      </c>
      <c r="R65" s="551">
        <v>0</v>
      </c>
      <c r="S65" s="551">
        <v>3</v>
      </c>
    </row>
    <row r="66" spans="1:19" ht="20.100000000000001" customHeight="1" x14ac:dyDescent="0.2">
      <c r="A66" s="469" t="s">
        <v>300</v>
      </c>
      <c r="B66" s="470" t="s">
        <v>468</v>
      </c>
      <c r="C66" s="586" t="s">
        <v>127</v>
      </c>
      <c r="D66" s="470" t="s">
        <v>970</v>
      </c>
      <c r="E66" s="550">
        <v>0</v>
      </c>
      <c r="F66" s="550">
        <v>0</v>
      </c>
      <c r="G66" s="550">
        <v>0</v>
      </c>
      <c r="H66" s="475">
        <v>0</v>
      </c>
      <c r="I66" s="551">
        <v>0</v>
      </c>
      <c r="J66" s="551">
        <v>0</v>
      </c>
      <c r="K66" s="551">
        <v>0</v>
      </c>
      <c r="L66" s="551">
        <v>0</v>
      </c>
      <c r="M66" s="551">
        <v>0</v>
      </c>
      <c r="N66" s="551">
        <v>0</v>
      </c>
      <c r="O66" s="551">
        <v>0</v>
      </c>
      <c r="P66" s="551">
        <v>0</v>
      </c>
      <c r="Q66" s="551">
        <v>0</v>
      </c>
      <c r="R66" s="551">
        <v>0</v>
      </c>
      <c r="S66" s="551">
        <v>0</v>
      </c>
    </row>
    <row r="67" spans="1:19" ht="20.100000000000001" customHeight="1" x14ac:dyDescent="0.2">
      <c r="A67" s="469" t="s">
        <v>309</v>
      </c>
      <c r="B67" s="470" t="s">
        <v>469</v>
      </c>
      <c r="C67" s="586" t="s">
        <v>132</v>
      </c>
      <c r="D67" s="470" t="s">
        <v>970</v>
      </c>
      <c r="E67" s="550">
        <v>0</v>
      </c>
      <c r="F67" s="550">
        <v>0</v>
      </c>
      <c r="G67" s="550">
        <v>0</v>
      </c>
      <c r="H67" s="475">
        <v>0</v>
      </c>
      <c r="I67" s="551">
        <v>0</v>
      </c>
      <c r="J67" s="551">
        <v>0</v>
      </c>
      <c r="K67" s="551">
        <v>0</v>
      </c>
      <c r="L67" s="551">
        <v>0</v>
      </c>
      <c r="M67" s="551">
        <v>0</v>
      </c>
      <c r="N67" s="551">
        <v>0</v>
      </c>
      <c r="O67" s="551">
        <v>0</v>
      </c>
      <c r="P67" s="551">
        <v>0</v>
      </c>
      <c r="Q67" s="551">
        <v>0</v>
      </c>
      <c r="R67" s="551">
        <v>0</v>
      </c>
      <c r="S67" s="551">
        <v>0</v>
      </c>
    </row>
    <row r="68" spans="1:19" ht="20.100000000000001" customHeight="1" x14ac:dyDescent="0.2">
      <c r="A68" s="469" t="s">
        <v>309</v>
      </c>
      <c r="B68" s="470" t="s">
        <v>520</v>
      </c>
      <c r="C68" s="586" t="s">
        <v>127</v>
      </c>
      <c r="D68" s="470" t="s">
        <v>971</v>
      </c>
      <c r="E68" s="550">
        <v>0</v>
      </c>
      <c r="F68" s="550">
        <v>0</v>
      </c>
      <c r="G68" s="550">
        <v>0</v>
      </c>
      <c r="H68" s="475">
        <v>0</v>
      </c>
      <c r="I68" s="551">
        <v>0</v>
      </c>
      <c r="J68" s="551">
        <v>0</v>
      </c>
      <c r="K68" s="551">
        <v>0</v>
      </c>
      <c r="L68" s="551">
        <v>0</v>
      </c>
      <c r="M68" s="551">
        <v>0</v>
      </c>
      <c r="N68" s="551">
        <v>0</v>
      </c>
      <c r="O68" s="551">
        <v>0</v>
      </c>
      <c r="P68" s="551">
        <v>0</v>
      </c>
      <c r="Q68" s="551">
        <v>0</v>
      </c>
      <c r="R68" s="551">
        <v>0</v>
      </c>
      <c r="S68" s="551">
        <v>0</v>
      </c>
    </row>
    <row r="69" spans="1:19" ht="20.100000000000001" customHeight="1" x14ac:dyDescent="0.2">
      <c r="A69" s="469" t="s">
        <v>314</v>
      </c>
      <c r="B69" s="470" t="s">
        <v>493</v>
      </c>
      <c r="C69" s="586" t="s">
        <v>127</v>
      </c>
      <c r="D69" s="470" t="s">
        <v>970</v>
      </c>
      <c r="E69" s="550">
        <v>0</v>
      </c>
      <c r="F69" s="550">
        <v>0</v>
      </c>
      <c r="G69" s="550">
        <v>0</v>
      </c>
      <c r="H69" s="475">
        <v>0</v>
      </c>
      <c r="I69" s="551">
        <v>0</v>
      </c>
      <c r="J69" s="551">
        <v>0</v>
      </c>
      <c r="K69" s="551">
        <v>0</v>
      </c>
      <c r="L69" s="551">
        <v>0</v>
      </c>
      <c r="M69" s="551">
        <v>0</v>
      </c>
      <c r="N69" s="551">
        <v>0</v>
      </c>
      <c r="O69" s="551">
        <v>0</v>
      </c>
      <c r="P69" s="551">
        <v>0</v>
      </c>
      <c r="Q69" s="551">
        <v>0</v>
      </c>
      <c r="R69" s="551">
        <v>0</v>
      </c>
      <c r="S69" s="551">
        <v>0</v>
      </c>
    </row>
    <row r="70" spans="1:19" ht="20.100000000000001" customHeight="1" x14ac:dyDescent="0.2">
      <c r="A70" s="469" t="s">
        <v>317</v>
      </c>
      <c r="B70" s="470" t="s">
        <v>472</v>
      </c>
      <c r="C70" s="586" t="s">
        <v>127</v>
      </c>
      <c r="D70" s="470" t="s">
        <v>971</v>
      </c>
      <c r="E70" s="550">
        <v>0</v>
      </c>
      <c r="F70" s="550">
        <v>1</v>
      </c>
      <c r="G70" s="550">
        <v>0</v>
      </c>
      <c r="H70" s="475">
        <v>0</v>
      </c>
      <c r="I70" s="551">
        <v>0</v>
      </c>
      <c r="J70" s="551">
        <v>0</v>
      </c>
      <c r="K70" s="551">
        <v>0</v>
      </c>
      <c r="L70" s="551">
        <v>0</v>
      </c>
      <c r="M70" s="551">
        <v>0</v>
      </c>
      <c r="N70" s="551">
        <v>0</v>
      </c>
      <c r="O70" s="551">
        <v>0</v>
      </c>
      <c r="P70" s="551">
        <v>2</v>
      </c>
      <c r="Q70" s="551">
        <v>0</v>
      </c>
      <c r="R70" s="551">
        <v>0</v>
      </c>
      <c r="S70" s="551">
        <v>3</v>
      </c>
    </row>
    <row r="71" spans="1:19" ht="20.100000000000001" customHeight="1" x14ac:dyDescent="0.2">
      <c r="A71" s="469" t="s">
        <v>320</v>
      </c>
      <c r="B71" s="470" t="s">
        <v>473</v>
      </c>
      <c r="C71" s="586" t="s">
        <v>127</v>
      </c>
      <c r="D71" s="470" t="s">
        <v>971</v>
      </c>
      <c r="E71" s="550">
        <v>0</v>
      </c>
      <c r="F71" s="550">
        <v>0</v>
      </c>
      <c r="G71" s="550">
        <v>0</v>
      </c>
      <c r="H71" s="475">
        <v>0</v>
      </c>
      <c r="I71" s="551">
        <v>0</v>
      </c>
      <c r="J71" s="551">
        <v>0</v>
      </c>
      <c r="K71" s="551">
        <v>0</v>
      </c>
      <c r="L71" s="551">
        <v>0</v>
      </c>
      <c r="M71" s="551">
        <v>0</v>
      </c>
      <c r="N71" s="551">
        <v>0</v>
      </c>
      <c r="O71" s="551">
        <v>0</v>
      </c>
      <c r="P71" s="551">
        <v>0</v>
      </c>
      <c r="Q71" s="551">
        <v>0</v>
      </c>
      <c r="R71" s="551">
        <v>3.5</v>
      </c>
      <c r="S71" s="551">
        <v>3.5</v>
      </c>
    </row>
    <row r="72" spans="1:19" ht="20.100000000000001" customHeight="1" x14ac:dyDescent="0.2">
      <c r="A72" s="469" t="s">
        <v>323</v>
      </c>
      <c r="B72" s="470" t="s">
        <v>474</v>
      </c>
      <c r="C72" s="586" t="s">
        <v>283</v>
      </c>
      <c r="D72" s="470" t="s">
        <v>970</v>
      </c>
      <c r="E72" s="550">
        <v>0</v>
      </c>
      <c r="F72" s="550">
        <v>0</v>
      </c>
      <c r="G72" s="550">
        <v>0</v>
      </c>
      <c r="H72" s="475">
        <v>0</v>
      </c>
      <c r="I72" s="551">
        <v>0</v>
      </c>
      <c r="J72" s="551">
        <v>0</v>
      </c>
      <c r="K72" s="551">
        <v>0</v>
      </c>
      <c r="L72" s="551">
        <v>0</v>
      </c>
      <c r="M72" s="551">
        <v>0</v>
      </c>
      <c r="N72" s="551">
        <v>0</v>
      </c>
      <c r="O72" s="551">
        <v>0</v>
      </c>
      <c r="P72" s="551">
        <v>0</v>
      </c>
      <c r="Q72" s="551">
        <v>0</v>
      </c>
      <c r="R72" s="551">
        <v>0</v>
      </c>
      <c r="S72" s="551">
        <v>0</v>
      </c>
    </row>
    <row r="73" spans="1:19" ht="20.100000000000001" customHeight="1" x14ac:dyDescent="0.2">
      <c r="A73" s="469" t="s">
        <v>325</v>
      </c>
      <c r="B73" s="470" t="s">
        <v>475</v>
      </c>
      <c r="C73" s="586" t="s">
        <v>127</v>
      </c>
      <c r="D73" s="470" t="s">
        <v>971</v>
      </c>
      <c r="E73" s="550">
        <v>0</v>
      </c>
      <c r="F73" s="550">
        <v>0</v>
      </c>
      <c r="G73" s="550">
        <v>0</v>
      </c>
      <c r="H73" s="475">
        <v>0</v>
      </c>
      <c r="I73" s="551">
        <v>0</v>
      </c>
      <c r="J73" s="551">
        <v>0</v>
      </c>
      <c r="K73" s="551">
        <v>0</v>
      </c>
      <c r="L73" s="551">
        <v>0</v>
      </c>
      <c r="M73" s="551">
        <v>0</v>
      </c>
      <c r="N73" s="551">
        <v>0</v>
      </c>
      <c r="O73" s="551">
        <v>0</v>
      </c>
      <c r="P73" s="551">
        <v>0</v>
      </c>
      <c r="Q73" s="551">
        <v>0</v>
      </c>
      <c r="R73" s="551">
        <v>0</v>
      </c>
      <c r="S73" s="551">
        <v>0</v>
      </c>
    </row>
    <row r="74" spans="1:19" ht="33" customHeight="1" x14ac:dyDescent="0.2">
      <c r="A74" s="227"/>
      <c r="B74" s="229" t="s">
        <v>972</v>
      </c>
      <c r="C74" s="231"/>
      <c r="D74" s="228">
        <f>COUNTIF(D5:D73,"Within dental school")</f>
        <v>42</v>
      </c>
      <c r="E74" s="233">
        <v>33.35</v>
      </c>
      <c r="F74" s="233">
        <v>1</v>
      </c>
      <c r="G74" s="233">
        <v>0</v>
      </c>
      <c r="H74" s="233">
        <v>1.6</v>
      </c>
      <c r="I74" s="233">
        <v>0</v>
      </c>
      <c r="J74" s="233">
        <v>0</v>
      </c>
      <c r="K74" s="233">
        <v>12</v>
      </c>
      <c r="L74" s="233">
        <v>0</v>
      </c>
      <c r="M74" s="233">
        <v>0</v>
      </c>
      <c r="N74" s="233">
        <v>4</v>
      </c>
      <c r="O74" s="233">
        <v>0</v>
      </c>
      <c r="P74" s="233">
        <v>47</v>
      </c>
      <c r="Q74" s="233">
        <v>1</v>
      </c>
      <c r="R74" s="233">
        <v>3.5</v>
      </c>
      <c r="S74" s="233">
        <v>103.45</v>
      </c>
    </row>
    <row r="75" spans="1:19" ht="21" customHeight="1" x14ac:dyDescent="0.2">
      <c r="A75" s="227"/>
      <c r="B75" s="225" t="s">
        <v>917</v>
      </c>
      <c r="C75" s="231"/>
      <c r="D75" s="228"/>
      <c r="E75" s="233">
        <v>1.67</v>
      </c>
      <c r="F75" s="233">
        <v>1</v>
      </c>
      <c r="G75" s="233">
        <v>0</v>
      </c>
      <c r="H75" s="233">
        <v>1.6</v>
      </c>
      <c r="I75" s="233">
        <v>0</v>
      </c>
      <c r="J75" s="233">
        <v>0</v>
      </c>
      <c r="K75" s="233">
        <v>4</v>
      </c>
      <c r="L75" s="233">
        <v>0</v>
      </c>
      <c r="M75" s="233">
        <v>0</v>
      </c>
      <c r="N75" s="233">
        <v>1.33</v>
      </c>
      <c r="O75" s="233">
        <v>0</v>
      </c>
      <c r="P75" s="233">
        <v>5.22</v>
      </c>
      <c r="Q75" s="233">
        <v>1</v>
      </c>
      <c r="R75" s="233">
        <v>3.5</v>
      </c>
      <c r="S75" s="233">
        <v>3.57</v>
      </c>
    </row>
    <row r="76" spans="1:19" ht="20.45" customHeight="1" thickBot="1" x14ac:dyDescent="0.25">
      <c r="A76" s="227"/>
      <c r="B76" s="410" t="s">
        <v>965</v>
      </c>
      <c r="C76" s="232"/>
      <c r="D76" s="411"/>
      <c r="E76" s="234">
        <v>20</v>
      </c>
      <c r="F76" s="234">
        <v>1</v>
      </c>
      <c r="G76" s="234">
        <v>0</v>
      </c>
      <c r="H76" s="234">
        <v>1</v>
      </c>
      <c r="I76" s="234">
        <v>0</v>
      </c>
      <c r="J76" s="234">
        <v>0</v>
      </c>
      <c r="K76" s="234">
        <v>3</v>
      </c>
      <c r="L76" s="234">
        <v>0</v>
      </c>
      <c r="M76" s="234">
        <v>0</v>
      </c>
      <c r="N76" s="234">
        <v>3</v>
      </c>
      <c r="O76" s="234">
        <v>0</v>
      </c>
      <c r="P76" s="234">
        <v>9</v>
      </c>
      <c r="Q76" s="234">
        <v>1</v>
      </c>
      <c r="R76" s="234">
        <v>1</v>
      </c>
      <c r="S76" s="234">
        <v>29</v>
      </c>
    </row>
    <row r="77" spans="1:19" ht="25.5" customHeight="1" thickTop="1" x14ac:dyDescent="0.2">
      <c r="A77" s="375"/>
      <c r="B77" s="324" t="s">
        <v>328</v>
      </c>
      <c r="C77" s="376"/>
      <c r="D77" s="377"/>
      <c r="E77" s="376"/>
      <c r="F77" s="376"/>
      <c r="G77" s="376"/>
      <c r="H77" s="376"/>
      <c r="I77" s="376"/>
      <c r="J77" s="376"/>
      <c r="K77" s="376"/>
      <c r="L77" s="376"/>
      <c r="M77" s="376"/>
      <c r="N77" s="376"/>
      <c r="O77" s="376"/>
      <c r="P77" s="376"/>
      <c r="Q77" s="376"/>
      <c r="R77" s="376"/>
      <c r="S77" s="376"/>
    </row>
    <row r="78" spans="1:19" ht="20.100000000000001" customHeight="1" x14ac:dyDescent="0.2">
      <c r="A78" s="54" t="s">
        <v>329</v>
      </c>
      <c r="B78" s="55" t="s">
        <v>330</v>
      </c>
      <c r="C78" s="378" t="s">
        <v>127</v>
      </c>
      <c r="D78" s="55" t="s">
        <v>970</v>
      </c>
      <c r="E78" s="230">
        <v>0</v>
      </c>
      <c r="F78" s="230">
        <v>0</v>
      </c>
      <c r="G78" s="230">
        <v>0</v>
      </c>
      <c r="H78" s="230">
        <v>0</v>
      </c>
      <c r="I78" s="230">
        <v>0</v>
      </c>
      <c r="J78" s="230">
        <v>0</v>
      </c>
      <c r="K78" s="230">
        <v>0</v>
      </c>
      <c r="L78" s="230">
        <v>0</v>
      </c>
      <c r="M78" s="230">
        <v>0</v>
      </c>
      <c r="N78" s="230">
        <v>0</v>
      </c>
      <c r="O78" s="230">
        <v>0</v>
      </c>
      <c r="P78" s="230">
        <v>0</v>
      </c>
      <c r="Q78" s="230">
        <v>0</v>
      </c>
      <c r="R78" s="230">
        <v>0</v>
      </c>
      <c r="S78" s="230">
        <v>0</v>
      </c>
    </row>
    <row r="79" spans="1:19" ht="14.25" x14ac:dyDescent="0.2">
      <c r="E79" s="226"/>
      <c r="F79" s="226"/>
      <c r="G79" s="226"/>
      <c r="H79" s="226"/>
      <c r="I79" s="226"/>
      <c r="J79" s="226"/>
      <c r="K79" s="226"/>
      <c r="L79" s="226"/>
      <c r="M79" s="226"/>
      <c r="N79" s="226"/>
      <c r="O79" s="226"/>
      <c r="P79" s="226"/>
      <c r="Q79" s="226"/>
      <c r="R79" s="226"/>
      <c r="S79" s="226"/>
    </row>
    <row r="80" spans="1:19" ht="27.6" customHeight="1" x14ac:dyDescent="0.2">
      <c r="A80" s="728" t="s">
        <v>967</v>
      </c>
      <c r="B80" s="728"/>
      <c r="C80" s="728"/>
      <c r="D80" s="728"/>
      <c r="E80" s="226"/>
      <c r="F80" s="226"/>
      <c r="G80" s="226"/>
      <c r="H80" s="226"/>
      <c r="I80" s="226"/>
      <c r="J80" s="226"/>
      <c r="K80" s="226"/>
      <c r="L80" s="226"/>
      <c r="M80" s="226"/>
      <c r="N80" s="226"/>
      <c r="O80" s="226"/>
      <c r="P80" s="226"/>
      <c r="Q80" s="226"/>
      <c r="R80" s="226"/>
      <c r="S80" s="226"/>
    </row>
    <row r="81" spans="1:19" ht="14.25" x14ac:dyDescent="0.2">
      <c r="A81" s="296" t="s">
        <v>391</v>
      </c>
      <c r="B81" s="272"/>
      <c r="C81" s="272"/>
      <c r="E81" s="135"/>
      <c r="F81" s="135"/>
      <c r="G81" s="135"/>
      <c r="H81" s="135"/>
      <c r="I81" s="135"/>
      <c r="J81" s="135"/>
      <c r="K81" s="135"/>
      <c r="L81" s="135"/>
      <c r="M81" s="135"/>
      <c r="N81" s="135"/>
      <c r="O81" s="135"/>
      <c r="P81" s="135"/>
      <c r="Q81" s="135"/>
      <c r="R81" s="135"/>
      <c r="S81" s="135"/>
    </row>
    <row r="84" spans="1:19" x14ac:dyDescent="0.2">
      <c r="F84" s="219"/>
      <c r="G84" s="219"/>
      <c r="H84" s="219"/>
      <c r="I84" s="219"/>
      <c r="J84" s="219"/>
      <c r="K84" s="219"/>
      <c r="L84" s="219"/>
    </row>
    <row r="85" spans="1:19" x14ac:dyDescent="0.2">
      <c r="F85" s="220"/>
      <c r="G85" s="221"/>
      <c r="H85" s="221"/>
      <c r="I85" s="220"/>
      <c r="J85" s="221"/>
      <c r="K85" s="221"/>
      <c r="L85" s="221"/>
    </row>
    <row r="86" spans="1:19" x14ac:dyDescent="0.2">
      <c r="E86" s="306"/>
      <c r="F86" s="306"/>
      <c r="G86" s="306"/>
      <c r="H86" s="306"/>
      <c r="I86" s="306"/>
      <c r="J86" s="306"/>
      <c r="K86" s="306"/>
      <c r="L86" s="306"/>
      <c r="M86" s="306"/>
      <c r="N86" s="306"/>
      <c r="O86" s="306"/>
      <c r="P86" s="306"/>
      <c r="Q86" s="306"/>
      <c r="R86" s="306"/>
      <c r="S86" s="306"/>
    </row>
    <row r="87" spans="1:19" x14ac:dyDescent="0.2">
      <c r="F87" s="220"/>
      <c r="G87" s="221"/>
      <c r="H87" s="221"/>
      <c r="I87" s="220"/>
      <c r="J87" s="221"/>
      <c r="K87" s="221"/>
      <c r="L87" s="221"/>
    </row>
    <row r="88" spans="1:19" x14ac:dyDescent="0.2">
      <c r="F88" s="220"/>
      <c r="G88" s="221"/>
      <c r="H88" s="221"/>
      <c r="I88" s="220"/>
      <c r="J88" s="221"/>
      <c r="K88" s="221"/>
      <c r="L88" s="221"/>
    </row>
    <row r="89" spans="1:19" x14ac:dyDescent="0.2">
      <c r="F89" s="220"/>
      <c r="G89" s="221"/>
      <c r="H89" s="221"/>
      <c r="I89" s="220"/>
      <c r="J89" s="221"/>
      <c r="K89" s="221"/>
      <c r="L89" s="221"/>
    </row>
    <row r="90" spans="1:19" x14ac:dyDescent="0.2">
      <c r="F90" s="220"/>
      <c r="G90" s="221"/>
      <c r="H90" s="221"/>
      <c r="I90" s="220"/>
      <c r="J90" s="221"/>
      <c r="K90" s="221"/>
      <c r="L90" s="221"/>
    </row>
    <row r="91" spans="1:19" x14ac:dyDescent="0.2">
      <c r="F91" s="220"/>
      <c r="G91" s="221"/>
      <c r="H91" s="221"/>
      <c r="I91" s="220"/>
      <c r="J91" s="221"/>
      <c r="K91" s="221"/>
      <c r="L91" s="221"/>
    </row>
    <row r="92" spans="1:19" x14ac:dyDescent="0.2">
      <c r="F92" s="220"/>
      <c r="G92" s="221"/>
      <c r="H92" s="221"/>
      <c r="I92" s="220"/>
      <c r="J92" s="221"/>
      <c r="K92" s="221"/>
      <c r="L92" s="221"/>
    </row>
    <row r="93" spans="1:19" x14ac:dyDescent="0.2">
      <c r="F93" s="220"/>
      <c r="G93" s="221"/>
      <c r="H93" s="221"/>
      <c r="I93" s="220"/>
      <c r="J93" s="221"/>
      <c r="K93" s="221"/>
      <c r="L93" s="221"/>
    </row>
    <row r="94" spans="1:19" x14ac:dyDescent="0.2">
      <c r="F94" s="220"/>
      <c r="G94" s="221"/>
      <c r="H94" s="221"/>
      <c r="I94" s="220"/>
      <c r="J94" s="221"/>
      <c r="K94" s="221"/>
      <c r="L94" s="221"/>
    </row>
    <row r="95" spans="1:19" x14ac:dyDescent="0.2">
      <c r="F95" s="220"/>
      <c r="G95" s="221"/>
      <c r="H95" s="221"/>
      <c r="I95" s="220"/>
      <c r="J95" s="221"/>
      <c r="K95" s="221"/>
      <c r="L95" s="221"/>
    </row>
    <row r="96" spans="1:19" x14ac:dyDescent="0.2">
      <c r="F96" s="220"/>
      <c r="G96" s="221"/>
      <c r="H96" s="221"/>
      <c r="I96" s="220"/>
      <c r="J96" s="221"/>
      <c r="K96" s="221"/>
      <c r="L96" s="221"/>
    </row>
    <row r="97" spans="6:12" x14ac:dyDescent="0.2">
      <c r="F97" s="220"/>
      <c r="G97" s="221"/>
      <c r="H97" s="221"/>
      <c r="I97" s="220"/>
      <c r="J97" s="221"/>
      <c r="K97" s="221"/>
      <c r="L97" s="221"/>
    </row>
    <row r="98" spans="6:12" x14ac:dyDescent="0.2">
      <c r="F98" s="220"/>
      <c r="G98" s="221"/>
      <c r="H98" s="221"/>
      <c r="I98" s="220"/>
      <c r="J98" s="221"/>
      <c r="K98" s="221"/>
      <c r="L98" s="221"/>
    </row>
    <row r="99" spans="6:12" x14ac:dyDescent="0.2">
      <c r="F99" s="220"/>
      <c r="G99" s="221"/>
      <c r="H99" s="221"/>
      <c r="I99" s="220"/>
      <c r="J99" s="221"/>
      <c r="K99" s="221"/>
      <c r="L99" s="221"/>
    </row>
    <row r="100" spans="6:12" x14ac:dyDescent="0.2">
      <c r="F100" s="407"/>
      <c r="G100" s="407"/>
      <c r="H100" s="407"/>
      <c r="I100" s="407"/>
      <c r="J100" s="407"/>
      <c r="K100" s="407"/>
      <c r="L100" s="407"/>
    </row>
  </sheetData>
  <autoFilter ref="A3:S78" xr:uid="{00000000-0009-0000-0000-000029000000}"/>
  <mergeCells count="20">
    <mergeCell ref="S3:S4"/>
    <mergeCell ref="J3:J4"/>
    <mergeCell ref="L3:L4"/>
    <mergeCell ref="M3:M4"/>
    <mergeCell ref="P3:P4"/>
    <mergeCell ref="Q3:Q4"/>
    <mergeCell ref="R3:R4"/>
    <mergeCell ref="K3:K4"/>
    <mergeCell ref="N3:N4"/>
    <mergeCell ref="O3:O4"/>
    <mergeCell ref="G3:G4"/>
    <mergeCell ref="H3:H4"/>
    <mergeCell ref="I3:I4"/>
    <mergeCell ref="E3:E4"/>
    <mergeCell ref="A80:D80"/>
    <mergeCell ref="A1:D1"/>
    <mergeCell ref="A2:B2"/>
    <mergeCell ref="A3:A4"/>
    <mergeCell ref="B3:B4"/>
    <mergeCell ref="F3:F4"/>
  </mergeCells>
  <conditionalFormatting sqref="A5:B73 D5:S73">
    <cfRule type="expression" dxfId="14" priority="2">
      <formula>MOD(ROW(),2)=0</formula>
    </cfRule>
  </conditionalFormatting>
  <conditionalFormatting sqref="C5:C73">
    <cfRule type="expression" dxfId="13" priority="1">
      <formula>MOD(ROW(),2)=0</formula>
    </cfRule>
  </conditionalFormatting>
  <hyperlinks>
    <hyperlink ref="A2:B2" location="TOC!A1" display="Return to Table of Contents" xr:uid="{00000000-0004-0000-2900-000000000000}"/>
  </hyperlinks>
  <pageMargins left="0.25" right="0.25" top="0.75" bottom="0.75" header="0.3" footer="0.3"/>
  <pageSetup scale="43" fitToWidth="0" orientation="portrait" horizontalDpi="1200" verticalDpi="1200" r:id="rId1"/>
  <headerFooter>
    <oddHeader>&amp;L&amp;9 2022-23 &amp;"Arial,Italic"Survey of Dental Education&amp;"Arial,Regular"
Report 1 - Academic Programs, Enrollment, and Graduates</oddHeader>
  </headerFooter>
  <colBreaks count="1" manualBreakCount="1">
    <brk id="13" max="78"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70C0"/>
  </sheetPr>
  <dimension ref="A1:T102"/>
  <sheetViews>
    <sheetView zoomScaleNormal="10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9.85546875" style="1" customWidth="1"/>
    <col min="2" max="2" width="51.28515625" style="1" customWidth="1"/>
    <col min="3" max="3" width="21" style="1" customWidth="1"/>
    <col min="4" max="4" width="13.85546875" style="1" customWidth="1"/>
    <col min="5" max="5" width="13" style="1" customWidth="1"/>
    <col min="6" max="6" width="13.140625" style="1" customWidth="1"/>
    <col min="7" max="7" width="12.5703125" style="1" customWidth="1"/>
    <col min="8" max="8" width="13" style="1" customWidth="1"/>
    <col min="9" max="11" width="12.85546875" style="1" customWidth="1"/>
    <col min="12" max="12" width="13.140625" style="1" customWidth="1"/>
    <col min="13" max="13" width="12.85546875" style="1" customWidth="1"/>
    <col min="14" max="15" width="13.42578125" style="1" customWidth="1"/>
    <col min="16" max="17" width="13.140625" style="1" customWidth="1"/>
    <col min="18" max="18" width="15.5703125" style="1" customWidth="1"/>
    <col min="19" max="16384" width="9.140625" style="1"/>
  </cols>
  <sheetData>
    <row r="1" spans="1:19" ht="33.75" customHeight="1" x14ac:dyDescent="0.2">
      <c r="A1" s="729" t="s">
        <v>50</v>
      </c>
      <c r="B1" s="729"/>
      <c r="C1" s="729"/>
    </row>
    <row r="2" spans="1:19" ht="22.5" customHeight="1" x14ac:dyDescent="0.2">
      <c r="A2" s="723" t="s">
        <v>55</v>
      </c>
      <c r="B2" s="723"/>
      <c r="C2" s="556"/>
    </row>
    <row r="3" spans="1:19" ht="19.899999999999999" customHeight="1" x14ac:dyDescent="0.25">
      <c r="A3" s="743" t="s">
        <v>526</v>
      </c>
      <c r="B3" s="744" t="s">
        <v>406</v>
      </c>
      <c r="C3" s="62"/>
      <c r="D3" s="795" t="s">
        <v>950</v>
      </c>
      <c r="E3" s="795" t="s">
        <v>951</v>
      </c>
      <c r="F3" s="795" t="s">
        <v>952</v>
      </c>
      <c r="G3" s="795" t="s">
        <v>953</v>
      </c>
      <c r="H3" s="795" t="s">
        <v>954</v>
      </c>
      <c r="I3" s="795" t="s">
        <v>955</v>
      </c>
      <c r="J3" s="795" t="s">
        <v>956</v>
      </c>
      <c r="K3" s="795" t="s">
        <v>957</v>
      </c>
      <c r="L3" s="795" t="s">
        <v>958</v>
      </c>
      <c r="M3" s="795" t="s">
        <v>959</v>
      </c>
      <c r="N3" s="795" t="s">
        <v>960</v>
      </c>
      <c r="O3" s="795" t="s">
        <v>961</v>
      </c>
      <c r="P3" s="795" t="s">
        <v>932</v>
      </c>
      <c r="Q3" s="795" t="s">
        <v>962</v>
      </c>
      <c r="R3" s="795" t="s">
        <v>973</v>
      </c>
    </row>
    <row r="4" spans="1:19" ht="50.25" customHeight="1" x14ac:dyDescent="0.25">
      <c r="A4" s="743"/>
      <c r="B4" s="744"/>
      <c r="C4" s="62" t="s">
        <v>119</v>
      </c>
      <c r="D4" s="795"/>
      <c r="E4" s="795"/>
      <c r="F4" s="795"/>
      <c r="G4" s="795"/>
      <c r="H4" s="795"/>
      <c r="I4" s="795"/>
      <c r="J4" s="795"/>
      <c r="K4" s="795"/>
      <c r="L4" s="795"/>
      <c r="M4" s="795"/>
      <c r="N4" s="795"/>
      <c r="O4" s="795"/>
      <c r="P4" s="795"/>
      <c r="Q4" s="795"/>
      <c r="R4" s="795"/>
    </row>
    <row r="5" spans="1:19" ht="20.100000000000001" customHeight="1" x14ac:dyDescent="0.2">
      <c r="A5" s="469" t="s">
        <v>120</v>
      </c>
      <c r="B5" s="470" t="s">
        <v>407</v>
      </c>
      <c r="C5" s="586" t="s">
        <v>127</v>
      </c>
      <c r="D5" s="550">
        <v>3.1</v>
      </c>
      <c r="E5" s="550">
        <v>21.3</v>
      </c>
      <c r="F5" s="550">
        <v>36.6</v>
      </c>
      <c r="G5" s="550">
        <v>12.13</v>
      </c>
      <c r="H5" s="550">
        <v>4</v>
      </c>
      <c r="I5" s="550">
        <v>0</v>
      </c>
      <c r="J5" s="550">
        <v>0</v>
      </c>
      <c r="K5" s="550">
        <v>0</v>
      </c>
      <c r="L5" s="550">
        <v>3</v>
      </c>
      <c r="M5" s="550">
        <v>1.5</v>
      </c>
      <c r="N5" s="550">
        <v>18.7</v>
      </c>
      <c r="O5" s="550">
        <v>2.9</v>
      </c>
      <c r="P5" s="550">
        <v>1.6</v>
      </c>
      <c r="Q5" s="550">
        <v>6</v>
      </c>
      <c r="R5" s="550">
        <v>110.83</v>
      </c>
      <c r="S5" s="306"/>
    </row>
    <row r="6" spans="1:19" ht="20.100000000000001" customHeight="1" x14ac:dyDescent="0.2">
      <c r="A6" s="469" t="s">
        <v>128</v>
      </c>
      <c r="B6" s="470" t="s">
        <v>408</v>
      </c>
      <c r="C6" s="586" t="s">
        <v>132</v>
      </c>
      <c r="D6" s="550">
        <v>7.75</v>
      </c>
      <c r="E6" s="550">
        <v>0</v>
      </c>
      <c r="F6" s="550">
        <v>30</v>
      </c>
      <c r="G6" s="550">
        <v>15.2</v>
      </c>
      <c r="H6" s="550">
        <v>1</v>
      </c>
      <c r="I6" s="550">
        <v>5</v>
      </c>
      <c r="J6" s="550">
        <v>0</v>
      </c>
      <c r="K6" s="550">
        <v>1</v>
      </c>
      <c r="L6" s="550">
        <v>2.5</v>
      </c>
      <c r="M6" s="550">
        <v>2</v>
      </c>
      <c r="N6" s="550">
        <v>1</v>
      </c>
      <c r="O6" s="550">
        <v>7.4</v>
      </c>
      <c r="P6" s="550">
        <v>0</v>
      </c>
      <c r="Q6" s="550">
        <v>2</v>
      </c>
      <c r="R6" s="550">
        <v>74.849999999999994</v>
      </c>
      <c r="S6" s="306"/>
    </row>
    <row r="7" spans="1:19" ht="20.100000000000001" customHeight="1" x14ac:dyDescent="0.2">
      <c r="A7" s="469" t="s">
        <v>128</v>
      </c>
      <c r="B7" s="470" t="s">
        <v>409</v>
      </c>
      <c r="C7" s="586" t="s">
        <v>132</v>
      </c>
      <c r="D7" s="550">
        <v>0</v>
      </c>
      <c r="E7" s="550">
        <v>0</v>
      </c>
      <c r="F7" s="550">
        <v>0</v>
      </c>
      <c r="G7" s="550">
        <v>0</v>
      </c>
      <c r="H7" s="550">
        <v>0</v>
      </c>
      <c r="I7" s="550">
        <v>0</v>
      </c>
      <c r="J7" s="550">
        <v>0</v>
      </c>
      <c r="K7" s="550">
        <v>0</v>
      </c>
      <c r="L7" s="550">
        <v>0</v>
      </c>
      <c r="M7" s="550">
        <v>0</v>
      </c>
      <c r="N7" s="550">
        <v>0</v>
      </c>
      <c r="O7" s="550">
        <v>0</v>
      </c>
      <c r="P7" s="550">
        <v>0</v>
      </c>
      <c r="Q7" s="550">
        <v>0</v>
      </c>
      <c r="R7" s="550">
        <v>0</v>
      </c>
      <c r="S7" s="306"/>
    </row>
    <row r="8" spans="1:19" ht="20.100000000000001" customHeight="1" x14ac:dyDescent="0.2">
      <c r="A8" s="469" t="s">
        <v>136</v>
      </c>
      <c r="B8" s="470" t="s">
        <v>513</v>
      </c>
      <c r="C8" s="586" t="s">
        <v>141</v>
      </c>
      <c r="D8" s="550">
        <v>0</v>
      </c>
      <c r="E8" s="550">
        <v>0</v>
      </c>
      <c r="F8" s="550">
        <v>0</v>
      </c>
      <c r="G8" s="550">
        <v>0</v>
      </c>
      <c r="H8" s="550">
        <v>0</v>
      </c>
      <c r="I8" s="550">
        <v>0</v>
      </c>
      <c r="J8" s="550">
        <v>0</v>
      </c>
      <c r="K8" s="550">
        <v>0</v>
      </c>
      <c r="L8" s="550">
        <v>0</v>
      </c>
      <c r="M8" s="550">
        <v>0</v>
      </c>
      <c r="N8" s="550">
        <v>0</v>
      </c>
      <c r="O8" s="550">
        <v>0</v>
      </c>
      <c r="P8" s="550">
        <v>0</v>
      </c>
      <c r="Q8" s="550">
        <v>0</v>
      </c>
      <c r="R8" s="550">
        <v>0</v>
      </c>
      <c r="S8" s="306"/>
    </row>
    <row r="9" spans="1:19" ht="20.100000000000001" customHeight="1" x14ac:dyDescent="0.2">
      <c r="A9" s="469" t="s">
        <v>136</v>
      </c>
      <c r="B9" s="470" t="s">
        <v>411</v>
      </c>
      <c r="C9" s="586" t="s">
        <v>132</v>
      </c>
      <c r="D9" s="550">
        <v>7</v>
      </c>
      <c r="E9" s="550">
        <v>44</v>
      </c>
      <c r="F9" s="550">
        <v>30.4</v>
      </c>
      <c r="G9" s="550">
        <v>2</v>
      </c>
      <c r="H9" s="550">
        <v>2</v>
      </c>
      <c r="I9" s="550">
        <v>0</v>
      </c>
      <c r="J9" s="550">
        <v>3</v>
      </c>
      <c r="K9" s="550">
        <v>3</v>
      </c>
      <c r="L9" s="550">
        <v>0</v>
      </c>
      <c r="M9" s="550">
        <v>0</v>
      </c>
      <c r="N9" s="550">
        <v>16</v>
      </c>
      <c r="O9" s="550">
        <v>9</v>
      </c>
      <c r="P9" s="550">
        <v>1</v>
      </c>
      <c r="Q9" s="550">
        <v>0</v>
      </c>
      <c r="R9" s="550">
        <v>117.4</v>
      </c>
      <c r="S9" s="306"/>
    </row>
    <row r="10" spans="1:19" ht="20.100000000000001" customHeight="1" x14ac:dyDescent="0.2">
      <c r="A10" s="469" t="s">
        <v>136</v>
      </c>
      <c r="B10" s="470" t="s">
        <v>412</v>
      </c>
      <c r="C10" s="586" t="s">
        <v>127</v>
      </c>
      <c r="D10" s="550">
        <v>2</v>
      </c>
      <c r="E10" s="550">
        <v>8</v>
      </c>
      <c r="F10" s="550">
        <v>31.7</v>
      </c>
      <c r="G10" s="550">
        <v>4.8</v>
      </c>
      <c r="H10" s="550">
        <v>2</v>
      </c>
      <c r="I10" s="550">
        <v>0</v>
      </c>
      <c r="J10" s="550">
        <v>3</v>
      </c>
      <c r="K10" s="550">
        <v>2</v>
      </c>
      <c r="L10" s="550">
        <v>7</v>
      </c>
      <c r="M10" s="550">
        <v>2</v>
      </c>
      <c r="N10" s="550">
        <v>31.8</v>
      </c>
      <c r="O10" s="550">
        <v>22</v>
      </c>
      <c r="P10" s="550">
        <v>0.15</v>
      </c>
      <c r="Q10" s="550">
        <v>6</v>
      </c>
      <c r="R10" s="550">
        <v>122.45</v>
      </c>
      <c r="S10" s="306"/>
    </row>
    <row r="11" spans="1:19" ht="20.100000000000001" customHeight="1" x14ac:dyDescent="0.2">
      <c r="A11" s="469" t="s">
        <v>136</v>
      </c>
      <c r="B11" s="470" t="s">
        <v>413</v>
      </c>
      <c r="C11" s="586" t="s">
        <v>127</v>
      </c>
      <c r="D11" s="550">
        <v>37.22</v>
      </c>
      <c r="E11" s="550">
        <v>28</v>
      </c>
      <c r="F11" s="550">
        <v>35.4</v>
      </c>
      <c r="G11" s="550">
        <v>5.6</v>
      </c>
      <c r="H11" s="550">
        <v>5</v>
      </c>
      <c r="I11" s="550">
        <v>5.8</v>
      </c>
      <c r="J11" s="550">
        <v>0</v>
      </c>
      <c r="K11" s="550">
        <v>3</v>
      </c>
      <c r="L11" s="550">
        <v>5</v>
      </c>
      <c r="M11" s="550">
        <v>0</v>
      </c>
      <c r="N11" s="550">
        <v>6</v>
      </c>
      <c r="O11" s="550">
        <v>0.96</v>
      </c>
      <c r="P11" s="550">
        <v>0</v>
      </c>
      <c r="Q11" s="550">
        <v>0</v>
      </c>
      <c r="R11" s="550">
        <v>131.97999999999999</v>
      </c>
      <c r="S11" s="306"/>
    </row>
    <row r="12" spans="1:19" ht="20.100000000000001" customHeight="1" x14ac:dyDescent="0.2">
      <c r="A12" s="469" t="s">
        <v>136</v>
      </c>
      <c r="B12" s="470" t="s">
        <v>414</v>
      </c>
      <c r="C12" s="586" t="s">
        <v>132</v>
      </c>
      <c r="D12" s="550">
        <v>36.700000000000003</v>
      </c>
      <c r="E12" s="550">
        <v>19</v>
      </c>
      <c r="F12" s="550">
        <v>40.5</v>
      </c>
      <c r="G12" s="550">
        <v>5.6</v>
      </c>
      <c r="H12" s="550">
        <v>16.5</v>
      </c>
      <c r="I12" s="550">
        <v>2</v>
      </c>
      <c r="J12" s="550">
        <v>0</v>
      </c>
      <c r="K12" s="550">
        <v>5</v>
      </c>
      <c r="L12" s="550">
        <v>15</v>
      </c>
      <c r="M12" s="550">
        <v>0</v>
      </c>
      <c r="N12" s="550">
        <v>25</v>
      </c>
      <c r="O12" s="550">
        <v>0</v>
      </c>
      <c r="P12" s="550">
        <v>0</v>
      </c>
      <c r="Q12" s="550">
        <v>0</v>
      </c>
      <c r="R12" s="550">
        <v>165.3</v>
      </c>
      <c r="S12" s="306"/>
    </row>
    <row r="13" spans="1:19" ht="20.100000000000001" customHeight="1" x14ac:dyDescent="0.2">
      <c r="A13" s="469" t="s">
        <v>136</v>
      </c>
      <c r="B13" s="470" t="s">
        <v>415</v>
      </c>
      <c r="C13" s="586" t="s">
        <v>132</v>
      </c>
      <c r="D13" s="550">
        <v>16.7</v>
      </c>
      <c r="E13" s="550">
        <v>0</v>
      </c>
      <c r="F13" s="550">
        <v>0</v>
      </c>
      <c r="G13" s="550">
        <v>0</v>
      </c>
      <c r="H13" s="550">
        <v>0</v>
      </c>
      <c r="I13" s="550">
        <v>0</v>
      </c>
      <c r="J13" s="550">
        <v>0</v>
      </c>
      <c r="K13" s="550">
        <v>0</v>
      </c>
      <c r="L13" s="550">
        <v>0</v>
      </c>
      <c r="M13" s="550">
        <v>0</v>
      </c>
      <c r="N13" s="550">
        <v>0</v>
      </c>
      <c r="O13" s="550">
        <v>0</v>
      </c>
      <c r="P13" s="550">
        <v>0</v>
      </c>
      <c r="Q13" s="550">
        <v>0</v>
      </c>
      <c r="R13" s="550">
        <v>16.7</v>
      </c>
      <c r="S13" s="306"/>
    </row>
    <row r="14" spans="1:19" ht="20.100000000000001" customHeight="1" x14ac:dyDescent="0.2">
      <c r="A14" s="469" t="s">
        <v>136</v>
      </c>
      <c r="B14" s="470" t="s">
        <v>416</v>
      </c>
      <c r="C14" s="586" t="s">
        <v>132</v>
      </c>
      <c r="D14" s="550">
        <v>1</v>
      </c>
      <c r="E14" s="550">
        <v>10</v>
      </c>
      <c r="F14" s="550">
        <v>17</v>
      </c>
      <c r="G14" s="550">
        <v>2</v>
      </c>
      <c r="H14" s="550">
        <v>0</v>
      </c>
      <c r="I14" s="550">
        <v>4</v>
      </c>
      <c r="J14" s="550">
        <v>0</v>
      </c>
      <c r="K14" s="550">
        <v>0</v>
      </c>
      <c r="L14" s="550">
        <v>5</v>
      </c>
      <c r="M14" s="550">
        <v>1</v>
      </c>
      <c r="N14" s="550">
        <v>6</v>
      </c>
      <c r="O14" s="550">
        <v>3</v>
      </c>
      <c r="P14" s="550">
        <v>0</v>
      </c>
      <c r="Q14" s="550">
        <v>1</v>
      </c>
      <c r="R14" s="550">
        <v>50</v>
      </c>
      <c r="S14" s="306"/>
    </row>
    <row r="15" spans="1:19" ht="20.100000000000001" customHeight="1" x14ac:dyDescent="0.2">
      <c r="A15" s="469" t="s">
        <v>158</v>
      </c>
      <c r="B15" s="470" t="s">
        <v>417</v>
      </c>
      <c r="C15" s="586" t="s">
        <v>127</v>
      </c>
      <c r="D15" s="550">
        <v>7</v>
      </c>
      <c r="E15" s="550">
        <v>5.5</v>
      </c>
      <c r="F15" s="550">
        <v>32</v>
      </c>
      <c r="G15" s="550">
        <v>24</v>
      </c>
      <c r="H15" s="550">
        <v>8</v>
      </c>
      <c r="I15" s="550">
        <v>2</v>
      </c>
      <c r="J15" s="550">
        <v>0</v>
      </c>
      <c r="K15" s="550">
        <v>5</v>
      </c>
      <c r="L15" s="550">
        <v>8</v>
      </c>
      <c r="M15" s="550">
        <v>4</v>
      </c>
      <c r="N15" s="550">
        <v>12</v>
      </c>
      <c r="O15" s="550">
        <v>7</v>
      </c>
      <c r="P15" s="550">
        <v>0</v>
      </c>
      <c r="Q15" s="550">
        <v>3</v>
      </c>
      <c r="R15" s="550">
        <v>117.5</v>
      </c>
      <c r="S15" s="306"/>
    </row>
    <row r="16" spans="1:19" ht="20.100000000000001" customHeight="1" x14ac:dyDescent="0.2">
      <c r="A16" s="469" t="s">
        <v>162</v>
      </c>
      <c r="B16" s="470" t="s">
        <v>418</v>
      </c>
      <c r="C16" s="586" t="s">
        <v>127</v>
      </c>
      <c r="D16" s="550">
        <v>24</v>
      </c>
      <c r="E16" s="550">
        <v>35</v>
      </c>
      <c r="F16" s="550">
        <v>44</v>
      </c>
      <c r="G16" s="550">
        <v>4.5999999999999996</v>
      </c>
      <c r="H16" s="550">
        <v>3</v>
      </c>
      <c r="I16" s="550">
        <v>0</v>
      </c>
      <c r="J16" s="550">
        <v>0</v>
      </c>
      <c r="K16" s="550">
        <v>3</v>
      </c>
      <c r="L16" s="550">
        <v>3</v>
      </c>
      <c r="M16" s="550">
        <v>3</v>
      </c>
      <c r="N16" s="550">
        <v>8</v>
      </c>
      <c r="O16" s="550">
        <v>0</v>
      </c>
      <c r="P16" s="550">
        <v>2</v>
      </c>
      <c r="Q16" s="550">
        <v>0</v>
      </c>
      <c r="R16" s="550">
        <v>129.6</v>
      </c>
      <c r="S16" s="306"/>
    </row>
    <row r="17" spans="1:19" ht="20.100000000000001" customHeight="1" x14ac:dyDescent="0.2">
      <c r="A17" s="469" t="s">
        <v>166</v>
      </c>
      <c r="B17" s="470" t="s">
        <v>419</v>
      </c>
      <c r="C17" s="586" t="s">
        <v>132</v>
      </c>
      <c r="D17" s="550">
        <v>4</v>
      </c>
      <c r="E17" s="550">
        <v>6</v>
      </c>
      <c r="F17" s="550">
        <v>16</v>
      </c>
      <c r="G17" s="550">
        <v>2</v>
      </c>
      <c r="H17" s="550">
        <v>1</v>
      </c>
      <c r="I17" s="550">
        <v>0</v>
      </c>
      <c r="J17" s="550">
        <v>0</v>
      </c>
      <c r="K17" s="550">
        <v>0</v>
      </c>
      <c r="L17" s="550">
        <v>1</v>
      </c>
      <c r="M17" s="550">
        <v>2</v>
      </c>
      <c r="N17" s="550">
        <v>2</v>
      </c>
      <c r="O17" s="550">
        <v>3</v>
      </c>
      <c r="P17" s="550">
        <v>0</v>
      </c>
      <c r="Q17" s="550">
        <v>1</v>
      </c>
      <c r="R17" s="550">
        <v>38</v>
      </c>
      <c r="S17" s="306"/>
    </row>
    <row r="18" spans="1:19" ht="20.100000000000001" customHeight="1" x14ac:dyDescent="0.2">
      <c r="A18" s="469" t="s">
        <v>171</v>
      </c>
      <c r="B18" s="470" t="s">
        <v>420</v>
      </c>
      <c r="C18" s="586" t="s">
        <v>127</v>
      </c>
      <c r="D18" s="550">
        <v>26.75</v>
      </c>
      <c r="E18" s="550">
        <v>47</v>
      </c>
      <c r="F18" s="550">
        <v>77.8</v>
      </c>
      <c r="G18" s="550">
        <v>16.55</v>
      </c>
      <c r="H18" s="550">
        <v>3</v>
      </c>
      <c r="I18" s="550">
        <v>0</v>
      </c>
      <c r="J18" s="550">
        <v>0</v>
      </c>
      <c r="K18" s="550">
        <v>3</v>
      </c>
      <c r="L18" s="550">
        <v>9</v>
      </c>
      <c r="M18" s="550">
        <v>0</v>
      </c>
      <c r="N18" s="550">
        <v>8</v>
      </c>
      <c r="O18" s="550">
        <v>14</v>
      </c>
      <c r="P18" s="550">
        <v>4</v>
      </c>
      <c r="Q18" s="550">
        <v>0</v>
      </c>
      <c r="R18" s="550">
        <v>209.1</v>
      </c>
      <c r="S18" s="306"/>
    </row>
    <row r="19" spans="1:19" ht="20.100000000000001" customHeight="1" x14ac:dyDescent="0.2">
      <c r="A19" s="469" t="s">
        <v>171</v>
      </c>
      <c r="B19" s="470" t="s">
        <v>421</v>
      </c>
      <c r="C19" s="586" t="s">
        <v>132</v>
      </c>
      <c r="D19" s="550">
        <v>0</v>
      </c>
      <c r="E19" s="550">
        <v>0</v>
      </c>
      <c r="F19" s="550">
        <v>51</v>
      </c>
      <c r="G19" s="550">
        <v>4</v>
      </c>
      <c r="H19" s="550">
        <v>4</v>
      </c>
      <c r="I19" s="550">
        <v>51</v>
      </c>
      <c r="J19" s="550">
        <v>0</v>
      </c>
      <c r="K19" s="550">
        <v>1</v>
      </c>
      <c r="L19" s="550">
        <v>10</v>
      </c>
      <c r="M19" s="550">
        <v>0</v>
      </c>
      <c r="N19" s="550">
        <v>30</v>
      </c>
      <c r="O19" s="550">
        <v>0</v>
      </c>
      <c r="P19" s="550">
        <v>0</v>
      </c>
      <c r="Q19" s="550">
        <v>0</v>
      </c>
      <c r="R19" s="550">
        <v>151</v>
      </c>
      <c r="S19" s="306"/>
    </row>
    <row r="20" spans="1:19" ht="20.100000000000001" customHeight="1" x14ac:dyDescent="0.2">
      <c r="A20" s="469" t="s">
        <v>171</v>
      </c>
      <c r="B20" s="470" t="s">
        <v>422</v>
      </c>
      <c r="C20" s="586" t="s">
        <v>132</v>
      </c>
      <c r="D20" s="550">
        <v>1</v>
      </c>
      <c r="E20" s="550">
        <v>20</v>
      </c>
      <c r="F20" s="550">
        <v>2</v>
      </c>
      <c r="G20" s="550">
        <v>3.6</v>
      </c>
      <c r="H20" s="550">
        <v>0</v>
      </c>
      <c r="I20" s="550">
        <v>0</v>
      </c>
      <c r="J20" s="550">
        <v>0</v>
      </c>
      <c r="K20" s="550">
        <v>0</v>
      </c>
      <c r="L20" s="550">
        <v>0</v>
      </c>
      <c r="M20" s="550">
        <v>1</v>
      </c>
      <c r="N20" s="550">
        <v>3</v>
      </c>
      <c r="O20" s="550">
        <v>2</v>
      </c>
      <c r="P20" s="550">
        <v>0</v>
      </c>
      <c r="Q20" s="550">
        <v>0</v>
      </c>
      <c r="R20" s="550">
        <v>32.6</v>
      </c>
      <c r="S20" s="306"/>
    </row>
    <row r="21" spans="1:19" ht="20.100000000000001" customHeight="1" x14ac:dyDescent="0.2">
      <c r="A21" s="469" t="s">
        <v>177</v>
      </c>
      <c r="B21" s="470" t="s">
        <v>423</v>
      </c>
      <c r="C21" s="586" t="s">
        <v>127</v>
      </c>
      <c r="D21" s="550">
        <v>22.47</v>
      </c>
      <c r="E21" s="550">
        <v>77</v>
      </c>
      <c r="F21" s="550">
        <v>74</v>
      </c>
      <c r="G21" s="550">
        <v>4.8</v>
      </c>
      <c r="H21" s="550">
        <v>4.49</v>
      </c>
      <c r="I21" s="550">
        <v>0</v>
      </c>
      <c r="J21" s="550">
        <v>1</v>
      </c>
      <c r="K21" s="550">
        <v>3</v>
      </c>
      <c r="L21" s="550">
        <v>16.489999999999998</v>
      </c>
      <c r="M21" s="550">
        <v>0</v>
      </c>
      <c r="N21" s="550">
        <v>6</v>
      </c>
      <c r="O21" s="550">
        <v>5</v>
      </c>
      <c r="P21" s="550">
        <v>3</v>
      </c>
      <c r="Q21" s="550">
        <v>0</v>
      </c>
      <c r="R21" s="550">
        <v>217.25</v>
      </c>
      <c r="S21" s="306"/>
    </row>
    <row r="22" spans="1:19" ht="20.100000000000001" customHeight="1" x14ac:dyDescent="0.2">
      <c r="A22" s="469" t="s">
        <v>181</v>
      </c>
      <c r="B22" s="470" t="s">
        <v>424</v>
      </c>
      <c r="C22" s="586" t="s">
        <v>127</v>
      </c>
      <c r="D22" s="550">
        <v>8</v>
      </c>
      <c r="E22" s="550">
        <v>25.8</v>
      </c>
      <c r="F22" s="550">
        <v>23</v>
      </c>
      <c r="G22" s="550">
        <v>5</v>
      </c>
      <c r="H22" s="550">
        <v>0</v>
      </c>
      <c r="I22" s="550">
        <v>0</v>
      </c>
      <c r="J22" s="550">
        <v>0</v>
      </c>
      <c r="K22" s="550">
        <v>0</v>
      </c>
      <c r="L22" s="550">
        <v>6</v>
      </c>
      <c r="M22" s="550">
        <v>4.5999999999999996</v>
      </c>
      <c r="N22" s="550">
        <v>0</v>
      </c>
      <c r="O22" s="550">
        <v>1</v>
      </c>
      <c r="P22" s="550">
        <v>0.5</v>
      </c>
      <c r="Q22" s="550">
        <v>4.2</v>
      </c>
      <c r="R22" s="550">
        <v>78.099999999999994</v>
      </c>
      <c r="S22" s="306"/>
    </row>
    <row r="23" spans="1:19" ht="20.100000000000001" customHeight="1" x14ac:dyDescent="0.2">
      <c r="A23" s="469" t="s">
        <v>181</v>
      </c>
      <c r="B23" s="470" t="s">
        <v>425</v>
      </c>
      <c r="C23" s="586" t="s">
        <v>127</v>
      </c>
      <c r="D23" s="550">
        <v>9</v>
      </c>
      <c r="E23" s="550">
        <v>33.5</v>
      </c>
      <c r="F23" s="550">
        <v>47.5</v>
      </c>
      <c r="G23" s="550">
        <v>4</v>
      </c>
      <c r="H23" s="550">
        <v>4</v>
      </c>
      <c r="I23" s="550">
        <v>3</v>
      </c>
      <c r="J23" s="550">
        <v>0</v>
      </c>
      <c r="K23" s="550">
        <v>4</v>
      </c>
      <c r="L23" s="550">
        <v>15</v>
      </c>
      <c r="M23" s="550">
        <v>8</v>
      </c>
      <c r="N23" s="550">
        <v>0</v>
      </c>
      <c r="O23" s="550">
        <v>12</v>
      </c>
      <c r="P23" s="550">
        <v>1</v>
      </c>
      <c r="Q23" s="550">
        <v>0</v>
      </c>
      <c r="R23" s="550">
        <v>141</v>
      </c>
      <c r="S23" s="306"/>
    </row>
    <row r="24" spans="1:19" ht="20.100000000000001" customHeight="1" x14ac:dyDescent="0.2">
      <c r="A24" s="469" t="s">
        <v>181</v>
      </c>
      <c r="B24" s="470" t="s">
        <v>426</v>
      </c>
      <c r="C24" s="586" t="s">
        <v>132</v>
      </c>
      <c r="D24" s="550">
        <v>7</v>
      </c>
      <c r="E24" s="550">
        <v>0</v>
      </c>
      <c r="F24" s="550">
        <v>36</v>
      </c>
      <c r="G24" s="550">
        <v>10</v>
      </c>
      <c r="H24" s="550">
        <v>3</v>
      </c>
      <c r="I24" s="550">
        <v>0</v>
      </c>
      <c r="J24" s="550">
        <v>0</v>
      </c>
      <c r="K24" s="550">
        <v>0</v>
      </c>
      <c r="L24" s="550">
        <v>9</v>
      </c>
      <c r="M24" s="550">
        <v>0</v>
      </c>
      <c r="N24" s="550">
        <v>0</v>
      </c>
      <c r="O24" s="550">
        <v>0</v>
      </c>
      <c r="P24" s="550">
        <v>0</v>
      </c>
      <c r="Q24" s="550">
        <v>12</v>
      </c>
      <c r="R24" s="550">
        <v>77</v>
      </c>
      <c r="S24" s="306"/>
    </row>
    <row r="25" spans="1:19" ht="20.100000000000001" customHeight="1" x14ac:dyDescent="0.2">
      <c r="A25" s="469" t="s">
        <v>188</v>
      </c>
      <c r="B25" s="470" t="s">
        <v>427</v>
      </c>
      <c r="C25" s="586" t="s">
        <v>127</v>
      </c>
      <c r="D25" s="550">
        <v>4</v>
      </c>
      <c r="E25" s="550">
        <v>22</v>
      </c>
      <c r="F25" s="550">
        <v>26</v>
      </c>
      <c r="G25" s="550">
        <v>5</v>
      </c>
      <c r="H25" s="550">
        <v>1</v>
      </c>
      <c r="I25" s="550">
        <v>3</v>
      </c>
      <c r="J25" s="550">
        <v>0</v>
      </c>
      <c r="K25" s="550">
        <v>1</v>
      </c>
      <c r="L25" s="550">
        <v>14</v>
      </c>
      <c r="M25" s="550">
        <v>2</v>
      </c>
      <c r="N25" s="550">
        <v>33</v>
      </c>
      <c r="O25" s="550">
        <v>6</v>
      </c>
      <c r="P25" s="550">
        <v>0</v>
      </c>
      <c r="Q25" s="550">
        <v>6</v>
      </c>
      <c r="R25" s="550">
        <v>123</v>
      </c>
      <c r="S25" s="306"/>
    </row>
    <row r="26" spans="1:19" ht="20.100000000000001" customHeight="1" x14ac:dyDescent="0.2">
      <c r="A26" s="469" t="s">
        <v>192</v>
      </c>
      <c r="B26" s="470" t="s">
        <v>428</v>
      </c>
      <c r="C26" s="586" t="s">
        <v>127</v>
      </c>
      <c r="D26" s="550">
        <v>16.100000000000001</v>
      </c>
      <c r="E26" s="550">
        <v>64.099999999999994</v>
      </c>
      <c r="F26" s="550">
        <v>58.2</v>
      </c>
      <c r="G26" s="550">
        <v>12.9</v>
      </c>
      <c r="H26" s="550">
        <v>6</v>
      </c>
      <c r="I26" s="550">
        <v>0</v>
      </c>
      <c r="J26" s="550">
        <v>3</v>
      </c>
      <c r="K26" s="550">
        <v>1</v>
      </c>
      <c r="L26" s="550">
        <v>13.5</v>
      </c>
      <c r="M26" s="550">
        <v>7</v>
      </c>
      <c r="N26" s="550">
        <v>11</v>
      </c>
      <c r="O26" s="550">
        <v>7</v>
      </c>
      <c r="P26" s="550">
        <v>6.2</v>
      </c>
      <c r="Q26" s="550">
        <v>3</v>
      </c>
      <c r="R26" s="550">
        <v>209</v>
      </c>
      <c r="S26" s="306"/>
    </row>
    <row r="27" spans="1:19" ht="20.100000000000001" customHeight="1" x14ac:dyDescent="0.2">
      <c r="A27" s="469" t="s">
        <v>195</v>
      </c>
      <c r="B27" s="470" t="s">
        <v>429</v>
      </c>
      <c r="C27" s="586" t="s">
        <v>127</v>
      </c>
      <c r="D27" s="550">
        <v>4</v>
      </c>
      <c r="E27" s="550">
        <v>41</v>
      </c>
      <c r="F27" s="550">
        <v>4</v>
      </c>
      <c r="G27" s="550">
        <v>15</v>
      </c>
      <c r="H27" s="550">
        <v>10</v>
      </c>
      <c r="I27" s="550">
        <v>40</v>
      </c>
      <c r="J27" s="550">
        <v>0</v>
      </c>
      <c r="K27" s="550">
        <v>1</v>
      </c>
      <c r="L27" s="550">
        <v>10</v>
      </c>
      <c r="M27" s="550">
        <v>7</v>
      </c>
      <c r="N27" s="550">
        <v>2</v>
      </c>
      <c r="O27" s="550">
        <v>7</v>
      </c>
      <c r="P27" s="550">
        <v>5</v>
      </c>
      <c r="Q27" s="550">
        <v>6</v>
      </c>
      <c r="R27" s="550">
        <v>152</v>
      </c>
      <c r="S27" s="306"/>
    </row>
    <row r="28" spans="1:19" ht="20.100000000000001" customHeight="1" x14ac:dyDescent="0.2">
      <c r="A28" s="469" t="s">
        <v>195</v>
      </c>
      <c r="B28" s="470" t="s">
        <v>430</v>
      </c>
      <c r="C28" s="586" t="s">
        <v>127</v>
      </c>
      <c r="D28" s="550">
        <v>9</v>
      </c>
      <c r="E28" s="550">
        <v>31</v>
      </c>
      <c r="F28" s="550">
        <v>23</v>
      </c>
      <c r="G28" s="550">
        <v>7.9</v>
      </c>
      <c r="H28" s="550">
        <v>1</v>
      </c>
      <c r="I28" s="550">
        <v>30.6</v>
      </c>
      <c r="J28" s="550">
        <v>0</v>
      </c>
      <c r="K28" s="550">
        <v>4</v>
      </c>
      <c r="L28" s="550">
        <v>9</v>
      </c>
      <c r="M28" s="550">
        <v>12</v>
      </c>
      <c r="N28" s="550">
        <v>16</v>
      </c>
      <c r="O28" s="550">
        <v>7</v>
      </c>
      <c r="P28" s="550">
        <v>0</v>
      </c>
      <c r="Q28" s="550">
        <v>0</v>
      </c>
      <c r="R28" s="550">
        <v>150.5</v>
      </c>
      <c r="S28" s="306"/>
    </row>
    <row r="29" spans="1:19" ht="20.100000000000001" customHeight="1" x14ac:dyDescent="0.2">
      <c r="A29" s="469" t="s">
        <v>200</v>
      </c>
      <c r="B29" s="470" t="s">
        <v>431</v>
      </c>
      <c r="C29" s="586" t="s">
        <v>127</v>
      </c>
      <c r="D29" s="550">
        <v>10</v>
      </c>
      <c r="E29" s="550">
        <v>18</v>
      </c>
      <c r="F29" s="550">
        <v>0</v>
      </c>
      <c r="G29" s="550">
        <v>0</v>
      </c>
      <c r="H29" s="550">
        <v>2</v>
      </c>
      <c r="I29" s="550">
        <v>40</v>
      </c>
      <c r="J29" s="550">
        <v>0</v>
      </c>
      <c r="K29" s="550">
        <v>1</v>
      </c>
      <c r="L29" s="550">
        <v>6</v>
      </c>
      <c r="M29" s="550">
        <v>1</v>
      </c>
      <c r="N29" s="550">
        <v>4</v>
      </c>
      <c r="O29" s="550">
        <v>2</v>
      </c>
      <c r="P29" s="550">
        <v>1</v>
      </c>
      <c r="Q29" s="550">
        <v>2</v>
      </c>
      <c r="R29" s="550">
        <v>87</v>
      </c>
      <c r="S29" s="306"/>
    </row>
    <row r="30" spans="1:19" ht="20.100000000000001" customHeight="1" x14ac:dyDescent="0.2">
      <c r="A30" s="469" t="s">
        <v>202</v>
      </c>
      <c r="B30" s="470" t="s">
        <v>514</v>
      </c>
      <c r="C30" s="586" t="s">
        <v>132</v>
      </c>
      <c r="D30" s="550">
        <v>5</v>
      </c>
      <c r="E30" s="550">
        <v>4</v>
      </c>
      <c r="F30" s="550">
        <v>8</v>
      </c>
      <c r="G30" s="550">
        <v>2.2000000000000002</v>
      </c>
      <c r="H30" s="550">
        <v>1</v>
      </c>
      <c r="I30" s="550">
        <v>0</v>
      </c>
      <c r="J30" s="550">
        <v>0</v>
      </c>
      <c r="K30" s="550">
        <v>0</v>
      </c>
      <c r="L30" s="550">
        <v>4</v>
      </c>
      <c r="M30" s="550">
        <v>2</v>
      </c>
      <c r="N30" s="550">
        <v>5</v>
      </c>
      <c r="O30" s="550">
        <v>11.5</v>
      </c>
      <c r="P30" s="550">
        <v>0</v>
      </c>
      <c r="Q30" s="550">
        <v>0</v>
      </c>
      <c r="R30" s="550">
        <v>42.7</v>
      </c>
      <c r="S30" s="306"/>
    </row>
    <row r="31" spans="1:19" ht="20.100000000000001" customHeight="1" x14ac:dyDescent="0.2">
      <c r="A31" s="469" t="s">
        <v>205</v>
      </c>
      <c r="B31" s="470" t="s">
        <v>433</v>
      </c>
      <c r="C31" s="586" t="s">
        <v>127</v>
      </c>
      <c r="D31" s="550">
        <v>6.5</v>
      </c>
      <c r="E31" s="550">
        <v>41</v>
      </c>
      <c r="F31" s="550">
        <v>31.4</v>
      </c>
      <c r="G31" s="550">
        <v>2.65</v>
      </c>
      <c r="H31" s="550">
        <v>3</v>
      </c>
      <c r="I31" s="550">
        <v>0</v>
      </c>
      <c r="J31" s="550">
        <v>0</v>
      </c>
      <c r="K31" s="550">
        <v>1</v>
      </c>
      <c r="L31" s="550">
        <v>25</v>
      </c>
      <c r="M31" s="550">
        <v>0</v>
      </c>
      <c r="N31" s="550">
        <v>9.5</v>
      </c>
      <c r="O31" s="550">
        <v>36.35</v>
      </c>
      <c r="P31" s="550">
        <v>5</v>
      </c>
      <c r="Q31" s="550">
        <v>2</v>
      </c>
      <c r="R31" s="550">
        <v>163.4</v>
      </c>
      <c r="S31" s="306"/>
    </row>
    <row r="32" spans="1:19" ht="20.100000000000001" customHeight="1" x14ac:dyDescent="0.2">
      <c r="A32" s="469" t="s">
        <v>209</v>
      </c>
      <c r="B32" s="470" t="s">
        <v>434</v>
      </c>
      <c r="C32" s="586" t="s">
        <v>132</v>
      </c>
      <c r="D32" s="550">
        <v>0</v>
      </c>
      <c r="E32" s="550">
        <v>5</v>
      </c>
      <c r="F32" s="550">
        <v>9.8000000000000007</v>
      </c>
      <c r="G32" s="550">
        <v>4.0999999999999996</v>
      </c>
      <c r="H32" s="550">
        <v>2.5</v>
      </c>
      <c r="I32" s="550">
        <v>0</v>
      </c>
      <c r="J32" s="550">
        <v>0</v>
      </c>
      <c r="K32" s="550">
        <v>0</v>
      </c>
      <c r="L32" s="550">
        <v>4</v>
      </c>
      <c r="M32" s="550">
        <v>1</v>
      </c>
      <c r="N32" s="550">
        <v>21.6</v>
      </c>
      <c r="O32" s="550">
        <v>6</v>
      </c>
      <c r="P32" s="550">
        <v>0.5</v>
      </c>
      <c r="Q32" s="550">
        <v>0</v>
      </c>
      <c r="R32" s="550">
        <v>54.5</v>
      </c>
      <c r="S32" s="306"/>
    </row>
    <row r="33" spans="1:19" ht="20.100000000000001" customHeight="1" x14ac:dyDescent="0.2">
      <c r="A33" s="469" t="s">
        <v>209</v>
      </c>
      <c r="B33" s="470" t="s">
        <v>435</v>
      </c>
      <c r="C33" s="586" t="s">
        <v>132</v>
      </c>
      <c r="D33" s="550">
        <v>6</v>
      </c>
      <c r="E33" s="550">
        <v>4</v>
      </c>
      <c r="F33" s="550">
        <v>56</v>
      </c>
      <c r="G33" s="550">
        <v>13.5</v>
      </c>
      <c r="H33" s="550">
        <v>6</v>
      </c>
      <c r="I33" s="550">
        <v>0</v>
      </c>
      <c r="J33" s="550">
        <v>0</v>
      </c>
      <c r="K33" s="550">
        <v>4</v>
      </c>
      <c r="L33" s="550">
        <v>16</v>
      </c>
      <c r="M33" s="550">
        <v>0</v>
      </c>
      <c r="N33" s="550">
        <v>49</v>
      </c>
      <c r="O33" s="550">
        <v>38</v>
      </c>
      <c r="P33" s="550">
        <v>0</v>
      </c>
      <c r="Q33" s="550">
        <v>0</v>
      </c>
      <c r="R33" s="550">
        <v>192.5</v>
      </c>
      <c r="S33" s="306"/>
    </row>
    <row r="34" spans="1:19" ht="20.100000000000001" customHeight="1" x14ac:dyDescent="0.2">
      <c r="A34" s="469" t="s">
        <v>209</v>
      </c>
      <c r="B34" s="470" t="s">
        <v>436</v>
      </c>
      <c r="C34" s="586" t="s">
        <v>132</v>
      </c>
      <c r="D34" s="550">
        <v>11.19</v>
      </c>
      <c r="E34" s="550">
        <v>42.6</v>
      </c>
      <c r="F34" s="550">
        <v>37.4</v>
      </c>
      <c r="G34" s="550">
        <v>13.36</v>
      </c>
      <c r="H34" s="550">
        <v>1.8</v>
      </c>
      <c r="I34" s="550">
        <v>7.55</v>
      </c>
      <c r="J34" s="550">
        <v>1</v>
      </c>
      <c r="K34" s="550">
        <v>0</v>
      </c>
      <c r="L34" s="550">
        <v>16</v>
      </c>
      <c r="M34" s="550">
        <v>7</v>
      </c>
      <c r="N34" s="550">
        <v>65.36</v>
      </c>
      <c r="O34" s="550">
        <v>28</v>
      </c>
      <c r="P34" s="550">
        <v>1</v>
      </c>
      <c r="Q34" s="550">
        <v>0</v>
      </c>
      <c r="R34" s="550">
        <v>232.26</v>
      </c>
      <c r="S34" s="306"/>
    </row>
    <row r="35" spans="1:19" ht="20.100000000000001" customHeight="1" x14ac:dyDescent="0.2">
      <c r="A35" s="469" t="s">
        <v>217</v>
      </c>
      <c r="B35" s="470" t="s">
        <v>437</v>
      </c>
      <c r="C35" s="586" t="s">
        <v>132</v>
      </c>
      <c r="D35" s="550">
        <v>1</v>
      </c>
      <c r="E35" s="550">
        <v>25</v>
      </c>
      <c r="F35" s="550">
        <v>20</v>
      </c>
      <c r="G35" s="550">
        <v>0</v>
      </c>
      <c r="H35" s="550">
        <v>2</v>
      </c>
      <c r="I35" s="550">
        <v>0</v>
      </c>
      <c r="J35" s="550">
        <v>0</v>
      </c>
      <c r="K35" s="550">
        <v>0</v>
      </c>
      <c r="L35" s="550">
        <v>12</v>
      </c>
      <c r="M35" s="550">
        <v>4</v>
      </c>
      <c r="N35" s="550">
        <v>15</v>
      </c>
      <c r="O35" s="550">
        <v>2</v>
      </c>
      <c r="P35" s="550">
        <v>2</v>
      </c>
      <c r="Q35" s="550">
        <v>3</v>
      </c>
      <c r="R35" s="550">
        <v>86</v>
      </c>
      <c r="S35" s="306"/>
    </row>
    <row r="36" spans="1:19" ht="20.100000000000001" customHeight="1" x14ac:dyDescent="0.2">
      <c r="A36" s="469" t="s">
        <v>217</v>
      </c>
      <c r="B36" s="470" t="s">
        <v>438</v>
      </c>
      <c r="C36" s="586" t="s">
        <v>127</v>
      </c>
      <c r="D36" s="550">
        <v>0</v>
      </c>
      <c r="E36" s="550">
        <v>46.3</v>
      </c>
      <c r="F36" s="550">
        <v>29.4</v>
      </c>
      <c r="G36" s="550">
        <v>8.8000000000000007</v>
      </c>
      <c r="H36" s="550">
        <v>0</v>
      </c>
      <c r="I36" s="550">
        <v>0</v>
      </c>
      <c r="J36" s="550">
        <v>3</v>
      </c>
      <c r="K36" s="550">
        <v>3</v>
      </c>
      <c r="L36" s="550">
        <v>15</v>
      </c>
      <c r="M36" s="550">
        <v>0</v>
      </c>
      <c r="N36" s="550">
        <v>18</v>
      </c>
      <c r="O36" s="550">
        <v>8.4</v>
      </c>
      <c r="P36" s="550">
        <v>0</v>
      </c>
      <c r="Q36" s="550">
        <v>1</v>
      </c>
      <c r="R36" s="550">
        <v>132.9</v>
      </c>
      <c r="S36" s="306"/>
    </row>
    <row r="37" spans="1:19" ht="20.100000000000001" customHeight="1" x14ac:dyDescent="0.2">
      <c r="A37" s="469" t="s">
        <v>223</v>
      </c>
      <c r="B37" s="470" t="s">
        <v>439</v>
      </c>
      <c r="C37" s="586" t="s">
        <v>127</v>
      </c>
      <c r="D37" s="550">
        <v>32.76</v>
      </c>
      <c r="E37" s="550">
        <v>32.9</v>
      </c>
      <c r="F37" s="550">
        <v>39.9</v>
      </c>
      <c r="G37" s="550">
        <v>3.5</v>
      </c>
      <c r="H37" s="550">
        <v>6</v>
      </c>
      <c r="I37" s="550">
        <v>2.9</v>
      </c>
      <c r="J37" s="550">
        <v>0</v>
      </c>
      <c r="K37" s="550">
        <v>1</v>
      </c>
      <c r="L37" s="550">
        <v>10</v>
      </c>
      <c r="M37" s="550">
        <v>0</v>
      </c>
      <c r="N37" s="550">
        <v>16</v>
      </c>
      <c r="O37" s="550">
        <v>3.2</v>
      </c>
      <c r="P37" s="550">
        <v>1</v>
      </c>
      <c r="Q37" s="550">
        <v>5.6</v>
      </c>
      <c r="R37" s="550">
        <v>154.76</v>
      </c>
      <c r="S37" s="306"/>
    </row>
    <row r="38" spans="1:19" ht="20.100000000000001" customHeight="1" x14ac:dyDescent="0.2">
      <c r="A38" s="469" t="s">
        <v>227</v>
      </c>
      <c r="B38" s="470" t="s">
        <v>440</v>
      </c>
      <c r="C38" s="586" t="s">
        <v>127</v>
      </c>
      <c r="D38" s="550">
        <v>9</v>
      </c>
      <c r="E38" s="550">
        <v>12</v>
      </c>
      <c r="F38" s="550">
        <v>36</v>
      </c>
      <c r="G38" s="550">
        <v>5</v>
      </c>
      <c r="H38" s="550">
        <v>3</v>
      </c>
      <c r="I38" s="550">
        <v>0</v>
      </c>
      <c r="J38" s="550">
        <v>0</v>
      </c>
      <c r="K38" s="550">
        <v>2</v>
      </c>
      <c r="L38" s="550">
        <v>4</v>
      </c>
      <c r="M38" s="550">
        <v>1</v>
      </c>
      <c r="N38" s="550">
        <v>0</v>
      </c>
      <c r="O38" s="550">
        <v>4.49</v>
      </c>
      <c r="P38" s="550">
        <v>3</v>
      </c>
      <c r="Q38" s="550">
        <v>0</v>
      </c>
      <c r="R38" s="550">
        <v>79.489999999999995</v>
      </c>
      <c r="S38" s="306"/>
    </row>
    <row r="39" spans="1:19" ht="20.100000000000001" customHeight="1" x14ac:dyDescent="0.2">
      <c r="A39" s="469" t="s">
        <v>230</v>
      </c>
      <c r="B39" s="470" t="s">
        <v>441</v>
      </c>
      <c r="C39" s="586" t="s">
        <v>127</v>
      </c>
      <c r="D39" s="550">
        <v>13.15</v>
      </c>
      <c r="E39" s="550">
        <v>12</v>
      </c>
      <c r="F39" s="550">
        <v>11</v>
      </c>
      <c r="G39" s="550">
        <v>2.9</v>
      </c>
      <c r="H39" s="550">
        <v>2</v>
      </c>
      <c r="I39" s="550">
        <v>9</v>
      </c>
      <c r="J39" s="550">
        <v>0</v>
      </c>
      <c r="K39" s="550">
        <v>3</v>
      </c>
      <c r="L39" s="550">
        <v>9.4499999999999993</v>
      </c>
      <c r="M39" s="550">
        <v>0</v>
      </c>
      <c r="N39" s="550">
        <v>0</v>
      </c>
      <c r="O39" s="550">
        <v>7</v>
      </c>
      <c r="P39" s="550">
        <v>1</v>
      </c>
      <c r="Q39" s="550">
        <v>4</v>
      </c>
      <c r="R39" s="550">
        <v>74.5</v>
      </c>
      <c r="S39" s="306"/>
    </row>
    <row r="40" spans="1:19" ht="20.100000000000001" customHeight="1" x14ac:dyDescent="0.2">
      <c r="A40" s="469" t="s">
        <v>230</v>
      </c>
      <c r="B40" s="470" t="s">
        <v>515</v>
      </c>
      <c r="C40" s="586" t="s">
        <v>132</v>
      </c>
      <c r="D40" s="550">
        <v>3</v>
      </c>
      <c r="E40" s="550">
        <v>8</v>
      </c>
      <c r="F40" s="550">
        <v>14</v>
      </c>
      <c r="G40" s="550">
        <v>0.6</v>
      </c>
      <c r="H40" s="550">
        <v>0</v>
      </c>
      <c r="I40" s="550">
        <v>0</v>
      </c>
      <c r="J40" s="550">
        <v>0</v>
      </c>
      <c r="K40" s="550">
        <v>0</v>
      </c>
      <c r="L40" s="550">
        <v>5</v>
      </c>
      <c r="M40" s="550">
        <v>1</v>
      </c>
      <c r="N40" s="550">
        <v>2</v>
      </c>
      <c r="O40" s="550">
        <v>3</v>
      </c>
      <c r="P40" s="550">
        <v>0</v>
      </c>
      <c r="Q40" s="550">
        <v>2</v>
      </c>
      <c r="R40" s="550">
        <v>38.6</v>
      </c>
      <c r="S40" s="306"/>
    </row>
    <row r="41" spans="1:19" ht="20.100000000000001" customHeight="1" x14ac:dyDescent="0.2">
      <c r="A41" s="469" t="s">
        <v>237</v>
      </c>
      <c r="B41" s="470" t="s">
        <v>443</v>
      </c>
      <c r="C41" s="586" t="s">
        <v>132</v>
      </c>
      <c r="D41" s="550">
        <v>1</v>
      </c>
      <c r="E41" s="550">
        <v>13.5</v>
      </c>
      <c r="F41" s="550">
        <v>26</v>
      </c>
      <c r="G41" s="550">
        <v>7</v>
      </c>
      <c r="H41" s="550">
        <v>5</v>
      </c>
      <c r="I41" s="550">
        <v>0</v>
      </c>
      <c r="J41" s="550">
        <v>0</v>
      </c>
      <c r="K41" s="550">
        <v>0</v>
      </c>
      <c r="L41" s="550">
        <v>6</v>
      </c>
      <c r="M41" s="550">
        <v>2</v>
      </c>
      <c r="N41" s="550">
        <v>12</v>
      </c>
      <c r="O41" s="550">
        <v>2</v>
      </c>
      <c r="P41" s="550">
        <v>0</v>
      </c>
      <c r="Q41" s="550">
        <v>1</v>
      </c>
      <c r="R41" s="550">
        <v>75.5</v>
      </c>
      <c r="S41" s="306"/>
    </row>
    <row r="42" spans="1:19" ht="20.100000000000001" customHeight="1" x14ac:dyDescent="0.2">
      <c r="A42" s="469" t="s">
        <v>237</v>
      </c>
      <c r="B42" s="470" t="s">
        <v>444</v>
      </c>
      <c r="C42" s="586" t="s">
        <v>127</v>
      </c>
      <c r="D42" s="550">
        <v>0</v>
      </c>
      <c r="E42" s="550">
        <v>20</v>
      </c>
      <c r="F42" s="550">
        <v>16.45</v>
      </c>
      <c r="G42" s="550">
        <v>2.8</v>
      </c>
      <c r="H42" s="550">
        <v>1.8</v>
      </c>
      <c r="I42" s="550">
        <v>5.8</v>
      </c>
      <c r="J42" s="550">
        <v>0</v>
      </c>
      <c r="K42" s="550">
        <v>2</v>
      </c>
      <c r="L42" s="550">
        <v>6</v>
      </c>
      <c r="M42" s="550">
        <v>0</v>
      </c>
      <c r="N42" s="550">
        <v>0</v>
      </c>
      <c r="O42" s="550">
        <v>0</v>
      </c>
      <c r="P42" s="550">
        <v>0</v>
      </c>
      <c r="Q42" s="550">
        <v>0</v>
      </c>
      <c r="R42" s="550">
        <v>54.85</v>
      </c>
      <c r="S42" s="306"/>
    </row>
    <row r="43" spans="1:19" ht="20.100000000000001" customHeight="1" x14ac:dyDescent="0.2">
      <c r="A43" s="469" t="s">
        <v>242</v>
      </c>
      <c r="B43" s="470" t="s">
        <v>445</v>
      </c>
      <c r="C43" s="586" t="s">
        <v>127</v>
      </c>
      <c r="D43" s="550">
        <v>2</v>
      </c>
      <c r="E43" s="550">
        <v>23</v>
      </c>
      <c r="F43" s="550">
        <v>20</v>
      </c>
      <c r="G43" s="550">
        <v>4</v>
      </c>
      <c r="H43" s="550">
        <v>2</v>
      </c>
      <c r="I43" s="550">
        <v>0</v>
      </c>
      <c r="J43" s="550">
        <v>0</v>
      </c>
      <c r="K43" s="550">
        <v>3</v>
      </c>
      <c r="L43" s="550">
        <v>7</v>
      </c>
      <c r="M43" s="550">
        <v>0</v>
      </c>
      <c r="N43" s="550">
        <v>13</v>
      </c>
      <c r="O43" s="550">
        <v>7</v>
      </c>
      <c r="P43" s="550">
        <v>0</v>
      </c>
      <c r="Q43" s="550">
        <v>0</v>
      </c>
      <c r="R43" s="550">
        <v>81</v>
      </c>
      <c r="S43" s="306"/>
    </row>
    <row r="44" spans="1:19" ht="20.100000000000001" customHeight="1" x14ac:dyDescent="0.2">
      <c r="A44" s="469" t="s">
        <v>245</v>
      </c>
      <c r="B44" s="470" t="s">
        <v>246</v>
      </c>
      <c r="C44" s="586" t="s">
        <v>127</v>
      </c>
      <c r="D44" s="550">
        <v>14</v>
      </c>
      <c r="E44" s="550">
        <v>34</v>
      </c>
      <c r="F44" s="550">
        <v>52</v>
      </c>
      <c r="G44" s="550">
        <v>4.5599999999999996</v>
      </c>
      <c r="H44" s="550">
        <v>3</v>
      </c>
      <c r="I44" s="550">
        <v>22</v>
      </c>
      <c r="J44" s="550">
        <v>0</v>
      </c>
      <c r="K44" s="550">
        <v>0</v>
      </c>
      <c r="L44" s="550">
        <v>1</v>
      </c>
      <c r="M44" s="550">
        <v>0</v>
      </c>
      <c r="N44" s="550">
        <v>5</v>
      </c>
      <c r="O44" s="550">
        <v>56.69</v>
      </c>
      <c r="P44" s="550">
        <v>3</v>
      </c>
      <c r="Q44" s="550">
        <v>1</v>
      </c>
      <c r="R44" s="550">
        <v>196.25</v>
      </c>
      <c r="S44" s="306"/>
    </row>
    <row r="45" spans="1:19" ht="20.100000000000001" customHeight="1" x14ac:dyDescent="0.2">
      <c r="A45" s="469" t="s">
        <v>249</v>
      </c>
      <c r="B45" s="470" t="s">
        <v>446</v>
      </c>
      <c r="C45" s="586" t="s">
        <v>132</v>
      </c>
      <c r="D45" s="550">
        <v>8</v>
      </c>
      <c r="E45" s="550">
        <v>42</v>
      </c>
      <c r="F45" s="550">
        <v>31</v>
      </c>
      <c r="G45" s="550">
        <v>6</v>
      </c>
      <c r="H45" s="550">
        <v>2</v>
      </c>
      <c r="I45" s="550">
        <v>0</v>
      </c>
      <c r="J45" s="550">
        <v>0</v>
      </c>
      <c r="K45" s="550">
        <v>3</v>
      </c>
      <c r="L45" s="550">
        <v>8</v>
      </c>
      <c r="M45" s="550">
        <v>17</v>
      </c>
      <c r="N45" s="550">
        <v>15</v>
      </c>
      <c r="O45" s="550">
        <v>4</v>
      </c>
      <c r="P45" s="550">
        <v>1</v>
      </c>
      <c r="Q45" s="550">
        <v>29</v>
      </c>
      <c r="R45" s="550">
        <v>166</v>
      </c>
      <c r="S45" s="306"/>
    </row>
    <row r="46" spans="1:19" ht="20.100000000000001" customHeight="1" x14ac:dyDescent="0.2">
      <c r="A46" s="469" t="s">
        <v>249</v>
      </c>
      <c r="B46" s="470" t="s">
        <v>447</v>
      </c>
      <c r="C46" s="586" t="s">
        <v>132</v>
      </c>
      <c r="D46" s="550">
        <v>9</v>
      </c>
      <c r="E46" s="550">
        <v>79</v>
      </c>
      <c r="F46" s="550">
        <v>46</v>
      </c>
      <c r="G46" s="550">
        <v>14</v>
      </c>
      <c r="H46" s="550">
        <v>4</v>
      </c>
      <c r="I46" s="550">
        <v>3</v>
      </c>
      <c r="J46" s="550">
        <v>1</v>
      </c>
      <c r="K46" s="550">
        <v>4</v>
      </c>
      <c r="L46" s="550">
        <v>23</v>
      </c>
      <c r="M46" s="550">
        <v>0</v>
      </c>
      <c r="N46" s="550">
        <v>45</v>
      </c>
      <c r="O46" s="550">
        <v>0</v>
      </c>
      <c r="P46" s="550">
        <v>0</v>
      </c>
      <c r="Q46" s="550">
        <v>0</v>
      </c>
      <c r="R46" s="550">
        <v>228</v>
      </c>
      <c r="S46" s="306"/>
    </row>
    <row r="47" spans="1:19" ht="20.100000000000001" customHeight="1" x14ac:dyDescent="0.2">
      <c r="A47" s="469" t="s">
        <v>249</v>
      </c>
      <c r="B47" s="470" t="s">
        <v>448</v>
      </c>
      <c r="C47" s="586" t="s">
        <v>127</v>
      </c>
      <c r="D47" s="550">
        <v>0</v>
      </c>
      <c r="E47" s="550">
        <v>7</v>
      </c>
      <c r="F47" s="550">
        <v>28</v>
      </c>
      <c r="G47" s="550">
        <v>5.0999999999999996</v>
      </c>
      <c r="H47" s="550">
        <v>3</v>
      </c>
      <c r="I47" s="550">
        <v>2</v>
      </c>
      <c r="J47" s="550">
        <v>0</v>
      </c>
      <c r="K47" s="550">
        <v>1</v>
      </c>
      <c r="L47" s="550">
        <v>2</v>
      </c>
      <c r="M47" s="550">
        <v>4</v>
      </c>
      <c r="N47" s="550">
        <v>0</v>
      </c>
      <c r="O47" s="550">
        <v>12</v>
      </c>
      <c r="P47" s="550">
        <v>1</v>
      </c>
      <c r="Q47" s="550">
        <v>0.75</v>
      </c>
      <c r="R47" s="550">
        <v>65.849999999999994</v>
      </c>
      <c r="S47" s="306"/>
    </row>
    <row r="48" spans="1:19" ht="20.100000000000001" customHeight="1" x14ac:dyDescent="0.2">
      <c r="A48" s="469" t="s">
        <v>249</v>
      </c>
      <c r="B48" s="470" t="s">
        <v>516</v>
      </c>
      <c r="C48" s="586" t="s">
        <v>132</v>
      </c>
      <c r="D48" s="550">
        <v>3</v>
      </c>
      <c r="E48" s="550">
        <v>12</v>
      </c>
      <c r="F48" s="550">
        <v>14</v>
      </c>
      <c r="G48" s="550">
        <v>0</v>
      </c>
      <c r="H48" s="550">
        <v>4</v>
      </c>
      <c r="I48" s="550">
        <v>0</v>
      </c>
      <c r="J48" s="550">
        <v>0</v>
      </c>
      <c r="K48" s="550">
        <v>0</v>
      </c>
      <c r="L48" s="550">
        <v>6</v>
      </c>
      <c r="M48" s="550">
        <v>0</v>
      </c>
      <c r="N48" s="550">
        <v>11</v>
      </c>
      <c r="O48" s="550">
        <v>3</v>
      </c>
      <c r="P48" s="550">
        <v>0</v>
      </c>
      <c r="Q48" s="550">
        <v>0</v>
      </c>
      <c r="R48" s="550">
        <v>53</v>
      </c>
      <c r="S48" s="306"/>
    </row>
    <row r="49" spans="1:19" ht="20.100000000000001" customHeight="1" x14ac:dyDescent="0.2">
      <c r="A49" s="469" t="s">
        <v>249</v>
      </c>
      <c r="B49" s="470" t="s">
        <v>450</v>
      </c>
      <c r="C49" s="586" t="s">
        <v>127</v>
      </c>
      <c r="D49" s="550">
        <v>8.36</v>
      </c>
      <c r="E49" s="550">
        <v>19.3</v>
      </c>
      <c r="F49" s="550">
        <v>30.17</v>
      </c>
      <c r="G49" s="550">
        <v>1.4</v>
      </c>
      <c r="H49" s="550">
        <v>4</v>
      </c>
      <c r="I49" s="550">
        <v>0</v>
      </c>
      <c r="J49" s="550">
        <v>0</v>
      </c>
      <c r="K49" s="550">
        <v>2</v>
      </c>
      <c r="L49" s="550">
        <v>13.48</v>
      </c>
      <c r="M49" s="550">
        <v>5.7</v>
      </c>
      <c r="N49" s="550">
        <v>9.5</v>
      </c>
      <c r="O49" s="550">
        <v>13</v>
      </c>
      <c r="P49" s="550">
        <v>0</v>
      </c>
      <c r="Q49" s="550">
        <v>5</v>
      </c>
      <c r="R49" s="550">
        <v>111.91</v>
      </c>
      <c r="S49" s="306"/>
    </row>
    <row r="50" spans="1:19" ht="20.100000000000001" customHeight="1" x14ac:dyDescent="0.2">
      <c r="A50" s="469" t="s">
        <v>263</v>
      </c>
      <c r="B50" s="470" t="s">
        <v>451</v>
      </c>
      <c r="C50" s="586" t="s">
        <v>127</v>
      </c>
      <c r="D50" s="550">
        <v>8</v>
      </c>
      <c r="E50" s="550">
        <v>33</v>
      </c>
      <c r="F50" s="550">
        <v>45</v>
      </c>
      <c r="G50" s="550">
        <v>6</v>
      </c>
      <c r="H50" s="550">
        <v>3</v>
      </c>
      <c r="I50" s="550">
        <v>0</v>
      </c>
      <c r="J50" s="550">
        <v>6</v>
      </c>
      <c r="K50" s="550">
        <v>6</v>
      </c>
      <c r="L50" s="550">
        <v>14</v>
      </c>
      <c r="M50" s="550">
        <v>0</v>
      </c>
      <c r="N50" s="550">
        <v>17</v>
      </c>
      <c r="O50" s="550">
        <v>12</v>
      </c>
      <c r="P50" s="550">
        <v>0</v>
      </c>
      <c r="Q50" s="550">
        <v>2</v>
      </c>
      <c r="R50" s="550">
        <v>152</v>
      </c>
      <c r="S50" s="306"/>
    </row>
    <row r="51" spans="1:19" ht="20.100000000000001" customHeight="1" x14ac:dyDescent="0.2">
      <c r="A51" s="469" t="s">
        <v>263</v>
      </c>
      <c r="B51" s="470" t="s">
        <v>452</v>
      </c>
      <c r="C51" s="586" t="s">
        <v>127</v>
      </c>
      <c r="D51" s="550">
        <v>1</v>
      </c>
      <c r="E51" s="550">
        <v>40.4</v>
      </c>
      <c r="F51" s="550">
        <v>53.4</v>
      </c>
      <c r="G51" s="550">
        <v>18.8</v>
      </c>
      <c r="H51" s="550">
        <v>0</v>
      </c>
      <c r="I51" s="550">
        <v>0</v>
      </c>
      <c r="J51" s="550">
        <v>0</v>
      </c>
      <c r="K51" s="550">
        <v>2</v>
      </c>
      <c r="L51" s="550">
        <v>5</v>
      </c>
      <c r="M51" s="550">
        <v>4</v>
      </c>
      <c r="N51" s="550">
        <v>5</v>
      </c>
      <c r="O51" s="550">
        <v>10</v>
      </c>
      <c r="P51" s="550">
        <v>1</v>
      </c>
      <c r="Q51" s="550">
        <v>9</v>
      </c>
      <c r="R51" s="550">
        <v>149.6</v>
      </c>
      <c r="S51" s="306"/>
    </row>
    <row r="52" spans="1:19" ht="20.100000000000001" customHeight="1" x14ac:dyDescent="0.2">
      <c r="A52" s="469" t="s">
        <v>267</v>
      </c>
      <c r="B52" s="470" t="s">
        <v>453</v>
      </c>
      <c r="C52" s="586" t="s">
        <v>127</v>
      </c>
      <c r="D52" s="550">
        <v>5</v>
      </c>
      <c r="E52" s="550">
        <v>40.5</v>
      </c>
      <c r="F52" s="550">
        <v>40.200000000000003</v>
      </c>
      <c r="G52" s="550">
        <v>13</v>
      </c>
      <c r="H52" s="550">
        <v>6</v>
      </c>
      <c r="I52" s="550">
        <v>1</v>
      </c>
      <c r="J52" s="550">
        <v>0</v>
      </c>
      <c r="K52" s="550">
        <v>4</v>
      </c>
      <c r="L52" s="550">
        <v>10</v>
      </c>
      <c r="M52" s="550">
        <v>0</v>
      </c>
      <c r="N52" s="550">
        <v>2</v>
      </c>
      <c r="O52" s="550">
        <v>13</v>
      </c>
      <c r="P52" s="550">
        <v>1</v>
      </c>
      <c r="Q52" s="550">
        <v>0</v>
      </c>
      <c r="R52" s="550">
        <v>135.69999999999999</v>
      </c>
      <c r="S52" s="306"/>
    </row>
    <row r="53" spans="1:19" ht="20.100000000000001" customHeight="1" x14ac:dyDescent="0.2">
      <c r="A53" s="469" t="s">
        <v>267</v>
      </c>
      <c r="B53" s="470" t="s">
        <v>454</v>
      </c>
      <c r="C53" s="586" t="s">
        <v>132</v>
      </c>
      <c r="D53" s="550">
        <v>5</v>
      </c>
      <c r="E53" s="550">
        <v>19</v>
      </c>
      <c r="F53" s="550">
        <v>15</v>
      </c>
      <c r="G53" s="550">
        <v>3</v>
      </c>
      <c r="H53" s="550">
        <v>0</v>
      </c>
      <c r="I53" s="550">
        <v>1</v>
      </c>
      <c r="J53" s="550">
        <v>0</v>
      </c>
      <c r="K53" s="550">
        <v>2</v>
      </c>
      <c r="L53" s="550">
        <v>11</v>
      </c>
      <c r="M53" s="550">
        <v>0</v>
      </c>
      <c r="N53" s="550">
        <v>3</v>
      </c>
      <c r="O53" s="550">
        <v>2</v>
      </c>
      <c r="P53" s="550">
        <v>1</v>
      </c>
      <c r="Q53" s="550">
        <v>2</v>
      </c>
      <c r="R53" s="550">
        <v>64</v>
      </c>
      <c r="S53" s="306"/>
    </row>
    <row r="54" spans="1:19" ht="20.100000000000001" customHeight="1" x14ac:dyDescent="0.2">
      <c r="A54" s="469" t="s">
        <v>272</v>
      </c>
      <c r="B54" s="470" t="s">
        <v>455</v>
      </c>
      <c r="C54" s="586" t="s">
        <v>127</v>
      </c>
      <c r="D54" s="550">
        <v>12.8</v>
      </c>
      <c r="E54" s="550">
        <v>20</v>
      </c>
      <c r="F54" s="550">
        <v>3</v>
      </c>
      <c r="G54" s="550">
        <v>1.7</v>
      </c>
      <c r="H54" s="550">
        <v>3</v>
      </c>
      <c r="I54" s="550">
        <v>21.1</v>
      </c>
      <c r="J54" s="550">
        <v>0</v>
      </c>
      <c r="K54" s="550">
        <v>3</v>
      </c>
      <c r="L54" s="550">
        <v>3</v>
      </c>
      <c r="M54" s="550">
        <v>12</v>
      </c>
      <c r="N54" s="550">
        <v>10</v>
      </c>
      <c r="O54" s="550">
        <v>24</v>
      </c>
      <c r="P54" s="550">
        <v>0</v>
      </c>
      <c r="Q54" s="550">
        <v>0</v>
      </c>
      <c r="R54" s="550">
        <v>113.6</v>
      </c>
      <c r="S54" s="306"/>
    </row>
    <row r="55" spans="1:19" ht="20.100000000000001" customHeight="1" x14ac:dyDescent="0.2">
      <c r="A55" s="469" t="s">
        <v>276</v>
      </c>
      <c r="B55" s="470" t="s">
        <v>456</v>
      </c>
      <c r="C55" s="586" t="s">
        <v>127</v>
      </c>
      <c r="D55" s="550">
        <v>2</v>
      </c>
      <c r="E55" s="550">
        <v>43</v>
      </c>
      <c r="F55" s="550">
        <v>4</v>
      </c>
      <c r="G55" s="550">
        <v>3.15</v>
      </c>
      <c r="H55" s="550">
        <v>2</v>
      </c>
      <c r="I55" s="550">
        <v>24.35</v>
      </c>
      <c r="J55" s="550">
        <v>0</v>
      </c>
      <c r="K55" s="550">
        <v>3</v>
      </c>
      <c r="L55" s="550">
        <v>11.2</v>
      </c>
      <c r="M55" s="550">
        <v>5</v>
      </c>
      <c r="N55" s="550">
        <v>9</v>
      </c>
      <c r="O55" s="550">
        <v>14</v>
      </c>
      <c r="P55" s="550">
        <v>1</v>
      </c>
      <c r="Q55" s="550">
        <v>0</v>
      </c>
      <c r="R55" s="550">
        <v>121.7</v>
      </c>
      <c r="S55" s="306"/>
    </row>
    <row r="56" spans="1:19" ht="20.100000000000001" customHeight="1" x14ac:dyDescent="0.2">
      <c r="A56" s="469" t="s">
        <v>279</v>
      </c>
      <c r="B56" s="470" t="s">
        <v>457</v>
      </c>
      <c r="C56" s="586" t="s">
        <v>283</v>
      </c>
      <c r="D56" s="550">
        <v>2</v>
      </c>
      <c r="E56" s="550">
        <v>41</v>
      </c>
      <c r="F56" s="550">
        <v>33.5</v>
      </c>
      <c r="G56" s="550">
        <v>1.4</v>
      </c>
      <c r="H56" s="550">
        <v>3</v>
      </c>
      <c r="I56" s="550">
        <v>0</v>
      </c>
      <c r="J56" s="550">
        <v>0</v>
      </c>
      <c r="K56" s="550">
        <v>2</v>
      </c>
      <c r="L56" s="550">
        <v>10</v>
      </c>
      <c r="M56" s="550">
        <v>6</v>
      </c>
      <c r="N56" s="550">
        <v>3</v>
      </c>
      <c r="O56" s="550">
        <v>12</v>
      </c>
      <c r="P56" s="550">
        <v>0</v>
      </c>
      <c r="Q56" s="550">
        <v>0</v>
      </c>
      <c r="R56" s="550">
        <v>113.9</v>
      </c>
      <c r="S56" s="306"/>
    </row>
    <row r="57" spans="1:19" ht="20.100000000000001" customHeight="1" x14ac:dyDescent="0.2">
      <c r="A57" s="469" t="s">
        <v>279</v>
      </c>
      <c r="B57" s="470" t="s">
        <v>458</v>
      </c>
      <c r="C57" s="586" t="s">
        <v>132</v>
      </c>
      <c r="D57" s="550">
        <v>0</v>
      </c>
      <c r="E57" s="550">
        <v>0</v>
      </c>
      <c r="F57" s="550">
        <v>0</v>
      </c>
      <c r="G57" s="550">
        <v>0</v>
      </c>
      <c r="H57" s="550">
        <v>0</v>
      </c>
      <c r="I57" s="550">
        <v>0</v>
      </c>
      <c r="J57" s="550">
        <v>0</v>
      </c>
      <c r="K57" s="550">
        <v>0</v>
      </c>
      <c r="L57" s="550">
        <v>0</v>
      </c>
      <c r="M57" s="550">
        <v>0</v>
      </c>
      <c r="N57" s="550">
        <v>0</v>
      </c>
      <c r="O57" s="550">
        <v>0</v>
      </c>
      <c r="P57" s="550">
        <v>0</v>
      </c>
      <c r="Q57" s="550">
        <v>0</v>
      </c>
      <c r="R57" s="550">
        <v>0</v>
      </c>
      <c r="S57" s="306"/>
    </row>
    <row r="58" spans="1:19" ht="20.100000000000001" customHeight="1" x14ac:dyDescent="0.2">
      <c r="A58" s="469" t="s">
        <v>279</v>
      </c>
      <c r="B58" s="470" t="s">
        <v>459</v>
      </c>
      <c r="C58" s="586" t="s">
        <v>283</v>
      </c>
      <c r="D58" s="550">
        <v>17.2</v>
      </c>
      <c r="E58" s="550">
        <v>17</v>
      </c>
      <c r="F58" s="550">
        <v>19.2</v>
      </c>
      <c r="G58" s="550">
        <v>0</v>
      </c>
      <c r="H58" s="550">
        <v>4</v>
      </c>
      <c r="I58" s="550">
        <v>0</v>
      </c>
      <c r="J58" s="550">
        <v>0</v>
      </c>
      <c r="K58" s="550">
        <v>3</v>
      </c>
      <c r="L58" s="550">
        <v>8</v>
      </c>
      <c r="M58" s="550">
        <v>0</v>
      </c>
      <c r="N58" s="550">
        <v>20</v>
      </c>
      <c r="O58" s="550">
        <v>2</v>
      </c>
      <c r="P58" s="550">
        <v>0</v>
      </c>
      <c r="Q58" s="550">
        <v>2</v>
      </c>
      <c r="R58" s="550">
        <v>92.4</v>
      </c>
      <c r="S58" s="306"/>
    </row>
    <row r="59" spans="1:19" ht="20.100000000000001" customHeight="1" x14ac:dyDescent="0.2">
      <c r="A59" s="469" t="s">
        <v>288</v>
      </c>
      <c r="B59" s="470" t="s">
        <v>460</v>
      </c>
      <c r="C59" s="586" t="s">
        <v>127</v>
      </c>
      <c r="D59" s="550">
        <v>10</v>
      </c>
      <c r="E59" s="550">
        <v>31</v>
      </c>
      <c r="F59" s="550">
        <v>11</v>
      </c>
      <c r="G59" s="550">
        <v>8</v>
      </c>
      <c r="H59" s="550">
        <v>2</v>
      </c>
      <c r="I59" s="550">
        <v>23</v>
      </c>
      <c r="J59" s="550">
        <v>0</v>
      </c>
      <c r="K59" s="550">
        <v>1</v>
      </c>
      <c r="L59" s="550">
        <v>3</v>
      </c>
      <c r="M59" s="550">
        <v>5</v>
      </c>
      <c r="N59" s="550">
        <v>0</v>
      </c>
      <c r="O59" s="550">
        <v>7</v>
      </c>
      <c r="P59" s="550">
        <v>1</v>
      </c>
      <c r="Q59" s="550">
        <v>14</v>
      </c>
      <c r="R59" s="550">
        <v>116</v>
      </c>
      <c r="S59" s="306"/>
    </row>
    <row r="60" spans="1:19" ht="20.100000000000001" customHeight="1" x14ac:dyDescent="0.2">
      <c r="A60" s="469" t="s">
        <v>291</v>
      </c>
      <c r="B60" s="470" t="s">
        <v>517</v>
      </c>
      <c r="C60" s="586" t="s">
        <v>132</v>
      </c>
      <c r="D60" s="550">
        <v>1</v>
      </c>
      <c r="E60" s="550">
        <v>2</v>
      </c>
      <c r="F60" s="550">
        <v>2</v>
      </c>
      <c r="G60" s="550">
        <v>2</v>
      </c>
      <c r="H60" s="550">
        <v>0</v>
      </c>
      <c r="I60" s="550">
        <v>0</v>
      </c>
      <c r="J60" s="550">
        <v>0</v>
      </c>
      <c r="K60" s="550">
        <v>0</v>
      </c>
      <c r="L60" s="550">
        <v>0</v>
      </c>
      <c r="M60" s="550">
        <v>1</v>
      </c>
      <c r="N60" s="550">
        <v>1</v>
      </c>
      <c r="O60" s="550">
        <v>0</v>
      </c>
      <c r="P60" s="550">
        <v>0</v>
      </c>
      <c r="Q60" s="550">
        <v>0</v>
      </c>
      <c r="R60" s="550">
        <v>9</v>
      </c>
      <c r="S60" s="306"/>
    </row>
    <row r="61" spans="1:19" ht="20.100000000000001" customHeight="1" x14ac:dyDescent="0.2">
      <c r="A61" s="469" t="s">
        <v>291</v>
      </c>
      <c r="B61" s="470" t="s">
        <v>462</v>
      </c>
      <c r="C61" s="586" t="s">
        <v>132</v>
      </c>
      <c r="D61" s="550">
        <v>8</v>
      </c>
      <c r="E61" s="550">
        <v>7</v>
      </c>
      <c r="F61" s="550">
        <v>10</v>
      </c>
      <c r="G61" s="550">
        <v>1</v>
      </c>
      <c r="H61" s="550">
        <v>0</v>
      </c>
      <c r="I61" s="550">
        <v>5</v>
      </c>
      <c r="J61" s="550">
        <v>0</v>
      </c>
      <c r="K61" s="550">
        <v>0</v>
      </c>
      <c r="L61" s="550">
        <v>1</v>
      </c>
      <c r="M61" s="550">
        <v>1</v>
      </c>
      <c r="N61" s="550">
        <v>6</v>
      </c>
      <c r="O61" s="550">
        <v>5</v>
      </c>
      <c r="P61" s="550">
        <v>0</v>
      </c>
      <c r="Q61" s="550">
        <v>0</v>
      </c>
      <c r="R61" s="550">
        <v>44</v>
      </c>
      <c r="S61" s="306"/>
    </row>
    <row r="62" spans="1:19" ht="20.100000000000001" customHeight="1" x14ac:dyDescent="0.2">
      <c r="A62" s="469" t="s">
        <v>291</v>
      </c>
      <c r="B62" s="470" t="s">
        <v>464</v>
      </c>
      <c r="C62" s="586" t="s">
        <v>127</v>
      </c>
      <c r="D62" s="550">
        <v>17</v>
      </c>
      <c r="E62" s="550">
        <v>20</v>
      </c>
      <c r="F62" s="550">
        <v>44</v>
      </c>
      <c r="G62" s="550">
        <v>3</v>
      </c>
      <c r="H62" s="550">
        <v>2</v>
      </c>
      <c r="I62" s="550">
        <v>4</v>
      </c>
      <c r="J62" s="550">
        <v>1</v>
      </c>
      <c r="K62" s="550">
        <v>2</v>
      </c>
      <c r="L62" s="550">
        <v>4</v>
      </c>
      <c r="M62" s="550">
        <v>4</v>
      </c>
      <c r="N62" s="550">
        <v>2</v>
      </c>
      <c r="O62" s="550">
        <v>10</v>
      </c>
      <c r="P62" s="550">
        <v>0</v>
      </c>
      <c r="Q62" s="550">
        <v>0</v>
      </c>
      <c r="R62" s="550">
        <v>113</v>
      </c>
      <c r="S62" s="306"/>
    </row>
    <row r="63" spans="1:19" ht="20.100000000000001" customHeight="1" x14ac:dyDescent="0.2">
      <c r="A63" s="469" t="s">
        <v>300</v>
      </c>
      <c r="B63" s="470" t="s">
        <v>465</v>
      </c>
      <c r="C63" s="586" t="s">
        <v>127</v>
      </c>
      <c r="D63" s="550">
        <v>11</v>
      </c>
      <c r="E63" s="550">
        <v>17</v>
      </c>
      <c r="F63" s="550">
        <v>27</v>
      </c>
      <c r="G63" s="550">
        <v>2</v>
      </c>
      <c r="H63" s="550">
        <v>3</v>
      </c>
      <c r="I63" s="550">
        <v>0</v>
      </c>
      <c r="J63" s="550">
        <v>0</v>
      </c>
      <c r="K63" s="550">
        <v>8</v>
      </c>
      <c r="L63" s="550">
        <v>20</v>
      </c>
      <c r="M63" s="550">
        <v>0</v>
      </c>
      <c r="N63" s="550">
        <v>14</v>
      </c>
      <c r="O63" s="550">
        <v>15</v>
      </c>
      <c r="P63" s="550">
        <v>2</v>
      </c>
      <c r="Q63" s="550">
        <v>0</v>
      </c>
      <c r="R63" s="550">
        <v>119</v>
      </c>
      <c r="S63" s="306"/>
    </row>
    <row r="64" spans="1:19" ht="20.100000000000001" customHeight="1" x14ac:dyDescent="0.2">
      <c r="A64" s="469" t="s">
        <v>300</v>
      </c>
      <c r="B64" s="470" t="s">
        <v>519</v>
      </c>
      <c r="C64" s="586" t="s">
        <v>127</v>
      </c>
      <c r="D64" s="550">
        <v>2</v>
      </c>
      <c r="E64" s="550">
        <v>2</v>
      </c>
      <c r="F64" s="550">
        <v>3</v>
      </c>
      <c r="G64" s="550">
        <v>1</v>
      </c>
      <c r="H64" s="550">
        <v>1</v>
      </c>
      <c r="I64" s="550">
        <v>0</v>
      </c>
      <c r="J64" s="550">
        <v>0</v>
      </c>
      <c r="K64" s="550">
        <v>1</v>
      </c>
      <c r="L64" s="550">
        <v>3</v>
      </c>
      <c r="M64" s="550">
        <v>2</v>
      </c>
      <c r="N64" s="550">
        <v>4</v>
      </c>
      <c r="O64" s="550">
        <v>0</v>
      </c>
      <c r="P64" s="550">
        <v>0</v>
      </c>
      <c r="Q64" s="550">
        <v>1</v>
      </c>
      <c r="R64" s="550">
        <v>20</v>
      </c>
      <c r="S64" s="306"/>
    </row>
    <row r="65" spans="1:19" ht="20.100000000000001" customHeight="1" x14ac:dyDescent="0.2">
      <c r="A65" s="469" t="s">
        <v>300</v>
      </c>
      <c r="B65" s="470" t="s">
        <v>467</v>
      </c>
      <c r="C65" s="586" t="s">
        <v>127</v>
      </c>
      <c r="D65" s="550">
        <v>25</v>
      </c>
      <c r="E65" s="550">
        <v>22</v>
      </c>
      <c r="F65" s="550">
        <v>48</v>
      </c>
      <c r="G65" s="550">
        <v>5</v>
      </c>
      <c r="H65" s="550">
        <v>3</v>
      </c>
      <c r="I65" s="550">
        <v>0</v>
      </c>
      <c r="J65" s="550">
        <v>4</v>
      </c>
      <c r="K65" s="550">
        <v>5</v>
      </c>
      <c r="L65" s="550">
        <v>17</v>
      </c>
      <c r="M65" s="550">
        <v>12</v>
      </c>
      <c r="N65" s="550">
        <v>20</v>
      </c>
      <c r="O65" s="550">
        <v>5</v>
      </c>
      <c r="P65" s="550">
        <v>2</v>
      </c>
      <c r="Q65" s="550">
        <v>0</v>
      </c>
      <c r="R65" s="550">
        <v>168</v>
      </c>
      <c r="S65" s="306"/>
    </row>
    <row r="66" spans="1:19" ht="20.100000000000001" customHeight="1" x14ac:dyDescent="0.2">
      <c r="A66" s="469" t="s">
        <v>300</v>
      </c>
      <c r="B66" s="470" t="s">
        <v>468</v>
      </c>
      <c r="C66" s="586" t="s">
        <v>127</v>
      </c>
      <c r="D66" s="550">
        <v>14</v>
      </c>
      <c r="E66" s="550">
        <v>54</v>
      </c>
      <c r="F66" s="550">
        <v>47.3</v>
      </c>
      <c r="G66" s="550">
        <v>0</v>
      </c>
      <c r="H66" s="550">
        <v>10</v>
      </c>
      <c r="I66" s="550">
        <v>1</v>
      </c>
      <c r="J66" s="550">
        <v>0</v>
      </c>
      <c r="K66" s="550">
        <v>0</v>
      </c>
      <c r="L66" s="550">
        <v>6</v>
      </c>
      <c r="M66" s="550">
        <v>4</v>
      </c>
      <c r="N66" s="550">
        <v>25</v>
      </c>
      <c r="O66" s="550">
        <v>15.5</v>
      </c>
      <c r="P66" s="550">
        <v>3</v>
      </c>
      <c r="Q66" s="550">
        <v>16</v>
      </c>
      <c r="R66" s="550">
        <v>195.8</v>
      </c>
      <c r="S66" s="306"/>
    </row>
    <row r="67" spans="1:19" ht="20.100000000000001" customHeight="1" x14ac:dyDescent="0.2">
      <c r="A67" s="469" t="s">
        <v>309</v>
      </c>
      <c r="B67" s="470" t="s">
        <v>469</v>
      </c>
      <c r="C67" s="586" t="s">
        <v>132</v>
      </c>
      <c r="D67" s="550">
        <v>1</v>
      </c>
      <c r="E67" s="550">
        <v>4</v>
      </c>
      <c r="F67" s="550">
        <v>27</v>
      </c>
      <c r="G67" s="550">
        <v>6</v>
      </c>
      <c r="H67" s="550">
        <v>0</v>
      </c>
      <c r="I67" s="550">
        <v>0</v>
      </c>
      <c r="J67" s="550">
        <v>0</v>
      </c>
      <c r="K67" s="550">
        <v>0</v>
      </c>
      <c r="L67" s="550">
        <v>2</v>
      </c>
      <c r="M67" s="550">
        <v>1</v>
      </c>
      <c r="N67" s="550">
        <v>15</v>
      </c>
      <c r="O67" s="550">
        <v>11</v>
      </c>
      <c r="P67" s="550">
        <v>0</v>
      </c>
      <c r="Q67" s="550">
        <v>5</v>
      </c>
      <c r="R67" s="550">
        <v>72</v>
      </c>
      <c r="S67" s="306"/>
    </row>
    <row r="68" spans="1:19" ht="20.100000000000001" customHeight="1" x14ac:dyDescent="0.2">
      <c r="A68" s="469" t="s">
        <v>309</v>
      </c>
      <c r="B68" s="470" t="s">
        <v>520</v>
      </c>
      <c r="C68" s="586" t="s">
        <v>127</v>
      </c>
      <c r="D68" s="550">
        <v>16.079999999999998</v>
      </c>
      <c r="E68" s="550">
        <v>32</v>
      </c>
      <c r="F68" s="550">
        <v>28.8</v>
      </c>
      <c r="G68" s="550">
        <v>4.8</v>
      </c>
      <c r="H68" s="550">
        <v>3</v>
      </c>
      <c r="I68" s="550">
        <v>0</v>
      </c>
      <c r="J68" s="550">
        <v>0</v>
      </c>
      <c r="K68" s="550">
        <v>1</v>
      </c>
      <c r="L68" s="550">
        <v>2</v>
      </c>
      <c r="M68" s="550">
        <v>2</v>
      </c>
      <c r="N68" s="550">
        <v>0</v>
      </c>
      <c r="O68" s="550">
        <v>28</v>
      </c>
      <c r="P68" s="550">
        <v>0</v>
      </c>
      <c r="Q68" s="550">
        <v>3</v>
      </c>
      <c r="R68" s="550">
        <v>120.68</v>
      </c>
      <c r="S68" s="306"/>
    </row>
    <row r="69" spans="1:19" ht="20.100000000000001" customHeight="1" x14ac:dyDescent="0.2">
      <c r="A69" s="469" t="s">
        <v>314</v>
      </c>
      <c r="B69" s="470" t="s">
        <v>493</v>
      </c>
      <c r="C69" s="586" t="s">
        <v>127</v>
      </c>
      <c r="D69" s="550">
        <v>0</v>
      </c>
      <c r="E69" s="550">
        <v>47</v>
      </c>
      <c r="F69" s="550">
        <v>28</v>
      </c>
      <c r="G69" s="550">
        <v>5</v>
      </c>
      <c r="H69" s="550">
        <v>8</v>
      </c>
      <c r="I69" s="550">
        <v>15</v>
      </c>
      <c r="J69" s="550">
        <v>0</v>
      </c>
      <c r="K69" s="550">
        <v>4</v>
      </c>
      <c r="L69" s="550">
        <v>14</v>
      </c>
      <c r="M69" s="550">
        <v>5</v>
      </c>
      <c r="N69" s="550">
        <v>4</v>
      </c>
      <c r="O69" s="550">
        <v>17</v>
      </c>
      <c r="P69" s="550">
        <v>0</v>
      </c>
      <c r="Q69" s="550">
        <v>2</v>
      </c>
      <c r="R69" s="550">
        <v>149</v>
      </c>
      <c r="S69" s="306"/>
    </row>
    <row r="70" spans="1:19" ht="20.100000000000001" customHeight="1" x14ac:dyDescent="0.2">
      <c r="A70" s="469" t="s">
        <v>317</v>
      </c>
      <c r="B70" s="470" t="s">
        <v>472</v>
      </c>
      <c r="C70" s="586" t="s">
        <v>127</v>
      </c>
      <c r="D70" s="550">
        <v>2.5</v>
      </c>
      <c r="E70" s="550">
        <v>42.6</v>
      </c>
      <c r="F70" s="550">
        <v>37.299999999999997</v>
      </c>
      <c r="G70" s="550">
        <v>2.2999999999999998</v>
      </c>
      <c r="H70" s="550">
        <v>1</v>
      </c>
      <c r="I70" s="550">
        <v>8.6</v>
      </c>
      <c r="J70" s="550">
        <v>0</v>
      </c>
      <c r="K70" s="550">
        <v>1</v>
      </c>
      <c r="L70" s="550">
        <v>5</v>
      </c>
      <c r="M70" s="550">
        <v>8</v>
      </c>
      <c r="N70" s="550">
        <v>23.1</v>
      </c>
      <c r="O70" s="550">
        <v>33.5</v>
      </c>
      <c r="P70" s="550">
        <v>1.5</v>
      </c>
      <c r="Q70" s="550">
        <v>0</v>
      </c>
      <c r="R70" s="550">
        <v>166.4</v>
      </c>
      <c r="S70" s="306"/>
    </row>
    <row r="71" spans="1:19" ht="20.100000000000001" customHeight="1" x14ac:dyDescent="0.2">
      <c r="A71" s="469" t="s">
        <v>320</v>
      </c>
      <c r="B71" s="470" t="s">
        <v>473</v>
      </c>
      <c r="C71" s="586" t="s">
        <v>127</v>
      </c>
      <c r="D71" s="550">
        <v>9</v>
      </c>
      <c r="E71" s="550">
        <v>19</v>
      </c>
      <c r="F71" s="550">
        <v>28</v>
      </c>
      <c r="G71" s="550">
        <v>5.4</v>
      </c>
      <c r="H71" s="550">
        <v>2</v>
      </c>
      <c r="I71" s="550">
        <v>0</v>
      </c>
      <c r="J71" s="550">
        <v>0</v>
      </c>
      <c r="K71" s="550">
        <v>0</v>
      </c>
      <c r="L71" s="550">
        <v>7.5</v>
      </c>
      <c r="M71" s="550">
        <v>3</v>
      </c>
      <c r="N71" s="550">
        <v>2</v>
      </c>
      <c r="O71" s="550">
        <v>1</v>
      </c>
      <c r="P71" s="550">
        <v>1</v>
      </c>
      <c r="Q71" s="550">
        <v>0</v>
      </c>
      <c r="R71" s="550">
        <v>77.900000000000006</v>
      </c>
      <c r="S71" s="306"/>
    </row>
    <row r="72" spans="1:19" ht="20.100000000000001" customHeight="1" x14ac:dyDescent="0.2">
      <c r="A72" s="469" t="s">
        <v>323</v>
      </c>
      <c r="B72" s="470" t="s">
        <v>474</v>
      </c>
      <c r="C72" s="586" t="s">
        <v>283</v>
      </c>
      <c r="D72" s="550">
        <v>5</v>
      </c>
      <c r="E72" s="550">
        <v>10</v>
      </c>
      <c r="F72" s="550">
        <v>30</v>
      </c>
      <c r="G72" s="550">
        <v>0</v>
      </c>
      <c r="H72" s="550">
        <v>0</v>
      </c>
      <c r="I72" s="550">
        <v>0</v>
      </c>
      <c r="J72" s="550">
        <v>0</v>
      </c>
      <c r="K72" s="550">
        <v>0</v>
      </c>
      <c r="L72" s="550">
        <v>13.4</v>
      </c>
      <c r="M72" s="550">
        <v>0</v>
      </c>
      <c r="N72" s="550">
        <v>18</v>
      </c>
      <c r="O72" s="550">
        <v>0</v>
      </c>
      <c r="P72" s="550">
        <v>0</v>
      </c>
      <c r="Q72" s="550">
        <v>0</v>
      </c>
      <c r="R72" s="550">
        <v>76.400000000000006</v>
      </c>
      <c r="S72" s="306"/>
    </row>
    <row r="73" spans="1:19" ht="20.100000000000001" customHeight="1" x14ac:dyDescent="0.2">
      <c r="A73" s="469" t="s">
        <v>325</v>
      </c>
      <c r="B73" s="470" t="s">
        <v>475</v>
      </c>
      <c r="C73" s="586" t="s">
        <v>127</v>
      </c>
      <c r="D73" s="550">
        <v>5</v>
      </c>
      <c r="E73" s="550">
        <v>6</v>
      </c>
      <c r="F73" s="550">
        <v>1</v>
      </c>
      <c r="G73" s="550">
        <v>1</v>
      </c>
      <c r="H73" s="550">
        <v>0</v>
      </c>
      <c r="I73" s="550">
        <v>40</v>
      </c>
      <c r="J73" s="550">
        <v>0</v>
      </c>
      <c r="K73" s="550">
        <v>0</v>
      </c>
      <c r="L73" s="550">
        <v>0</v>
      </c>
      <c r="M73" s="550">
        <v>1</v>
      </c>
      <c r="N73" s="550">
        <v>0</v>
      </c>
      <c r="O73" s="550">
        <v>0</v>
      </c>
      <c r="P73" s="550">
        <v>0</v>
      </c>
      <c r="Q73" s="550">
        <v>1</v>
      </c>
      <c r="R73" s="550">
        <v>55</v>
      </c>
      <c r="S73" s="306"/>
    </row>
    <row r="74" spans="1:19" ht="25.5" customHeight="1" x14ac:dyDescent="0.2">
      <c r="A74" s="225"/>
      <c r="B74" s="225" t="s">
        <v>974</v>
      </c>
      <c r="C74" s="231"/>
      <c r="D74" s="231">
        <v>576.33000000000004</v>
      </c>
      <c r="E74" s="231">
        <v>1608.3</v>
      </c>
      <c r="F74" s="231">
        <v>1878.32</v>
      </c>
      <c r="G74" s="231">
        <v>361.7</v>
      </c>
      <c r="H74" s="231">
        <v>193.09</v>
      </c>
      <c r="I74" s="231">
        <v>382.7</v>
      </c>
      <c r="J74" s="231">
        <v>26</v>
      </c>
      <c r="K74" s="231">
        <v>118</v>
      </c>
      <c r="L74" s="231">
        <v>530.52</v>
      </c>
      <c r="M74" s="231">
        <v>178.8</v>
      </c>
      <c r="N74" s="231">
        <v>754.56</v>
      </c>
      <c r="O74" s="231">
        <v>600.89</v>
      </c>
      <c r="P74" s="231">
        <v>58.45</v>
      </c>
      <c r="Q74" s="231">
        <v>163.55000000000001</v>
      </c>
      <c r="R74" s="231">
        <v>7431.21</v>
      </c>
      <c r="S74" s="306"/>
    </row>
    <row r="75" spans="1:19" ht="25.5" customHeight="1" x14ac:dyDescent="0.2">
      <c r="A75" s="225"/>
      <c r="B75" s="225" t="s">
        <v>917</v>
      </c>
      <c r="C75" s="231"/>
      <c r="D75" s="231">
        <v>9.61</v>
      </c>
      <c r="E75" s="231">
        <v>25.94</v>
      </c>
      <c r="F75" s="231">
        <v>29.35</v>
      </c>
      <c r="G75" s="231">
        <v>6.13</v>
      </c>
      <c r="H75" s="231">
        <v>3.64</v>
      </c>
      <c r="I75" s="231">
        <v>13.2</v>
      </c>
      <c r="J75" s="231">
        <v>2.6</v>
      </c>
      <c r="K75" s="231">
        <v>2.68</v>
      </c>
      <c r="L75" s="231">
        <v>8.6999999999999993</v>
      </c>
      <c r="M75" s="231">
        <v>4.26</v>
      </c>
      <c r="N75" s="231">
        <v>13.72</v>
      </c>
      <c r="O75" s="231">
        <v>10.93</v>
      </c>
      <c r="P75" s="231">
        <v>1.89</v>
      </c>
      <c r="Q75" s="231">
        <v>4.8099999999999996</v>
      </c>
      <c r="R75" s="231">
        <v>112.59</v>
      </c>
    </row>
    <row r="76" spans="1:19" ht="25.5" customHeight="1" thickBot="1" x14ac:dyDescent="0.25">
      <c r="A76" s="225"/>
      <c r="B76" s="412" t="s">
        <v>965</v>
      </c>
      <c r="C76" s="232"/>
      <c r="D76" s="232">
        <v>60</v>
      </c>
      <c r="E76" s="232">
        <v>62</v>
      </c>
      <c r="F76" s="232">
        <v>64</v>
      </c>
      <c r="G76" s="232">
        <v>59</v>
      </c>
      <c r="H76" s="232">
        <v>53</v>
      </c>
      <c r="I76" s="232">
        <v>29</v>
      </c>
      <c r="J76" s="232">
        <v>10</v>
      </c>
      <c r="K76" s="232">
        <v>44</v>
      </c>
      <c r="L76" s="232">
        <v>61</v>
      </c>
      <c r="M76" s="232">
        <v>42</v>
      </c>
      <c r="N76" s="232">
        <v>55</v>
      </c>
      <c r="O76" s="232">
        <v>55</v>
      </c>
      <c r="P76" s="232">
        <v>31</v>
      </c>
      <c r="Q76" s="232">
        <v>34</v>
      </c>
      <c r="R76" s="232">
        <v>66</v>
      </c>
    </row>
    <row r="77" spans="1:19" ht="25.5" customHeight="1" thickTop="1" x14ac:dyDescent="0.2">
      <c r="A77" s="375"/>
      <c r="B77" s="324" t="s">
        <v>328</v>
      </c>
      <c r="C77" s="376"/>
      <c r="D77" s="376"/>
      <c r="E77" s="376"/>
      <c r="F77" s="376"/>
      <c r="G77" s="376"/>
      <c r="H77" s="376"/>
      <c r="I77" s="376"/>
      <c r="J77" s="376"/>
      <c r="K77" s="376"/>
      <c r="L77" s="376"/>
      <c r="M77" s="376"/>
      <c r="N77" s="376"/>
      <c r="O77" s="376"/>
      <c r="P77" s="376"/>
      <c r="Q77" s="376"/>
      <c r="R77" s="376"/>
    </row>
    <row r="78" spans="1:19" ht="20.100000000000001" customHeight="1" x14ac:dyDescent="0.2">
      <c r="A78" s="54" t="s">
        <v>329</v>
      </c>
      <c r="B78" s="55" t="s">
        <v>330</v>
      </c>
      <c r="C78" s="378" t="s">
        <v>127</v>
      </c>
      <c r="D78" s="230">
        <v>10</v>
      </c>
      <c r="E78" s="230">
        <v>5</v>
      </c>
      <c r="F78" s="230">
        <v>106</v>
      </c>
      <c r="G78" s="230">
        <v>9</v>
      </c>
      <c r="H78" s="230">
        <v>34</v>
      </c>
      <c r="I78" s="230">
        <v>21</v>
      </c>
      <c r="J78" s="230">
        <v>4</v>
      </c>
      <c r="K78" s="230">
        <v>34</v>
      </c>
      <c r="L78" s="230">
        <v>27</v>
      </c>
      <c r="M78" s="230">
        <v>4</v>
      </c>
      <c r="N78" s="230">
        <v>44</v>
      </c>
      <c r="O78" s="230">
        <v>115</v>
      </c>
      <c r="P78" s="230">
        <v>5</v>
      </c>
      <c r="Q78" s="230">
        <v>20</v>
      </c>
      <c r="R78" s="230">
        <v>438</v>
      </c>
    </row>
    <row r="79" spans="1:19" ht="14.25" x14ac:dyDescent="0.2">
      <c r="D79" s="226"/>
      <c r="E79" s="226"/>
      <c r="F79" s="226"/>
      <c r="G79" s="226"/>
      <c r="H79" s="226"/>
      <c r="I79" s="226"/>
      <c r="J79" s="226"/>
      <c r="K79" s="226"/>
      <c r="L79" s="226"/>
      <c r="M79" s="226"/>
      <c r="N79" s="226"/>
      <c r="O79" s="226"/>
      <c r="P79" s="226"/>
      <c r="Q79" s="226"/>
      <c r="R79" s="226"/>
    </row>
    <row r="80" spans="1:19" ht="24" customHeight="1" x14ac:dyDescent="0.2">
      <c r="A80" s="728" t="s">
        <v>975</v>
      </c>
      <c r="B80" s="728"/>
      <c r="C80" s="728"/>
      <c r="D80" s="226"/>
      <c r="E80" s="226"/>
      <c r="F80" s="226"/>
      <c r="G80" s="219"/>
      <c r="H80" s="219"/>
      <c r="I80" s="219"/>
      <c r="J80" s="219"/>
      <c r="K80" s="226"/>
      <c r="L80" s="226"/>
      <c r="M80" s="226"/>
      <c r="N80" s="226"/>
      <c r="O80" s="226"/>
      <c r="P80" s="226"/>
      <c r="Q80" s="226"/>
      <c r="R80" s="226"/>
    </row>
    <row r="81" spans="1:20" ht="14.25" x14ac:dyDescent="0.2">
      <c r="A81" s="296" t="s">
        <v>391</v>
      </c>
      <c r="B81" s="272"/>
      <c r="C81" s="272"/>
      <c r="D81" s="135"/>
      <c r="E81" s="135"/>
      <c r="F81" s="135"/>
      <c r="G81" s="220"/>
      <c r="H81" s="221"/>
      <c r="I81" s="221"/>
      <c r="J81" s="221"/>
      <c r="K81" s="135"/>
      <c r="L81" s="135"/>
      <c r="M81" s="135"/>
      <c r="N81" s="135"/>
      <c r="O81" s="135"/>
      <c r="P81" s="135"/>
      <c r="Q81" s="135"/>
      <c r="R81" s="135"/>
    </row>
    <row r="82" spans="1:20" x14ac:dyDescent="0.2">
      <c r="F82" s="220"/>
      <c r="G82" s="220"/>
      <c r="H82" s="221"/>
      <c r="I82" s="221"/>
      <c r="J82" s="221"/>
    </row>
    <row r="83" spans="1:20" x14ac:dyDescent="0.2">
      <c r="E83" s="219"/>
      <c r="F83" s="219"/>
      <c r="G83" s="219"/>
      <c r="H83" s="219"/>
      <c r="I83" s="219"/>
      <c r="J83" s="219"/>
      <c r="K83" s="219"/>
      <c r="L83" s="219"/>
      <c r="M83" s="219"/>
      <c r="N83" s="219"/>
      <c r="O83" s="219"/>
      <c r="P83" s="219"/>
      <c r="Q83" s="219"/>
      <c r="R83" s="219"/>
      <c r="S83" s="219"/>
      <c r="T83" s="219"/>
    </row>
    <row r="84" spans="1:20" x14ac:dyDescent="0.2">
      <c r="D84" s="219"/>
      <c r="E84" s="219"/>
      <c r="F84" s="413"/>
      <c r="G84" s="413"/>
      <c r="H84" s="413"/>
      <c r="I84" s="413"/>
      <c r="J84" s="413"/>
      <c r="K84" s="413"/>
      <c r="L84" s="413"/>
      <c r="M84" s="413"/>
      <c r="N84" s="413"/>
      <c r="O84" s="413"/>
      <c r="P84" s="413"/>
      <c r="Q84" s="413"/>
      <c r="R84" s="413"/>
      <c r="S84" s="413"/>
      <c r="T84" s="413"/>
    </row>
    <row r="85" spans="1:20" x14ac:dyDescent="0.2">
      <c r="D85" s="413"/>
      <c r="E85" s="413"/>
      <c r="F85" s="413"/>
      <c r="G85" s="220"/>
      <c r="H85" s="221"/>
      <c r="I85" s="221"/>
      <c r="J85" s="221"/>
      <c r="K85" s="413"/>
      <c r="L85" s="413"/>
      <c r="M85" s="413"/>
      <c r="N85" s="413"/>
      <c r="O85" s="413"/>
      <c r="P85" s="413"/>
      <c r="Q85" s="413"/>
      <c r="R85" s="413"/>
    </row>
    <row r="86" spans="1:20" x14ac:dyDescent="0.2">
      <c r="F86" s="219"/>
      <c r="G86" s="220"/>
      <c r="H86" s="221"/>
      <c r="I86" s="221"/>
      <c r="J86" s="221"/>
    </row>
    <row r="87" spans="1:20" x14ac:dyDescent="0.2">
      <c r="F87" s="220"/>
      <c r="G87" s="220"/>
      <c r="H87" s="221"/>
      <c r="I87" s="221"/>
      <c r="J87" s="221"/>
    </row>
    <row r="88" spans="1:20" x14ac:dyDescent="0.2">
      <c r="F88" s="220"/>
      <c r="G88" s="220"/>
      <c r="H88" s="221"/>
      <c r="I88" s="221"/>
      <c r="J88" s="221"/>
    </row>
    <row r="89" spans="1:20" x14ac:dyDescent="0.2">
      <c r="F89" s="220"/>
      <c r="G89" s="220"/>
      <c r="H89" s="221"/>
      <c r="I89" s="221"/>
      <c r="J89" s="221"/>
    </row>
    <row r="90" spans="1:20" x14ac:dyDescent="0.2">
      <c r="F90" s="220"/>
      <c r="G90" s="220"/>
      <c r="H90" s="221"/>
      <c r="I90" s="221"/>
      <c r="J90" s="221"/>
    </row>
    <row r="91" spans="1:20" x14ac:dyDescent="0.2">
      <c r="F91" s="220"/>
      <c r="G91" s="220"/>
      <c r="H91" s="221"/>
      <c r="I91" s="221"/>
      <c r="J91" s="221"/>
    </row>
    <row r="92" spans="1:20" x14ac:dyDescent="0.2">
      <c r="F92" s="220"/>
      <c r="G92" s="220"/>
      <c r="H92" s="221"/>
      <c r="I92" s="221"/>
      <c r="J92" s="221"/>
    </row>
    <row r="93" spans="1:20" x14ac:dyDescent="0.2">
      <c r="F93" s="220"/>
      <c r="G93" s="220"/>
      <c r="H93" s="221"/>
      <c r="I93" s="221"/>
      <c r="J93" s="221"/>
    </row>
    <row r="94" spans="1:20" x14ac:dyDescent="0.2">
      <c r="F94" s="220"/>
      <c r="G94" s="220"/>
      <c r="H94" s="221"/>
      <c r="I94" s="221"/>
      <c r="J94" s="221"/>
    </row>
    <row r="95" spans="1:20" x14ac:dyDescent="0.2">
      <c r="F95" s="220"/>
      <c r="G95" s="220"/>
      <c r="H95" s="221"/>
      <c r="I95" s="221"/>
      <c r="J95" s="221"/>
    </row>
    <row r="96" spans="1:20" x14ac:dyDescent="0.2">
      <c r="F96" s="220"/>
      <c r="G96" s="221"/>
      <c r="H96" s="221"/>
      <c r="I96" s="221"/>
      <c r="J96" s="407"/>
    </row>
    <row r="97" spans="6:10" x14ac:dyDescent="0.2">
      <c r="F97" s="220"/>
      <c r="G97" s="221"/>
      <c r="H97" s="221"/>
      <c r="I97" s="221"/>
      <c r="J97" s="407"/>
    </row>
    <row r="98" spans="6:10" x14ac:dyDescent="0.2">
      <c r="F98" s="220"/>
      <c r="G98" s="221"/>
      <c r="H98" s="221"/>
      <c r="I98" s="221"/>
      <c r="J98" s="407"/>
    </row>
    <row r="99" spans="6:10" x14ac:dyDescent="0.2">
      <c r="F99" s="220"/>
      <c r="G99" s="221"/>
      <c r="H99" s="221"/>
      <c r="I99" s="221"/>
      <c r="J99" s="407"/>
    </row>
    <row r="100" spans="6:10" x14ac:dyDescent="0.2">
      <c r="F100" s="220"/>
      <c r="G100" s="221"/>
      <c r="H100" s="221"/>
      <c r="I100" s="221"/>
      <c r="J100" s="407"/>
    </row>
    <row r="101" spans="6:10" x14ac:dyDescent="0.2">
      <c r="F101" s="220"/>
      <c r="G101" s="221"/>
      <c r="H101" s="221"/>
      <c r="I101" s="221"/>
      <c r="J101" s="407"/>
    </row>
    <row r="102" spans="6:10" x14ac:dyDescent="0.2">
      <c r="F102" s="407"/>
      <c r="G102" s="407"/>
      <c r="H102" s="407"/>
      <c r="I102" s="407"/>
      <c r="J102" s="407"/>
    </row>
  </sheetData>
  <autoFilter ref="A3:R4" xr:uid="{00000000-0009-0000-0000-00002A000000}"/>
  <mergeCells count="20">
    <mergeCell ref="A80:C80"/>
    <mergeCell ref="A1:C1"/>
    <mergeCell ref="A2:B2"/>
    <mergeCell ref="A3:A4"/>
    <mergeCell ref="B3:B4"/>
    <mergeCell ref="R3:R4"/>
    <mergeCell ref="D3:D4"/>
    <mergeCell ref="J3:J4"/>
    <mergeCell ref="M3:M4"/>
    <mergeCell ref="N3:N4"/>
    <mergeCell ref="P3:P4"/>
    <mergeCell ref="Q3:Q4"/>
    <mergeCell ref="L3:L4"/>
    <mergeCell ref="O3:O4"/>
    <mergeCell ref="H3:H4"/>
    <mergeCell ref="I3:I4"/>
    <mergeCell ref="K3:K4"/>
    <mergeCell ref="E3:E4"/>
    <mergeCell ref="F3:F4"/>
    <mergeCell ref="G3:G4"/>
  </mergeCells>
  <conditionalFormatting sqref="A5:B73 D5:R73">
    <cfRule type="expression" dxfId="12" priority="2">
      <formula>MOD(ROW(),2)=0</formula>
    </cfRule>
  </conditionalFormatting>
  <conditionalFormatting sqref="C5:C73">
    <cfRule type="expression" dxfId="11" priority="1">
      <formula>MOD(ROW(),2)=0</formula>
    </cfRule>
  </conditionalFormatting>
  <hyperlinks>
    <hyperlink ref="A2:B2" location="TOC!A1" display="Return to Table of Contents" xr:uid="{00000000-0004-0000-2A00-000000000000}"/>
  </hyperlinks>
  <pageMargins left="0.25" right="0.25" top="0.75" bottom="0.75" header="0.3" footer="0.3"/>
  <pageSetup scale="43" fitToWidth="0" orientation="portrait" horizontalDpi="1200" verticalDpi="1200" r:id="rId1"/>
  <headerFooter>
    <oddHeader>&amp;L&amp;9 2022-23 &amp;"Arial,Italic"Survey of Dental Education&amp;"Arial,Regular"
Report 1 - Academic Programs, Enrollment, and Graduates</oddHeader>
  </headerFooter>
  <colBreaks count="1" manualBreakCount="1">
    <brk id="13" max="77" man="1"/>
  </col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70C0"/>
  </sheetPr>
  <dimension ref="A1:S103"/>
  <sheetViews>
    <sheetView zoomScaleNormal="10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9.85546875" style="1" customWidth="1"/>
    <col min="2" max="2" width="49.42578125" style="1" customWidth="1"/>
    <col min="3" max="3" width="20.28515625" style="1" customWidth="1"/>
    <col min="4" max="4" width="13.85546875" style="1" customWidth="1"/>
    <col min="5" max="5" width="13" style="1" customWidth="1"/>
    <col min="6" max="6" width="13.140625" style="1" customWidth="1"/>
    <col min="7" max="7" width="12.5703125" style="1" customWidth="1"/>
    <col min="8" max="8" width="13" style="1" customWidth="1"/>
    <col min="9" max="11" width="12.85546875" style="1" customWidth="1"/>
    <col min="12" max="12" width="13.140625" style="1" customWidth="1"/>
    <col min="13" max="13" width="12.85546875" style="1" customWidth="1"/>
    <col min="14" max="15" width="13.42578125" style="1" customWidth="1"/>
    <col min="16" max="17" width="13.140625" style="1" customWidth="1"/>
    <col min="18" max="18" width="15.5703125" style="1" customWidth="1"/>
    <col min="19" max="16384" width="9.140625" style="1"/>
  </cols>
  <sheetData>
    <row r="1" spans="1:19" ht="35.25" customHeight="1" x14ac:dyDescent="0.2">
      <c r="A1" s="729" t="s">
        <v>51</v>
      </c>
      <c r="B1" s="729"/>
      <c r="C1" s="729"/>
    </row>
    <row r="2" spans="1:19" ht="19.5" customHeight="1" x14ac:dyDescent="0.2">
      <c r="A2" s="723" t="s">
        <v>55</v>
      </c>
      <c r="B2" s="723"/>
      <c r="C2" s="556"/>
    </row>
    <row r="3" spans="1:19" ht="15" customHeight="1" x14ac:dyDescent="0.25">
      <c r="A3" s="743" t="s">
        <v>526</v>
      </c>
      <c r="B3" s="744" t="s">
        <v>406</v>
      </c>
      <c r="C3" s="62"/>
      <c r="D3" s="795" t="s">
        <v>950</v>
      </c>
      <c r="E3" s="795" t="s">
        <v>951</v>
      </c>
      <c r="F3" s="795" t="s">
        <v>952</v>
      </c>
      <c r="G3" s="795" t="s">
        <v>953</v>
      </c>
      <c r="H3" s="795" t="s">
        <v>954</v>
      </c>
      <c r="I3" s="795" t="s">
        <v>955</v>
      </c>
      <c r="J3" s="795" t="s">
        <v>956</v>
      </c>
      <c r="K3" s="795" t="s">
        <v>957</v>
      </c>
      <c r="L3" s="795" t="s">
        <v>958</v>
      </c>
      <c r="M3" s="795" t="s">
        <v>959</v>
      </c>
      <c r="N3" s="795" t="s">
        <v>960</v>
      </c>
      <c r="O3" s="795" t="s">
        <v>961</v>
      </c>
      <c r="P3" s="795" t="s">
        <v>932</v>
      </c>
      <c r="Q3" s="795" t="s">
        <v>962</v>
      </c>
      <c r="R3" s="795" t="s">
        <v>976</v>
      </c>
    </row>
    <row r="4" spans="1:19" ht="50.25" customHeight="1" x14ac:dyDescent="0.25">
      <c r="A4" s="743"/>
      <c r="B4" s="744"/>
      <c r="C4" s="62" t="s">
        <v>119</v>
      </c>
      <c r="D4" s="795"/>
      <c r="E4" s="795"/>
      <c r="F4" s="795"/>
      <c r="G4" s="795"/>
      <c r="H4" s="795"/>
      <c r="I4" s="795"/>
      <c r="J4" s="795"/>
      <c r="K4" s="795"/>
      <c r="L4" s="795"/>
      <c r="M4" s="795"/>
      <c r="N4" s="795"/>
      <c r="O4" s="795"/>
      <c r="P4" s="795"/>
      <c r="Q4" s="795"/>
      <c r="R4" s="795"/>
    </row>
    <row r="5" spans="1:19" ht="20.100000000000001" customHeight="1" x14ac:dyDescent="0.2">
      <c r="A5" s="469" t="s">
        <v>120</v>
      </c>
      <c r="B5" s="470" t="s">
        <v>407</v>
      </c>
      <c r="C5" s="586" t="s">
        <v>127</v>
      </c>
      <c r="D5" s="551">
        <v>4.2</v>
      </c>
      <c r="E5" s="551">
        <v>0</v>
      </c>
      <c r="F5" s="551">
        <v>0.3</v>
      </c>
      <c r="G5" s="551">
        <v>0</v>
      </c>
      <c r="H5" s="551">
        <v>0</v>
      </c>
      <c r="I5" s="551">
        <v>0</v>
      </c>
      <c r="J5" s="551">
        <v>0</v>
      </c>
      <c r="K5" s="551">
        <v>0</v>
      </c>
      <c r="L5" s="551">
        <v>0</v>
      </c>
      <c r="M5" s="551">
        <v>0.3</v>
      </c>
      <c r="N5" s="551">
        <v>0</v>
      </c>
      <c r="O5" s="551">
        <v>10.55</v>
      </c>
      <c r="P5" s="551">
        <v>0.2</v>
      </c>
      <c r="Q5" s="551">
        <v>0</v>
      </c>
      <c r="R5" s="551">
        <v>15.55</v>
      </c>
      <c r="S5" s="306"/>
    </row>
    <row r="6" spans="1:19" ht="20.100000000000001" customHeight="1" x14ac:dyDescent="0.2">
      <c r="A6" s="469" t="s">
        <v>128</v>
      </c>
      <c r="B6" s="470" t="s">
        <v>408</v>
      </c>
      <c r="C6" s="586" t="s">
        <v>132</v>
      </c>
      <c r="D6" s="551">
        <v>0.25</v>
      </c>
      <c r="E6" s="551">
        <v>0</v>
      </c>
      <c r="F6" s="551">
        <v>0</v>
      </c>
      <c r="G6" s="551">
        <v>0</v>
      </c>
      <c r="H6" s="551">
        <v>0</v>
      </c>
      <c r="I6" s="551">
        <v>0</v>
      </c>
      <c r="J6" s="551">
        <v>0</v>
      </c>
      <c r="K6" s="551">
        <v>0</v>
      </c>
      <c r="L6" s="551">
        <v>0</v>
      </c>
      <c r="M6" s="551">
        <v>0</v>
      </c>
      <c r="N6" s="551">
        <v>0</v>
      </c>
      <c r="O6" s="551">
        <v>0</v>
      </c>
      <c r="P6" s="551">
        <v>0</v>
      </c>
      <c r="Q6" s="551">
        <v>0</v>
      </c>
      <c r="R6" s="551">
        <v>0.25</v>
      </c>
      <c r="S6" s="306"/>
    </row>
    <row r="7" spans="1:19" ht="20.100000000000001" customHeight="1" x14ac:dyDescent="0.2">
      <c r="A7" s="469" t="s">
        <v>128</v>
      </c>
      <c r="B7" s="470" t="s">
        <v>409</v>
      </c>
      <c r="C7" s="586" t="s">
        <v>132</v>
      </c>
      <c r="D7" s="551">
        <v>2</v>
      </c>
      <c r="E7" s="551">
        <v>0</v>
      </c>
      <c r="F7" s="551">
        <v>35</v>
      </c>
      <c r="G7" s="551">
        <v>10</v>
      </c>
      <c r="H7" s="551">
        <v>3</v>
      </c>
      <c r="I7" s="551">
        <v>0</v>
      </c>
      <c r="J7" s="551">
        <v>0</v>
      </c>
      <c r="K7" s="551">
        <v>0</v>
      </c>
      <c r="L7" s="551">
        <v>4</v>
      </c>
      <c r="M7" s="551">
        <v>0</v>
      </c>
      <c r="N7" s="551">
        <v>15</v>
      </c>
      <c r="O7" s="551">
        <v>7</v>
      </c>
      <c r="P7" s="551">
        <v>1</v>
      </c>
      <c r="Q7" s="551">
        <v>3</v>
      </c>
      <c r="R7" s="551">
        <v>80</v>
      </c>
      <c r="S7" s="306"/>
    </row>
    <row r="8" spans="1:19" ht="20.100000000000001" customHeight="1" x14ac:dyDescent="0.2">
      <c r="A8" s="469" t="s">
        <v>136</v>
      </c>
      <c r="B8" s="470" t="s">
        <v>513</v>
      </c>
      <c r="C8" s="586" t="s">
        <v>141</v>
      </c>
      <c r="D8" s="551">
        <v>0</v>
      </c>
      <c r="E8" s="551">
        <v>0</v>
      </c>
      <c r="F8" s="551">
        <v>0</v>
      </c>
      <c r="G8" s="551">
        <v>0</v>
      </c>
      <c r="H8" s="551">
        <v>0</v>
      </c>
      <c r="I8" s="551">
        <v>0</v>
      </c>
      <c r="J8" s="551">
        <v>0</v>
      </c>
      <c r="K8" s="551">
        <v>0</v>
      </c>
      <c r="L8" s="551">
        <v>0</v>
      </c>
      <c r="M8" s="551">
        <v>0</v>
      </c>
      <c r="N8" s="551">
        <v>0</v>
      </c>
      <c r="O8" s="551">
        <v>0</v>
      </c>
      <c r="P8" s="551">
        <v>0</v>
      </c>
      <c r="Q8" s="551">
        <v>0</v>
      </c>
      <c r="R8" s="551">
        <v>0</v>
      </c>
      <c r="S8" s="306"/>
    </row>
    <row r="9" spans="1:19" ht="20.100000000000001" customHeight="1" x14ac:dyDescent="0.2">
      <c r="A9" s="469" t="s">
        <v>136</v>
      </c>
      <c r="B9" s="470" t="s">
        <v>411</v>
      </c>
      <c r="C9" s="586" t="s">
        <v>132</v>
      </c>
      <c r="D9" s="551">
        <v>3</v>
      </c>
      <c r="E9" s="551">
        <v>0</v>
      </c>
      <c r="F9" s="551">
        <v>0</v>
      </c>
      <c r="G9" s="551">
        <v>0</v>
      </c>
      <c r="H9" s="551">
        <v>0</v>
      </c>
      <c r="I9" s="551">
        <v>0</v>
      </c>
      <c r="J9" s="551">
        <v>2</v>
      </c>
      <c r="K9" s="551">
        <v>0</v>
      </c>
      <c r="L9" s="551">
        <v>0</v>
      </c>
      <c r="M9" s="551">
        <v>0</v>
      </c>
      <c r="N9" s="551">
        <v>0</v>
      </c>
      <c r="O9" s="551">
        <v>8</v>
      </c>
      <c r="P9" s="551">
        <v>0</v>
      </c>
      <c r="Q9" s="551">
        <v>0</v>
      </c>
      <c r="R9" s="551">
        <v>13</v>
      </c>
      <c r="S9" s="306"/>
    </row>
    <row r="10" spans="1:19" ht="20.100000000000001" customHeight="1" x14ac:dyDescent="0.2">
      <c r="A10" s="469" t="s">
        <v>136</v>
      </c>
      <c r="B10" s="470" t="s">
        <v>412</v>
      </c>
      <c r="C10" s="586" t="s">
        <v>127</v>
      </c>
      <c r="D10" s="551">
        <v>0</v>
      </c>
      <c r="E10" s="551">
        <v>0</v>
      </c>
      <c r="F10" s="551">
        <v>0</v>
      </c>
      <c r="G10" s="551">
        <v>0</v>
      </c>
      <c r="H10" s="551">
        <v>0</v>
      </c>
      <c r="I10" s="551">
        <v>0</v>
      </c>
      <c r="J10" s="551">
        <v>0</v>
      </c>
      <c r="K10" s="551">
        <v>0</v>
      </c>
      <c r="L10" s="551">
        <v>0</v>
      </c>
      <c r="M10" s="551">
        <v>1</v>
      </c>
      <c r="N10" s="551">
        <v>0</v>
      </c>
      <c r="O10" s="551">
        <v>0</v>
      </c>
      <c r="P10" s="551">
        <v>0</v>
      </c>
      <c r="Q10" s="551">
        <v>0</v>
      </c>
      <c r="R10" s="551">
        <v>1</v>
      </c>
      <c r="S10" s="306"/>
    </row>
    <row r="11" spans="1:19" ht="20.100000000000001" customHeight="1" x14ac:dyDescent="0.2">
      <c r="A11" s="469" t="s">
        <v>136</v>
      </c>
      <c r="B11" s="470" t="s">
        <v>413</v>
      </c>
      <c r="C11" s="586" t="s">
        <v>127</v>
      </c>
      <c r="D11" s="551">
        <v>1</v>
      </c>
      <c r="E11" s="551">
        <v>0</v>
      </c>
      <c r="F11" s="551">
        <v>0</v>
      </c>
      <c r="G11" s="551">
        <v>0</v>
      </c>
      <c r="H11" s="551">
        <v>0</v>
      </c>
      <c r="I11" s="551">
        <v>0</v>
      </c>
      <c r="J11" s="551">
        <v>0</v>
      </c>
      <c r="K11" s="551">
        <v>0</v>
      </c>
      <c r="L11" s="551">
        <v>0</v>
      </c>
      <c r="M11" s="551">
        <v>0</v>
      </c>
      <c r="N11" s="551">
        <v>0</v>
      </c>
      <c r="O11" s="551">
        <v>17.399999999999999</v>
      </c>
      <c r="P11" s="551">
        <v>0</v>
      </c>
      <c r="Q11" s="551">
        <v>0</v>
      </c>
      <c r="R11" s="551">
        <v>18.399999999999999</v>
      </c>
      <c r="S11" s="306"/>
    </row>
    <row r="12" spans="1:19" ht="20.100000000000001" customHeight="1" x14ac:dyDescent="0.2">
      <c r="A12" s="469" t="s">
        <v>136</v>
      </c>
      <c r="B12" s="470" t="s">
        <v>414</v>
      </c>
      <c r="C12" s="586" t="s">
        <v>132</v>
      </c>
      <c r="D12" s="551">
        <v>4</v>
      </c>
      <c r="E12" s="551">
        <v>2</v>
      </c>
      <c r="F12" s="551">
        <v>0</v>
      </c>
      <c r="G12" s="551">
        <v>0</v>
      </c>
      <c r="H12" s="551">
        <v>0</v>
      </c>
      <c r="I12" s="551">
        <v>0</v>
      </c>
      <c r="J12" s="551">
        <v>0</v>
      </c>
      <c r="K12" s="551">
        <v>0</v>
      </c>
      <c r="L12" s="551">
        <v>0</v>
      </c>
      <c r="M12" s="551">
        <v>0</v>
      </c>
      <c r="N12" s="551">
        <v>0</v>
      </c>
      <c r="O12" s="551">
        <v>0</v>
      </c>
      <c r="P12" s="551">
        <v>0</v>
      </c>
      <c r="Q12" s="551">
        <v>11.7</v>
      </c>
      <c r="R12" s="551">
        <v>17.7</v>
      </c>
      <c r="S12" s="306"/>
    </row>
    <row r="13" spans="1:19" ht="20.100000000000001" customHeight="1" x14ac:dyDescent="0.2">
      <c r="A13" s="469" t="s">
        <v>136</v>
      </c>
      <c r="B13" s="470" t="s">
        <v>415</v>
      </c>
      <c r="C13" s="586" t="s">
        <v>132</v>
      </c>
      <c r="D13" s="551">
        <v>1</v>
      </c>
      <c r="E13" s="551">
        <v>0</v>
      </c>
      <c r="F13" s="551">
        <v>0</v>
      </c>
      <c r="G13" s="551">
        <v>0</v>
      </c>
      <c r="H13" s="551">
        <v>0</v>
      </c>
      <c r="I13" s="551">
        <v>0</v>
      </c>
      <c r="J13" s="551">
        <v>0</v>
      </c>
      <c r="K13" s="551">
        <v>0</v>
      </c>
      <c r="L13" s="551">
        <v>0</v>
      </c>
      <c r="M13" s="551">
        <v>0</v>
      </c>
      <c r="N13" s="551">
        <v>0</v>
      </c>
      <c r="O13" s="551">
        <v>0</v>
      </c>
      <c r="P13" s="551">
        <v>0</v>
      </c>
      <c r="Q13" s="551">
        <v>8.4</v>
      </c>
      <c r="R13" s="551">
        <v>9.4</v>
      </c>
      <c r="S13" s="306"/>
    </row>
    <row r="14" spans="1:19" ht="20.100000000000001" customHeight="1" x14ac:dyDescent="0.2">
      <c r="A14" s="469" t="s">
        <v>136</v>
      </c>
      <c r="B14" s="470" t="s">
        <v>416</v>
      </c>
      <c r="C14" s="586" t="s">
        <v>132</v>
      </c>
      <c r="D14" s="551">
        <v>0</v>
      </c>
      <c r="E14" s="551">
        <v>0</v>
      </c>
      <c r="F14" s="551">
        <v>0</v>
      </c>
      <c r="G14" s="551">
        <v>0</v>
      </c>
      <c r="H14" s="551">
        <v>0</v>
      </c>
      <c r="I14" s="551">
        <v>0</v>
      </c>
      <c r="J14" s="551">
        <v>0</v>
      </c>
      <c r="K14" s="551">
        <v>0</v>
      </c>
      <c r="L14" s="551">
        <v>0</v>
      </c>
      <c r="M14" s="551">
        <v>0</v>
      </c>
      <c r="N14" s="551">
        <v>0</v>
      </c>
      <c r="O14" s="551">
        <v>0</v>
      </c>
      <c r="P14" s="551">
        <v>0</v>
      </c>
      <c r="Q14" s="551">
        <v>1</v>
      </c>
      <c r="R14" s="551">
        <v>1</v>
      </c>
      <c r="S14" s="306"/>
    </row>
    <row r="15" spans="1:19" ht="20.100000000000001" customHeight="1" x14ac:dyDescent="0.2">
      <c r="A15" s="469" t="s">
        <v>158</v>
      </c>
      <c r="B15" s="470" t="s">
        <v>417</v>
      </c>
      <c r="C15" s="586" t="s">
        <v>127</v>
      </c>
      <c r="D15" s="551">
        <v>1</v>
      </c>
      <c r="E15" s="551">
        <v>0</v>
      </c>
      <c r="F15" s="551">
        <v>0</v>
      </c>
      <c r="G15" s="551">
        <v>0</v>
      </c>
      <c r="H15" s="551">
        <v>0</v>
      </c>
      <c r="I15" s="551">
        <v>0</v>
      </c>
      <c r="J15" s="551">
        <v>0</v>
      </c>
      <c r="K15" s="551">
        <v>0</v>
      </c>
      <c r="L15" s="551">
        <v>0</v>
      </c>
      <c r="M15" s="551">
        <v>0</v>
      </c>
      <c r="N15" s="551">
        <v>0</v>
      </c>
      <c r="O15" s="551">
        <v>1</v>
      </c>
      <c r="P15" s="551">
        <v>0</v>
      </c>
      <c r="Q15" s="551">
        <v>0</v>
      </c>
      <c r="R15" s="551">
        <v>2</v>
      </c>
      <c r="S15" s="306"/>
    </row>
    <row r="16" spans="1:19" ht="20.100000000000001" customHeight="1" x14ac:dyDescent="0.2">
      <c r="A16" s="469" t="s">
        <v>162</v>
      </c>
      <c r="B16" s="470" t="s">
        <v>418</v>
      </c>
      <c r="C16" s="586" t="s">
        <v>127</v>
      </c>
      <c r="D16" s="551">
        <v>8</v>
      </c>
      <c r="E16" s="551">
        <v>0</v>
      </c>
      <c r="F16" s="551">
        <v>1</v>
      </c>
      <c r="G16" s="551">
        <v>0.6</v>
      </c>
      <c r="H16" s="551">
        <v>0</v>
      </c>
      <c r="I16" s="551">
        <v>0</v>
      </c>
      <c r="J16" s="551">
        <v>0</v>
      </c>
      <c r="K16" s="551">
        <v>0</v>
      </c>
      <c r="L16" s="551">
        <v>0</v>
      </c>
      <c r="M16" s="551">
        <v>0</v>
      </c>
      <c r="N16" s="551">
        <v>0</v>
      </c>
      <c r="O16" s="551">
        <v>0</v>
      </c>
      <c r="P16" s="551">
        <v>0</v>
      </c>
      <c r="Q16" s="551">
        <v>0</v>
      </c>
      <c r="R16" s="551">
        <v>9.6</v>
      </c>
      <c r="S16" s="306"/>
    </row>
    <row r="17" spans="1:19" ht="20.100000000000001" customHeight="1" x14ac:dyDescent="0.2">
      <c r="A17" s="469" t="s">
        <v>166</v>
      </c>
      <c r="B17" s="470" t="s">
        <v>419</v>
      </c>
      <c r="C17" s="586" t="s">
        <v>132</v>
      </c>
      <c r="D17" s="551">
        <v>0</v>
      </c>
      <c r="E17" s="551">
        <v>0</v>
      </c>
      <c r="F17" s="551">
        <v>0</v>
      </c>
      <c r="G17" s="551">
        <v>0</v>
      </c>
      <c r="H17" s="551">
        <v>0</v>
      </c>
      <c r="I17" s="551">
        <v>0</v>
      </c>
      <c r="J17" s="551">
        <v>0</v>
      </c>
      <c r="K17" s="551">
        <v>0</v>
      </c>
      <c r="L17" s="551">
        <v>0</v>
      </c>
      <c r="M17" s="551">
        <v>0</v>
      </c>
      <c r="N17" s="551">
        <v>0</v>
      </c>
      <c r="O17" s="551">
        <v>0</v>
      </c>
      <c r="P17" s="551">
        <v>0</v>
      </c>
      <c r="Q17" s="551">
        <v>0</v>
      </c>
      <c r="R17" s="551">
        <v>0</v>
      </c>
      <c r="S17" s="306"/>
    </row>
    <row r="18" spans="1:19" ht="20.100000000000001" customHeight="1" x14ac:dyDescent="0.2">
      <c r="A18" s="469" t="s">
        <v>171</v>
      </c>
      <c r="B18" s="470" t="s">
        <v>420</v>
      </c>
      <c r="C18" s="586" t="s">
        <v>127</v>
      </c>
      <c r="D18" s="551">
        <v>4</v>
      </c>
      <c r="E18" s="551">
        <v>0</v>
      </c>
      <c r="F18" s="551">
        <v>0</v>
      </c>
      <c r="G18" s="551">
        <v>0</v>
      </c>
      <c r="H18" s="551">
        <v>0</v>
      </c>
      <c r="I18" s="551">
        <v>0</v>
      </c>
      <c r="J18" s="551">
        <v>0</v>
      </c>
      <c r="K18" s="551">
        <v>0</v>
      </c>
      <c r="L18" s="551">
        <v>0</v>
      </c>
      <c r="M18" s="551">
        <v>0</v>
      </c>
      <c r="N18" s="551">
        <v>0</v>
      </c>
      <c r="O18" s="551">
        <v>5</v>
      </c>
      <c r="P18" s="551">
        <v>0</v>
      </c>
      <c r="Q18" s="551">
        <v>15</v>
      </c>
      <c r="R18" s="551">
        <v>24</v>
      </c>
      <c r="S18" s="306"/>
    </row>
    <row r="19" spans="1:19" ht="20.100000000000001" customHeight="1" x14ac:dyDescent="0.2">
      <c r="A19" s="469" t="s">
        <v>171</v>
      </c>
      <c r="B19" s="470" t="s">
        <v>421</v>
      </c>
      <c r="C19" s="586" t="s">
        <v>132</v>
      </c>
      <c r="D19" s="551">
        <v>0</v>
      </c>
      <c r="E19" s="551">
        <v>0</v>
      </c>
      <c r="F19" s="551">
        <v>0</v>
      </c>
      <c r="G19" s="551">
        <v>0</v>
      </c>
      <c r="H19" s="551">
        <v>0</v>
      </c>
      <c r="I19" s="551">
        <v>0</v>
      </c>
      <c r="J19" s="551">
        <v>0</v>
      </c>
      <c r="K19" s="551">
        <v>0</v>
      </c>
      <c r="L19" s="551">
        <v>0</v>
      </c>
      <c r="M19" s="551">
        <v>0</v>
      </c>
      <c r="N19" s="551">
        <v>0</v>
      </c>
      <c r="O19" s="551">
        <v>0</v>
      </c>
      <c r="P19" s="551">
        <v>0</v>
      </c>
      <c r="Q19" s="551">
        <v>10</v>
      </c>
      <c r="R19" s="551">
        <v>10</v>
      </c>
      <c r="S19" s="306"/>
    </row>
    <row r="20" spans="1:19" ht="20.100000000000001" customHeight="1" x14ac:dyDescent="0.2">
      <c r="A20" s="469" t="s">
        <v>171</v>
      </c>
      <c r="B20" s="470" t="s">
        <v>422</v>
      </c>
      <c r="C20" s="586" t="s">
        <v>132</v>
      </c>
      <c r="D20" s="551">
        <v>0</v>
      </c>
      <c r="E20" s="551">
        <v>0</v>
      </c>
      <c r="F20" s="551">
        <v>0</v>
      </c>
      <c r="G20" s="551">
        <v>0</v>
      </c>
      <c r="H20" s="551">
        <v>0</v>
      </c>
      <c r="I20" s="551">
        <v>0</v>
      </c>
      <c r="J20" s="551">
        <v>0</v>
      </c>
      <c r="K20" s="551">
        <v>0</v>
      </c>
      <c r="L20" s="551">
        <v>0</v>
      </c>
      <c r="M20" s="551">
        <v>0</v>
      </c>
      <c r="N20" s="551">
        <v>0</v>
      </c>
      <c r="O20" s="551">
        <v>0</v>
      </c>
      <c r="P20" s="551">
        <v>0</v>
      </c>
      <c r="Q20" s="551">
        <v>0</v>
      </c>
      <c r="R20" s="551">
        <v>0</v>
      </c>
      <c r="S20" s="306"/>
    </row>
    <row r="21" spans="1:19" ht="20.100000000000001" customHeight="1" x14ac:dyDescent="0.2">
      <c r="A21" s="469" t="s">
        <v>177</v>
      </c>
      <c r="B21" s="470" t="s">
        <v>423</v>
      </c>
      <c r="C21" s="586" t="s">
        <v>127</v>
      </c>
      <c r="D21" s="551">
        <v>0</v>
      </c>
      <c r="E21" s="551">
        <v>0</v>
      </c>
      <c r="F21" s="551">
        <v>0</v>
      </c>
      <c r="G21" s="551">
        <v>0</v>
      </c>
      <c r="H21" s="551">
        <v>0</v>
      </c>
      <c r="I21" s="551">
        <v>0</v>
      </c>
      <c r="J21" s="551">
        <v>0</v>
      </c>
      <c r="K21" s="551">
        <v>0</v>
      </c>
      <c r="L21" s="551">
        <v>0</v>
      </c>
      <c r="M21" s="551">
        <v>0</v>
      </c>
      <c r="N21" s="551">
        <v>0</v>
      </c>
      <c r="O21" s="551">
        <v>0</v>
      </c>
      <c r="P21" s="551">
        <v>0</v>
      </c>
      <c r="Q21" s="551">
        <v>13.4</v>
      </c>
      <c r="R21" s="551">
        <v>13.4</v>
      </c>
      <c r="S21" s="306"/>
    </row>
    <row r="22" spans="1:19" ht="20.100000000000001" customHeight="1" x14ac:dyDescent="0.2">
      <c r="A22" s="469" t="s">
        <v>181</v>
      </c>
      <c r="B22" s="470" t="s">
        <v>424</v>
      </c>
      <c r="C22" s="586" t="s">
        <v>127</v>
      </c>
      <c r="D22" s="551">
        <v>1</v>
      </c>
      <c r="E22" s="551">
        <v>0</v>
      </c>
      <c r="F22" s="551">
        <v>0</v>
      </c>
      <c r="G22" s="551">
        <v>0</v>
      </c>
      <c r="H22" s="551">
        <v>0</v>
      </c>
      <c r="I22" s="551">
        <v>0</v>
      </c>
      <c r="J22" s="551">
        <v>0</v>
      </c>
      <c r="K22" s="551">
        <v>0</v>
      </c>
      <c r="L22" s="551">
        <v>0</v>
      </c>
      <c r="M22" s="551">
        <v>0</v>
      </c>
      <c r="N22" s="551">
        <v>0</v>
      </c>
      <c r="O22" s="551">
        <v>0</v>
      </c>
      <c r="P22" s="551">
        <v>0</v>
      </c>
      <c r="Q22" s="551">
        <v>0</v>
      </c>
      <c r="R22" s="551">
        <v>1</v>
      </c>
      <c r="S22" s="306"/>
    </row>
    <row r="23" spans="1:19" ht="20.100000000000001" customHeight="1" x14ac:dyDescent="0.2">
      <c r="A23" s="469" t="s">
        <v>181</v>
      </c>
      <c r="B23" s="470" t="s">
        <v>425</v>
      </c>
      <c r="C23" s="586" t="s">
        <v>127</v>
      </c>
      <c r="D23" s="551">
        <v>0</v>
      </c>
      <c r="E23" s="551">
        <v>0</v>
      </c>
      <c r="F23" s="551">
        <v>0</v>
      </c>
      <c r="G23" s="551">
        <v>0</v>
      </c>
      <c r="H23" s="551">
        <v>0</v>
      </c>
      <c r="I23" s="551">
        <v>0</v>
      </c>
      <c r="J23" s="551">
        <v>0</v>
      </c>
      <c r="K23" s="551">
        <v>0</v>
      </c>
      <c r="L23" s="551">
        <v>0</v>
      </c>
      <c r="M23" s="551">
        <v>0</v>
      </c>
      <c r="N23" s="551">
        <v>0</v>
      </c>
      <c r="O23" s="551">
        <v>4</v>
      </c>
      <c r="P23" s="551">
        <v>0</v>
      </c>
      <c r="Q23" s="551">
        <v>0</v>
      </c>
      <c r="R23" s="551">
        <v>4</v>
      </c>
      <c r="S23" s="306"/>
    </row>
    <row r="24" spans="1:19" ht="20.100000000000001" customHeight="1" x14ac:dyDescent="0.2">
      <c r="A24" s="469" t="s">
        <v>181</v>
      </c>
      <c r="B24" s="470" t="s">
        <v>426</v>
      </c>
      <c r="C24" s="586" t="s">
        <v>132</v>
      </c>
      <c r="D24" s="551">
        <v>0</v>
      </c>
      <c r="E24" s="551">
        <v>0</v>
      </c>
      <c r="F24" s="551">
        <v>0</v>
      </c>
      <c r="G24" s="551">
        <v>0</v>
      </c>
      <c r="H24" s="551">
        <v>0</v>
      </c>
      <c r="I24" s="551">
        <v>0</v>
      </c>
      <c r="J24" s="551">
        <v>0</v>
      </c>
      <c r="K24" s="551">
        <v>0</v>
      </c>
      <c r="L24" s="551">
        <v>0</v>
      </c>
      <c r="M24" s="551">
        <v>0</v>
      </c>
      <c r="N24" s="551">
        <v>0</v>
      </c>
      <c r="O24" s="551">
        <v>0</v>
      </c>
      <c r="P24" s="551">
        <v>0</v>
      </c>
      <c r="Q24" s="551">
        <v>0</v>
      </c>
      <c r="R24" s="551">
        <v>0</v>
      </c>
      <c r="S24" s="306"/>
    </row>
    <row r="25" spans="1:19" ht="20.100000000000001" customHeight="1" x14ac:dyDescent="0.2">
      <c r="A25" s="469" t="s">
        <v>188</v>
      </c>
      <c r="B25" s="470" t="s">
        <v>427</v>
      </c>
      <c r="C25" s="586" t="s">
        <v>127</v>
      </c>
      <c r="D25" s="551">
        <v>3</v>
      </c>
      <c r="E25" s="551">
        <v>0</v>
      </c>
      <c r="F25" s="551">
        <v>3</v>
      </c>
      <c r="G25" s="551">
        <v>2</v>
      </c>
      <c r="H25" s="551">
        <v>0</v>
      </c>
      <c r="I25" s="551">
        <v>0</v>
      </c>
      <c r="J25" s="551">
        <v>7</v>
      </c>
      <c r="K25" s="551">
        <v>0</v>
      </c>
      <c r="L25" s="551">
        <v>0</v>
      </c>
      <c r="M25" s="551">
        <v>0</v>
      </c>
      <c r="N25" s="551">
        <v>0</v>
      </c>
      <c r="O25" s="551">
        <v>4</v>
      </c>
      <c r="P25" s="551">
        <v>0</v>
      </c>
      <c r="Q25" s="551">
        <v>0</v>
      </c>
      <c r="R25" s="551">
        <v>19</v>
      </c>
      <c r="S25" s="306"/>
    </row>
    <row r="26" spans="1:19" ht="20.100000000000001" customHeight="1" x14ac:dyDescent="0.2">
      <c r="A26" s="469" t="s">
        <v>192</v>
      </c>
      <c r="B26" s="470" t="s">
        <v>428</v>
      </c>
      <c r="C26" s="586" t="s">
        <v>127</v>
      </c>
      <c r="D26" s="551">
        <v>1</v>
      </c>
      <c r="E26" s="551">
        <v>0</v>
      </c>
      <c r="F26" s="551">
        <v>0</v>
      </c>
      <c r="G26" s="551">
        <v>0</v>
      </c>
      <c r="H26" s="551">
        <v>0</v>
      </c>
      <c r="I26" s="551">
        <v>0</v>
      </c>
      <c r="J26" s="551">
        <v>0</v>
      </c>
      <c r="K26" s="551">
        <v>0</v>
      </c>
      <c r="L26" s="551">
        <v>0</v>
      </c>
      <c r="M26" s="551">
        <v>1</v>
      </c>
      <c r="N26" s="551">
        <v>0</v>
      </c>
      <c r="O26" s="551">
        <v>10.5</v>
      </c>
      <c r="P26" s="551">
        <v>0</v>
      </c>
      <c r="Q26" s="551">
        <v>0</v>
      </c>
      <c r="R26" s="551">
        <v>12.5</v>
      </c>
      <c r="S26" s="306"/>
    </row>
    <row r="27" spans="1:19" ht="20.100000000000001" customHeight="1" x14ac:dyDescent="0.2">
      <c r="A27" s="469" t="s">
        <v>195</v>
      </c>
      <c r="B27" s="470" t="s">
        <v>429</v>
      </c>
      <c r="C27" s="586" t="s">
        <v>127</v>
      </c>
      <c r="D27" s="551">
        <v>3</v>
      </c>
      <c r="E27" s="551">
        <v>0</v>
      </c>
      <c r="F27" s="551">
        <v>0</v>
      </c>
      <c r="G27" s="551">
        <v>3</v>
      </c>
      <c r="H27" s="551">
        <v>0</v>
      </c>
      <c r="I27" s="551">
        <v>0</v>
      </c>
      <c r="J27" s="551">
        <v>2</v>
      </c>
      <c r="K27" s="551">
        <v>0</v>
      </c>
      <c r="L27" s="551">
        <v>0</v>
      </c>
      <c r="M27" s="551">
        <v>0</v>
      </c>
      <c r="N27" s="551">
        <v>1</v>
      </c>
      <c r="O27" s="551">
        <v>8</v>
      </c>
      <c r="P27" s="551">
        <v>0</v>
      </c>
      <c r="Q27" s="551">
        <v>0</v>
      </c>
      <c r="R27" s="551">
        <v>17</v>
      </c>
      <c r="S27" s="306"/>
    </row>
    <row r="28" spans="1:19" ht="20.100000000000001" customHeight="1" x14ac:dyDescent="0.2">
      <c r="A28" s="469" t="s">
        <v>195</v>
      </c>
      <c r="B28" s="470" t="s">
        <v>430</v>
      </c>
      <c r="C28" s="586" t="s">
        <v>127</v>
      </c>
      <c r="D28" s="551">
        <v>0</v>
      </c>
      <c r="E28" s="551">
        <v>0</v>
      </c>
      <c r="F28" s="551">
        <v>0</v>
      </c>
      <c r="G28" s="551">
        <v>0</v>
      </c>
      <c r="H28" s="551">
        <v>0</v>
      </c>
      <c r="I28" s="551">
        <v>0</v>
      </c>
      <c r="J28" s="551">
        <v>0</v>
      </c>
      <c r="K28" s="551">
        <v>0</v>
      </c>
      <c r="L28" s="551">
        <v>0</v>
      </c>
      <c r="M28" s="551">
        <v>0</v>
      </c>
      <c r="N28" s="551">
        <v>0</v>
      </c>
      <c r="O28" s="551">
        <v>5</v>
      </c>
      <c r="P28" s="551">
        <v>0</v>
      </c>
      <c r="Q28" s="551">
        <v>0</v>
      </c>
      <c r="R28" s="551">
        <v>5</v>
      </c>
      <c r="S28" s="306"/>
    </row>
    <row r="29" spans="1:19" ht="20.100000000000001" customHeight="1" x14ac:dyDescent="0.2">
      <c r="A29" s="469" t="s">
        <v>200</v>
      </c>
      <c r="B29" s="470" t="s">
        <v>431</v>
      </c>
      <c r="C29" s="586" t="s">
        <v>127</v>
      </c>
      <c r="D29" s="551">
        <v>0</v>
      </c>
      <c r="E29" s="551">
        <v>0</v>
      </c>
      <c r="F29" s="551">
        <v>0</v>
      </c>
      <c r="G29" s="551">
        <v>0</v>
      </c>
      <c r="H29" s="551">
        <v>0</v>
      </c>
      <c r="I29" s="551">
        <v>0</v>
      </c>
      <c r="J29" s="551">
        <v>0</v>
      </c>
      <c r="K29" s="551">
        <v>0</v>
      </c>
      <c r="L29" s="551">
        <v>0</v>
      </c>
      <c r="M29" s="551">
        <v>0</v>
      </c>
      <c r="N29" s="551">
        <v>0</v>
      </c>
      <c r="O29" s="551">
        <v>3</v>
      </c>
      <c r="P29" s="551">
        <v>0</v>
      </c>
      <c r="Q29" s="551">
        <v>0</v>
      </c>
      <c r="R29" s="551">
        <v>3</v>
      </c>
      <c r="S29" s="306"/>
    </row>
    <row r="30" spans="1:19" ht="20.100000000000001" customHeight="1" x14ac:dyDescent="0.2">
      <c r="A30" s="469" t="s">
        <v>202</v>
      </c>
      <c r="B30" s="470" t="s">
        <v>514</v>
      </c>
      <c r="C30" s="586" t="s">
        <v>132</v>
      </c>
      <c r="D30" s="551">
        <v>0</v>
      </c>
      <c r="E30" s="551">
        <v>0</v>
      </c>
      <c r="F30" s="551">
        <v>0</v>
      </c>
      <c r="G30" s="551">
        <v>0</v>
      </c>
      <c r="H30" s="551">
        <v>0</v>
      </c>
      <c r="I30" s="551">
        <v>0</v>
      </c>
      <c r="J30" s="551">
        <v>0</v>
      </c>
      <c r="K30" s="551">
        <v>0</v>
      </c>
      <c r="L30" s="551">
        <v>0</v>
      </c>
      <c r="M30" s="551">
        <v>0</v>
      </c>
      <c r="N30" s="551">
        <v>0</v>
      </c>
      <c r="O30" s="551">
        <v>0</v>
      </c>
      <c r="P30" s="551">
        <v>0</v>
      </c>
      <c r="Q30" s="551">
        <v>0</v>
      </c>
      <c r="R30" s="551">
        <v>0</v>
      </c>
      <c r="S30" s="306"/>
    </row>
    <row r="31" spans="1:19" ht="20.100000000000001" customHeight="1" x14ac:dyDescent="0.2">
      <c r="A31" s="469" t="s">
        <v>205</v>
      </c>
      <c r="B31" s="470" t="s">
        <v>433</v>
      </c>
      <c r="C31" s="586" t="s">
        <v>127</v>
      </c>
      <c r="D31" s="551">
        <v>0</v>
      </c>
      <c r="E31" s="551">
        <v>0</v>
      </c>
      <c r="F31" s="551">
        <v>0</v>
      </c>
      <c r="G31" s="551">
        <v>0</v>
      </c>
      <c r="H31" s="551">
        <v>0</v>
      </c>
      <c r="I31" s="551">
        <v>0</v>
      </c>
      <c r="J31" s="551">
        <v>3</v>
      </c>
      <c r="K31" s="551">
        <v>0</v>
      </c>
      <c r="L31" s="551">
        <v>0</v>
      </c>
      <c r="M31" s="551">
        <v>0</v>
      </c>
      <c r="N31" s="551">
        <v>0</v>
      </c>
      <c r="O31" s="551">
        <v>6</v>
      </c>
      <c r="P31" s="551">
        <v>0</v>
      </c>
      <c r="Q31" s="551">
        <v>0</v>
      </c>
      <c r="R31" s="551">
        <v>9</v>
      </c>
      <c r="S31" s="306"/>
    </row>
    <row r="32" spans="1:19" ht="20.100000000000001" customHeight="1" x14ac:dyDescent="0.2">
      <c r="A32" s="469" t="s">
        <v>209</v>
      </c>
      <c r="B32" s="470" t="s">
        <v>434</v>
      </c>
      <c r="C32" s="586" t="s">
        <v>132</v>
      </c>
      <c r="D32" s="551">
        <v>5</v>
      </c>
      <c r="E32" s="551">
        <v>0</v>
      </c>
      <c r="F32" s="551">
        <v>0</v>
      </c>
      <c r="G32" s="551">
        <v>0</v>
      </c>
      <c r="H32" s="551">
        <v>0</v>
      </c>
      <c r="I32" s="551">
        <v>0</v>
      </c>
      <c r="J32" s="551">
        <v>0</v>
      </c>
      <c r="K32" s="551">
        <v>0</v>
      </c>
      <c r="L32" s="551">
        <v>0</v>
      </c>
      <c r="M32" s="551">
        <v>0</v>
      </c>
      <c r="N32" s="551">
        <v>0</v>
      </c>
      <c r="O32" s="551">
        <v>3</v>
      </c>
      <c r="P32" s="551">
        <v>0</v>
      </c>
      <c r="Q32" s="551">
        <v>0</v>
      </c>
      <c r="R32" s="551">
        <v>8</v>
      </c>
      <c r="S32" s="306"/>
    </row>
    <row r="33" spans="1:19" ht="20.100000000000001" customHeight="1" x14ac:dyDescent="0.2">
      <c r="A33" s="469" t="s">
        <v>209</v>
      </c>
      <c r="B33" s="470" t="s">
        <v>435</v>
      </c>
      <c r="C33" s="586" t="s">
        <v>132</v>
      </c>
      <c r="D33" s="551">
        <v>8.25</v>
      </c>
      <c r="E33" s="551">
        <v>0</v>
      </c>
      <c r="F33" s="551">
        <v>4</v>
      </c>
      <c r="G33" s="551">
        <v>0</v>
      </c>
      <c r="H33" s="551">
        <v>0</v>
      </c>
      <c r="I33" s="551">
        <v>0</v>
      </c>
      <c r="J33" s="551">
        <v>12</v>
      </c>
      <c r="K33" s="551">
        <v>0</v>
      </c>
      <c r="L33" s="551">
        <v>0</v>
      </c>
      <c r="M33" s="551">
        <v>0</v>
      </c>
      <c r="N33" s="551">
        <v>0</v>
      </c>
      <c r="O33" s="551">
        <v>0</v>
      </c>
      <c r="P33" s="551">
        <v>0</v>
      </c>
      <c r="Q33" s="551">
        <v>0</v>
      </c>
      <c r="R33" s="551">
        <v>24.25</v>
      </c>
      <c r="S33" s="306"/>
    </row>
    <row r="34" spans="1:19" ht="20.100000000000001" customHeight="1" x14ac:dyDescent="0.2">
      <c r="A34" s="469" t="s">
        <v>209</v>
      </c>
      <c r="B34" s="470" t="s">
        <v>436</v>
      </c>
      <c r="C34" s="586" t="s">
        <v>132</v>
      </c>
      <c r="D34" s="551">
        <v>2</v>
      </c>
      <c r="E34" s="551">
        <v>0</v>
      </c>
      <c r="F34" s="551">
        <v>0</v>
      </c>
      <c r="G34" s="551">
        <v>0</v>
      </c>
      <c r="H34" s="551">
        <v>0</v>
      </c>
      <c r="I34" s="551">
        <v>0</v>
      </c>
      <c r="J34" s="551">
        <v>4.6900000000000004</v>
      </c>
      <c r="K34" s="551">
        <v>0</v>
      </c>
      <c r="L34" s="551">
        <v>0</v>
      </c>
      <c r="M34" s="551">
        <v>0</v>
      </c>
      <c r="N34" s="551">
        <v>1</v>
      </c>
      <c r="O34" s="551">
        <v>7</v>
      </c>
      <c r="P34" s="551">
        <v>0</v>
      </c>
      <c r="Q34" s="551">
        <v>4</v>
      </c>
      <c r="R34" s="551">
        <v>18.690000000000001</v>
      </c>
      <c r="S34" s="306"/>
    </row>
    <row r="35" spans="1:19" ht="20.100000000000001" customHeight="1" x14ac:dyDescent="0.2">
      <c r="A35" s="469" t="s">
        <v>217</v>
      </c>
      <c r="B35" s="470" t="s">
        <v>437</v>
      </c>
      <c r="C35" s="586" t="s">
        <v>132</v>
      </c>
      <c r="D35" s="551">
        <v>0</v>
      </c>
      <c r="E35" s="551">
        <v>0</v>
      </c>
      <c r="F35" s="551">
        <v>0</v>
      </c>
      <c r="G35" s="551">
        <v>0</v>
      </c>
      <c r="H35" s="551">
        <v>0</v>
      </c>
      <c r="I35" s="551">
        <v>0</v>
      </c>
      <c r="J35" s="551">
        <v>0</v>
      </c>
      <c r="K35" s="551">
        <v>0</v>
      </c>
      <c r="L35" s="551">
        <v>0</v>
      </c>
      <c r="M35" s="551">
        <v>0</v>
      </c>
      <c r="N35" s="551">
        <v>0</v>
      </c>
      <c r="O35" s="551">
        <v>0</v>
      </c>
      <c r="P35" s="551">
        <v>0</v>
      </c>
      <c r="Q35" s="551">
        <v>0</v>
      </c>
      <c r="R35" s="551">
        <v>0</v>
      </c>
      <c r="S35" s="306"/>
    </row>
    <row r="36" spans="1:19" ht="20.100000000000001" customHeight="1" x14ac:dyDescent="0.2">
      <c r="A36" s="469" t="s">
        <v>217</v>
      </c>
      <c r="B36" s="470" t="s">
        <v>438</v>
      </c>
      <c r="C36" s="586" t="s">
        <v>127</v>
      </c>
      <c r="D36" s="551">
        <v>4.9000000000000004</v>
      </c>
      <c r="E36" s="551">
        <v>0</v>
      </c>
      <c r="F36" s="551">
        <v>0</v>
      </c>
      <c r="G36" s="551">
        <v>0</v>
      </c>
      <c r="H36" s="551">
        <v>0</v>
      </c>
      <c r="I36" s="551">
        <v>0</v>
      </c>
      <c r="J36" s="551">
        <v>0</v>
      </c>
      <c r="K36" s="551">
        <v>0</v>
      </c>
      <c r="L36" s="551">
        <v>3</v>
      </c>
      <c r="M36" s="551">
        <v>19.899999999999999</v>
      </c>
      <c r="N36" s="551">
        <v>2.2000000000000002</v>
      </c>
      <c r="O36" s="551">
        <v>1</v>
      </c>
      <c r="P36" s="551">
        <v>0</v>
      </c>
      <c r="Q36" s="551">
        <v>29.3</v>
      </c>
      <c r="R36" s="551">
        <v>60.3</v>
      </c>
      <c r="S36" s="306"/>
    </row>
    <row r="37" spans="1:19" ht="20.100000000000001" customHeight="1" x14ac:dyDescent="0.2">
      <c r="A37" s="469" t="s">
        <v>223</v>
      </c>
      <c r="B37" s="470" t="s">
        <v>439</v>
      </c>
      <c r="C37" s="586" t="s">
        <v>127</v>
      </c>
      <c r="D37" s="551">
        <v>3</v>
      </c>
      <c r="E37" s="551">
        <v>0</v>
      </c>
      <c r="F37" s="551">
        <v>0</v>
      </c>
      <c r="G37" s="551">
        <v>0</v>
      </c>
      <c r="H37" s="551">
        <v>1</v>
      </c>
      <c r="I37" s="551">
        <v>0</v>
      </c>
      <c r="J37" s="551">
        <v>2.75</v>
      </c>
      <c r="K37" s="551">
        <v>0</v>
      </c>
      <c r="L37" s="551">
        <v>0</v>
      </c>
      <c r="M37" s="551">
        <v>0</v>
      </c>
      <c r="N37" s="551">
        <v>0</v>
      </c>
      <c r="O37" s="551">
        <v>7.6</v>
      </c>
      <c r="P37" s="551">
        <v>0</v>
      </c>
      <c r="Q37" s="551">
        <v>0</v>
      </c>
      <c r="R37" s="551">
        <v>14.35</v>
      </c>
      <c r="S37" s="306"/>
    </row>
    <row r="38" spans="1:19" ht="20.100000000000001" customHeight="1" x14ac:dyDescent="0.2">
      <c r="A38" s="469" t="s">
        <v>227</v>
      </c>
      <c r="B38" s="470" t="s">
        <v>440</v>
      </c>
      <c r="C38" s="586" t="s">
        <v>127</v>
      </c>
      <c r="D38" s="551">
        <v>2</v>
      </c>
      <c r="E38" s="551">
        <v>0</v>
      </c>
      <c r="F38" s="551">
        <v>0</v>
      </c>
      <c r="G38" s="551">
        <v>0</v>
      </c>
      <c r="H38" s="551">
        <v>0</v>
      </c>
      <c r="I38" s="551">
        <v>0</v>
      </c>
      <c r="J38" s="551">
        <v>0</v>
      </c>
      <c r="K38" s="551">
        <v>0</v>
      </c>
      <c r="L38" s="551">
        <v>0</v>
      </c>
      <c r="M38" s="551">
        <v>0</v>
      </c>
      <c r="N38" s="551">
        <v>0</v>
      </c>
      <c r="O38" s="551">
        <v>0</v>
      </c>
      <c r="P38" s="551">
        <v>0</v>
      </c>
      <c r="Q38" s="551">
        <v>0</v>
      </c>
      <c r="R38" s="551">
        <v>2</v>
      </c>
      <c r="S38" s="306"/>
    </row>
    <row r="39" spans="1:19" ht="20.100000000000001" customHeight="1" x14ac:dyDescent="0.2">
      <c r="A39" s="469" t="s">
        <v>230</v>
      </c>
      <c r="B39" s="470" t="s">
        <v>441</v>
      </c>
      <c r="C39" s="586" t="s">
        <v>127</v>
      </c>
      <c r="D39" s="551">
        <v>2.2000000000000002</v>
      </c>
      <c r="E39" s="551">
        <v>0</v>
      </c>
      <c r="F39" s="551">
        <v>0</v>
      </c>
      <c r="G39" s="551">
        <v>0</v>
      </c>
      <c r="H39" s="551">
        <v>0</v>
      </c>
      <c r="I39" s="551">
        <v>0</v>
      </c>
      <c r="J39" s="551">
        <v>0</v>
      </c>
      <c r="K39" s="551">
        <v>0</v>
      </c>
      <c r="L39" s="551">
        <v>0</v>
      </c>
      <c r="M39" s="551">
        <v>0</v>
      </c>
      <c r="N39" s="551">
        <v>0</v>
      </c>
      <c r="O39" s="551">
        <v>0</v>
      </c>
      <c r="P39" s="551">
        <v>0</v>
      </c>
      <c r="Q39" s="551">
        <v>0</v>
      </c>
      <c r="R39" s="551">
        <v>2.2000000000000002</v>
      </c>
      <c r="S39" s="306"/>
    </row>
    <row r="40" spans="1:19" ht="20.100000000000001" customHeight="1" x14ac:dyDescent="0.2">
      <c r="A40" s="469" t="s">
        <v>230</v>
      </c>
      <c r="B40" s="470" t="s">
        <v>515</v>
      </c>
      <c r="C40" s="586" t="s">
        <v>132</v>
      </c>
      <c r="D40" s="551">
        <v>0</v>
      </c>
      <c r="E40" s="551">
        <v>0</v>
      </c>
      <c r="F40" s="551">
        <v>0</v>
      </c>
      <c r="G40" s="551">
        <v>0</v>
      </c>
      <c r="H40" s="551">
        <v>0</v>
      </c>
      <c r="I40" s="551">
        <v>0</v>
      </c>
      <c r="J40" s="551">
        <v>0</v>
      </c>
      <c r="K40" s="551">
        <v>0</v>
      </c>
      <c r="L40" s="551">
        <v>0</v>
      </c>
      <c r="M40" s="551">
        <v>0</v>
      </c>
      <c r="N40" s="551">
        <v>0</v>
      </c>
      <c r="O40" s="551">
        <v>0</v>
      </c>
      <c r="P40" s="551">
        <v>0</v>
      </c>
      <c r="Q40" s="551">
        <v>0</v>
      </c>
      <c r="R40" s="551">
        <v>0</v>
      </c>
      <c r="S40" s="306"/>
    </row>
    <row r="41" spans="1:19" ht="20.100000000000001" customHeight="1" x14ac:dyDescent="0.2">
      <c r="A41" s="469" t="s">
        <v>237</v>
      </c>
      <c r="B41" s="470" t="s">
        <v>443</v>
      </c>
      <c r="C41" s="586" t="s">
        <v>132</v>
      </c>
      <c r="D41" s="551">
        <v>0</v>
      </c>
      <c r="E41" s="551">
        <v>0</v>
      </c>
      <c r="F41" s="551">
        <v>0</v>
      </c>
      <c r="G41" s="551">
        <v>0</v>
      </c>
      <c r="H41" s="551">
        <v>0</v>
      </c>
      <c r="I41" s="551">
        <v>0</v>
      </c>
      <c r="J41" s="551">
        <v>0</v>
      </c>
      <c r="K41" s="551">
        <v>0</v>
      </c>
      <c r="L41" s="551">
        <v>0</v>
      </c>
      <c r="M41" s="551">
        <v>0</v>
      </c>
      <c r="N41" s="551">
        <v>0</v>
      </c>
      <c r="O41" s="551">
        <v>0</v>
      </c>
      <c r="P41" s="551">
        <v>0</v>
      </c>
      <c r="Q41" s="551">
        <v>0</v>
      </c>
      <c r="R41" s="551">
        <v>0</v>
      </c>
      <c r="S41" s="306"/>
    </row>
    <row r="42" spans="1:19" ht="20.100000000000001" customHeight="1" x14ac:dyDescent="0.2">
      <c r="A42" s="469" t="s">
        <v>237</v>
      </c>
      <c r="B42" s="470" t="s">
        <v>444</v>
      </c>
      <c r="C42" s="586" t="s">
        <v>127</v>
      </c>
      <c r="D42" s="551">
        <v>0</v>
      </c>
      <c r="E42" s="551">
        <v>0</v>
      </c>
      <c r="F42" s="551">
        <v>0</v>
      </c>
      <c r="G42" s="551">
        <v>0</v>
      </c>
      <c r="H42" s="551">
        <v>0</v>
      </c>
      <c r="I42" s="551">
        <v>0</v>
      </c>
      <c r="J42" s="551">
        <v>0</v>
      </c>
      <c r="K42" s="551">
        <v>0</v>
      </c>
      <c r="L42" s="551">
        <v>0</v>
      </c>
      <c r="M42" s="551">
        <v>0</v>
      </c>
      <c r="N42" s="551">
        <v>0</v>
      </c>
      <c r="O42" s="551">
        <v>0</v>
      </c>
      <c r="P42" s="551">
        <v>0</v>
      </c>
      <c r="Q42" s="551">
        <v>5</v>
      </c>
      <c r="R42" s="551">
        <v>5</v>
      </c>
      <c r="S42" s="306"/>
    </row>
    <row r="43" spans="1:19" ht="20.100000000000001" customHeight="1" x14ac:dyDescent="0.2">
      <c r="A43" s="469" t="s">
        <v>242</v>
      </c>
      <c r="B43" s="470" t="s">
        <v>445</v>
      </c>
      <c r="C43" s="586" t="s">
        <v>127</v>
      </c>
      <c r="D43" s="551">
        <v>0</v>
      </c>
      <c r="E43" s="551">
        <v>0</v>
      </c>
      <c r="F43" s="551">
        <v>0</v>
      </c>
      <c r="G43" s="551">
        <v>0</v>
      </c>
      <c r="H43" s="551">
        <v>0</v>
      </c>
      <c r="I43" s="551">
        <v>0</v>
      </c>
      <c r="J43" s="551">
        <v>0</v>
      </c>
      <c r="K43" s="551">
        <v>0</v>
      </c>
      <c r="L43" s="551">
        <v>0</v>
      </c>
      <c r="M43" s="551">
        <v>0</v>
      </c>
      <c r="N43" s="551">
        <v>0</v>
      </c>
      <c r="O43" s="551">
        <v>2</v>
      </c>
      <c r="P43" s="551">
        <v>0</v>
      </c>
      <c r="Q43" s="551">
        <v>0</v>
      </c>
      <c r="R43" s="551">
        <v>2</v>
      </c>
      <c r="S43" s="306"/>
    </row>
    <row r="44" spans="1:19" ht="20.100000000000001" customHeight="1" x14ac:dyDescent="0.2">
      <c r="A44" s="469" t="s">
        <v>245</v>
      </c>
      <c r="B44" s="470" t="s">
        <v>246</v>
      </c>
      <c r="C44" s="586" t="s">
        <v>127</v>
      </c>
      <c r="D44" s="551">
        <v>1</v>
      </c>
      <c r="E44" s="551">
        <v>0</v>
      </c>
      <c r="F44" s="551">
        <v>0</v>
      </c>
      <c r="G44" s="551">
        <v>0</v>
      </c>
      <c r="H44" s="551">
        <v>0</v>
      </c>
      <c r="I44" s="551">
        <v>0</v>
      </c>
      <c r="J44" s="551">
        <v>0</v>
      </c>
      <c r="K44" s="551">
        <v>0</v>
      </c>
      <c r="L44" s="551">
        <v>0</v>
      </c>
      <c r="M44" s="551">
        <v>0</v>
      </c>
      <c r="N44" s="551">
        <v>0</v>
      </c>
      <c r="O44" s="551">
        <v>0</v>
      </c>
      <c r="P44" s="551">
        <v>0</v>
      </c>
      <c r="Q44" s="551">
        <v>6</v>
      </c>
      <c r="R44" s="551">
        <v>7</v>
      </c>
      <c r="S44" s="306"/>
    </row>
    <row r="45" spans="1:19" ht="20.100000000000001" customHeight="1" x14ac:dyDescent="0.2">
      <c r="A45" s="469" t="s">
        <v>249</v>
      </c>
      <c r="B45" s="470" t="s">
        <v>446</v>
      </c>
      <c r="C45" s="586" t="s">
        <v>132</v>
      </c>
      <c r="D45" s="551">
        <v>0</v>
      </c>
      <c r="E45" s="551">
        <v>0</v>
      </c>
      <c r="F45" s="551">
        <v>0</v>
      </c>
      <c r="G45" s="551">
        <v>0</v>
      </c>
      <c r="H45" s="551">
        <v>0</v>
      </c>
      <c r="I45" s="551">
        <v>0</v>
      </c>
      <c r="J45" s="551">
        <v>0</v>
      </c>
      <c r="K45" s="551">
        <v>0</v>
      </c>
      <c r="L45" s="551">
        <v>0</v>
      </c>
      <c r="M45" s="551">
        <v>0</v>
      </c>
      <c r="N45" s="551">
        <v>0</v>
      </c>
      <c r="O45" s="551">
        <v>23</v>
      </c>
      <c r="P45" s="551">
        <v>0</v>
      </c>
      <c r="Q45" s="551">
        <v>6</v>
      </c>
      <c r="R45" s="551">
        <v>29</v>
      </c>
      <c r="S45" s="306"/>
    </row>
    <row r="46" spans="1:19" ht="20.100000000000001" customHeight="1" x14ac:dyDescent="0.2">
      <c r="A46" s="469" t="s">
        <v>249</v>
      </c>
      <c r="B46" s="470" t="s">
        <v>447</v>
      </c>
      <c r="C46" s="586" t="s">
        <v>132</v>
      </c>
      <c r="D46" s="551">
        <v>1</v>
      </c>
      <c r="E46" s="551">
        <v>0</v>
      </c>
      <c r="F46" s="551">
        <v>0</v>
      </c>
      <c r="G46" s="551">
        <v>0</v>
      </c>
      <c r="H46" s="551">
        <v>0</v>
      </c>
      <c r="I46" s="551">
        <v>0</v>
      </c>
      <c r="J46" s="551">
        <v>0</v>
      </c>
      <c r="K46" s="551">
        <v>0</v>
      </c>
      <c r="L46" s="551">
        <v>0</v>
      </c>
      <c r="M46" s="551">
        <v>0</v>
      </c>
      <c r="N46" s="551">
        <v>0</v>
      </c>
      <c r="O46" s="551">
        <v>0</v>
      </c>
      <c r="P46" s="551">
        <v>2</v>
      </c>
      <c r="Q46" s="551">
        <v>0</v>
      </c>
      <c r="R46" s="551">
        <v>3</v>
      </c>
      <c r="S46" s="306"/>
    </row>
    <row r="47" spans="1:19" ht="20.100000000000001" customHeight="1" x14ac:dyDescent="0.2">
      <c r="A47" s="469" t="s">
        <v>249</v>
      </c>
      <c r="B47" s="470" t="s">
        <v>448</v>
      </c>
      <c r="C47" s="586" t="s">
        <v>127</v>
      </c>
      <c r="D47" s="551">
        <v>0</v>
      </c>
      <c r="E47" s="551">
        <v>0</v>
      </c>
      <c r="F47" s="551">
        <v>0</v>
      </c>
      <c r="G47" s="551">
        <v>0</v>
      </c>
      <c r="H47" s="551">
        <v>0</v>
      </c>
      <c r="I47" s="551">
        <v>0</v>
      </c>
      <c r="J47" s="551">
        <v>0</v>
      </c>
      <c r="K47" s="551">
        <v>0</v>
      </c>
      <c r="L47" s="551">
        <v>0</v>
      </c>
      <c r="M47" s="551">
        <v>0</v>
      </c>
      <c r="N47" s="551">
        <v>0</v>
      </c>
      <c r="O47" s="551">
        <v>0</v>
      </c>
      <c r="P47" s="551">
        <v>0</v>
      </c>
      <c r="Q47" s="551">
        <v>3.8</v>
      </c>
      <c r="R47" s="551">
        <v>3.8</v>
      </c>
      <c r="S47" s="306"/>
    </row>
    <row r="48" spans="1:19" ht="20.100000000000001" customHeight="1" x14ac:dyDescent="0.2">
      <c r="A48" s="469" t="s">
        <v>249</v>
      </c>
      <c r="B48" s="470" t="s">
        <v>516</v>
      </c>
      <c r="C48" s="586" t="s">
        <v>132</v>
      </c>
      <c r="D48" s="551">
        <v>0</v>
      </c>
      <c r="E48" s="551">
        <v>0</v>
      </c>
      <c r="F48" s="551">
        <v>0</v>
      </c>
      <c r="G48" s="551">
        <v>0</v>
      </c>
      <c r="H48" s="551">
        <v>0</v>
      </c>
      <c r="I48" s="551">
        <v>0</v>
      </c>
      <c r="J48" s="551">
        <v>0</v>
      </c>
      <c r="K48" s="551">
        <v>0</v>
      </c>
      <c r="L48" s="551">
        <v>0</v>
      </c>
      <c r="M48" s="551">
        <v>0</v>
      </c>
      <c r="N48" s="551">
        <v>0</v>
      </c>
      <c r="O48" s="551">
        <v>0</v>
      </c>
      <c r="P48" s="551">
        <v>0</v>
      </c>
      <c r="Q48" s="551">
        <v>0</v>
      </c>
      <c r="R48" s="551">
        <v>0</v>
      </c>
      <c r="S48" s="306"/>
    </row>
    <row r="49" spans="1:19" ht="20.100000000000001" customHeight="1" x14ac:dyDescent="0.2">
      <c r="A49" s="469" t="s">
        <v>249</v>
      </c>
      <c r="B49" s="470" t="s">
        <v>450</v>
      </c>
      <c r="C49" s="586" t="s">
        <v>127</v>
      </c>
      <c r="D49" s="551">
        <v>2.4</v>
      </c>
      <c r="E49" s="551">
        <v>0</v>
      </c>
      <c r="F49" s="551">
        <v>0</v>
      </c>
      <c r="G49" s="551">
        <v>1.5</v>
      </c>
      <c r="H49" s="551">
        <v>0</v>
      </c>
      <c r="I49" s="551">
        <v>0</v>
      </c>
      <c r="J49" s="551">
        <v>0.5</v>
      </c>
      <c r="K49" s="551">
        <v>0</v>
      </c>
      <c r="L49" s="551">
        <v>0</v>
      </c>
      <c r="M49" s="551">
        <v>0</v>
      </c>
      <c r="N49" s="551">
        <v>1.5</v>
      </c>
      <c r="O49" s="551">
        <v>25.46</v>
      </c>
      <c r="P49" s="551">
        <v>0</v>
      </c>
      <c r="Q49" s="551">
        <v>10.9</v>
      </c>
      <c r="R49" s="551">
        <v>42.26</v>
      </c>
      <c r="S49" s="306"/>
    </row>
    <row r="50" spans="1:19" ht="20.100000000000001" customHeight="1" x14ac:dyDescent="0.2">
      <c r="A50" s="469" t="s">
        <v>263</v>
      </c>
      <c r="B50" s="470" t="s">
        <v>451</v>
      </c>
      <c r="C50" s="586" t="s">
        <v>127</v>
      </c>
      <c r="D50" s="551">
        <v>2</v>
      </c>
      <c r="E50" s="551">
        <v>0</v>
      </c>
      <c r="F50" s="551">
        <v>0</v>
      </c>
      <c r="G50" s="551">
        <v>2</v>
      </c>
      <c r="H50" s="551">
        <v>0</v>
      </c>
      <c r="I50" s="551">
        <v>0</v>
      </c>
      <c r="J50" s="551">
        <v>11</v>
      </c>
      <c r="K50" s="551">
        <v>0</v>
      </c>
      <c r="L50" s="551">
        <v>0</v>
      </c>
      <c r="M50" s="551">
        <v>1</v>
      </c>
      <c r="N50" s="551">
        <v>0</v>
      </c>
      <c r="O50" s="551">
        <v>3</v>
      </c>
      <c r="P50" s="551">
        <v>0</v>
      </c>
      <c r="Q50" s="551">
        <v>0</v>
      </c>
      <c r="R50" s="551">
        <v>19</v>
      </c>
      <c r="S50" s="306"/>
    </row>
    <row r="51" spans="1:19" ht="20.100000000000001" customHeight="1" x14ac:dyDescent="0.2">
      <c r="A51" s="469" t="s">
        <v>263</v>
      </c>
      <c r="B51" s="470" t="s">
        <v>452</v>
      </c>
      <c r="C51" s="586" t="s">
        <v>127</v>
      </c>
      <c r="D51" s="551">
        <v>1</v>
      </c>
      <c r="E51" s="551">
        <v>0</v>
      </c>
      <c r="F51" s="551">
        <v>0</v>
      </c>
      <c r="G51" s="551">
        <v>3</v>
      </c>
      <c r="H51" s="551">
        <v>0</v>
      </c>
      <c r="I51" s="551">
        <v>0</v>
      </c>
      <c r="J51" s="551">
        <v>0</v>
      </c>
      <c r="K51" s="551">
        <v>0</v>
      </c>
      <c r="L51" s="551">
        <v>0</v>
      </c>
      <c r="M51" s="551">
        <v>0</v>
      </c>
      <c r="N51" s="551">
        <v>0</v>
      </c>
      <c r="O51" s="551">
        <v>1</v>
      </c>
      <c r="P51" s="551">
        <v>0</v>
      </c>
      <c r="Q51" s="551">
        <v>2</v>
      </c>
      <c r="R51" s="551">
        <v>7</v>
      </c>
      <c r="S51" s="306"/>
    </row>
    <row r="52" spans="1:19" ht="20.100000000000001" customHeight="1" x14ac:dyDescent="0.2">
      <c r="A52" s="469" t="s">
        <v>267</v>
      </c>
      <c r="B52" s="470" t="s">
        <v>453</v>
      </c>
      <c r="C52" s="586" t="s">
        <v>127</v>
      </c>
      <c r="D52" s="551">
        <v>1</v>
      </c>
      <c r="E52" s="551">
        <v>0</v>
      </c>
      <c r="F52" s="551">
        <v>0</v>
      </c>
      <c r="G52" s="551">
        <v>0</v>
      </c>
      <c r="H52" s="551">
        <v>0</v>
      </c>
      <c r="I52" s="551">
        <v>0</v>
      </c>
      <c r="J52" s="551">
        <v>0</v>
      </c>
      <c r="K52" s="551">
        <v>0</v>
      </c>
      <c r="L52" s="551">
        <v>0</v>
      </c>
      <c r="M52" s="551">
        <v>0</v>
      </c>
      <c r="N52" s="551">
        <v>0</v>
      </c>
      <c r="O52" s="551">
        <v>1</v>
      </c>
      <c r="P52" s="551">
        <v>0</v>
      </c>
      <c r="Q52" s="551">
        <v>9.25</v>
      </c>
      <c r="R52" s="551">
        <v>11.25</v>
      </c>
      <c r="S52" s="306"/>
    </row>
    <row r="53" spans="1:19" ht="20.100000000000001" customHeight="1" x14ac:dyDescent="0.2">
      <c r="A53" s="469" t="s">
        <v>267</v>
      </c>
      <c r="B53" s="470" t="s">
        <v>454</v>
      </c>
      <c r="C53" s="586" t="s">
        <v>132</v>
      </c>
      <c r="D53" s="551">
        <v>0.5</v>
      </c>
      <c r="E53" s="551">
        <v>0</v>
      </c>
      <c r="F53" s="551">
        <v>0</v>
      </c>
      <c r="G53" s="551">
        <v>3</v>
      </c>
      <c r="H53" s="551">
        <v>3</v>
      </c>
      <c r="I53" s="551">
        <v>0</v>
      </c>
      <c r="J53" s="551">
        <v>0</v>
      </c>
      <c r="K53" s="551">
        <v>0</v>
      </c>
      <c r="L53" s="551">
        <v>0</v>
      </c>
      <c r="M53" s="551">
        <v>0</v>
      </c>
      <c r="N53" s="551">
        <v>0</v>
      </c>
      <c r="O53" s="551">
        <v>1</v>
      </c>
      <c r="P53" s="551">
        <v>0</v>
      </c>
      <c r="Q53" s="551">
        <v>6</v>
      </c>
      <c r="R53" s="551">
        <v>13.5</v>
      </c>
      <c r="S53" s="306"/>
    </row>
    <row r="54" spans="1:19" ht="20.100000000000001" customHeight="1" x14ac:dyDescent="0.2">
      <c r="A54" s="469" t="s">
        <v>272</v>
      </c>
      <c r="B54" s="470" t="s">
        <v>455</v>
      </c>
      <c r="C54" s="586" t="s">
        <v>127</v>
      </c>
      <c r="D54" s="551">
        <v>2</v>
      </c>
      <c r="E54" s="551">
        <v>0</v>
      </c>
      <c r="F54" s="551">
        <v>0</v>
      </c>
      <c r="G54" s="551">
        <v>0</v>
      </c>
      <c r="H54" s="551">
        <v>0</v>
      </c>
      <c r="I54" s="551">
        <v>0</v>
      </c>
      <c r="J54" s="551">
        <v>0</v>
      </c>
      <c r="K54" s="551">
        <v>0</v>
      </c>
      <c r="L54" s="551">
        <v>0</v>
      </c>
      <c r="M54" s="551">
        <v>0</v>
      </c>
      <c r="N54" s="551">
        <v>0</v>
      </c>
      <c r="O54" s="551">
        <v>0</v>
      </c>
      <c r="P54" s="551">
        <v>0</v>
      </c>
      <c r="Q54" s="551">
        <v>0</v>
      </c>
      <c r="R54" s="551">
        <v>2</v>
      </c>
      <c r="S54" s="306"/>
    </row>
    <row r="55" spans="1:19" ht="20.100000000000001" customHeight="1" x14ac:dyDescent="0.2">
      <c r="A55" s="469" t="s">
        <v>276</v>
      </c>
      <c r="B55" s="470" t="s">
        <v>456</v>
      </c>
      <c r="C55" s="586" t="s">
        <v>127</v>
      </c>
      <c r="D55" s="551">
        <v>0</v>
      </c>
      <c r="E55" s="551">
        <v>0</v>
      </c>
      <c r="F55" s="551">
        <v>0</v>
      </c>
      <c r="G55" s="551">
        <v>0</v>
      </c>
      <c r="H55" s="551">
        <v>0</v>
      </c>
      <c r="I55" s="551">
        <v>0</v>
      </c>
      <c r="J55" s="551">
        <v>0</v>
      </c>
      <c r="K55" s="551">
        <v>0</v>
      </c>
      <c r="L55" s="551">
        <v>0</v>
      </c>
      <c r="M55" s="551">
        <v>0</v>
      </c>
      <c r="N55" s="551">
        <v>0</v>
      </c>
      <c r="O55" s="551">
        <v>3</v>
      </c>
      <c r="P55" s="551">
        <v>0</v>
      </c>
      <c r="Q55" s="551">
        <v>0</v>
      </c>
      <c r="R55" s="551">
        <v>3</v>
      </c>
      <c r="S55" s="306"/>
    </row>
    <row r="56" spans="1:19" ht="20.100000000000001" customHeight="1" x14ac:dyDescent="0.2">
      <c r="A56" s="469" t="s">
        <v>279</v>
      </c>
      <c r="B56" s="470" t="s">
        <v>457</v>
      </c>
      <c r="C56" s="586" t="s">
        <v>283</v>
      </c>
      <c r="D56" s="551">
        <v>0</v>
      </c>
      <c r="E56" s="551">
        <v>0</v>
      </c>
      <c r="F56" s="551">
        <v>1</v>
      </c>
      <c r="G56" s="551">
        <v>0</v>
      </c>
      <c r="H56" s="551">
        <v>1</v>
      </c>
      <c r="I56" s="551">
        <v>0</v>
      </c>
      <c r="J56" s="551">
        <v>0</v>
      </c>
      <c r="K56" s="551">
        <v>0</v>
      </c>
      <c r="L56" s="551">
        <v>0</v>
      </c>
      <c r="M56" s="551">
        <v>0</v>
      </c>
      <c r="N56" s="551">
        <v>0</v>
      </c>
      <c r="O56" s="551">
        <v>3</v>
      </c>
      <c r="P56" s="551">
        <v>0</v>
      </c>
      <c r="Q56" s="551">
        <v>4</v>
      </c>
      <c r="R56" s="551">
        <v>9</v>
      </c>
      <c r="S56" s="306"/>
    </row>
    <row r="57" spans="1:19" ht="20.100000000000001" customHeight="1" x14ac:dyDescent="0.2">
      <c r="A57" s="469" t="s">
        <v>279</v>
      </c>
      <c r="B57" s="470" t="s">
        <v>458</v>
      </c>
      <c r="C57" s="586" t="s">
        <v>132</v>
      </c>
      <c r="D57" s="551">
        <v>0</v>
      </c>
      <c r="E57" s="551">
        <v>0</v>
      </c>
      <c r="F57" s="551">
        <v>0</v>
      </c>
      <c r="G57" s="551">
        <v>0</v>
      </c>
      <c r="H57" s="551">
        <v>0</v>
      </c>
      <c r="I57" s="551">
        <v>0</v>
      </c>
      <c r="J57" s="551">
        <v>0</v>
      </c>
      <c r="K57" s="551">
        <v>0</v>
      </c>
      <c r="L57" s="551">
        <v>0</v>
      </c>
      <c r="M57" s="551">
        <v>0</v>
      </c>
      <c r="N57" s="551">
        <v>0</v>
      </c>
      <c r="O57" s="551">
        <v>0</v>
      </c>
      <c r="P57" s="551">
        <v>0</v>
      </c>
      <c r="Q57" s="551">
        <v>0</v>
      </c>
      <c r="R57" s="551">
        <v>0</v>
      </c>
      <c r="S57" s="306"/>
    </row>
    <row r="58" spans="1:19" ht="20.100000000000001" customHeight="1" x14ac:dyDescent="0.2">
      <c r="A58" s="469" t="s">
        <v>279</v>
      </c>
      <c r="B58" s="470" t="s">
        <v>459</v>
      </c>
      <c r="C58" s="586" t="s">
        <v>283</v>
      </c>
      <c r="D58" s="551">
        <v>4</v>
      </c>
      <c r="E58" s="551">
        <v>0</v>
      </c>
      <c r="F58" s="551">
        <v>0</v>
      </c>
      <c r="G58" s="551">
        <v>0</v>
      </c>
      <c r="H58" s="551">
        <v>0</v>
      </c>
      <c r="I58" s="551">
        <v>0</v>
      </c>
      <c r="J58" s="551">
        <v>0</v>
      </c>
      <c r="K58" s="551">
        <v>0</v>
      </c>
      <c r="L58" s="551">
        <v>0</v>
      </c>
      <c r="M58" s="551">
        <v>0</v>
      </c>
      <c r="N58" s="551">
        <v>0</v>
      </c>
      <c r="O58" s="551">
        <v>0</v>
      </c>
      <c r="P58" s="551">
        <v>0</v>
      </c>
      <c r="Q58" s="551">
        <v>5</v>
      </c>
      <c r="R58" s="551">
        <v>9</v>
      </c>
      <c r="S58" s="306"/>
    </row>
    <row r="59" spans="1:19" ht="20.100000000000001" customHeight="1" x14ac:dyDescent="0.2">
      <c r="A59" s="469" t="s">
        <v>288</v>
      </c>
      <c r="B59" s="470" t="s">
        <v>460</v>
      </c>
      <c r="C59" s="586" t="s">
        <v>127</v>
      </c>
      <c r="D59" s="551">
        <v>0</v>
      </c>
      <c r="E59" s="551">
        <v>0</v>
      </c>
      <c r="F59" s="551">
        <v>0</v>
      </c>
      <c r="G59" s="551">
        <v>0</v>
      </c>
      <c r="H59" s="551">
        <v>0</v>
      </c>
      <c r="I59" s="551">
        <v>0</v>
      </c>
      <c r="J59" s="551">
        <v>0</v>
      </c>
      <c r="K59" s="551">
        <v>0</v>
      </c>
      <c r="L59" s="551">
        <v>0</v>
      </c>
      <c r="M59" s="551">
        <v>0</v>
      </c>
      <c r="N59" s="551">
        <v>0</v>
      </c>
      <c r="O59" s="551">
        <v>0</v>
      </c>
      <c r="P59" s="551">
        <v>0</v>
      </c>
      <c r="Q59" s="551">
        <v>4</v>
      </c>
      <c r="R59" s="551">
        <v>4</v>
      </c>
      <c r="S59" s="306"/>
    </row>
    <row r="60" spans="1:19" ht="20.100000000000001" customHeight="1" x14ac:dyDescent="0.2">
      <c r="A60" s="469" t="s">
        <v>291</v>
      </c>
      <c r="B60" s="470" t="s">
        <v>517</v>
      </c>
      <c r="C60" s="586" t="s">
        <v>132</v>
      </c>
      <c r="D60" s="551">
        <v>0</v>
      </c>
      <c r="E60" s="551">
        <v>0</v>
      </c>
      <c r="F60" s="551">
        <v>0</v>
      </c>
      <c r="G60" s="551">
        <v>0</v>
      </c>
      <c r="H60" s="551">
        <v>0</v>
      </c>
      <c r="I60" s="551">
        <v>0</v>
      </c>
      <c r="J60" s="551">
        <v>0</v>
      </c>
      <c r="K60" s="551">
        <v>0</v>
      </c>
      <c r="L60" s="551">
        <v>0</v>
      </c>
      <c r="M60" s="551">
        <v>1</v>
      </c>
      <c r="N60" s="551">
        <v>0</v>
      </c>
      <c r="O60" s="551">
        <v>0</v>
      </c>
      <c r="P60" s="551">
        <v>0</v>
      </c>
      <c r="Q60" s="551">
        <v>0</v>
      </c>
      <c r="R60" s="551">
        <v>1</v>
      </c>
      <c r="S60" s="306"/>
    </row>
    <row r="61" spans="1:19" ht="20.100000000000001" customHeight="1" x14ac:dyDescent="0.2">
      <c r="A61" s="469" t="s">
        <v>291</v>
      </c>
      <c r="B61" s="470" t="s">
        <v>462</v>
      </c>
      <c r="C61" s="586" t="s">
        <v>132</v>
      </c>
      <c r="D61" s="551">
        <v>0</v>
      </c>
      <c r="E61" s="551">
        <v>0</v>
      </c>
      <c r="F61" s="551">
        <v>0</v>
      </c>
      <c r="G61" s="551">
        <v>0</v>
      </c>
      <c r="H61" s="551">
        <v>0</v>
      </c>
      <c r="I61" s="551">
        <v>0</v>
      </c>
      <c r="J61" s="551">
        <v>1</v>
      </c>
      <c r="K61" s="551">
        <v>0</v>
      </c>
      <c r="L61" s="551">
        <v>0</v>
      </c>
      <c r="M61" s="551">
        <v>0</v>
      </c>
      <c r="N61" s="551">
        <v>0</v>
      </c>
      <c r="O61" s="551">
        <v>0</v>
      </c>
      <c r="P61" s="551">
        <v>0</v>
      </c>
      <c r="Q61" s="551">
        <v>0</v>
      </c>
      <c r="R61" s="551">
        <v>1</v>
      </c>
      <c r="S61" s="306"/>
    </row>
    <row r="62" spans="1:19" ht="20.100000000000001" customHeight="1" x14ac:dyDescent="0.2">
      <c r="A62" s="469" t="s">
        <v>291</v>
      </c>
      <c r="B62" s="470" t="s">
        <v>464</v>
      </c>
      <c r="C62" s="586" t="s">
        <v>127</v>
      </c>
      <c r="D62" s="551">
        <v>1</v>
      </c>
      <c r="E62" s="551">
        <v>0</v>
      </c>
      <c r="F62" s="551">
        <v>0</v>
      </c>
      <c r="G62" s="551">
        <v>0</v>
      </c>
      <c r="H62" s="551">
        <v>0</v>
      </c>
      <c r="I62" s="551">
        <v>0</v>
      </c>
      <c r="J62" s="551">
        <v>0</v>
      </c>
      <c r="K62" s="551">
        <v>0</v>
      </c>
      <c r="L62" s="551">
        <v>0</v>
      </c>
      <c r="M62" s="551">
        <v>0</v>
      </c>
      <c r="N62" s="551">
        <v>0</v>
      </c>
      <c r="O62" s="551">
        <v>0</v>
      </c>
      <c r="P62" s="551">
        <v>0</v>
      </c>
      <c r="Q62" s="551">
        <v>0</v>
      </c>
      <c r="R62" s="551">
        <v>1</v>
      </c>
      <c r="S62" s="306"/>
    </row>
    <row r="63" spans="1:19" ht="20.100000000000001" customHeight="1" x14ac:dyDescent="0.2">
      <c r="A63" s="469" t="s">
        <v>300</v>
      </c>
      <c r="B63" s="470" t="s">
        <v>465</v>
      </c>
      <c r="C63" s="586" t="s">
        <v>127</v>
      </c>
      <c r="D63" s="551">
        <v>13</v>
      </c>
      <c r="E63" s="551">
        <v>0</v>
      </c>
      <c r="F63" s="551">
        <v>0</v>
      </c>
      <c r="G63" s="551">
        <v>0</v>
      </c>
      <c r="H63" s="551">
        <v>0</v>
      </c>
      <c r="I63" s="551">
        <v>0</v>
      </c>
      <c r="J63" s="551">
        <v>5</v>
      </c>
      <c r="K63" s="551">
        <v>0</v>
      </c>
      <c r="L63" s="551">
        <v>0</v>
      </c>
      <c r="M63" s="551">
        <v>0</v>
      </c>
      <c r="N63" s="551">
        <v>0</v>
      </c>
      <c r="O63" s="551">
        <v>3</v>
      </c>
      <c r="P63" s="551">
        <v>0</v>
      </c>
      <c r="Q63" s="551">
        <v>0</v>
      </c>
      <c r="R63" s="551">
        <v>21</v>
      </c>
      <c r="S63" s="306"/>
    </row>
    <row r="64" spans="1:19" ht="20.100000000000001" customHeight="1" x14ac:dyDescent="0.2">
      <c r="A64" s="469" t="s">
        <v>300</v>
      </c>
      <c r="B64" s="470" t="s">
        <v>519</v>
      </c>
      <c r="C64" s="586" t="s">
        <v>127</v>
      </c>
      <c r="D64" s="551">
        <v>1</v>
      </c>
      <c r="E64" s="551">
        <v>0</v>
      </c>
      <c r="F64" s="551">
        <v>0</v>
      </c>
      <c r="G64" s="551">
        <v>0</v>
      </c>
      <c r="H64" s="551">
        <v>0</v>
      </c>
      <c r="I64" s="551">
        <v>0</v>
      </c>
      <c r="J64" s="551">
        <v>0</v>
      </c>
      <c r="K64" s="551">
        <v>0</v>
      </c>
      <c r="L64" s="551">
        <v>0</v>
      </c>
      <c r="M64" s="551">
        <v>0</v>
      </c>
      <c r="N64" s="551">
        <v>0</v>
      </c>
      <c r="O64" s="551">
        <v>0</v>
      </c>
      <c r="P64" s="551">
        <v>0</v>
      </c>
      <c r="Q64" s="551">
        <v>0</v>
      </c>
      <c r="R64" s="551">
        <v>1</v>
      </c>
      <c r="S64" s="306"/>
    </row>
    <row r="65" spans="1:19" ht="20.100000000000001" customHeight="1" x14ac:dyDescent="0.2">
      <c r="A65" s="469" t="s">
        <v>300</v>
      </c>
      <c r="B65" s="470" t="s">
        <v>467</v>
      </c>
      <c r="C65" s="586" t="s">
        <v>127</v>
      </c>
      <c r="D65" s="551">
        <v>17</v>
      </c>
      <c r="E65" s="551">
        <v>0</v>
      </c>
      <c r="F65" s="551">
        <v>0</v>
      </c>
      <c r="G65" s="551">
        <v>0</v>
      </c>
      <c r="H65" s="551">
        <v>0</v>
      </c>
      <c r="I65" s="551">
        <v>0</v>
      </c>
      <c r="J65" s="551">
        <v>0</v>
      </c>
      <c r="K65" s="551">
        <v>0</v>
      </c>
      <c r="L65" s="551">
        <v>0</v>
      </c>
      <c r="M65" s="551">
        <v>0</v>
      </c>
      <c r="N65" s="551">
        <v>0</v>
      </c>
      <c r="O65" s="551">
        <v>0</v>
      </c>
      <c r="P65" s="551">
        <v>0</v>
      </c>
      <c r="Q65" s="551">
        <v>0</v>
      </c>
      <c r="R65" s="551">
        <v>17</v>
      </c>
      <c r="S65" s="306"/>
    </row>
    <row r="66" spans="1:19" ht="20.100000000000001" customHeight="1" x14ac:dyDescent="0.2">
      <c r="A66" s="469" t="s">
        <v>300</v>
      </c>
      <c r="B66" s="470" t="s">
        <v>468</v>
      </c>
      <c r="C66" s="586" t="s">
        <v>127</v>
      </c>
      <c r="D66" s="551">
        <v>5</v>
      </c>
      <c r="E66" s="551">
        <v>0</v>
      </c>
      <c r="F66" s="551">
        <v>3</v>
      </c>
      <c r="G66" s="551">
        <v>2</v>
      </c>
      <c r="H66" s="551">
        <v>0</v>
      </c>
      <c r="I66" s="551">
        <v>0</v>
      </c>
      <c r="J66" s="551">
        <v>0</v>
      </c>
      <c r="K66" s="551">
        <v>0</v>
      </c>
      <c r="L66" s="551">
        <v>0</v>
      </c>
      <c r="M66" s="551">
        <v>0</v>
      </c>
      <c r="N66" s="551">
        <v>0</v>
      </c>
      <c r="O66" s="551">
        <v>2.1</v>
      </c>
      <c r="P66" s="551">
        <v>1</v>
      </c>
      <c r="Q66" s="551">
        <v>13</v>
      </c>
      <c r="R66" s="551">
        <v>26.1</v>
      </c>
      <c r="S66" s="306"/>
    </row>
    <row r="67" spans="1:19" ht="20.100000000000001" customHeight="1" x14ac:dyDescent="0.2">
      <c r="A67" s="469" t="s">
        <v>309</v>
      </c>
      <c r="B67" s="470" t="s">
        <v>469</v>
      </c>
      <c r="C67" s="586" t="s">
        <v>132</v>
      </c>
      <c r="D67" s="551">
        <v>0</v>
      </c>
      <c r="E67" s="551">
        <v>0</v>
      </c>
      <c r="F67" s="551">
        <v>0</v>
      </c>
      <c r="G67" s="551">
        <v>0</v>
      </c>
      <c r="H67" s="551">
        <v>0</v>
      </c>
      <c r="I67" s="551">
        <v>0</v>
      </c>
      <c r="J67" s="551">
        <v>0</v>
      </c>
      <c r="K67" s="551">
        <v>0</v>
      </c>
      <c r="L67" s="551">
        <v>0</v>
      </c>
      <c r="M67" s="551">
        <v>0</v>
      </c>
      <c r="N67" s="551">
        <v>0</v>
      </c>
      <c r="O67" s="551">
        <v>0</v>
      </c>
      <c r="P67" s="551">
        <v>0</v>
      </c>
      <c r="Q67" s="551">
        <v>1</v>
      </c>
      <c r="R67" s="551">
        <v>1</v>
      </c>
      <c r="S67" s="306"/>
    </row>
    <row r="68" spans="1:19" ht="20.100000000000001" customHeight="1" x14ac:dyDescent="0.2">
      <c r="A68" s="469" t="s">
        <v>309</v>
      </c>
      <c r="B68" s="470" t="s">
        <v>520</v>
      </c>
      <c r="C68" s="586" t="s">
        <v>127</v>
      </c>
      <c r="D68" s="551">
        <v>0.25</v>
      </c>
      <c r="E68" s="551">
        <v>0</v>
      </c>
      <c r="F68" s="551">
        <v>0</v>
      </c>
      <c r="G68" s="551">
        <v>0</v>
      </c>
      <c r="H68" s="551">
        <v>2.69</v>
      </c>
      <c r="I68" s="551">
        <v>0</v>
      </c>
      <c r="J68" s="551">
        <v>0</v>
      </c>
      <c r="K68" s="551">
        <v>0</v>
      </c>
      <c r="L68" s="551">
        <v>0</v>
      </c>
      <c r="M68" s="551">
        <v>0</v>
      </c>
      <c r="N68" s="551">
        <v>0</v>
      </c>
      <c r="O68" s="551">
        <v>0</v>
      </c>
      <c r="P68" s="551">
        <v>0</v>
      </c>
      <c r="Q68" s="551">
        <v>0</v>
      </c>
      <c r="R68" s="551">
        <v>2.94</v>
      </c>
      <c r="S68" s="306"/>
    </row>
    <row r="69" spans="1:19" ht="20.100000000000001" customHeight="1" x14ac:dyDescent="0.2">
      <c r="A69" s="469" t="s">
        <v>314</v>
      </c>
      <c r="B69" s="470" t="s">
        <v>493</v>
      </c>
      <c r="C69" s="586" t="s">
        <v>127</v>
      </c>
      <c r="D69" s="551">
        <v>1</v>
      </c>
      <c r="E69" s="551">
        <v>0</v>
      </c>
      <c r="F69" s="551">
        <v>0</v>
      </c>
      <c r="G69" s="551">
        <v>0</v>
      </c>
      <c r="H69" s="551">
        <v>7</v>
      </c>
      <c r="I69" s="551">
        <v>0</v>
      </c>
      <c r="J69" s="551">
        <v>0</v>
      </c>
      <c r="K69" s="551">
        <v>0</v>
      </c>
      <c r="L69" s="551">
        <v>0</v>
      </c>
      <c r="M69" s="551">
        <v>0</v>
      </c>
      <c r="N69" s="551">
        <v>0</v>
      </c>
      <c r="O69" s="551">
        <v>0</v>
      </c>
      <c r="P69" s="551">
        <v>0</v>
      </c>
      <c r="Q69" s="551">
        <v>2</v>
      </c>
      <c r="R69" s="551">
        <v>10</v>
      </c>
      <c r="S69" s="306"/>
    </row>
    <row r="70" spans="1:19" ht="20.100000000000001" customHeight="1" x14ac:dyDescent="0.2">
      <c r="A70" s="469" t="s">
        <v>317</v>
      </c>
      <c r="B70" s="470" t="s">
        <v>472</v>
      </c>
      <c r="C70" s="586" t="s">
        <v>127</v>
      </c>
      <c r="D70" s="551">
        <v>0</v>
      </c>
      <c r="E70" s="551">
        <v>0</v>
      </c>
      <c r="F70" s="551">
        <v>0</v>
      </c>
      <c r="G70" s="551">
        <v>0</v>
      </c>
      <c r="H70" s="551">
        <v>0</v>
      </c>
      <c r="I70" s="551">
        <v>0</v>
      </c>
      <c r="J70" s="551">
        <v>0</v>
      </c>
      <c r="K70" s="551">
        <v>0</v>
      </c>
      <c r="L70" s="551">
        <v>0</v>
      </c>
      <c r="M70" s="551">
        <v>0</v>
      </c>
      <c r="N70" s="551">
        <v>0</v>
      </c>
      <c r="O70" s="551">
        <v>12.75</v>
      </c>
      <c r="P70" s="551">
        <v>0</v>
      </c>
      <c r="Q70" s="551">
        <v>0</v>
      </c>
      <c r="R70" s="551">
        <v>12.75</v>
      </c>
      <c r="S70" s="306"/>
    </row>
    <row r="71" spans="1:19" ht="20.100000000000001" customHeight="1" x14ac:dyDescent="0.2">
      <c r="A71" s="469" t="s">
        <v>320</v>
      </c>
      <c r="B71" s="470" t="s">
        <v>473</v>
      </c>
      <c r="C71" s="586" t="s">
        <v>127</v>
      </c>
      <c r="D71" s="551">
        <v>0</v>
      </c>
      <c r="E71" s="551">
        <v>0</v>
      </c>
      <c r="F71" s="551">
        <v>0</v>
      </c>
      <c r="G71" s="551">
        <v>0</v>
      </c>
      <c r="H71" s="551">
        <v>0</v>
      </c>
      <c r="I71" s="551">
        <v>0</v>
      </c>
      <c r="J71" s="551">
        <v>0</v>
      </c>
      <c r="K71" s="551">
        <v>0</v>
      </c>
      <c r="L71" s="551">
        <v>0</v>
      </c>
      <c r="M71" s="551">
        <v>0</v>
      </c>
      <c r="N71" s="551">
        <v>0</v>
      </c>
      <c r="O71" s="551">
        <v>0</v>
      </c>
      <c r="P71" s="551">
        <v>0</v>
      </c>
      <c r="Q71" s="551">
        <v>1</v>
      </c>
      <c r="R71" s="551">
        <v>1</v>
      </c>
      <c r="S71" s="306"/>
    </row>
    <row r="72" spans="1:19" ht="20.100000000000001" customHeight="1" x14ac:dyDescent="0.2">
      <c r="A72" s="469" t="s">
        <v>323</v>
      </c>
      <c r="B72" s="470" t="s">
        <v>474</v>
      </c>
      <c r="C72" s="586" t="s">
        <v>283</v>
      </c>
      <c r="D72" s="551">
        <v>0.5</v>
      </c>
      <c r="E72" s="551">
        <v>0</v>
      </c>
      <c r="F72" s="551">
        <v>0</v>
      </c>
      <c r="G72" s="551">
        <v>0</v>
      </c>
      <c r="H72" s="551">
        <v>0</v>
      </c>
      <c r="I72" s="551">
        <v>0</v>
      </c>
      <c r="J72" s="551">
        <v>0</v>
      </c>
      <c r="K72" s="551">
        <v>0</v>
      </c>
      <c r="L72" s="551">
        <v>0</v>
      </c>
      <c r="M72" s="551">
        <v>0</v>
      </c>
      <c r="N72" s="551">
        <v>0</v>
      </c>
      <c r="O72" s="551">
        <v>0</v>
      </c>
      <c r="P72" s="551">
        <v>0</v>
      </c>
      <c r="Q72" s="551">
        <v>0</v>
      </c>
      <c r="R72" s="551">
        <v>0.5</v>
      </c>
      <c r="S72" s="306"/>
    </row>
    <row r="73" spans="1:19" ht="20.100000000000001" customHeight="1" x14ac:dyDescent="0.2">
      <c r="A73" s="469" t="s">
        <v>325</v>
      </c>
      <c r="B73" s="470" t="s">
        <v>475</v>
      </c>
      <c r="C73" s="586" t="s">
        <v>127</v>
      </c>
      <c r="D73" s="551">
        <v>0</v>
      </c>
      <c r="E73" s="551">
        <v>0</v>
      </c>
      <c r="F73" s="551">
        <v>0</v>
      </c>
      <c r="G73" s="551">
        <v>0</v>
      </c>
      <c r="H73" s="551">
        <v>0</v>
      </c>
      <c r="I73" s="551">
        <v>0</v>
      </c>
      <c r="J73" s="551">
        <v>0</v>
      </c>
      <c r="K73" s="551">
        <v>0</v>
      </c>
      <c r="L73" s="551">
        <v>0</v>
      </c>
      <c r="M73" s="551">
        <v>0</v>
      </c>
      <c r="N73" s="551">
        <v>0</v>
      </c>
      <c r="O73" s="551">
        <v>1</v>
      </c>
      <c r="P73" s="551">
        <v>0</v>
      </c>
      <c r="Q73" s="551">
        <v>4</v>
      </c>
      <c r="R73" s="551">
        <v>5</v>
      </c>
      <c r="S73" s="306"/>
    </row>
    <row r="74" spans="1:19" ht="25.5" customHeight="1" x14ac:dyDescent="0.2">
      <c r="A74" s="225"/>
      <c r="B74" s="225" t="s">
        <v>977</v>
      </c>
      <c r="C74" s="231"/>
      <c r="D74" s="231">
        <v>117.45</v>
      </c>
      <c r="E74" s="231">
        <v>2</v>
      </c>
      <c r="F74" s="231">
        <v>47.3</v>
      </c>
      <c r="G74" s="231">
        <v>27.1</v>
      </c>
      <c r="H74" s="231">
        <v>17.690000000000001</v>
      </c>
      <c r="I74" s="232">
        <v>0</v>
      </c>
      <c r="J74" s="231">
        <v>50.94</v>
      </c>
      <c r="K74" s="232">
        <v>0</v>
      </c>
      <c r="L74" s="231">
        <v>7</v>
      </c>
      <c r="M74" s="231">
        <v>24.2</v>
      </c>
      <c r="N74" s="231">
        <v>20.7</v>
      </c>
      <c r="O74" s="231">
        <v>189.36</v>
      </c>
      <c r="P74" s="231">
        <v>4.2</v>
      </c>
      <c r="Q74" s="231">
        <v>178.75</v>
      </c>
      <c r="R74" s="231">
        <v>686.69</v>
      </c>
      <c r="S74" s="306"/>
    </row>
    <row r="75" spans="1:19" ht="25.5" customHeight="1" x14ac:dyDescent="0.2">
      <c r="A75" s="225"/>
      <c r="B75" s="225" t="s">
        <v>917</v>
      </c>
      <c r="C75" s="231"/>
      <c r="D75" s="231">
        <v>3.09</v>
      </c>
      <c r="E75" s="231">
        <v>2</v>
      </c>
      <c r="F75" s="231">
        <v>6.76</v>
      </c>
      <c r="G75" s="231">
        <v>3.01</v>
      </c>
      <c r="H75" s="231">
        <v>2.95</v>
      </c>
      <c r="I75" s="232">
        <v>0</v>
      </c>
      <c r="J75" s="231">
        <v>4.63</v>
      </c>
      <c r="K75" s="232">
        <v>0</v>
      </c>
      <c r="L75" s="231">
        <v>3.5</v>
      </c>
      <c r="M75" s="231">
        <v>4.03</v>
      </c>
      <c r="N75" s="231">
        <v>4.1399999999999997</v>
      </c>
      <c r="O75" s="231">
        <v>6.31</v>
      </c>
      <c r="P75" s="231">
        <v>1.05</v>
      </c>
      <c r="Q75" s="231">
        <v>7.15</v>
      </c>
      <c r="R75" s="231">
        <v>11.64</v>
      </c>
    </row>
    <row r="76" spans="1:19" ht="25.5" customHeight="1" thickBot="1" x14ac:dyDescent="0.25">
      <c r="A76" s="225"/>
      <c r="B76" s="412" t="s">
        <v>965</v>
      </c>
      <c r="C76" s="232"/>
      <c r="D76" s="232">
        <v>38</v>
      </c>
      <c r="E76" s="232">
        <v>1</v>
      </c>
      <c r="F76" s="232">
        <v>7</v>
      </c>
      <c r="G76" s="232">
        <v>9</v>
      </c>
      <c r="H76" s="232">
        <v>6</v>
      </c>
      <c r="I76" s="232">
        <v>0</v>
      </c>
      <c r="J76" s="232">
        <v>11</v>
      </c>
      <c r="K76" s="232">
        <v>0</v>
      </c>
      <c r="L76" s="232">
        <v>2</v>
      </c>
      <c r="M76" s="232">
        <v>6</v>
      </c>
      <c r="N76" s="232">
        <v>5</v>
      </c>
      <c r="O76" s="232">
        <v>30</v>
      </c>
      <c r="P76" s="232">
        <v>4</v>
      </c>
      <c r="Q76" s="232">
        <v>25</v>
      </c>
      <c r="R76" s="232">
        <v>59</v>
      </c>
    </row>
    <row r="77" spans="1:19" ht="25.5" customHeight="1" thickTop="1" x14ac:dyDescent="0.2">
      <c r="A77" s="375"/>
      <c r="B77" s="324" t="s">
        <v>328</v>
      </c>
      <c r="C77" s="376"/>
      <c r="D77" s="376"/>
      <c r="E77" s="376"/>
      <c r="F77" s="376"/>
      <c r="G77" s="376"/>
      <c r="H77" s="376"/>
      <c r="I77" s="376"/>
      <c r="J77" s="376"/>
      <c r="K77" s="376"/>
      <c r="L77" s="376"/>
      <c r="M77" s="376"/>
      <c r="N77" s="376"/>
      <c r="O77" s="376"/>
      <c r="P77" s="376"/>
      <c r="Q77" s="376"/>
      <c r="R77" s="376"/>
    </row>
    <row r="78" spans="1:19" ht="20.100000000000001" customHeight="1" x14ac:dyDescent="0.2">
      <c r="A78" s="54" t="s">
        <v>329</v>
      </c>
      <c r="B78" s="55" t="s">
        <v>330</v>
      </c>
      <c r="C78" s="378" t="s">
        <v>127</v>
      </c>
      <c r="D78" s="230">
        <v>3</v>
      </c>
      <c r="E78" s="230">
        <v>0</v>
      </c>
      <c r="F78" s="230">
        <v>0</v>
      </c>
      <c r="G78" s="230">
        <v>0</v>
      </c>
      <c r="H78" s="230">
        <v>8</v>
      </c>
      <c r="I78" s="230">
        <v>0</v>
      </c>
      <c r="J78" s="230">
        <v>2</v>
      </c>
      <c r="K78" s="230">
        <v>0</v>
      </c>
      <c r="L78" s="230">
        <v>0</v>
      </c>
      <c r="M78" s="230">
        <v>0</v>
      </c>
      <c r="N78" s="230">
        <v>0</v>
      </c>
      <c r="O78" s="230">
        <v>0</v>
      </c>
      <c r="P78" s="230">
        <v>0</v>
      </c>
      <c r="Q78" s="230">
        <v>0</v>
      </c>
      <c r="R78" s="230">
        <v>13</v>
      </c>
    </row>
    <row r="79" spans="1:19" ht="14.25" x14ac:dyDescent="0.2">
      <c r="D79" s="226"/>
      <c r="E79" s="226"/>
      <c r="F79" s="226"/>
      <c r="G79" s="226"/>
      <c r="H79" s="226"/>
      <c r="I79" s="226"/>
      <c r="J79" s="226"/>
      <c r="K79" s="226"/>
      <c r="L79" s="226"/>
      <c r="M79" s="226"/>
      <c r="N79" s="226"/>
      <c r="O79" s="226"/>
      <c r="P79" s="226"/>
      <c r="Q79" s="226"/>
      <c r="R79" s="226"/>
    </row>
    <row r="80" spans="1:19" ht="22.5" customHeight="1" x14ac:dyDescent="0.2">
      <c r="A80" s="728" t="s">
        <v>967</v>
      </c>
      <c r="B80" s="728"/>
      <c r="C80" s="728"/>
      <c r="D80" s="226"/>
      <c r="E80" s="226"/>
      <c r="F80" s="226"/>
      <c r="G80" s="226"/>
      <c r="H80" s="226"/>
      <c r="I80" s="226"/>
      <c r="J80" s="226"/>
      <c r="K80" s="226"/>
      <c r="L80" s="226"/>
      <c r="M80" s="226"/>
      <c r="N80" s="226"/>
      <c r="O80" s="226"/>
      <c r="P80" s="226"/>
      <c r="Q80" s="226"/>
      <c r="R80" s="226"/>
    </row>
    <row r="81" spans="1:19" ht="16.5" customHeight="1" x14ac:dyDescent="0.2">
      <c r="A81" s="296" t="s">
        <v>391</v>
      </c>
      <c r="B81" s="272"/>
      <c r="C81" s="272"/>
      <c r="D81" s="135"/>
      <c r="E81" s="219"/>
      <c r="F81" s="219"/>
      <c r="G81" s="219"/>
      <c r="H81" s="219"/>
      <c r="I81" s="135"/>
      <c r="J81" s="135"/>
      <c r="K81" s="135"/>
      <c r="L81" s="135"/>
      <c r="M81" s="135"/>
      <c r="N81" s="135"/>
      <c r="O81" s="135"/>
      <c r="P81" s="135"/>
      <c r="Q81" s="135"/>
      <c r="R81" s="135"/>
    </row>
    <row r="82" spans="1:19" x14ac:dyDescent="0.2">
      <c r="E82" s="220"/>
      <c r="F82" s="221"/>
      <c r="G82" s="221"/>
      <c r="H82" s="221"/>
    </row>
    <row r="83" spans="1:19" x14ac:dyDescent="0.2">
      <c r="E83" s="220"/>
      <c r="F83" s="221"/>
      <c r="G83" s="221"/>
      <c r="H83" s="221"/>
    </row>
    <row r="84" spans="1:19" x14ac:dyDescent="0.2">
      <c r="E84" s="220"/>
      <c r="F84" s="221"/>
      <c r="G84" s="221"/>
      <c r="H84" s="221"/>
    </row>
    <row r="85" spans="1:19" x14ac:dyDescent="0.2">
      <c r="E85" s="220"/>
      <c r="F85" s="221"/>
      <c r="G85" s="221"/>
      <c r="H85" s="221"/>
    </row>
    <row r="86" spans="1:19" x14ac:dyDescent="0.2">
      <c r="D86" s="219"/>
      <c r="E86" s="220"/>
      <c r="F86" s="221"/>
      <c r="G86" s="221"/>
      <c r="H86" s="221"/>
      <c r="I86" s="407"/>
      <c r="J86" s="407"/>
      <c r="K86" s="407"/>
      <c r="L86" s="407"/>
      <c r="M86" s="407"/>
      <c r="N86" s="407"/>
      <c r="O86" s="407"/>
      <c r="P86" s="407"/>
      <c r="Q86" s="407"/>
      <c r="R86" s="407"/>
      <c r="S86" s="407"/>
    </row>
    <row r="87" spans="1:19" x14ac:dyDescent="0.2">
      <c r="D87" s="220"/>
      <c r="E87" s="220"/>
      <c r="F87" s="221"/>
      <c r="G87" s="221"/>
      <c r="H87" s="221"/>
      <c r="I87" s="407"/>
      <c r="J87" s="407"/>
      <c r="K87" s="407"/>
      <c r="L87" s="407"/>
      <c r="M87" s="407"/>
      <c r="N87" s="407"/>
      <c r="O87" s="407"/>
      <c r="P87" s="407"/>
      <c r="Q87" s="407"/>
      <c r="R87" s="407"/>
      <c r="S87" s="407"/>
    </row>
    <row r="88" spans="1:19" x14ac:dyDescent="0.2">
      <c r="D88" s="220"/>
      <c r="E88" s="220"/>
      <c r="F88" s="221"/>
      <c r="G88" s="221"/>
      <c r="H88" s="221"/>
      <c r="I88" s="407"/>
      <c r="J88" s="407"/>
      <c r="K88" s="407"/>
      <c r="L88" s="407"/>
      <c r="M88" s="407"/>
      <c r="N88" s="407"/>
      <c r="O88" s="407"/>
      <c r="P88" s="407"/>
      <c r="Q88" s="407"/>
      <c r="R88" s="407"/>
      <c r="S88" s="407"/>
    </row>
    <row r="89" spans="1:19" x14ac:dyDescent="0.2">
      <c r="D89" s="220"/>
      <c r="E89" s="220"/>
      <c r="F89" s="221"/>
      <c r="G89" s="221"/>
      <c r="H89" s="221"/>
      <c r="I89" s="407"/>
      <c r="J89" s="407"/>
      <c r="K89" s="407"/>
      <c r="L89" s="407"/>
      <c r="M89" s="407"/>
      <c r="N89" s="407"/>
      <c r="O89" s="407"/>
      <c r="P89" s="407"/>
      <c r="Q89" s="407"/>
      <c r="R89" s="407"/>
      <c r="S89" s="407"/>
    </row>
    <row r="90" spans="1:19" x14ac:dyDescent="0.2">
      <c r="D90" s="220"/>
      <c r="E90" s="220"/>
      <c r="F90" s="221"/>
      <c r="G90" s="221"/>
      <c r="H90" s="221"/>
      <c r="I90" s="407"/>
      <c r="J90" s="407"/>
      <c r="K90" s="407"/>
      <c r="L90" s="407"/>
      <c r="M90" s="407"/>
      <c r="N90" s="407"/>
      <c r="O90" s="407"/>
      <c r="P90" s="407"/>
      <c r="Q90" s="407"/>
      <c r="R90" s="407"/>
      <c r="S90" s="407"/>
    </row>
    <row r="91" spans="1:19" x14ac:dyDescent="0.2">
      <c r="D91" s="220"/>
      <c r="E91" s="220"/>
      <c r="F91" s="221"/>
      <c r="G91" s="221"/>
      <c r="H91" s="221"/>
      <c r="I91" s="407"/>
      <c r="J91" s="407"/>
      <c r="K91" s="407"/>
      <c r="L91" s="407"/>
      <c r="M91" s="407"/>
      <c r="N91" s="407"/>
      <c r="O91" s="407"/>
      <c r="P91" s="407"/>
      <c r="Q91" s="407"/>
      <c r="R91" s="407"/>
      <c r="S91" s="407"/>
    </row>
    <row r="92" spans="1:19" x14ac:dyDescent="0.2">
      <c r="D92" s="220"/>
      <c r="E92" s="220"/>
      <c r="F92" s="221"/>
      <c r="G92" s="221"/>
      <c r="H92" s="221"/>
      <c r="I92" s="407"/>
      <c r="J92" s="407"/>
      <c r="K92" s="407"/>
      <c r="L92" s="407"/>
      <c r="M92" s="407"/>
      <c r="N92" s="407"/>
      <c r="O92" s="407"/>
      <c r="P92" s="407"/>
      <c r="Q92" s="407"/>
      <c r="R92" s="407"/>
      <c r="S92" s="407"/>
    </row>
    <row r="93" spans="1:19" x14ac:dyDescent="0.2">
      <c r="D93" s="220"/>
      <c r="E93" s="220"/>
      <c r="F93" s="221"/>
      <c r="G93" s="221"/>
      <c r="H93" s="221"/>
      <c r="I93" s="407"/>
      <c r="J93" s="407"/>
      <c r="K93" s="407"/>
      <c r="L93" s="407"/>
      <c r="M93" s="407"/>
      <c r="N93" s="407"/>
      <c r="O93" s="407"/>
      <c r="P93" s="407"/>
      <c r="Q93" s="407"/>
      <c r="R93" s="407"/>
      <c r="S93" s="407"/>
    </row>
    <row r="94" spans="1:19" x14ac:dyDescent="0.2">
      <c r="D94" s="220"/>
      <c r="E94" s="220"/>
      <c r="F94" s="221"/>
      <c r="G94" s="221"/>
      <c r="H94" s="221"/>
      <c r="I94" s="407"/>
      <c r="J94" s="407"/>
      <c r="K94" s="407"/>
      <c r="L94" s="407"/>
      <c r="M94" s="407"/>
      <c r="N94" s="407"/>
      <c r="O94" s="407"/>
      <c r="P94" s="407"/>
      <c r="Q94" s="407"/>
      <c r="R94" s="407"/>
      <c r="S94" s="407"/>
    </row>
    <row r="95" spans="1:19" x14ac:dyDescent="0.2">
      <c r="D95" s="220"/>
      <c r="E95" s="220"/>
      <c r="F95" s="221"/>
      <c r="G95" s="221"/>
      <c r="H95" s="221"/>
      <c r="I95" s="219"/>
      <c r="J95" s="219"/>
      <c r="K95" s="219"/>
      <c r="L95" s="219"/>
      <c r="M95" s="219"/>
      <c r="N95" s="219"/>
      <c r="O95" s="219"/>
      <c r="P95" s="219"/>
      <c r="Q95" s="219"/>
      <c r="R95" s="219"/>
      <c r="S95" s="407"/>
    </row>
    <row r="96" spans="1:19" x14ac:dyDescent="0.2">
      <c r="D96" s="220"/>
      <c r="E96" s="220"/>
      <c r="F96" s="221"/>
      <c r="G96" s="221"/>
      <c r="H96" s="221"/>
      <c r="I96" s="413"/>
      <c r="J96" s="413"/>
      <c r="K96" s="413"/>
      <c r="L96" s="413"/>
      <c r="M96" s="413"/>
      <c r="N96" s="413"/>
      <c r="O96" s="413"/>
      <c r="P96" s="413"/>
      <c r="Q96" s="413"/>
      <c r="R96" s="413"/>
      <c r="S96" s="407"/>
    </row>
    <row r="97" spans="4:19" x14ac:dyDescent="0.2">
      <c r="D97" s="220"/>
      <c r="E97" s="221"/>
      <c r="F97" s="221"/>
      <c r="G97" s="221"/>
      <c r="H97" s="221"/>
      <c r="I97" s="407"/>
      <c r="J97" s="407"/>
      <c r="K97" s="407"/>
      <c r="L97" s="407"/>
      <c r="M97" s="407"/>
      <c r="N97" s="407"/>
      <c r="O97" s="407"/>
      <c r="P97" s="407"/>
      <c r="Q97" s="407"/>
      <c r="R97" s="407"/>
      <c r="S97" s="407"/>
    </row>
    <row r="98" spans="4:19" x14ac:dyDescent="0.2">
      <c r="D98" s="220"/>
      <c r="E98" s="221"/>
      <c r="F98" s="221"/>
      <c r="G98" s="221"/>
      <c r="H98" s="407"/>
      <c r="I98" s="407"/>
      <c r="J98" s="407"/>
      <c r="K98" s="407"/>
      <c r="L98" s="407"/>
      <c r="M98" s="407"/>
      <c r="N98" s="407"/>
      <c r="O98" s="407"/>
      <c r="P98" s="407"/>
      <c r="Q98" s="407"/>
      <c r="R98" s="407"/>
      <c r="S98" s="407"/>
    </row>
    <row r="99" spans="4:19" x14ac:dyDescent="0.2">
      <c r="D99" s="220"/>
      <c r="E99" s="221"/>
      <c r="F99" s="221"/>
      <c r="G99" s="221"/>
      <c r="H99" s="407"/>
      <c r="I99" s="407"/>
      <c r="J99" s="407"/>
      <c r="K99" s="407"/>
      <c r="L99" s="407"/>
      <c r="M99" s="407"/>
      <c r="N99" s="407"/>
      <c r="O99" s="407"/>
      <c r="P99" s="407"/>
      <c r="Q99" s="407"/>
      <c r="R99" s="407"/>
      <c r="S99" s="407"/>
    </row>
    <row r="100" spans="4:19" x14ac:dyDescent="0.2">
      <c r="D100" s="220"/>
      <c r="E100" s="221"/>
      <c r="F100" s="221"/>
      <c r="G100" s="221"/>
      <c r="H100" s="407"/>
      <c r="I100" s="407"/>
      <c r="J100" s="407"/>
      <c r="K100" s="407"/>
      <c r="L100" s="407"/>
      <c r="M100" s="407"/>
      <c r="N100" s="407"/>
      <c r="O100" s="407"/>
      <c r="P100" s="407"/>
      <c r="Q100" s="407"/>
      <c r="R100" s="407"/>
      <c r="S100" s="407"/>
    </row>
    <row r="101" spans="4:19" x14ac:dyDescent="0.2">
      <c r="D101" s="220"/>
      <c r="E101" s="221"/>
      <c r="F101" s="221"/>
      <c r="G101" s="221"/>
      <c r="H101" s="407"/>
      <c r="I101" s="407"/>
      <c r="J101" s="407"/>
      <c r="K101" s="407"/>
      <c r="L101" s="407"/>
      <c r="M101" s="407"/>
      <c r="N101" s="407"/>
      <c r="O101" s="407"/>
      <c r="P101" s="407"/>
      <c r="Q101" s="407"/>
      <c r="R101" s="407"/>
      <c r="S101" s="407"/>
    </row>
    <row r="102" spans="4:19" x14ac:dyDescent="0.2">
      <c r="D102" s="407"/>
      <c r="E102" s="407"/>
      <c r="F102" s="407"/>
      <c r="G102" s="407"/>
      <c r="H102" s="407"/>
      <c r="I102" s="407"/>
      <c r="J102" s="407"/>
      <c r="K102" s="407"/>
      <c r="L102" s="407"/>
      <c r="M102" s="407"/>
      <c r="N102" s="407"/>
      <c r="O102" s="407"/>
      <c r="P102" s="407"/>
      <c r="Q102" s="407"/>
      <c r="R102" s="407"/>
      <c r="S102" s="407"/>
    </row>
    <row r="103" spans="4:19" x14ac:dyDescent="0.2">
      <c r="D103" s="407"/>
      <c r="E103" s="407"/>
      <c r="F103" s="407"/>
      <c r="G103" s="407"/>
      <c r="H103" s="407"/>
      <c r="I103" s="407"/>
      <c r="J103" s="407"/>
      <c r="K103" s="407"/>
      <c r="L103" s="407"/>
      <c r="M103" s="407"/>
      <c r="N103" s="407"/>
      <c r="O103" s="407"/>
      <c r="P103" s="407"/>
      <c r="Q103" s="407"/>
      <c r="R103" s="407"/>
      <c r="S103" s="407"/>
    </row>
  </sheetData>
  <autoFilter ref="A3:R4" xr:uid="{00000000-0009-0000-0000-00002B000000}"/>
  <mergeCells count="20">
    <mergeCell ref="R3:R4"/>
    <mergeCell ref="L3:L4"/>
    <mergeCell ref="M3:M4"/>
    <mergeCell ref="A3:A4"/>
    <mergeCell ref="B3:B4"/>
    <mergeCell ref="D3:D4"/>
    <mergeCell ref="E3:E4"/>
    <mergeCell ref="F3:F4"/>
    <mergeCell ref="G3:G4"/>
    <mergeCell ref="Q3:Q4"/>
    <mergeCell ref="A80:C80"/>
    <mergeCell ref="A1:C1"/>
    <mergeCell ref="N3:N4"/>
    <mergeCell ref="O3:O4"/>
    <mergeCell ref="P3:P4"/>
    <mergeCell ref="A2:B2"/>
    <mergeCell ref="H3:H4"/>
    <mergeCell ref="I3:I4"/>
    <mergeCell ref="J3:J4"/>
    <mergeCell ref="K3:K4"/>
  </mergeCells>
  <conditionalFormatting sqref="A5:B7 D5:R73 A9:B59 A61:B73">
    <cfRule type="expression" dxfId="10" priority="6">
      <formula>MOD(ROW(),2)=0</formula>
    </cfRule>
  </conditionalFormatting>
  <conditionalFormatting sqref="C5:C7 C9:C59 C61:C73">
    <cfRule type="expression" dxfId="9" priority="5">
      <formula>MOD(ROW(),2)=0</formula>
    </cfRule>
  </conditionalFormatting>
  <conditionalFormatting sqref="A8:B8">
    <cfRule type="expression" dxfId="8" priority="4">
      <formula>MOD(ROW(),2)=0</formula>
    </cfRule>
  </conditionalFormatting>
  <conditionalFormatting sqref="C8">
    <cfRule type="expression" dxfId="7" priority="3">
      <formula>MOD(ROW(),2)=0</formula>
    </cfRule>
  </conditionalFormatting>
  <conditionalFormatting sqref="A60:B60">
    <cfRule type="expression" dxfId="6" priority="2">
      <formula>MOD(ROW(),2)=0</formula>
    </cfRule>
  </conditionalFormatting>
  <conditionalFormatting sqref="C60">
    <cfRule type="expression" dxfId="5" priority="1">
      <formula>MOD(ROW(),2)=0</formula>
    </cfRule>
  </conditionalFormatting>
  <hyperlinks>
    <hyperlink ref="A2:B2" location="TOC!A1" display="Return to Table of Contents" xr:uid="{00000000-0004-0000-2B00-000000000000}"/>
  </hyperlinks>
  <pageMargins left="0.25" right="0.25" top="0.75" bottom="0.75" header="0.3" footer="0.3"/>
  <pageSetup scale="43" fitToWidth="0" orientation="portrait" horizontalDpi="1200" verticalDpi="1200" r:id="rId1"/>
  <headerFooter>
    <oddHeader>&amp;L&amp;9 2022-23 &amp;"Arial,Italic"Survey of Dental Education&amp;"Arial,Regular"
Report 1 - Academic Programs, Enrollment, and Graduates</oddHeader>
  </headerFooter>
  <colBreaks count="1" manualBreakCount="1">
    <brk id="13" max="77" man="1"/>
  </col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70C0"/>
  </sheetPr>
  <dimension ref="A1:T98"/>
  <sheetViews>
    <sheetView zoomScaleNormal="100" workbookViewId="0">
      <pane xSplit="3" ySplit="4" topLeftCell="D5"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9.85546875" style="1" customWidth="1"/>
    <col min="2" max="2" width="48.28515625" style="1" customWidth="1"/>
    <col min="3" max="3" width="21" style="1" customWidth="1"/>
    <col min="4" max="4" width="13.85546875" style="1" customWidth="1"/>
    <col min="5" max="5" width="13" style="1" customWidth="1"/>
    <col min="6" max="6" width="13.140625" style="1" customWidth="1"/>
    <col min="7" max="7" width="12.5703125" style="1" customWidth="1"/>
    <col min="8" max="8" width="13" style="1" customWidth="1"/>
    <col min="9" max="11" width="12.85546875" style="1" customWidth="1"/>
    <col min="12" max="12" width="13.140625" style="1" customWidth="1"/>
    <col min="13" max="13" width="12.85546875" style="1" customWidth="1"/>
    <col min="14" max="15" width="13.42578125" style="1" customWidth="1"/>
    <col min="16" max="17" width="13.140625" style="1" customWidth="1"/>
    <col min="18" max="18" width="15.5703125" style="1" customWidth="1"/>
    <col min="19" max="16384" width="9.140625" style="1"/>
  </cols>
  <sheetData>
    <row r="1" spans="1:19" ht="35.25" customHeight="1" x14ac:dyDescent="0.2">
      <c r="A1" s="729" t="s">
        <v>52</v>
      </c>
      <c r="B1" s="729"/>
      <c r="C1" s="729"/>
    </row>
    <row r="2" spans="1:19" ht="22.5" customHeight="1" x14ac:dyDescent="0.2">
      <c r="A2" s="723" t="s">
        <v>55</v>
      </c>
      <c r="B2" s="723"/>
      <c r="C2" s="556"/>
    </row>
    <row r="3" spans="1:19" ht="15.6" customHeight="1" x14ac:dyDescent="0.25">
      <c r="A3" s="743" t="s">
        <v>526</v>
      </c>
      <c r="B3" s="744" t="s">
        <v>406</v>
      </c>
      <c r="C3" s="62"/>
      <c r="D3" s="795" t="s">
        <v>950</v>
      </c>
      <c r="E3" s="795" t="s">
        <v>951</v>
      </c>
      <c r="F3" s="795" t="s">
        <v>952</v>
      </c>
      <c r="G3" s="795" t="s">
        <v>953</v>
      </c>
      <c r="H3" s="795" t="s">
        <v>954</v>
      </c>
      <c r="I3" s="795" t="s">
        <v>955</v>
      </c>
      <c r="J3" s="795" t="s">
        <v>956</v>
      </c>
      <c r="K3" s="795" t="s">
        <v>957</v>
      </c>
      <c r="L3" s="795" t="s">
        <v>958</v>
      </c>
      <c r="M3" s="795" t="s">
        <v>959</v>
      </c>
      <c r="N3" s="795" t="s">
        <v>960</v>
      </c>
      <c r="O3" s="795" t="s">
        <v>961</v>
      </c>
      <c r="P3" s="795" t="s">
        <v>932</v>
      </c>
      <c r="Q3" s="795" t="s">
        <v>962</v>
      </c>
      <c r="R3" s="795" t="s">
        <v>978</v>
      </c>
    </row>
    <row r="4" spans="1:19" ht="50.25" customHeight="1" x14ac:dyDescent="0.25">
      <c r="A4" s="743"/>
      <c r="B4" s="744"/>
      <c r="C4" s="62" t="s">
        <v>119</v>
      </c>
      <c r="D4" s="795"/>
      <c r="E4" s="795"/>
      <c r="F4" s="795"/>
      <c r="G4" s="795"/>
      <c r="H4" s="795"/>
      <c r="I4" s="795"/>
      <c r="J4" s="795"/>
      <c r="K4" s="795"/>
      <c r="L4" s="795"/>
      <c r="M4" s="795"/>
      <c r="N4" s="795"/>
      <c r="O4" s="795"/>
      <c r="P4" s="795"/>
      <c r="Q4" s="795"/>
      <c r="R4" s="795"/>
    </row>
    <row r="5" spans="1:19" ht="20.100000000000001" customHeight="1" x14ac:dyDescent="0.2">
      <c r="A5" s="469" t="s">
        <v>120</v>
      </c>
      <c r="B5" s="470" t="s">
        <v>407</v>
      </c>
      <c r="C5" s="586" t="s">
        <v>127</v>
      </c>
      <c r="D5" s="551">
        <v>31.75</v>
      </c>
      <c r="E5" s="551">
        <v>2</v>
      </c>
      <c r="F5" s="551">
        <v>0</v>
      </c>
      <c r="G5" s="551">
        <v>0</v>
      </c>
      <c r="H5" s="551">
        <v>0</v>
      </c>
      <c r="I5" s="551">
        <v>0</v>
      </c>
      <c r="J5" s="551">
        <v>0</v>
      </c>
      <c r="K5" s="551">
        <v>0</v>
      </c>
      <c r="L5" s="551">
        <v>0</v>
      </c>
      <c r="M5" s="551">
        <v>1.7</v>
      </c>
      <c r="N5" s="551">
        <v>0.3</v>
      </c>
      <c r="O5" s="551">
        <v>20.8</v>
      </c>
      <c r="P5" s="551">
        <v>0</v>
      </c>
      <c r="Q5" s="551">
        <v>0</v>
      </c>
      <c r="R5" s="551">
        <v>56.55</v>
      </c>
      <c r="S5" s="306"/>
    </row>
    <row r="6" spans="1:19" ht="20.100000000000001" customHeight="1" x14ac:dyDescent="0.2">
      <c r="A6" s="469" t="s">
        <v>128</v>
      </c>
      <c r="B6" s="470" t="s">
        <v>408</v>
      </c>
      <c r="C6" s="586" t="s">
        <v>132</v>
      </c>
      <c r="D6" s="551">
        <v>3</v>
      </c>
      <c r="E6" s="551">
        <v>0</v>
      </c>
      <c r="F6" s="551">
        <v>0</v>
      </c>
      <c r="G6" s="551">
        <v>0</v>
      </c>
      <c r="H6" s="551">
        <v>0</v>
      </c>
      <c r="I6" s="551">
        <v>0</v>
      </c>
      <c r="J6" s="551">
        <v>0</v>
      </c>
      <c r="K6" s="551">
        <v>0</v>
      </c>
      <c r="L6" s="551">
        <v>0</v>
      </c>
      <c r="M6" s="551">
        <v>0</v>
      </c>
      <c r="N6" s="551">
        <v>0</v>
      </c>
      <c r="O6" s="551">
        <v>3.2</v>
      </c>
      <c r="P6" s="551">
        <v>0</v>
      </c>
      <c r="Q6" s="551">
        <v>0</v>
      </c>
      <c r="R6" s="551">
        <v>6.2</v>
      </c>
      <c r="S6" s="306"/>
    </row>
    <row r="7" spans="1:19" ht="20.100000000000001" customHeight="1" x14ac:dyDescent="0.2">
      <c r="A7" s="469" t="s">
        <v>128</v>
      </c>
      <c r="B7" s="470" t="s">
        <v>409</v>
      </c>
      <c r="C7" s="586" t="s">
        <v>132</v>
      </c>
      <c r="D7" s="551">
        <v>0</v>
      </c>
      <c r="E7" s="551">
        <v>0</v>
      </c>
      <c r="F7" s="551">
        <v>0</v>
      </c>
      <c r="G7" s="551">
        <v>0</v>
      </c>
      <c r="H7" s="551">
        <v>0</v>
      </c>
      <c r="I7" s="551">
        <v>0</v>
      </c>
      <c r="J7" s="551">
        <v>0</v>
      </c>
      <c r="K7" s="551">
        <v>0</v>
      </c>
      <c r="L7" s="551">
        <v>0</v>
      </c>
      <c r="M7" s="551">
        <v>0</v>
      </c>
      <c r="N7" s="551">
        <v>0</v>
      </c>
      <c r="O7" s="551">
        <v>0</v>
      </c>
      <c r="P7" s="551">
        <v>0</v>
      </c>
      <c r="Q7" s="551">
        <v>0</v>
      </c>
      <c r="R7" s="551">
        <v>0</v>
      </c>
      <c r="S7" s="306"/>
    </row>
    <row r="8" spans="1:19" ht="20.100000000000001" customHeight="1" x14ac:dyDescent="0.2">
      <c r="A8" s="469" t="s">
        <v>136</v>
      </c>
      <c r="B8" s="470" t="s">
        <v>513</v>
      </c>
      <c r="C8" s="586" t="s">
        <v>141</v>
      </c>
      <c r="D8" s="551">
        <v>4.5</v>
      </c>
      <c r="E8" s="551">
        <v>0</v>
      </c>
      <c r="F8" s="551">
        <v>0</v>
      </c>
      <c r="G8" s="551">
        <v>0</v>
      </c>
      <c r="H8" s="551">
        <v>0</v>
      </c>
      <c r="I8" s="551">
        <v>0</v>
      </c>
      <c r="J8" s="551">
        <v>0</v>
      </c>
      <c r="K8" s="551">
        <v>0</v>
      </c>
      <c r="L8" s="551">
        <v>0</v>
      </c>
      <c r="M8" s="551">
        <v>0</v>
      </c>
      <c r="N8" s="551">
        <v>0</v>
      </c>
      <c r="O8" s="551">
        <v>0</v>
      </c>
      <c r="P8" s="551">
        <v>0</v>
      </c>
      <c r="Q8" s="551">
        <v>2</v>
      </c>
      <c r="R8" s="551">
        <v>6.5</v>
      </c>
      <c r="S8" s="306"/>
    </row>
    <row r="9" spans="1:19" ht="20.100000000000001" customHeight="1" x14ac:dyDescent="0.2">
      <c r="A9" s="469" t="s">
        <v>136</v>
      </c>
      <c r="B9" s="470" t="s">
        <v>411</v>
      </c>
      <c r="C9" s="586" t="s">
        <v>132</v>
      </c>
      <c r="D9" s="551">
        <v>6</v>
      </c>
      <c r="E9" s="551">
        <v>0</v>
      </c>
      <c r="F9" s="551">
        <v>0</v>
      </c>
      <c r="G9" s="551">
        <v>0</v>
      </c>
      <c r="H9" s="551">
        <v>0</v>
      </c>
      <c r="I9" s="551">
        <v>0</v>
      </c>
      <c r="J9" s="551">
        <v>0</v>
      </c>
      <c r="K9" s="551">
        <v>0</v>
      </c>
      <c r="L9" s="551">
        <v>23</v>
      </c>
      <c r="M9" s="551">
        <v>12</v>
      </c>
      <c r="N9" s="551">
        <v>0</v>
      </c>
      <c r="O9" s="551">
        <v>0</v>
      </c>
      <c r="P9" s="551">
        <v>0</v>
      </c>
      <c r="Q9" s="551">
        <v>24</v>
      </c>
      <c r="R9" s="551">
        <v>65</v>
      </c>
      <c r="S9" s="306"/>
    </row>
    <row r="10" spans="1:19" ht="20.100000000000001" customHeight="1" x14ac:dyDescent="0.2">
      <c r="A10" s="469" t="s">
        <v>136</v>
      </c>
      <c r="B10" s="470" t="s">
        <v>412</v>
      </c>
      <c r="C10" s="586" t="s">
        <v>127</v>
      </c>
      <c r="D10" s="551">
        <v>0</v>
      </c>
      <c r="E10" s="551">
        <v>0</v>
      </c>
      <c r="F10" s="551">
        <v>0</v>
      </c>
      <c r="G10" s="551">
        <v>0</v>
      </c>
      <c r="H10" s="551">
        <v>0</v>
      </c>
      <c r="I10" s="551">
        <v>0</v>
      </c>
      <c r="J10" s="551">
        <v>0</v>
      </c>
      <c r="K10" s="551">
        <v>0</v>
      </c>
      <c r="L10" s="551">
        <v>0</v>
      </c>
      <c r="M10" s="551">
        <v>0</v>
      </c>
      <c r="N10" s="551">
        <v>0</v>
      </c>
      <c r="O10" s="551">
        <v>0</v>
      </c>
      <c r="P10" s="551">
        <v>0</v>
      </c>
      <c r="Q10" s="551">
        <v>0</v>
      </c>
      <c r="R10" s="551">
        <v>0</v>
      </c>
      <c r="S10" s="306"/>
    </row>
    <row r="11" spans="1:19" ht="20.100000000000001" customHeight="1" x14ac:dyDescent="0.2">
      <c r="A11" s="469" t="s">
        <v>136</v>
      </c>
      <c r="B11" s="470" t="s">
        <v>413</v>
      </c>
      <c r="C11" s="586" t="s">
        <v>127</v>
      </c>
      <c r="D11" s="551">
        <v>33.909999999999997</v>
      </c>
      <c r="E11" s="551">
        <v>0</v>
      </c>
      <c r="F11" s="551">
        <v>0</v>
      </c>
      <c r="G11" s="551">
        <v>0</v>
      </c>
      <c r="H11" s="551">
        <v>0</v>
      </c>
      <c r="I11" s="551">
        <v>0</v>
      </c>
      <c r="J11" s="551">
        <v>0</v>
      </c>
      <c r="K11" s="551">
        <v>0</v>
      </c>
      <c r="L11" s="551">
        <v>0</v>
      </c>
      <c r="M11" s="551">
        <v>0.4</v>
      </c>
      <c r="N11" s="551">
        <v>0</v>
      </c>
      <c r="O11" s="551">
        <v>18.8</v>
      </c>
      <c r="P11" s="551">
        <v>0</v>
      </c>
      <c r="Q11" s="551">
        <v>0</v>
      </c>
      <c r="R11" s="551">
        <v>53.11</v>
      </c>
      <c r="S11" s="306"/>
    </row>
    <row r="12" spans="1:19" ht="20.100000000000001" customHeight="1" x14ac:dyDescent="0.2">
      <c r="A12" s="469" t="s">
        <v>136</v>
      </c>
      <c r="B12" s="470" t="s">
        <v>414</v>
      </c>
      <c r="C12" s="586" t="s">
        <v>132</v>
      </c>
      <c r="D12" s="551">
        <v>9</v>
      </c>
      <c r="E12" s="551">
        <v>0</v>
      </c>
      <c r="F12" s="551">
        <v>0</v>
      </c>
      <c r="G12" s="551">
        <v>0</v>
      </c>
      <c r="H12" s="551">
        <v>0</v>
      </c>
      <c r="I12" s="551">
        <v>0</v>
      </c>
      <c r="J12" s="551">
        <v>0</v>
      </c>
      <c r="K12" s="551">
        <v>0</v>
      </c>
      <c r="L12" s="551">
        <v>0</v>
      </c>
      <c r="M12" s="551">
        <v>9.4</v>
      </c>
      <c r="N12" s="551">
        <v>0</v>
      </c>
      <c r="O12" s="551">
        <v>16.8</v>
      </c>
      <c r="P12" s="551">
        <v>0</v>
      </c>
      <c r="Q12" s="551">
        <v>25.8</v>
      </c>
      <c r="R12" s="551">
        <v>61</v>
      </c>
      <c r="S12" s="306"/>
    </row>
    <row r="13" spans="1:19" ht="20.100000000000001" customHeight="1" x14ac:dyDescent="0.2">
      <c r="A13" s="469" t="s">
        <v>136</v>
      </c>
      <c r="B13" s="470" t="s">
        <v>415</v>
      </c>
      <c r="C13" s="586" t="s">
        <v>132</v>
      </c>
      <c r="D13" s="551">
        <v>11.8</v>
      </c>
      <c r="E13" s="551">
        <v>14.3</v>
      </c>
      <c r="F13" s="551">
        <v>12.5</v>
      </c>
      <c r="G13" s="551">
        <v>0</v>
      </c>
      <c r="H13" s="551">
        <v>4.5999999999999996</v>
      </c>
      <c r="I13" s="551">
        <v>0</v>
      </c>
      <c r="J13" s="551">
        <v>0</v>
      </c>
      <c r="K13" s="551">
        <v>0.2</v>
      </c>
      <c r="L13" s="551">
        <v>6.7</v>
      </c>
      <c r="M13" s="551">
        <v>4.0999999999999996</v>
      </c>
      <c r="N13" s="551">
        <v>21.9</v>
      </c>
      <c r="O13" s="551">
        <v>0</v>
      </c>
      <c r="P13" s="551">
        <v>0</v>
      </c>
      <c r="Q13" s="551">
        <v>21.4</v>
      </c>
      <c r="R13" s="551">
        <v>97.5</v>
      </c>
      <c r="S13" s="306"/>
    </row>
    <row r="14" spans="1:19" ht="20.100000000000001" customHeight="1" x14ac:dyDescent="0.2">
      <c r="A14" s="469" t="s">
        <v>136</v>
      </c>
      <c r="B14" s="470" t="s">
        <v>416</v>
      </c>
      <c r="C14" s="586" t="s">
        <v>132</v>
      </c>
      <c r="D14" s="551">
        <v>6</v>
      </c>
      <c r="E14" s="551">
        <v>0</v>
      </c>
      <c r="F14" s="551">
        <v>0</v>
      </c>
      <c r="G14" s="551">
        <v>0</v>
      </c>
      <c r="H14" s="551">
        <v>0</v>
      </c>
      <c r="I14" s="551">
        <v>0</v>
      </c>
      <c r="J14" s="551">
        <v>0</v>
      </c>
      <c r="K14" s="551">
        <v>0</v>
      </c>
      <c r="L14" s="551">
        <v>0</v>
      </c>
      <c r="M14" s="551">
        <v>1</v>
      </c>
      <c r="N14" s="551">
        <v>0</v>
      </c>
      <c r="O14" s="551">
        <v>7</v>
      </c>
      <c r="P14" s="551">
        <v>0</v>
      </c>
      <c r="Q14" s="551">
        <v>0</v>
      </c>
      <c r="R14" s="551">
        <v>14</v>
      </c>
      <c r="S14" s="306"/>
    </row>
    <row r="15" spans="1:19" ht="20.100000000000001" customHeight="1" x14ac:dyDescent="0.2">
      <c r="A15" s="469" t="s">
        <v>158</v>
      </c>
      <c r="B15" s="470" t="s">
        <v>417</v>
      </c>
      <c r="C15" s="586" t="s">
        <v>127</v>
      </c>
      <c r="D15" s="551">
        <v>8</v>
      </c>
      <c r="E15" s="551">
        <v>12</v>
      </c>
      <c r="F15" s="551">
        <v>0</v>
      </c>
      <c r="G15" s="551">
        <v>0</v>
      </c>
      <c r="H15" s="551">
        <v>0</v>
      </c>
      <c r="I15" s="551">
        <v>0</v>
      </c>
      <c r="J15" s="551">
        <v>0</v>
      </c>
      <c r="K15" s="551">
        <v>0</v>
      </c>
      <c r="L15" s="551">
        <v>0</v>
      </c>
      <c r="M15" s="551">
        <v>5</v>
      </c>
      <c r="N15" s="551">
        <v>0</v>
      </c>
      <c r="O15" s="551">
        <v>18</v>
      </c>
      <c r="P15" s="551">
        <v>0</v>
      </c>
      <c r="Q15" s="551">
        <v>1</v>
      </c>
      <c r="R15" s="551">
        <v>44</v>
      </c>
      <c r="S15" s="306"/>
    </row>
    <row r="16" spans="1:19" ht="20.100000000000001" customHeight="1" x14ac:dyDescent="0.2">
      <c r="A16" s="469" t="s">
        <v>162</v>
      </c>
      <c r="B16" s="470" t="s">
        <v>418</v>
      </c>
      <c r="C16" s="586" t="s">
        <v>127</v>
      </c>
      <c r="D16" s="551">
        <v>0</v>
      </c>
      <c r="E16" s="551">
        <v>0</v>
      </c>
      <c r="F16" s="551">
        <v>0</v>
      </c>
      <c r="G16" s="551">
        <v>0</v>
      </c>
      <c r="H16" s="551">
        <v>0</v>
      </c>
      <c r="I16" s="551">
        <v>0</v>
      </c>
      <c r="J16" s="551">
        <v>0</v>
      </c>
      <c r="K16" s="551">
        <v>0</v>
      </c>
      <c r="L16" s="551">
        <v>0</v>
      </c>
      <c r="M16" s="551">
        <v>0</v>
      </c>
      <c r="N16" s="551">
        <v>0</v>
      </c>
      <c r="O16" s="551">
        <v>0</v>
      </c>
      <c r="P16" s="551">
        <v>0</v>
      </c>
      <c r="Q16" s="551">
        <v>0</v>
      </c>
      <c r="R16" s="551">
        <v>0</v>
      </c>
      <c r="S16" s="306"/>
    </row>
    <row r="17" spans="1:19" ht="20.100000000000001" customHeight="1" x14ac:dyDescent="0.2">
      <c r="A17" s="469" t="s">
        <v>166</v>
      </c>
      <c r="B17" s="470" t="s">
        <v>419</v>
      </c>
      <c r="C17" s="586" t="s">
        <v>132</v>
      </c>
      <c r="D17" s="551">
        <v>2</v>
      </c>
      <c r="E17" s="551">
        <v>0</v>
      </c>
      <c r="F17" s="551">
        <v>0</v>
      </c>
      <c r="G17" s="551">
        <v>0</v>
      </c>
      <c r="H17" s="551">
        <v>0</v>
      </c>
      <c r="I17" s="551">
        <v>0</v>
      </c>
      <c r="J17" s="551">
        <v>0</v>
      </c>
      <c r="K17" s="551">
        <v>0</v>
      </c>
      <c r="L17" s="551">
        <v>0</v>
      </c>
      <c r="M17" s="551">
        <v>0</v>
      </c>
      <c r="N17" s="551">
        <v>0</v>
      </c>
      <c r="O17" s="551">
        <v>5</v>
      </c>
      <c r="P17" s="551">
        <v>0</v>
      </c>
      <c r="Q17" s="551">
        <v>3</v>
      </c>
      <c r="R17" s="551">
        <v>10</v>
      </c>
      <c r="S17" s="306"/>
    </row>
    <row r="18" spans="1:19" ht="20.100000000000001" customHeight="1" x14ac:dyDescent="0.2">
      <c r="A18" s="469" t="s">
        <v>171</v>
      </c>
      <c r="B18" s="470" t="s">
        <v>420</v>
      </c>
      <c r="C18" s="586" t="s">
        <v>127</v>
      </c>
      <c r="D18" s="551">
        <v>15</v>
      </c>
      <c r="E18" s="551">
        <v>0</v>
      </c>
      <c r="F18" s="551">
        <v>0</v>
      </c>
      <c r="G18" s="551">
        <v>0</v>
      </c>
      <c r="H18" s="551">
        <v>0</v>
      </c>
      <c r="I18" s="551">
        <v>0</v>
      </c>
      <c r="J18" s="551">
        <v>0</v>
      </c>
      <c r="K18" s="551">
        <v>0</v>
      </c>
      <c r="L18" s="551">
        <v>0</v>
      </c>
      <c r="M18" s="551">
        <v>0</v>
      </c>
      <c r="N18" s="551">
        <v>0</v>
      </c>
      <c r="O18" s="551">
        <v>12.8</v>
      </c>
      <c r="P18" s="551">
        <v>0</v>
      </c>
      <c r="Q18" s="551">
        <v>6</v>
      </c>
      <c r="R18" s="551">
        <v>33.799999999999997</v>
      </c>
      <c r="S18" s="306"/>
    </row>
    <row r="19" spans="1:19" ht="20.100000000000001" customHeight="1" x14ac:dyDescent="0.2">
      <c r="A19" s="469" t="s">
        <v>171</v>
      </c>
      <c r="B19" s="470" t="s">
        <v>421</v>
      </c>
      <c r="C19" s="586" t="s">
        <v>132</v>
      </c>
      <c r="D19" s="551">
        <v>15</v>
      </c>
      <c r="E19" s="551">
        <v>0</v>
      </c>
      <c r="F19" s="551">
        <v>0</v>
      </c>
      <c r="G19" s="551">
        <v>0</v>
      </c>
      <c r="H19" s="551">
        <v>0</v>
      </c>
      <c r="I19" s="551">
        <v>0</v>
      </c>
      <c r="J19" s="551">
        <v>0</v>
      </c>
      <c r="K19" s="551">
        <v>0</v>
      </c>
      <c r="L19" s="551">
        <v>0</v>
      </c>
      <c r="M19" s="551">
        <v>0</v>
      </c>
      <c r="N19" s="551">
        <v>0</v>
      </c>
      <c r="O19" s="551">
        <v>0</v>
      </c>
      <c r="P19" s="551">
        <v>0</v>
      </c>
      <c r="Q19" s="551">
        <v>0</v>
      </c>
      <c r="R19" s="551">
        <v>15</v>
      </c>
      <c r="S19" s="306"/>
    </row>
    <row r="20" spans="1:19" ht="20.100000000000001" customHeight="1" x14ac:dyDescent="0.2">
      <c r="A20" s="469" t="s">
        <v>171</v>
      </c>
      <c r="B20" s="470" t="s">
        <v>422</v>
      </c>
      <c r="C20" s="586" t="s">
        <v>132</v>
      </c>
      <c r="D20" s="551">
        <v>2</v>
      </c>
      <c r="E20" s="551">
        <v>0</v>
      </c>
      <c r="F20" s="551">
        <v>0</v>
      </c>
      <c r="G20" s="551">
        <v>0</v>
      </c>
      <c r="H20" s="551">
        <v>0</v>
      </c>
      <c r="I20" s="551">
        <v>0</v>
      </c>
      <c r="J20" s="551">
        <v>0</v>
      </c>
      <c r="K20" s="551">
        <v>0</v>
      </c>
      <c r="L20" s="551">
        <v>0</v>
      </c>
      <c r="M20" s="551">
        <v>0</v>
      </c>
      <c r="N20" s="551">
        <v>0</v>
      </c>
      <c r="O20" s="551">
        <v>2</v>
      </c>
      <c r="P20" s="551">
        <v>0</v>
      </c>
      <c r="Q20" s="551">
        <v>0</v>
      </c>
      <c r="R20" s="551">
        <v>4</v>
      </c>
      <c r="S20" s="306"/>
    </row>
    <row r="21" spans="1:19" ht="20.100000000000001" customHeight="1" x14ac:dyDescent="0.2">
      <c r="A21" s="469" t="s">
        <v>177</v>
      </c>
      <c r="B21" s="470" t="s">
        <v>423</v>
      </c>
      <c r="C21" s="586" t="s">
        <v>127</v>
      </c>
      <c r="D21" s="551">
        <v>12.98</v>
      </c>
      <c r="E21" s="551">
        <v>0</v>
      </c>
      <c r="F21" s="551">
        <v>0</v>
      </c>
      <c r="G21" s="551">
        <v>0</v>
      </c>
      <c r="H21" s="551">
        <v>0</v>
      </c>
      <c r="I21" s="551">
        <v>0</v>
      </c>
      <c r="J21" s="551">
        <v>0</v>
      </c>
      <c r="K21" s="551">
        <v>0</v>
      </c>
      <c r="L21" s="551">
        <v>0</v>
      </c>
      <c r="M21" s="551">
        <v>2</v>
      </c>
      <c r="N21" s="551">
        <v>0</v>
      </c>
      <c r="O21" s="551">
        <v>12</v>
      </c>
      <c r="P21" s="551">
        <v>0</v>
      </c>
      <c r="Q21" s="551">
        <v>5</v>
      </c>
      <c r="R21" s="551">
        <v>31.98</v>
      </c>
      <c r="S21" s="306"/>
    </row>
    <row r="22" spans="1:19" ht="20.100000000000001" customHeight="1" x14ac:dyDescent="0.2">
      <c r="A22" s="469" t="s">
        <v>181</v>
      </c>
      <c r="B22" s="470" t="s">
        <v>424</v>
      </c>
      <c r="C22" s="586" t="s">
        <v>127</v>
      </c>
      <c r="D22" s="551">
        <v>3.5</v>
      </c>
      <c r="E22" s="551">
        <v>0</v>
      </c>
      <c r="F22" s="551">
        <v>0</v>
      </c>
      <c r="G22" s="551">
        <v>0</v>
      </c>
      <c r="H22" s="551">
        <v>0</v>
      </c>
      <c r="I22" s="551">
        <v>0</v>
      </c>
      <c r="J22" s="551">
        <v>0</v>
      </c>
      <c r="K22" s="551">
        <v>0</v>
      </c>
      <c r="L22" s="551">
        <v>0</v>
      </c>
      <c r="M22" s="551">
        <v>6</v>
      </c>
      <c r="N22" s="551">
        <v>0</v>
      </c>
      <c r="O22" s="551">
        <v>2</v>
      </c>
      <c r="P22" s="551">
        <v>0</v>
      </c>
      <c r="Q22" s="551">
        <v>7.3</v>
      </c>
      <c r="R22" s="551">
        <v>18.8</v>
      </c>
      <c r="S22" s="306"/>
    </row>
    <row r="23" spans="1:19" ht="20.100000000000001" customHeight="1" x14ac:dyDescent="0.2">
      <c r="A23" s="469" t="s">
        <v>181</v>
      </c>
      <c r="B23" s="470" t="s">
        <v>425</v>
      </c>
      <c r="C23" s="586" t="s">
        <v>127</v>
      </c>
      <c r="D23" s="551">
        <v>3.5</v>
      </c>
      <c r="E23" s="551">
        <v>0</v>
      </c>
      <c r="F23" s="551">
        <v>0</v>
      </c>
      <c r="G23" s="551">
        <v>0</v>
      </c>
      <c r="H23" s="551">
        <v>0</v>
      </c>
      <c r="I23" s="551">
        <v>0</v>
      </c>
      <c r="J23" s="551">
        <v>0</v>
      </c>
      <c r="K23" s="551">
        <v>0</v>
      </c>
      <c r="L23" s="551">
        <v>0</v>
      </c>
      <c r="M23" s="551">
        <v>3</v>
      </c>
      <c r="N23" s="551">
        <v>0</v>
      </c>
      <c r="O23" s="551">
        <v>20.5</v>
      </c>
      <c r="P23" s="551">
        <v>0</v>
      </c>
      <c r="Q23" s="551">
        <v>6</v>
      </c>
      <c r="R23" s="551">
        <v>33</v>
      </c>
      <c r="S23" s="306"/>
    </row>
    <row r="24" spans="1:19" ht="20.100000000000001" customHeight="1" x14ac:dyDescent="0.2">
      <c r="A24" s="469" t="s">
        <v>181</v>
      </c>
      <c r="B24" s="470" t="s">
        <v>426</v>
      </c>
      <c r="C24" s="586" t="s">
        <v>132</v>
      </c>
      <c r="D24" s="551">
        <v>0</v>
      </c>
      <c r="E24" s="551">
        <v>0</v>
      </c>
      <c r="F24" s="551">
        <v>0</v>
      </c>
      <c r="G24" s="551">
        <v>0</v>
      </c>
      <c r="H24" s="551">
        <v>0</v>
      </c>
      <c r="I24" s="551">
        <v>0</v>
      </c>
      <c r="J24" s="551">
        <v>0</v>
      </c>
      <c r="K24" s="551">
        <v>0</v>
      </c>
      <c r="L24" s="551">
        <v>0</v>
      </c>
      <c r="M24" s="551">
        <v>0</v>
      </c>
      <c r="N24" s="551">
        <v>0</v>
      </c>
      <c r="O24" s="551">
        <v>0</v>
      </c>
      <c r="P24" s="551">
        <v>0</v>
      </c>
      <c r="Q24" s="551">
        <v>0</v>
      </c>
      <c r="R24" s="551">
        <v>0</v>
      </c>
      <c r="S24" s="306"/>
    </row>
    <row r="25" spans="1:19" ht="20.100000000000001" customHeight="1" x14ac:dyDescent="0.2">
      <c r="A25" s="469" t="s">
        <v>188</v>
      </c>
      <c r="B25" s="470" t="s">
        <v>427</v>
      </c>
      <c r="C25" s="586" t="s">
        <v>127</v>
      </c>
      <c r="D25" s="551">
        <v>35</v>
      </c>
      <c r="E25" s="551">
        <v>0</v>
      </c>
      <c r="F25" s="551">
        <v>0</v>
      </c>
      <c r="G25" s="551">
        <v>0</v>
      </c>
      <c r="H25" s="551">
        <v>0</v>
      </c>
      <c r="I25" s="551">
        <v>0</v>
      </c>
      <c r="J25" s="551">
        <v>0</v>
      </c>
      <c r="K25" s="551">
        <v>0</v>
      </c>
      <c r="L25" s="551">
        <v>0</v>
      </c>
      <c r="M25" s="551">
        <v>0</v>
      </c>
      <c r="N25" s="551">
        <v>0</v>
      </c>
      <c r="O25" s="551">
        <v>36</v>
      </c>
      <c r="P25" s="551">
        <v>0</v>
      </c>
      <c r="Q25" s="551">
        <v>0</v>
      </c>
      <c r="R25" s="551">
        <v>71</v>
      </c>
      <c r="S25" s="306"/>
    </row>
    <row r="26" spans="1:19" ht="20.100000000000001" customHeight="1" x14ac:dyDescent="0.2">
      <c r="A26" s="469" t="s">
        <v>192</v>
      </c>
      <c r="B26" s="470" t="s">
        <v>428</v>
      </c>
      <c r="C26" s="586" t="s">
        <v>127</v>
      </c>
      <c r="D26" s="551">
        <v>9.5</v>
      </c>
      <c r="E26" s="551">
        <v>0</v>
      </c>
      <c r="F26" s="551">
        <v>0</v>
      </c>
      <c r="G26" s="551">
        <v>0</v>
      </c>
      <c r="H26" s="551">
        <v>0</v>
      </c>
      <c r="I26" s="551">
        <v>0</v>
      </c>
      <c r="J26" s="551">
        <v>0</v>
      </c>
      <c r="K26" s="551">
        <v>0</v>
      </c>
      <c r="L26" s="551">
        <v>0</v>
      </c>
      <c r="M26" s="551">
        <v>0.65</v>
      </c>
      <c r="N26" s="551">
        <v>0</v>
      </c>
      <c r="O26" s="551">
        <v>19</v>
      </c>
      <c r="P26" s="551">
        <v>0</v>
      </c>
      <c r="Q26" s="551">
        <v>8</v>
      </c>
      <c r="R26" s="551">
        <v>37.15</v>
      </c>
      <c r="S26" s="306"/>
    </row>
    <row r="27" spans="1:19" ht="20.100000000000001" customHeight="1" x14ac:dyDescent="0.2">
      <c r="A27" s="469" t="s">
        <v>195</v>
      </c>
      <c r="B27" s="470" t="s">
        <v>429</v>
      </c>
      <c r="C27" s="586" t="s">
        <v>127</v>
      </c>
      <c r="D27" s="551">
        <v>18</v>
      </c>
      <c r="E27" s="551">
        <v>0</v>
      </c>
      <c r="F27" s="551">
        <v>0</v>
      </c>
      <c r="G27" s="551">
        <v>0</v>
      </c>
      <c r="H27" s="551">
        <v>0</v>
      </c>
      <c r="I27" s="551">
        <v>0</v>
      </c>
      <c r="J27" s="551">
        <v>0</v>
      </c>
      <c r="K27" s="551">
        <v>0</v>
      </c>
      <c r="L27" s="551">
        <v>0</v>
      </c>
      <c r="M27" s="551">
        <v>0</v>
      </c>
      <c r="N27" s="551">
        <v>7</v>
      </c>
      <c r="O27" s="551">
        <v>11</v>
      </c>
      <c r="P27" s="551">
        <v>0</v>
      </c>
      <c r="Q27" s="551">
        <v>0</v>
      </c>
      <c r="R27" s="551">
        <v>36</v>
      </c>
      <c r="S27" s="306"/>
    </row>
    <row r="28" spans="1:19" ht="20.100000000000001" customHeight="1" x14ac:dyDescent="0.2">
      <c r="A28" s="469" t="s">
        <v>195</v>
      </c>
      <c r="B28" s="470" t="s">
        <v>430</v>
      </c>
      <c r="C28" s="586" t="s">
        <v>127</v>
      </c>
      <c r="D28" s="551">
        <v>8</v>
      </c>
      <c r="E28" s="551">
        <v>0</v>
      </c>
      <c r="F28" s="551">
        <v>0</v>
      </c>
      <c r="G28" s="551">
        <v>0</v>
      </c>
      <c r="H28" s="551">
        <v>0</v>
      </c>
      <c r="I28" s="551">
        <v>0</v>
      </c>
      <c r="J28" s="551">
        <v>0</v>
      </c>
      <c r="K28" s="551">
        <v>0</v>
      </c>
      <c r="L28" s="551">
        <v>0</v>
      </c>
      <c r="M28" s="551">
        <v>0</v>
      </c>
      <c r="N28" s="551">
        <v>0</v>
      </c>
      <c r="O28" s="551">
        <v>31</v>
      </c>
      <c r="P28" s="551">
        <v>0</v>
      </c>
      <c r="Q28" s="551">
        <v>0</v>
      </c>
      <c r="R28" s="551">
        <v>39</v>
      </c>
      <c r="S28" s="306"/>
    </row>
    <row r="29" spans="1:19" ht="20.100000000000001" customHeight="1" x14ac:dyDescent="0.2">
      <c r="A29" s="469" t="s">
        <v>200</v>
      </c>
      <c r="B29" s="470" t="s">
        <v>431</v>
      </c>
      <c r="C29" s="586" t="s">
        <v>127</v>
      </c>
      <c r="D29" s="551">
        <v>4</v>
      </c>
      <c r="E29" s="551">
        <v>2</v>
      </c>
      <c r="F29" s="551">
        <v>0</v>
      </c>
      <c r="G29" s="551">
        <v>1.4</v>
      </c>
      <c r="H29" s="551">
        <v>0</v>
      </c>
      <c r="I29" s="551">
        <v>4</v>
      </c>
      <c r="J29" s="551">
        <v>0</v>
      </c>
      <c r="K29" s="551">
        <v>0</v>
      </c>
      <c r="L29" s="551">
        <v>0</v>
      </c>
      <c r="M29" s="551">
        <v>2</v>
      </c>
      <c r="N29" s="551">
        <v>0</v>
      </c>
      <c r="O29" s="551">
        <v>5</v>
      </c>
      <c r="P29" s="551">
        <v>0</v>
      </c>
      <c r="Q29" s="551">
        <v>0</v>
      </c>
      <c r="R29" s="551">
        <v>18.399999999999999</v>
      </c>
      <c r="S29" s="306"/>
    </row>
    <row r="30" spans="1:19" ht="20.100000000000001" customHeight="1" x14ac:dyDescent="0.2">
      <c r="A30" s="469" t="s">
        <v>202</v>
      </c>
      <c r="B30" s="470" t="s">
        <v>514</v>
      </c>
      <c r="C30" s="586" t="s">
        <v>132</v>
      </c>
      <c r="D30" s="551">
        <v>0</v>
      </c>
      <c r="E30" s="551">
        <v>0</v>
      </c>
      <c r="F30" s="551">
        <v>0</v>
      </c>
      <c r="G30" s="551">
        <v>0</v>
      </c>
      <c r="H30" s="551">
        <v>0</v>
      </c>
      <c r="I30" s="551">
        <v>0</v>
      </c>
      <c r="J30" s="551">
        <v>0</v>
      </c>
      <c r="K30" s="551">
        <v>0</v>
      </c>
      <c r="L30" s="551">
        <v>0</v>
      </c>
      <c r="M30" s="551">
        <v>0</v>
      </c>
      <c r="N30" s="551">
        <v>0</v>
      </c>
      <c r="O30" s="551">
        <v>0</v>
      </c>
      <c r="P30" s="551">
        <v>0</v>
      </c>
      <c r="Q30" s="551">
        <v>0</v>
      </c>
      <c r="R30" s="551">
        <v>0</v>
      </c>
      <c r="S30" s="306"/>
    </row>
    <row r="31" spans="1:19" ht="20.100000000000001" customHeight="1" x14ac:dyDescent="0.2">
      <c r="A31" s="469" t="s">
        <v>205</v>
      </c>
      <c r="B31" s="470" t="s">
        <v>433</v>
      </c>
      <c r="C31" s="586" t="s">
        <v>127</v>
      </c>
      <c r="D31" s="551">
        <v>14.5</v>
      </c>
      <c r="E31" s="551">
        <v>0</v>
      </c>
      <c r="F31" s="551">
        <v>0</v>
      </c>
      <c r="G31" s="551">
        <v>0</v>
      </c>
      <c r="H31" s="551">
        <v>0</v>
      </c>
      <c r="I31" s="551">
        <v>0</v>
      </c>
      <c r="J31" s="551">
        <v>0</v>
      </c>
      <c r="K31" s="551">
        <v>0</v>
      </c>
      <c r="L31" s="551">
        <v>0</v>
      </c>
      <c r="M31" s="551">
        <v>20</v>
      </c>
      <c r="N31" s="551">
        <v>0</v>
      </c>
      <c r="O31" s="551">
        <v>34</v>
      </c>
      <c r="P31" s="551">
        <v>0</v>
      </c>
      <c r="Q31" s="551">
        <v>7</v>
      </c>
      <c r="R31" s="551">
        <v>75.5</v>
      </c>
      <c r="S31" s="306"/>
    </row>
    <row r="32" spans="1:19" ht="20.100000000000001" customHeight="1" x14ac:dyDescent="0.2">
      <c r="A32" s="469" t="s">
        <v>209</v>
      </c>
      <c r="B32" s="470" t="s">
        <v>434</v>
      </c>
      <c r="C32" s="586" t="s">
        <v>132</v>
      </c>
      <c r="D32" s="551">
        <v>27</v>
      </c>
      <c r="E32" s="551">
        <v>0</v>
      </c>
      <c r="F32" s="551">
        <v>4</v>
      </c>
      <c r="G32" s="551">
        <v>4.5999999999999996</v>
      </c>
      <c r="H32" s="551">
        <v>0</v>
      </c>
      <c r="I32" s="551">
        <v>0</v>
      </c>
      <c r="J32" s="551">
        <v>0</v>
      </c>
      <c r="K32" s="551">
        <v>0</v>
      </c>
      <c r="L32" s="551">
        <v>0</v>
      </c>
      <c r="M32" s="551">
        <v>2</v>
      </c>
      <c r="N32" s="551">
        <v>2</v>
      </c>
      <c r="O32" s="551">
        <v>21.7</v>
      </c>
      <c r="P32" s="551">
        <v>0</v>
      </c>
      <c r="Q32" s="551">
        <v>0</v>
      </c>
      <c r="R32" s="551">
        <v>61.3</v>
      </c>
      <c r="S32" s="306"/>
    </row>
    <row r="33" spans="1:19" ht="20.100000000000001" customHeight="1" x14ac:dyDescent="0.2">
      <c r="A33" s="469" t="s">
        <v>209</v>
      </c>
      <c r="B33" s="470" t="s">
        <v>435</v>
      </c>
      <c r="C33" s="586" t="s">
        <v>132</v>
      </c>
      <c r="D33" s="551">
        <v>8</v>
      </c>
      <c r="E33" s="551">
        <v>0</v>
      </c>
      <c r="F33" s="551">
        <v>0</v>
      </c>
      <c r="G33" s="551">
        <v>0</v>
      </c>
      <c r="H33" s="551">
        <v>0</v>
      </c>
      <c r="I33" s="551">
        <v>0</v>
      </c>
      <c r="J33" s="551">
        <v>0</v>
      </c>
      <c r="K33" s="551">
        <v>0</v>
      </c>
      <c r="L33" s="551">
        <v>0</v>
      </c>
      <c r="M33" s="551">
        <v>12</v>
      </c>
      <c r="N33" s="551">
        <v>0</v>
      </c>
      <c r="O33" s="551">
        <v>34</v>
      </c>
      <c r="P33" s="551">
        <v>0</v>
      </c>
      <c r="Q33" s="551">
        <v>13</v>
      </c>
      <c r="R33" s="551">
        <v>67</v>
      </c>
      <c r="S33" s="306"/>
    </row>
    <row r="34" spans="1:19" ht="20.100000000000001" customHeight="1" x14ac:dyDescent="0.2">
      <c r="A34" s="469" t="s">
        <v>209</v>
      </c>
      <c r="B34" s="470" t="s">
        <v>436</v>
      </c>
      <c r="C34" s="586" t="s">
        <v>132</v>
      </c>
      <c r="D34" s="551">
        <v>17.5</v>
      </c>
      <c r="E34" s="551">
        <v>0</v>
      </c>
      <c r="F34" s="551">
        <v>0</v>
      </c>
      <c r="G34" s="551">
        <v>0</v>
      </c>
      <c r="H34" s="551">
        <v>0</v>
      </c>
      <c r="I34" s="551">
        <v>0</v>
      </c>
      <c r="J34" s="551">
        <v>0</v>
      </c>
      <c r="K34" s="551">
        <v>0</v>
      </c>
      <c r="L34" s="551">
        <v>0</v>
      </c>
      <c r="M34" s="551">
        <v>0</v>
      </c>
      <c r="N34" s="551">
        <v>0.69</v>
      </c>
      <c r="O34" s="551">
        <v>22.9</v>
      </c>
      <c r="P34" s="551">
        <v>0</v>
      </c>
      <c r="Q34" s="551">
        <v>0</v>
      </c>
      <c r="R34" s="551">
        <v>41.09</v>
      </c>
      <c r="S34" s="306"/>
    </row>
    <row r="35" spans="1:19" ht="20.100000000000001" customHeight="1" x14ac:dyDescent="0.2">
      <c r="A35" s="469" t="s">
        <v>217</v>
      </c>
      <c r="B35" s="470" t="s">
        <v>437</v>
      </c>
      <c r="C35" s="586" t="s">
        <v>132</v>
      </c>
      <c r="D35" s="551">
        <v>5</v>
      </c>
      <c r="E35" s="551">
        <v>0</v>
      </c>
      <c r="F35" s="551">
        <v>0</v>
      </c>
      <c r="G35" s="551">
        <v>2</v>
      </c>
      <c r="H35" s="551">
        <v>0</v>
      </c>
      <c r="I35" s="551">
        <v>0</v>
      </c>
      <c r="J35" s="551">
        <v>0</v>
      </c>
      <c r="K35" s="551">
        <v>0</v>
      </c>
      <c r="L35" s="551">
        <v>0</v>
      </c>
      <c r="M35" s="551">
        <v>0</v>
      </c>
      <c r="N35" s="551">
        <v>0</v>
      </c>
      <c r="O35" s="551">
        <v>20</v>
      </c>
      <c r="P35" s="551">
        <v>0</v>
      </c>
      <c r="Q35" s="551">
        <v>0</v>
      </c>
      <c r="R35" s="551">
        <v>27</v>
      </c>
      <c r="S35" s="306"/>
    </row>
    <row r="36" spans="1:19" ht="20.100000000000001" customHeight="1" x14ac:dyDescent="0.2">
      <c r="A36" s="469" t="s">
        <v>217</v>
      </c>
      <c r="B36" s="470" t="s">
        <v>438</v>
      </c>
      <c r="C36" s="586" t="s">
        <v>127</v>
      </c>
      <c r="D36" s="551">
        <v>40.85</v>
      </c>
      <c r="E36" s="551">
        <v>1.6</v>
      </c>
      <c r="F36" s="551">
        <v>8.8000000000000007</v>
      </c>
      <c r="G36" s="551">
        <v>0.08</v>
      </c>
      <c r="H36" s="551">
        <v>2</v>
      </c>
      <c r="I36" s="551">
        <v>0</v>
      </c>
      <c r="J36" s="551">
        <v>0</v>
      </c>
      <c r="K36" s="551">
        <v>0</v>
      </c>
      <c r="L36" s="551">
        <v>0</v>
      </c>
      <c r="M36" s="551">
        <v>0</v>
      </c>
      <c r="N36" s="551">
        <v>0</v>
      </c>
      <c r="O36" s="551">
        <v>34</v>
      </c>
      <c r="P36" s="551">
        <v>0</v>
      </c>
      <c r="Q36" s="551">
        <v>18.2</v>
      </c>
      <c r="R36" s="551">
        <v>105.53</v>
      </c>
      <c r="S36" s="306"/>
    </row>
    <row r="37" spans="1:19" ht="20.100000000000001" customHeight="1" x14ac:dyDescent="0.2">
      <c r="A37" s="469" t="s">
        <v>223</v>
      </c>
      <c r="B37" s="470" t="s">
        <v>439</v>
      </c>
      <c r="C37" s="586" t="s">
        <v>127</v>
      </c>
      <c r="D37" s="551">
        <v>15</v>
      </c>
      <c r="E37" s="551">
        <v>0</v>
      </c>
      <c r="F37" s="551">
        <v>0</v>
      </c>
      <c r="G37" s="551">
        <v>0</v>
      </c>
      <c r="H37" s="551">
        <v>0</v>
      </c>
      <c r="I37" s="551">
        <v>0</v>
      </c>
      <c r="J37" s="551">
        <v>0</v>
      </c>
      <c r="K37" s="551">
        <v>0</v>
      </c>
      <c r="L37" s="551">
        <v>0</v>
      </c>
      <c r="M37" s="551">
        <v>10</v>
      </c>
      <c r="N37" s="551">
        <v>0</v>
      </c>
      <c r="O37" s="551">
        <v>35</v>
      </c>
      <c r="P37" s="551">
        <v>0</v>
      </c>
      <c r="Q37" s="551">
        <v>3</v>
      </c>
      <c r="R37" s="551">
        <v>63</v>
      </c>
      <c r="S37" s="306"/>
    </row>
    <row r="38" spans="1:19" ht="20.100000000000001" customHeight="1" x14ac:dyDescent="0.2">
      <c r="A38" s="469" t="s">
        <v>227</v>
      </c>
      <c r="B38" s="470" t="s">
        <v>440</v>
      </c>
      <c r="C38" s="586" t="s">
        <v>127</v>
      </c>
      <c r="D38" s="551">
        <v>0</v>
      </c>
      <c r="E38" s="551">
        <v>0</v>
      </c>
      <c r="F38" s="551">
        <v>1</v>
      </c>
      <c r="G38" s="551">
        <v>0</v>
      </c>
      <c r="H38" s="551">
        <v>0</v>
      </c>
      <c r="I38" s="551">
        <v>0</v>
      </c>
      <c r="J38" s="551">
        <v>0</v>
      </c>
      <c r="K38" s="551">
        <v>0</v>
      </c>
      <c r="L38" s="551">
        <v>0</v>
      </c>
      <c r="M38" s="551">
        <v>0</v>
      </c>
      <c r="N38" s="551">
        <v>0</v>
      </c>
      <c r="O38" s="551">
        <v>0</v>
      </c>
      <c r="P38" s="551">
        <v>0</v>
      </c>
      <c r="Q38" s="551">
        <v>16</v>
      </c>
      <c r="R38" s="551">
        <v>17</v>
      </c>
      <c r="S38" s="306"/>
    </row>
    <row r="39" spans="1:19" ht="20.100000000000001" customHeight="1" x14ac:dyDescent="0.2">
      <c r="A39" s="469" t="s">
        <v>230</v>
      </c>
      <c r="B39" s="470" t="s">
        <v>441</v>
      </c>
      <c r="C39" s="586" t="s">
        <v>127</v>
      </c>
      <c r="D39" s="551">
        <v>16</v>
      </c>
      <c r="E39" s="551">
        <v>0</v>
      </c>
      <c r="F39" s="551">
        <v>0</v>
      </c>
      <c r="G39" s="551">
        <v>0</v>
      </c>
      <c r="H39" s="551">
        <v>0</v>
      </c>
      <c r="I39" s="551">
        <v>0</v>
      </c>
      <c r="J39" s="551">
        <v>0</v>
      </c>
      <c r="K39" s="551">
        <v>0</v>
      </c>
      <c r="L39" s="551">
        <v>0</v>
      </c>
      <c r="M39" s="551">
        <v>2.33</v>
      </c>
      <c r="N39" s="551">
        <v>0</v>
      </c>
      <c r="O39" s="551">
        <v>3</v>
      </c>
      <c r="P39" s="551">
        <v>0</v>
      </c>
      <c r="Q39" s="551">
        <v>0</v>
      </c>
      <c r="R39" s="551">
        <v>21.33</v>
      </c>
      <c r="S39" s="306"/>
    </row>
    <row r="40" spans="1:19" ht="20.100000000000001" customHeight="1" x14ac:dyDescent="0.2">
      <c r="A40" s="469" t="s">
        <v>230</v>
      </c>
      <c r="B40" s="470" t="s">
        <v>515</v>
      </c>
      <c r="C40" s="586" t="s">
        <v>132</v>
      </c>
      <c r="D40" s="551">
        <v>2</v>
      </c>
      <c r="E40" s="551">
        <v>0</v>
      </c>
      <c r="F40" s="551">
        <v>0</v>
      </c>
      <c r="G40" s="551">
        <v>0</v>
      </c>
      <c r="H40" s="551">
        <v>0</v>
      </c>
      <c r="I40" s="551">
        <v>0</v>
      </c>
      <c r="J40" s="551">
        <v>0</v>
      </c>
      <c r="K40" s="551">
        <v>0</v>
      </c>
      <c r="L40" s="551">
        <v>0</v>
      </c>
      <c r="M40" s="551">
        <v>1</v>
      </c>
      <c r="N40" s="551">
        <v>0</v>
      </c>
      <c r="O40" s="551">
        <v>2</v>
      </c>
      <c r="P40" s="551">
        <v>0</v>
      </c>
      <c r="Q40" s="551">
        <v>6</v>
      </c>
      <c r="R40" s="551">
        <v>11</v>
      </c>
      <c r="S40" s="306"/>
    </row>
    <row r="41" spans="1:19" ht="20.100000000000001" customHeight="1" x14ac:dyDescent="0.2">
      <c r="A41" s="469" t="s">
        <v>237</v>
      </c>
      <c r="B41" s="470" t="s">
        <v>443</v>
      </c>
      <c r="C41" s="586" t="s">
        <v>132</v>
      </c>
      <c r="D41" s="551">
        <v>7</v>
      </c>
      <c r="E41" s="551">
        <v>0</v>
      </c>
      <c r="F41" s="551">
        <v>0</v>
      </c>
      <c r="G41" s="551">
        <v>0</v>
      </c>
      <c r="H41" s="551">
        <v>0</v>
      </c>
      <c r="I41" s="551">
        <v>0</v>
      </c>
      <c r="J41" s="551">
        <v>0</v>
      </c>
      <c r="K41" s="551">
        <v>0</v>
      </c>
      <c r="L41" s="551">
        <v>0</v>
      </c>
      <c r="M41" s="551">
        <v>0</v>
      </c>
      <c r="N41" s="551">
        <v>0</v>
      </c>
      <c r="O41" s="551">
        <v>0</v>
      </c>
      <c r="P41" s="551">
        <v>0</v>
      </c>
      <c r="Q41" s="551">
        <v>0</v>
      </c>
      <c r="R41" s="551">
        <v>7</v>
      </c>
      <c r="S41" s="306"/>
    </row>
    <row r="42" spans="1:19" ht="20.100000000000001" customHeight="1" x14ac:dyDescent="0.2">
      <c r="A42" s="469" t="s">
        <v>237</v>
      </c>
      <c r="B42" s="470" t="s">
        <v>444</v>
      </c>
      <c r="C42" s="586" t="s">
        <v>127</v>
      </c>
      <c r="D42" s="551">
        <v>11</v>
      </c>
      <c r="E42" s="551">
        <v>3.5</v>
      </c>
      <c r="F42" s="551">
        <v>3.6</v>
      </c>
      <c r="G42" s="551">
        <v>1.3</v>
      </c>
      <c r="H42" s="551">
        <v>0</v>
      </c>
      <c r="I42" s="551">
        <v>0</v>
      </c>
      <c r="J42" s="551">
        <v>0</v>
      </c>
      <c r="K42" s="551">
        <v>0</v>
      </c>
      <c r="L42" s="551">
        <v>0</v>
      </c>
      <c r="M42" s="551">
        <v>6.4</v>
      </c>
      <c r="N42" s="551">
        <v>0</v>
      </c>
      <c r="O42" s="551">
        <v>7</v>
      </c>
      <c r="P42" s="551">
        <v>0</v>
      </c>
      <c r="Q42" s="551">
        <v>19</v>
      </c>
      <c r="R42" s="551">
        <v>51.8</v>
      </c>
      <c r="S42" s="306"/>
    </row>
    <row r="43" spans="1:19" ht="20.100000000000001" customHeight="1" x14ac:dyDescent="0.2">
      <c r="A43" s="469" t="s">
        <v>242</v>
      </c>
      <c r="B43" s="470" t="s">
        <v>445</v>
      </c>
      <c r="C43" s="586" t="s">
        <v>127</v>
      </c>
      <c r="D43" s="551">
        <v>0</v>
      </c>
      <c r="E43" s="551">
        <v>8</v>
      </c>
      <c r="F43" s="551">
        <v>12</v>
      </c>
      <c r="G43" s="551">
        <v>0</v>
      </c>
      <c r="H43" s="551">
        <v>0</v>
      </c>
      <c r="I43" s="551">
        <v>0</v>
      </c>
      <c r="J43" s="551">
        <v>0</v>
      </c>
      <c r="K43" s="551">
        <v>0</v>
      </c>
      <c r="L43" s="551">
        <v>0</v>
      </c>
      <c r="M43" s="551">
        <v>4</v>
      </c>
      <c r="N43" s="551">
        <v>3</v>
      </c>
      <c r="O43" s="551">
        <v>6</v>
      </c>
      <c r="P43" s="551">
        <v>0</v>
      </c>
      <c r="Q43" s="551">
        <v>3</v>
      </c>
      <c r="R43" s="551">
        <v>36</v>
      </c>
      <c r="S43" s="306"/>
    </row>
    <row r="44" spans="1:19" ht="20.100000000000001" customHeight="1" x14ac:dyDescent="0.2">
      <c r="A44" s="469" t="s">
        <v>245</v>
      </c>
      <c r="B44" s="470" t="s">
        <v>246</v>
      </c>
      <c r="C44" s="586" t="s">
        <v>127</v>
      </c>
      <c r="D44" s="551">
        <v>3</v>
      </c>
      <c r="E44" s="551">
        <v>18</v>
      </c>
      <c r="F44" s="551">
        <v>0</v>
      </c>
      <c r="G44" s="551">
        <v>0</v>
      </c>
      <c r="H44" s="551">
        <v>0</v>
      </c>
      <c r="I44" s="551">
        <v>0</v>
      </c>
      <c r="J44" s="551">
        <v>0</v>
      </c>
      <c r="K44" s="551">
        <v>0</v>
      </c>
      <c r="L44" s="551">
        <v>0</v>
      </c>
      <c r="M44" s="551">
        <v>21</v>
      </c>
      <c r="N44" s="551">
        <v>0</v>
      </c>
      <c r="O44" s="551">
        <v>39</v>
      </c>
      <c r="P44" s="551">
        <v>0</v>
      </c>
      <c r="Q44" s="551">
        <v>3</v>
      </c>
      <c r="R44" s="551">
        <v>84</v>
      </c>
      <c r="S44" s="306"/>
    </row>
    <row r="45" spans="1:19" ht="20.100000000000001" customHeight="1" x14ac:dyDescent="0.2">
      <c r="A45" s="469" t="s">
        <v>249</v>
      </c>
      <c r="B45" s="470" t="s">
        <v>446</v>
      </c>
      <c r="C45" s="586" t="s">
        <v>132</v>
      </c>
      <c r="D45" s="551">
        <v>0</v>
      </c>
      <c r="E45" s="551">
        <v>0</v>
      </c>
      <c r="F45" s="551">
        <v>0</v>
      </c>
      <c r="G45" s="551">
        <v>0</v>
      </c>
      <c r="H45" s="551">
        <v>0</v>
      </c>
      <c r="I45" s="551">
        <v>0</v>
      </c>
      <c r="J45" s="551">
        <v>0</v>
      </c>
      <c r="K45" s="551">
        <v>0</v>
      </c>
      <c r="L45" s="551">
        <v>0</v>
      </c>
      <c r="M45" s="551">
        <v>0</v>
      </c>
      <c r="N45" s="551">
        <v>0</v>
      </c>
      <c r="O45" s="551">
        <v>0</v>
      </c>
      <c r="P45" s="551">
        <v>0</v>
      </c>
      <c r="Q45" s="551">
        <v>44</v>
      </c>
      <c r="R45" s="551">
        <v>44</v>
      </c>
      <c r="S45" s="306"/>
    </row>
    <row r="46" spans="1:19" ht="20.100000000000001" customHeight="1" x14ac:dyDescent="0.2">
      <c r="A46" s="469" t="s">
        <v>249</v>
      </c>
      <c r="B46" s="470" t="s">
        <v>447</v>
      </c>
      <c r="C46" s="586" t="s">
        <v>132</v>
      </c>
      <c r="D46" s="551">
        <v>13</v>
      </c>
      <c r="E46" s="551">
        <v>0</v>
      </c>
      <c r="F46" s="551">
        <v>0</v>
      </c>
      <c r="G46" s="551">
        <v>0</v>
      </c>
      <c r="H46" s="551">
        <v>0</v>
      </c>
      <c r="I46" s="551">
        <v>0</v>
      </c>
      <c r="J46" s="551">
        <v>0</v>
      </c>
      <c r="K46" s="551">
        <v>0</v>
      </c>
      <c r="L46" s="551">
        <v>0</v>
      </c>
      <c r="M46" s="551">
        <v>18</v>
      </c>
      <c r="N46" s="551">
        <v>0</v>
      </c>
      <c r="O46" s="551">
        <v>73</v>
      </c>
      <c r="P46" s="551">
        <v>3</v>
      </c>
      <c r="Q46" s="551">
        <v>69</v>
      </c>
      <c r="R46" s="551">
        <v>176</v>
      </c>
      <c r="S46" s="306"/>
    </row>
    <row r="47" spans="1:19" ht="20.100000000000001" customHeight="1" x14ac:dyDescent="0.2">
      <c r="A47" s="469" t="s">
        <v>249</v>
      </c>
      <c r="B47" s="470" t="s">
        <v>448</v>
      </c>
      <c r="C47" s="586" t="s">
        <v>127</v>
      </c>
      <c r="D47" s="551">
        <v>1.6</v>
      </c>
      <c r="E47" s="551">
        <v>0</v>
      </c>
      <c r="F47" s="551">
        <v>0</v>
      </c>
      <c r="G47" s="551">
        <v>0</v>
      </c>
      <c r="H47" s="551">
        <v>0</v>
      </c>
      <c r="I47" s="551">
        <v>0</v>
      </c>
      <c r="J47" s="551">
        <v>0</v>
      </c>
      <c r="K47" s="551">
        <v>0</v>
      </c>
      <c r="L47" s="551">
        <v>0</v>
      </c>
      <c r="M47" s="551">
        <v>0</v>
      </c>
      <c r="N47" s="551">
        <v>0</v>
      </c>
      <c r="O47" s="551">
        <v>17</v>
      </c>
      <c r="P47" s="551">
        <v>0</v>
      </c>
      <c r="Q47" s="551">
        <v>0</v>
      </c>
      <c r="R47" s="551">
        <v>18.600000000000001</v>
      </c>
      <c r="S47" s="306"/>
    </row>
    <row r="48" spans="1:19" ht="20.100000000000001" customHeight="1" x14ac:dyDescent="0.2">
      <c r="A48" s="469" t="s">
        <v>249</v>
      </c>
      <c r="B48" s="470" t="s">
        <v>516</v>
      </c>
      <c r="C48" s="586" t="s">
        <v>132</v>
      </c>
      <c r="D48" s="551">
        <v>9</v>
      </c>
      <c r="E48" s="551">
        <v>2</v>
      </c>
      <c r="F48" s="551">
        <v>0</v>
      </c>
      <c r="G48" s="551">
        <v>8</v>
      </c>
      <c r="H48" s="551">
        <v>0</v>
      </c>
      <c r="I48" s="551">
        <v>0</v>
      </c>
      <c r="J48" s="551">
        <v>0</v>
      </c>
      <c r="K48" s="551">
        <v>0</v>
      </c>
      <c r="L48" s="551">
        <v>0</v>
      </c>
      <c r="M48" s="551">
        <v>4</v>
      </c>
      <c r="N48" s="551">
        <v>0</v>
      </c>
      <c r="O48" s="551">
        <v>6</v>
      </c>
      <c r="P48" s="551">
        <v>0</v>
      </c>
      <c r="Q48" s="551">
        <v>0</v>
      </c>
      <c r="R48" s="551">
        <v>29</v>
      </c>
      <c r="S48" s="306"/>
    </row>
    <row r="49" spans="1:19" ht="20.100000000000001" customHeight="1" x14ac:dyDescent="0.2">
      <c r="A49" s="469" t="s">
        <v>249</v>
      </c>
      <c r="B49" s="470" t="s">
        <v>450</v>
      </c>
      <c r="C49" s="586" t="s">
        <v>127</v>
      </c>
      <c r="D49" s="551">
        <v>9.34</v>
      </c>
      <c r="E49" s="551">
        <v>0</v>
      </c>
      <c r="F49" s="551">
        <v>0</v>
      </c>
      <c r="G49" s="551">
        <v>0</v>
      </c>
      <c r="H49" s="551">
        <v>0</v>
      </c>
      <c r="I49" s="551">
        <v>0</v>
      </c>
      <c r="J49" s="551">
        <v>0</v>
      </c>
      <c r="K49" s="551">
        <v>0</v>
      </c>
      <c r="L49" s="551">
        <v>0</v>
      </c>
      <c r="M49" s="551">
        <v>6.3</v>
      </c>
      <c r="N49" s="551">
        <v>1</v>
      </c>
      <c r="O49" s="551">
        <v>18.399999999999999</v>
      </c>
      <c r="P49" s="551">
        <v>0</v>
      </c>
      <c r="Q49" s="551">
        <v>0</v>
      </c>
      <c r="R49" s="551">
        <v>35.04</v>
      </c>
      <c r="S49" s="306"/>
    </row>
    <row r="50" spans="1:19" ht="20.100000000000001" customHeight="1" x14ac:dyDescent="0.2">
      <c r="A50" s="469" t="s">
        <v>263</v>
      </c>
      <c r="B50" s="470" t="s">
        <v>451</v>
      </c>
      <c r="C50" s="586" t="s">
        <v>127</v>
      </c>
      <c r="D50" s="551">
        <v>22</v>
      </c>
      <c r="E50" s="551">
        <v>0</v>
      </c>
      <c r="F50" s="551">
        <v>0</v>
      </c>
      <c r="G50" s="551">
        <v>0</v>
      </c>
      <c r="H50" s="551">
        <v>0</v>
      </c>
      <c r="I50" s="551">
        <v>0</v>
      </c>
      <c r="J50" s="551">
        <v>0</v>
      </c>
      <c r="K50" s="551">
        <v>0</v>
      </c>
      <c r="L50" s="551">
        <v>0</v>
      </c>
      <c r="M50" s="551">
        <v>13</v>
      </c>
      <c r="N50" s="551">
        <v>0</v>
      </c>
      <c r="O50" s="551">
        <v>31</v>
      </c>
      <c r="P50" s="551">
        <v>0</v>
      </c>
      <c r="Q50" s="551">
        <v>5</v>
      </c>
      <c r="R50" s="551">
        <v>71</v>
      </c>
      <c r="S50" s="306"/>
    </row>
    <row r="51" spans="1:19" ht="20.100000000000001" customHeight="1" x14ac:dyDescent="0.2">
      <c r="A51" s="469" t="s">
        <v>263</v>
      </c>
      <c r="B51" s="470" t="s">
        <v>452</v>
      </c>
      <c r="C51" s="586" t="s">
        <v>127</v>
      </c>
      <c r="D51" s="551">
        <v>16.5</v>
      </c>
      <c r="E51" s="551">
        <v>10</v>
      </c>
      <c r="F51" s="551">
        <v>0</v>
      </c>
      <c r="G51" s="551">
        <v>0</v>
      </c>
      <c r="H51" s="551">
        <v>0</v>
      </c>
      <c r="I51" s="551">
        <v>0</v>
      </c>
      <c r="J51" s="551">
        <v>0</v>
      </c>
      <c r="K51" s="551">
        <v>0</v>
      </c>
      <c r="L51" s="551">
        <v>0</v>
      </c>
      <c r="M51" s="551">
        <v>6</v>
      </c>
      <c r="N51" s="551">
        <v>0</v>
      </c>
      <c r="O51" s="551">
        <v>13.5</v>
      </c>
      <c r="P51" s="551">
        <v>0</v>
      </c>
      <c r="Q51" s="551">
        <v>4.75</v>
      </c>
      <c r="R51" s="551">
        <v>50.75</v>
      </c>
      <c r="S51" s="306"/>
    </row>
    <row r="52" spans="1:19" ht="20.100000000000001" customHeight="1" x14ac:dyDescent="0.2">
      <c r="A52" s="469" t="s">
        <v>267</v>
      </c>
      <c r="B52" s="470" t="s">
        <v>453</v>
      </c>
      <c r="C52" s="586" t="s">
        <v>127</v>
      </c>
      <c r="D52" s="551">
        <v>23.1</v>
      </c>
      <c r="E52" s="551">
        <v>8</v>
      </c>
      <c r="F52" s="551">
        <v>0</v>
      </c>
      <c r="G52" s="551">
        <v>0</v>
      </c>
      <c r="H52" s="551">
        <v>0</v>
      </c>
      <c r="I52" s="551">
        <v>0</v>
      </c>
      <c r="J52" s="551">
        <v>25</v>
      </c>
      <c r="K52" s="551">
        <v>0</v>
      </c>
      <c r="L52" s="551">
        <v>0</v>
      </c>
      <c r="M52" s="551">
        <v>7</v>
      </c>
      <c r="N52" s="551">
        <v>0</v>
      </c>
      <c r="O52" s="551">
        <v>29</v>
      </c>
      <c r="P52" s="551">
        <v>0</v>
      </c>
      <c r="Q52" s="551">
        <v>5.8</v>
      </c>
      <c r="R52" s="551">
        <v>97.9</v>
      </c>
      <c r="S52" s="306"/>
    </row>
    <row r="53" spans="1:19" ht="20.100000000000001" customHeight="1" x14ac:dyDescent="0.2">
      <c r="A53" s="469" t="s">
        <v>267</v>
      </c>
      <c r="B53" s="470" t="s">
        <v>454</v>
      </c>
      <c r="C53" s="586" t="s">
        <v>132</v>
      </c>
      <c r="D53" s="551">
        <v>5</v>
      </c>
      <c r="E53" s="551">
        <v>0</v>
      </c>
      <c r="F53" s="551">
        <v>0</v>
      </c>
      <c r="G53" s="551">
        <v>0</v>
      </c>
      <c r="H53" s="551">
        <v>0</v>
      </c>
      <c r="I53" s="551">
        <v>0</v>
      </c>
      <c r="J53" s="551">
        <v>0</v>
      </c>
      <c r="K53" s="551">
        <v>0</v>
      </c>
      <c r="L53" s="551">
        <v>0</v>
      </c>
      <c r="M53" s="551">
        <v>1</v>
      </c>
      <c r="N53" s="551">
        <v>0</v>
      </c>
      <c r="O53" s="551">
        <v>7</v>
      </c>
      <c r="P53" s="551">
        <v>0</v>
      </c>
      <c r="Q53" s="551">
        <v>1</v>
      </c>
      <c r="R53" s="551">
        <v>14</v>
      </c>
      <c r="S53" s="306"/>
    </row>
    <row r="54" spans="1:19" ht="20.100000000000001" customHeight="1" x14ac:dyDescent="0.2">
      <c r="A54" s="469" t="s">
        <v>272</v>
      </c>
      <c r="B54" s="470" t="s">
        <v>455</v>
      </c>
      <c r="C54" s="586" t="s">
        <v>127</v>
      </c>
      <c r="D54" s="551">
        <v>2</v>
      </c>
      <c r="E54" s="551">
        <v>10</v>
      </c>
      <c r="F54" s="551">
        <v>0</v>
      </c>
      <c r="G54" s="551">
        <v>1</v>
      </c>
      <c r="H54" s="551">
        <v>0</v>
      </c>
      <c r="I54" s="551">
        <v>2</v>
      </c>
      <c r="J54" s="551">
        <v>0</v>
      </c>
      <c r="K54" s="551">
        <v>0</v>
      </c>
      <c r="L54" s="551">
        <v>0</v>
      </c>
      <c r="M54" s="551">
        <v>0</v>
      </c>
      <c r="N54" s="551">
        <v>0</v>
      </c>
      <c r="O54" s="551">
        <v>2</v>
      </c>
      <c r="P54" s="551">
        <v>0</v>
      </c>
      <c r="Q54" s="551">
        <v>4</v>
      </c>
      <c r="R54" s="551">
        <v>21</v>
      </c>
      <c r="S54" s="306"/>
    </row>
    <row r="55" spans="1:19" ht="20.100000000000001" customHeight="1" x14ac:dyDescent="0.2">
      <c r="A55" s="469" t="s">
        <v>276</v>
      </c>
      <c r="B55" s="470" t="s">
        <v>456</v>
      </c>
      <c r="C55" s="586" t="s">
        <v>127</v>
      </c>
      <c r="D55" s="551">
        <v>11.7</v>
      </c>
      <c r="E55" s="551">
        <v>0</v>
      </c>
      <c r="F55" s="551">
        <v>0</v>
      </c>
      <c r="G55" s="551">
        <v>0</v>
      </c>
      <c r="H55" s="551">
        <v>0</v>
      </c>
      <c r="I55" s="551">
        <v>0</v>
      </c>
      <c r="J55" s="551">
        <v>0</v>
      </c>
      <c r="K55" s="551">
        <v>0</v>
      </c>
      <c r="L55" s="551">
        <v>0</v>
      </c>
      <c r="M55" s="551">
        <v>0</v>
      </c>
      <c r="N55" s="551">
        <v>0</v>
      </c>
      <c r="O55" s="551">
        <v>9</v>
      </c>
      <c r="P55" s="551">
        <v>0</v>
      </c>
      <c r="Q55" s="551">
        <v>0</v>
      </c>
      <c r="R55" s="551">
        <v>20.7</v>
      </c>
      <c r="S55" s="306"/>
    </row>
    <row r="56" spans="1:19" ht="20.100000000000001" customHeight="1" x14ac:dyDescent="0.2">
      <c r="A56" s="469" t="s">
        <v>279</v>
      </c>
      <c r="B56" s="470" t="s">
        <v>457</v>
      </c>
      <c r="C56" s="586" t="s">
        <v>283</v>
      </c>
      <c r="D56" s="551">
        <v>1</v>
      </c>
      <c r="E56" s="551">
        <v>4.5</v>
      </c>
      <c r="F56" s="551">
        <v>3</v>
      </c>
      <c r="G56" s="551">
        <v>0</v>
      </c>
      <c r="H56" s="551">
        <v>2</v>
      </c>
      <c r="I56" s="551">
        <v>0</v>
      </c>
      <c r="J56" s="551">
        <v>0</v>
      </c>
      <c r="K56" s="551">
        <v>0</v>
      </c>
      <c r="L56" s="551">
        <v>0</v>
      </c>
      <c r="M56" s="551">
        <v>0</v>
      </c>
      <c r="N56" s="551">
        <v>0</v>
      </c>
      <c r="O56" s="551">
        <v>14</v>
      </c>
      <c r="P56" s="551">
        <v>0</v>
      </c>
      <c r="Q56" s="551">
        <v>2.5</v>
      </c>
      <c r="R56" s="551">
        <v>27</v>
      </c>
      <c r="S56" s="306"/>
    </row>
    <row r="57" spans="1:19" ht="20.100000000000001" customHeight="1" x14ac:dyDescent="0.2">
      <c r="A57" s="469" t="s">
        <v>279</v>
      </c>
      <c r="B57" s="470" t="s">
        <v>458</v>
      </c>
      <c r="C57" s="586" t="s">
        <v>132</v>
      </c>
      <c r="D57" s="551">
        <v>57</v>
      </c>
      <c r="E57" s="551">
        <v>22</v>
      </c>
      <c r="F57" s="551">
        <v>23</v>
      </c>
      <c r="G57" s="551">
        <v>11</v>
      </c>
      <c r="H57" s="551">
        <v>0</v>
      </c>
      <c r="I57" s="551">
        <v>5</v>
      </c>
      <c r="J57" s="551">
        <v>0</v>
      </c>
      <c r="K57" s="551">
        <v>1</v>
      </c>
      <c r="L57" s="551">
        <v>35</v>
      </c>
      <c r="M57" s="551">
        <v>23</v>
      </c>
      <c r="N57" s="551">
        <v>9</v>
      </c>
      <c r="O57" s="551">
        <v>58</v>
      </c>
      <c r="P57" s="551">
        <v>0</v>
      </c>
      <c r="Q57" s="551">
        <v>0</v>
      </c>
      <c r="R57" s="551">
        <v>244</v>
      </c>
      <c r="S57" s="306"/>
    </row>
    <row r="58" spans="1:19" ht="20.100000000000001" customHeight="1" x14ac:dyDescent="0.2">
      <c r="A58" s="469" t="s">
        <v>279</v>
      </c>
      <c r="B58" s="470" t="s">
        <v>459</v>
      </c>
      <c r="C58" s="586" t="s">
        <v>283</v>
      </c>
      <c r="D58" s="551">
        <v>13</v>
      </c>
      <c r="E58" s="551">
        <v>0</v>
      </c>
      <c r="F58" s="551">
        <v>0</v>
      </c>
      <c r="G58" s="551">
        <v>0</v>
      </c>
      <c r="H58" s="551">
        <v>0</v>
      </c>
      <c r="I58" s="551">
        <v>0</v>
      </c>
      <c r="J58" s="551">
        <v>0</v>
      </c>
      <c r="K58" s="551">
        <v>0</v>
      </c>
      <c r="L58" s="551">
        <v>0</v>
      </c>
      <c r="M58" s="551">
        <v>6</v>
      </c>
      <c r="N58" s="551">
        <v>0</v>
      </c>
      <c r="O58" s="551">
        <v>6</v>
      </c>
      <c r="P58" s="551">
        <v>0</v>
      </c>
      <c r="Q58" s="551">
        <v>4</v>
      </c>
      <c r="R58" s="551">
        <v>29</v>
      </c>
      <c r="S58" s="306"/>
    </row>
    <row r="59" spans="1:19" ht="20.100000000000001" customHeight="1" x14ac:dyDescent="0.2">
      <c r="A59" s="469" t="s">
        <v>288</v>
      </c>
      <c r="B59" s="470" t="s">
        <v>460</v>
      </c>
      <c r="C59" s="586" t="s">
        <v>127</v>
      </c>
      <c r="D59" s="551">
        <v>0</v>
      </c>
      <c r="E59" s="551">
        <v>0</v>
      </c>
      <c r="F59" s="551">
        <v>0</v>
      </c>
      <c r="G59" s="551">
        <v>0</v>
      </c>
      <c r="H59" s="551">
        <v>0</v>
      </c>
      <c r="I59" s="551">
        <v>0</v>
      </c>
      <c r="J59" s="551">
        <v>0</v>
      </c>
      <c r="K59" s="551">
        <v>0</v>
      </c>
      <c r="L59" s="551">
        <v>0</v>
      </c>
      <c r="M59" s="551">
        <v>0</v>
      </c>
      <c r="N59" s="551">
        <v>0</v>
      </c>
      <c r="O59" s="551">
        <v>0</v>
      </c>
      <c r="P59" s="551">
        <v>0</v>
      </c>
      <c r="Q59" s="551">
        <v>0</v>
      </c>
      <c r="R59" s="551">
        <v>0</v>
      </c>
      <c r="S59" s="306"/>
    </row>
    <row r="60" spans="1:19" ht="20.100000000000001" customHeight="1" x14ac:dyDescent="0.2">
      <c r="A60" s="469" t="s">
        <v>291</v>
      </c>
      <c r="B60" s="470" t="s">
        <v>517</v>
      </c>
      <c r="C60" s="586" t="s">
        <v>132</v>
      </c>
      <c r="D60" s="551">
        <v>1</v>
      </c>
      <c r="E60" s="551">
        <v>2</v>
      </c>
      <c r="F60" s="551">
        <v>0</v>
      </c>
      <c r="G60" s="551">
        <v>0</v>
      </c>
      <c r="H60" s="551">
        <v>0</v>
      </c>
      <c r="I60" s="551">
        <v>0</v>
      </c>
      <c r="J60" s="551">
        <v>0</v>
      </c>
      <c r="K60" s="551">
        <v>0</v>
      </c>
      <c r="L60" s="551">
        <v>0</v>
      </c>
      <c r="M60" s="551">
        <v>1</v>
      </c>
      <c r="N60" s="551">
        <v>0</v>
      </c>
      <c r="O60" s="551">
        <v>0</v>
      </c>
      <c r="P60" s="551">
        <v>0</v>
      </c>
      <c r="Q60" s="551">
        <v>0</v>
      </c>
      <c r="R60" s="551">
        <v>4</v>
      </c>
      <c r="S60" s="306"/>
    </row>
    <row r="61" spans="1:19" ht="20.100000000000001" customHeight="1" x14ac:dyDescent="0.2">
      <c r="A61" s="469" t="s">
        <v>291</v>
      </c>
      <c r="B61" s="470" t="s">
        <v>462</v>
      </c>
      <c r="C61" s="586" t="s">
        <v>132</v>
      </c>
      <c r="D61" s="551">
        <v>0</v>
      </c>
      <c r="E61" s="551">
        <v>0</v>
      </c>
      <c r="F61" s="551">
        <v>0</v>
      </c>
      <c r="G61" s="551">
        <v>0</v>
      </c>
      <c r="H61" s="551">
        <v>0</v>
      </c>
      <c r="I61" s="551">
        <v>0</v>
      </c>
      <c r="J61" s="551">
        <v>0</v>
      </c>
      <c r="K61" s="551">
        <v>0</v>
      </c>
      <c r="L61" s="551">
        <v>0</v>
      </c>
      <c r="M61" s="551">
        <v>0</v>
      </c>
      <c r="N61" s="551">
        <v>0</v>
      </c>
      <c r="O61" s="551">
        <v>0</v>
      </c>
      <c r="P61" s="551">
        <v>0</v>
      </c>
      <c r="Q61" s="551">
        <v>0</v>
      </c>
      <c r="R61" s="551">
        <v>0</v>
      </c>
      <c r="S61" s="306"/>
    </row>
    <row r="62" spans="1:19" ht="20.100000000000001" customHeight="1" x14ac:dyDescent="0.2">
      <c r="A62" s="469" t="s">
        <v>291</v>
      </c>
      <c r="B62" s="470" t="s">
        <v>464</v>
      </c>
      <c r="C62" s="586" t="s">
        <v>127</v>
      </c>
      <c r="D62" s="551">
        <v>0</v>
      </c>
      <c r="E62" s="551">
        <v>0</v>
      </c>
      <c r="F62" s="551">
        <v>0</v>
      </c>
      <c r="G62" s="551">
        <v>1</v>
      </c>
      <c r="H62" s="551">
        <v>0</v>
      </c>
      <c r="I62" s="551">
        <v>0</v>
      </c>
      <c r="J62" s="551">
        <v>0</v>
      </c>
      <c r="K62" s="551">
        <v>0</v>
      </c>
      <c r="L62" s="551">
        <v>0</v>
      </c>
      <c r="M62" s="551">
        <v>0</v>
      </c>
      <c r="N62" s="551">
        <v>0</v>
      </c>
      <c r="O62" s="551">
        <v>0</v>
      </c>
      <c r="P62" s="551">
        <v>0</v>
      </c>
      <c r="Q62" s="551">
        <v>0</v>
      </c>
      <c r="R62" s="551">
        <v>1</v>
      </c>
      <c r="S62" s="306"/>
    </row>
    <row r="63" spans="1:19" ht="20.100000000000001" customHeight="1" x14ac:dyDescent="0.2">
      <c r="A63" s="469" t="s">
        <v>300</v>
      </c>
      <c r="B63" s="470" t="s">
        <v>465</v>
      </c>
      <c r="C63" s="586" t="s">
        <v>127</v>
      </c>
      <c r="D63" s="551">
        <v>14</v>
      </c>
      <c r="E63" s="551">
        <v>2</v>
      </c>
      <c r="F63" s="551">
        <v>0</v>
      </c>
      <c r="G63" s="551">
        <v>0</v>
      </c>
      <c r="H63" s="551">
        <v>0</v>
      </c>
      <c r="I63" s="551">
        <v>0</v>
      </c>
      <c r="J63" s="551">
        <v>0</v>
      </c>
      <c r="K63" s="551">
        <v>0</v>
      </c>
      <c r="L63" s="551">
        <v>0</v>
      </c>
      <c r="M63" s="551">
        <v>9</v>
      </c>
      <c r="N63" s="551">
        <v>0</v>
      </c>
      <c r="O63" s="551">
        <v>20</v>
      </c>
      <c r="P63" s="551">
        <v>0</v>
      </c>
      <c r="Q63" s="551">
        <v>0</v>
      </c>
      <c r="R63" s="551">
        <v>45</v>
      </c>
      <c r="S63" s="306"/>
    </row>
    <row r="64" spans="1:19" ht="20.100000000000001" customHeight="1" x14ac:dyDescent="0.2">
      <c r="A64" s="469" t="s">
        <v>300</v>
      </c>
      <c r="B64" s="470" t="s">
        <v>519</v>
      </c>
      <c r="C64" s="586" t="s">
        <v>127</v>
      </c>
      <c r="D64" s="551">
        <v>7</v>
      </c>
      <c r="E64" s="551">
        <v>0</v>
      </c>
      <c r="F64" s="551">
        <v>0</v>
      </c>
      <c r="G64" s="551">
        <v>0</v>
      </c>
      <c r="H64" s="551">
        <v>0</v>
      </c>
      <c r="I64" s="551">
        <v>0</v>
      </c>
      <c r="J64" s="551">
        <v>0</v>
      </c>
      <c r="K64" s="551">
        <v>0</v>
      </c>
      <c r="L64" s="551">
        <v>0</v>
      </c>
      <c r="M64" s="551">
        <v>2</v>
      </c>
      <c r="N64" s="551">
        <v>0</v>
      </c>
      <c r="O64" s="551">
        <v>1</v>
      </c>
      <c r="P64" s="551">
        <v>0</v>
      </c>
      <c r="Q64" s="551">
        <v>0</v>
      </c>
      <c r="R64" s="551">
        <v>10</v>
      </c>
      <c r="S64" s="306"/>
    </row>
    <row r="65" spans="1:19" ht="20.100000000000001" customHeight="1" x14ac:dyDescent="0.2">
      <c r="A65" s="469" t="s">
        <v>300</v>
      </c>
      <c r="B65" s="470" t="s">
        <v>467</v>
      </c>
      <c r="C65" s="586" t="s">
        <v>127</v>
      </c>
      <c r="D65" s="551">
        <v>21</v>
      </c>
      <c r="E65" s="551">
        <v>0</v>
      </c>
      <c r="F65" s="551">
        <v>0</v>
      </c>
      <c r="G65" s="551">
        <v>0</v>
      </c>
      <c r="H65" s="551">
        <v>0</v>
      </c>
      <c r="I65" s="551">
        <v>0</v>
      </c>
      <c r="J65" s="551">
        <v>1</v>
      </c>
      <c r="K65" s="551">
        <v>0</v>
      </c>
      <c r="L65" s="551">
        <v>0</v>
      </c>
      <c r="M65" s="551">
        <v>3</v>
      </c>
      <c r="N65" s="551">
        <v>0</v>
      </c>
      <c r="O65" s="551">
        <v>7</v>
      </c>
      <c r="P65" s="551">
        <v>0</v>
      </c>
      <c r="Q65" s="551">
        <v>0</v>
      </c>
      <c r="R65" s="551">
        <v>32</v>
      </c>
      <c r="S65" s="306"/>
    </row>
    <row r="66" spans="1:19" ht="20.100000000000001" customHeight="1" x14ac:dyDescent="0.2">
      <c r="A66" s="469" t="s">
        <v>300</v>
      </c>
      <c r="B66" s="470" t="s">
        <v>468</v>
      </c>
      <c r="C66" s="586" t="s">
        <v>127</v>
      </c>
      <c r="D66" s="551">
        <v>17</v>
      </c>
      <c r="E66" s="551">
        <v>0</v>
      </c>
      <c r="F66" s="551">
        <v>0</v>
      </c>
      <c r="G66" s="551">
        <v>0</v>
      </c>
      <c r="H66" s="551">
        <v>0</v>
      </c>
      <c r="I66" s="551">
        <v>0</v>
      </c>
      <c r="J66" s="551">
        <v>0</v>
      </c>
      <c r="K66" s="551">
        <v>0</v>
      </c>
      <c r="L66" s="551">
        <v>0</v>
      </c>
      <c r="M66" s="551">
        <v>0</v>
      </c>
      <c r="N66" s="551">
        <v>0</v>
      </c>
      <c r="O66" s="551">
        <v>13.88</v>
      </c>
      <c r="P66" s="551">
        <v>0</v>
      </c>
      <c r="Q66" s="551">
        <v>4</v>
      </c>
      <c r="R66" s="551">
        <v>34.880000000000003</v>
      </c>
      <c r="S66" s="306"/>
    </row>
    <row r="67" spans="1:19" ht="20.100000000000001" customHeight="1" x14ac:dyDescent="0.2">
      <c r="A67" s="469" t="s">
        <v>309</v>
      </c>
      <c r="B67" s="470" t="s">
        <v>469</v>
      </c>
      <c r="C67" s="586" t="s">
        <v>132</v>
      </c>
      <c r="D67" s="551">
        <v>3</v>
      </c>
      <c r="E67" s="551">
        <v>0</v>
      </c>
      <c r="F67" s="551">
        <v>0</v>
      </c>
      <c r="G67" s="551">
        <v>0</v>
      </c>
      <c r="H67" s="551">
        <v>0</v>
      </c>
      <c r="I67" s="551">
        <v>0</v>
      </c>
      <c r="J67" s="551">
        <v>0</v>
      </c>
      <c r="K67" s="551">
        <v>0</v>
      </c>
      <c r="L67" s="551">
        <v>0</v>
      </c>
      <c r="M67" s="551">
        <v>0</v>
      </c>
      <c r="N67" s="551">
        <v>0</v>
      </c>
      <c r="O67" s="551">
        <v>0</v>
      </c>
      <c r="P67" s="551">
        <v>0</v>
      </c>
      <c r="Q67" s="551">
        <v>3</v>
      </c>
      <c r="R67" s="551">
        <v>6</v>
      </c>
      <c r="S67" s="306"/>
    </row>
    <row r="68" spans="1:19" ht="20.100000000000001" customHeight="1" x14ac:dyDescent="0.2">
      <c r="A68" s="469" t="s">
        <v>309</v>
      </c>
      <c r="B68" s="470" t="s">
        <v>520</v>
      </c>
      <c r="C68" s="586" t="s">
        <v>127</v>
      </c>
      <c r="D68" s="551">
        <v>0</v>
      </c>
      <c r="E68" s="551">
        <v>0</v>
      </c>
      <c r="F68" s="551">
        <v>0</v>
      </c>
      <c r="G68" s="551">
        <v>0</v>
      </c>
      <c r="H68" s="551">
        <v>0</v>
      </c>
      <c r="I68" s="551">
        <v>0</v>
      </c>
      <c r="J68" s="551">
        <v>0</v>
      </c>
      <c r="K68" s="551">
        <v>0</v>
      </c>
      <c r="L68" s="551">
        <v>0</v>
      </c>
      <c r="M68" s="551">
        <v>0</v>
      </c>
      <c r="N68" s="551">
        <v>0</v>
      </c>
      <c r="O68" s="551">
        <v>0</v>
      </c>
      <c r="P68" s="551">
        <v>0</v>
      </c>
      <c r="Q68" s="551">
        <v>0</v>
      </c>
      <c r="R68" s="551">
        <v>0</v>
      </c>
      <c r="S68" s="306"/>
    </row>
    <row r="69" spans="1:19" ht="20.100000000000001" customHeight="1" x14ac:dyDescent="0.2">
      <c r="A69" s="469" t="s">
        <v>314</v>
      </c>
      <c r="B69" s="470" t="s">
        <v>493</v>
      </c>
      <c r="C69" s="586" t="s">
        <v>127</v>
      </c>
      <c r="D69" s="551">
        <v>27</v>
      </c>
      <c r="E69" s="551">
        <v>0</v>
      </c>
      <c r="F69" s="551">
        <v>0</v>
      </c>
      <c r="G69" s="551">
        <v>0</v>
      </c>
      <c r="H69" s="551">
        <v>0</v>
      </c>
      <c r="I69" s="551">
        <v>0</v>
      </c>
      <c r="J69" s="551">
        <v>0</v>
      </c>
      <c r="K69" s="551">
        <v>0</v>
      </c>
      <c r="L69" s="551">
        <v>0</v>
      </c>
      <c r="M69" s="551">
        <v>7</v>
      </c>
      <c r="N69" s="551">
        <v>0</v>
      </c>
      <c r="O69" s="551">
        <v>16</v>
      </c>
      <c r="P69" s="551">
        <v>0</v>
      </c>
      <c r="Q69" s="551">
        <v>3</v>
      </c>
      <c r="R69" s="551">
        <v>53</v>
      </c>
      <c r="S69" s="306"/>
    </row>
    <row r="70" spans="1:19" ht="20.100000000000001" customHeight="1" x14ac:dyDescent="0.2">
      <c r="A70" s="469" t="s">
        <v>317</v>
      </c>
      <c r="B70" s="470" t="s">
        <v>472</v>
      </c>
      <c r="C70" s="586" t="s">
        <v>127</v>
      </c>
      <c r="D70" s="551">
        <v>0</v>
      </c>
      <c r="E70" s="551">
        <v>0</v>
      </c>
      <c r="F70" s="551">
        <v>0</v>
      </c>
      <c r="G70" s="551">
        <v>0</v>
      </c>
      <c r="H70" s="551">
        <v>0</v>
      </c>
      <c r="I70" s="551">
        <v>0</v>
      </c>
      <c r="J70" s="551">
        <v>0</v>
      </c>
      <c r="K70" s="551">
        <v>0</v>
      </c>
      <c r="L70" s="551">
        <v>0</v>
      </c>
      <c r="M70" s="551">
        <v>0</v>
      </c>
      <c r="N70" s="551">
        <v>0</v>
      </c>
      <c r="O70" s="551">
        <v>12.05</v>
      </c>
      <c r="P70" s="551">
        <v>0</v>
      </c>
      <c r="Q70" s="551">
        <v>0</v>
      </c>
      <c r="R70" s="551">
        <v>12.05</v>
      </c>
      <c r="S70" s="306"/>
    </row>
    <row r="71" spans="1:19" ht="20.100000000000001" customHeight="1" x14ac:dyDescent="0.2">
      <c r="A71" s="469" t="s">
        <v>320</v>
      </c>
      <c r="B71" s="470" t="s">
        <v>473</v>
      </c>
      <c r="C71" s="586" t="s">
        <v>127</v>
      </c>
      <c r="D71" s="551">
        <v>5</v>
      </c>
      <c r="E71" s="551">
        <v>0</v>
      </c>
      <c r="F71" s="551">
        <v>0</v>
      </c>
      <c r="G71" s="551">
        <v>0</v>
      </c>
      <c r="H71" s="551">
        <v>0</v>
      </c>
      <c r="I71" s="551">
        <v>0</v>
      </c>
      <c r="J71" s="551">
        <v>0</v>
      </c>
      <c r="K71" s="551">
        <v>0</v>
      </c>
      <c r="L71" s="551">
        <v>0</v>
      </c>
      <c r="M71" s="551">
        <v>0</v>
      </c>
      <c r="N71" s="551">
        <v>0</v>
      </c>
      <c r="O71" s="551">
        <v>6</v>
      </c>
      <c r="P71" s="551">
        <v>0</v>
      </c>
      <c r="Q71" s="551">
        <v>0</v>
      </c>
      <c r="R71" s="551">
        <v>11</v>
      </c>
      <c r="S71" s="306"/>
    </row>
    <row r="72" spans="1:19" ht="20.100000000000001" customHeight="1" x14ac:dyDescent="0.2">
      <c r="A72" s="469" t="s">
        <v>323</v>
      </c>
      <c r="B72" s="470" t="s">
        <v>474</v>
      </c>
      <c r="C72" s="586" t="s">
        <v>283</v>
      </c>
      <c r="D72" s="551">
        <v>6</v>
      </c>
      <c r="E72" s="551">
        <v>2</v>
      </c>
      <c r="F72" s="551">
        <v>5</v>
      </c>
      <c r="G72" s="551">
        <v>2</v>
      </c>
      <c r="H72" s="551">
        <v>0</v>
      </c>
      <c r="I72" s="551">
        <v>0</v>
      </c>
      <c r="J72" s="551">
        <v>0</v>
      </c>
      <c r="K72" s="551">
        <v>0</v>
      </c>
      <c r="L72" s="551">
        <v>0</v>
      </c>
      <c r="M72" s="551">
        <v>0</v>
      </c>
      <c r="N72" s="551">
        <v>0</v>
      </c>
      <c r="O72" s="551">
        <v>0</v>
      </c>
      <c r="P72" s="551">
        <v>0</v>
      </c>
      <c r="Q72" s="551">
        <v>0</v>
      </c>
      <c r="R72" s="551">
        <v>15</v>
      </c>
      <c r="S72" s="306"/>
    </row>
    <row r="73" spans="1:19" ht="20.100000000000001" customHeight="1" x14ac:dyDescent="0.2">
      <c r="A73" s="469" t="s">
        <v>325</v>
      </c>
      <c r="B73" s="470" t="s">
        <v>475</v>
      </c>
      <c r="C73" s="586" t="s">
        <v>127</v>
      </c>
      <c r="D73" s="551">
        <v>24</v>
      </c>
      <c r="E73" s="551">
        <v>0</v>
      </c>
      <c r="F73" s="551">
        <v>0</v>
      </c>
      <c r="G73" s="551">
        <v>0</v>
      </c>
      <c r="H73" s="551">
        <v>0</v>
      </c>
      <c r="I73" s="551">
        <v>0</v>
      </c>
      <c r="J73" s="551">
        <v>0</v>
      </c>
      <c r="K73" s="551">
        <v>0</v>
      </c>
      <c r="L73" s="551">
        <v>0</v>
      </c>
      <c r="M73" s="551">
        <v>0</v>
      </c>
      <c r="N73" s="551">
        <v>0</v>
      </c>
      <c r="O73" s="551">
        <v>3</v>
      </c>
      <c r="P73" s="551">
        <v>0</v>
      </c>
      <c r="Q73" s="551">
        <v>5</v>
      </c>
      <c r="R73" s="551">
        <v>32</v>
      </c>
      <c r="S73" s="306"/>
    </row>
    <row r="74" spans="1:19" ht="25.5" customHeight="1" x14ac:dyDescent="0.2">
      <c r="A74" s="225"/>
      <c r="B74" s="225" t="s">
        <v>977</v>
      </c>
      <c r="C74" s="231"/>
      <c r="D74" s="231">
        <v>718.53</v>
      </c>
      <c r="E74" s="231">
        <v>123.9</v>
      </c>
      <c r="F74" s="231">
        <v>72.900000000000006</v>
      </c>
      <c r="G74" s="231">
        <v>32.380000000000003</v>
      </c>
      <c r="H74" s="231">
        <v>8.6</v>
      </c>
      <c r="I74" s="231">
        <v>11</v>
      </c>
      <c r="J74" s="231">
        <v>26</v>
      </c>
      <c r="K74" s="231">
        <v>1.2</v>
      </c>
      <c r="L74" s="231">
        <v>64.7</v>
      </c>
      <c r="M74" s="231">
        <v>232.28</v>
      </c>
      <c r="N74" s="231">
        <v>44.89</v>
      </c>
      <c r="O74" s="231">
        <v>862.33</v>
      </c>
      <c r="P74" s="231">
        <v>3</v>
      </c>
      <c r="Q74" s="231">
        <v>352.75</v>
      </c>
      <c r="R74" s="231">
        <v>2554.46</v>
      </c>
      <c r="S74" s="306"/>
    </row>
    <row r="75" spans="1:19" ht="25.5" customHeight="1" x14ac:dyDescent="0.2">
      <c r="A75" s="225"/>
      <c r="B75" s="225" t="s">
        <v>917</v>
      </c>
      <c r="C75" s="231"/>
      <c r="D75" s="231">
        <v>12.83</v>
      </c>
      <c r="E75" s="231">
        <v>7.29</v>
      </c>
      <c r="F75" s="231">
        <v>8.1</v>
      </c>
      <c r="G75" s="231">
        <v>3.24</v>
      </c>
      <c r="H75" s="231">
        <v>2.87</v>
      </c>
      <c r="I75" s="231">
        <v>3.67</v>
      </c>
      <c r="J75" s="231">
        <v>13</v>
      </c>
      <c r="K75" s="231">
        <v>0.6</v>
      </c>
      <c r="L75" s="231">
        <v>21.57</v>
      </c>
      <c r="M75" s="231">
        <v>6.64</v>
      </c>
      <c r="N75" s="231">
        <v>5.61</v>
      </c>
      <c r="O75" s="231">
        <v>17.25</v>
      </c>
      <c r="P75" s="231">
        <v>3</v>
      </c>
      <c r="Q75" s="231">
        <v>10.69</v>
      </c>
      <c r="R75" s="231">
        <v>41.88</v>
      </c>
    </row>
    <row r="76" spans="1:19" ht="25.5" customHeight="1" thickBot="1" x14ac:dyDescent="0.25">
      <c r="A76" s="225"/>
      <c r="B76" s="412" t="s">
        <v>965</v>
      </c>
      <c r="C76" s="232"/>
      <c r="D76" s="232">
        <v>56</v>
      </c>
      <c r="E76" s="232">
        <v>17</v>
      </c>
      <c r="F76" s="232">
        <v>9</v>
      </c>
      <c r="G76" s="232">
        <v>10</v>
      </c>
      <c r="H76" s="232">
        <v>3</v>
      </c>
      <c r="I76" s="232">
        <v>3</v>
      </c>
      <c r="J76" s="232">
        <v>2</v>
      </c>
      <c r="K76" s="232">
        <v>2</v>
      </c>
      <c r="L76" s="232">
        <v>3</v>
      </c>
      <c r="M76" s="232">
        <v>35</v>
      </c>
      <c r="N76" s="232">
        <v>8</v>
      </c>
      <c r="O76" s="232">
        <v>50</v>
      </c>
      <c r="P76" s="232">
        <v>1</v>
      </c>
      <c r="Q76" s="232">
        <v>33</v>
      </c>
      <c r="R76" s="232">
        <v>61</v>
      </c>
    </row>
    <row r="77" spans="1:19" ht="25.5" customHeight="1" thickTop="1" x14ac:dyDescent="0.2">
      <c r="A77" s="375"/>
      <c r="B77" s="324" t="s">
        <v>328</v>
      </c>
      <c r="C77" s="376"/>
      <c r="D77" s="376"/>
      <c r="E77" s="376"/>
      <c r="F77" s="376"/>
      <c r="G77" s="376"/>
      <c r="H77" s="376"/>
      <c r="I77" s="376"/>
      <c r="J77" s="376"/>
      <c r="K77" s="376"/>
      <c r="L77" s="376"/>
      <c r="M77" s="376"/>
      <c r="N77" s="376"/>
      <c r="O77" s="376"/>
      <c r="P77" s="376"/>
      <c r="Q77" s="376"/>
      <c r="R77" s="376"/>
    </row>
    <row r="78" spans="1:19" ht="20.100000000000001" customHeight="1" x14ac:dyDescent="0.2">
      <c r="A78" s="54" t="s">
        <v>329</v>
      </c>
      <c r="B78" s="55" t="s">
        <v>330</v>
      </c>
      <c r="C78" s="378" t="s">
        <v>127</v>
      </c>
      <c r="D78" s="230">
        <v>119</v>
      </c>
      <c r="E78" s="230">
        <v>0</v>
      </c>
      <c r="F78" s="230">
        <v>4</v>
      </c>
      <c r="G78" s="230">
        <v>0</v>
      </c>
      <c r="H78" s="230">
        <v>0</v>
      </c>
      <c r="I78" s="230">
        <v>0</v>
      </c>
      <c r="J78" s="230">
        <v>0</v>
      </c>
      <c r="K78" s="230">
        <v>0</v>
      </c>
      <c r="L78" s="230">
        <v>0</v>
      </c>
      <c r="M78" s="230">
        <v>10</v>
      </c>
      <c r="N78" s="230">
        <v>0</v>
      </c>
      <c r="O78" s="230">
        <v>0</v>
      </c>
      <c r="P78" s="230">
        <v>0</v>
      </c>
      <c r="Q78" s="230">
        <v>71</v>
      </c>
      <c r="R78" s="230">
        <v>204</v>
      </c>
    </row>
    <row r="79" spans="1:19" ht="14.25" x14ac:dyDescent="0.2">
      <c r="D79" s="226"/>
      <c r="E79" s="226"/>
      <c r="F79" s="226"/>
      <c r="G79" s="226"/>
      <c r="H79" s="226"/>
      <c r="I79" s="226"/>
      <c r="J79" s="226"/>
      <c r="K79" s="226"/>
      <c r="L79" s="226"/>
      <c r="M79" s="226"/>
      <c r="N79" s="226"/>
      <c r="O79" s="226"/>
      <c r="P79" s="226"/>
      <c r="Q79" s="226"/>
      <c r="R79" s="226"/>
    </row>
    <row r="80" spans="1:19" ht="25.5" customHeight="1" x14ac:dyDescent="0.2">
      <c r="A80" s="728" t="s">
        <v>979</v>
      </c>
      <c r="B80" s="728"/>
      <c r="C80" s="728"/>
      <c r="D80" s="226"/>
      <c r="E80" s="226"/>
      <c r="F80" s="226"/>
      <c r="G80" s="226"/>
      <c r="H80" s="226"/>
      <c r="I80" s="226"/>
      <c r="J80" s="226"/>
      <c r="K80" s="226"/>
      <c r="L80" s="226"/>
      <c r="M80" s="226"/>
      <c r="N80" s="226"/>
      <c r="O80" s="226"/>
      <c r="P80" s="226"/>
      <c r="Q80" s="226"/>
      <c r="R80" s="226"/>
    </row>
    <row r="81" spans="1:20" ht="16.5" customHeight="1" x14ac:dyDescent="0.2">
      <c r="A81" s="296" t="s">
        <v>391</v>
      </c>
      <c r="B81" s="272"/>
      <c r="C81" s="272"/>
      <c r="D81" s="135"/>
      <c r="E81" s="135"/>
      <c r="F81" s="135"/>
      <c r="G81" s="135"/>
      <c r="H81" s="135"/>
      <c r="I81" s="135"/>
      <c r="J81" s="135"/>
      <c r="K81" s="135"/>
      <c r="L81" s="135"/>
      <c r="M81" s="135"/>
      <c r="N81" s="135"/>
      <c r="O81" s="135"/>
      <c r="P81" s="135"/>
      <c r="Q81" s="135"/>
      <c r="R81" s="135"/>
    </row>
    <row r="82" spans="1:20" x14ac:dyDescent="0.2">
      <c r="D82" s="219"/>
      <c r="E82" s="219"/>
      <c r="F82" s="219"/>
      <c r="G82" s="219"/>
      <c r="H82" s="219"/>
      <c r="I82" s="407"/>
      <c r="J82" s="407"/>
      <c r="K82" s="407"/>
      <c r="L82" s="407"/>
      <c r="M82" s="407"/>
      <c r="N82" s="407"/>
      <c r="O82" s="407"/>
      <c r="P82" s="407"/>
      <c r="Q82" s="407"/>
      <c r="R82" s="407"/>
      <c r="S82" s="407"/>
      <c r="T82" s="407"/>
    </row>
    <row r="83" spans="1:20" x14ac:dyDescent="0.2">
      <c r="D83" s="220"/>
      <c r="E83" s="221"/>
      <c r="F83" s="221"/>
      <c r="G83" s="221"/>
      <c r="H83" s="221"/>
      <c r="I83" s="407"/>
      <c r="J83" s="407"/>
      <c r="K83" s="407"/>
      <c r="L83" s="407"/>
      <c r="M83" s="407"/>
      <c r="N83" s="407"/>
      <c r="O83" s="407"/>
      <c r="P83" s="407"/>
      <c r="Q83" s="407"/>
      <c r="R83" s="407"/>
      <c r="S83" s="407"/>
      <c r="T83" s="407"/>
    </row>
    <row r="84" spans="1:20" x14ac:dyDescent="0.2">
      <c r="D84" s="220"/>
      <c r="E84" s="221"/>
      <c r="F84" s="221"/>
      <c r="G84" s="221"/>
      <c r="H84" s="219"/>
      <c r="I84" s="219"/>
      <c r="J84" s="219"/>
      <c r="K84" s="219"/>
      <c r="L84" s="219"/>
      <c r="M84" s="219"/>
      <c r="N84" s="219"/>
      <c r="O84" s="219"/>
      <c r="P84" s="219"/>
      <c r="Q84" s="219"/>
      <c r="R84" s="219"/>
      <c r="S84" s="219"/>
      <c r="T84" s="407"/>
    </row>
    <row r="85" spans="1:20" x14ac:dyDescent="0.2">
      <c r="D85" s="220"/>
      <c r="E85" s="221"/>
      <c r="F85" s="221"/>
      <c r="G85" s="221"/>
      <c r="H85" s="413"/>
      <c r="I85" s="413"/>
      <c r="J85" s="413"/>
      <c r="K85" s="413"/>
      <c r="L85" s="413"/>
      <c r="M85" s="413"/>
      <c r="N85" s="413"/>
      <c r="O85" s="413"/>
      <c r="P85" s="413"/>
      <c r="Q85" s="413"/>
      <c r="R85" s="413"/>
      <c r="S85" s="413"/>
      <c r="T85" s="407"/>
    </row>
    <row r="86" spans="1:20" x14ac:dyDescent="0.2">
      <c r="D86" s="219"/>
      <c r="E86" s="219"/>
      <c r="F86" s="219"/>
      <c r="G86" s="219"/>
      <c r="H86" s="219"/>
      <c r="I86" s="219"/>
      <c r="J86" s="219"/>
      <c r="K86" s="219"/>
      <c r="L86" s="219"/>
      <c r="M86" s="219"/>
      <c r="N86" s="219"/>
      <c r="O86" s="219"/>
      <c r="P86" s="219"/>
      <c r="Q86" s="219"/>
      <c r="R86" s="219"/>
      <c r="S86" s="219"/>
      <c r="T86" s="407"/>
    </row>
    <row r="87" spans="1:20" x14ac:dyDescent="0.2">
      <c r="D87" s="219"/>
      <c r="E87" s="413"/>
      <c r="F87" s="413"/>
      <c r="G87" s="413"/>
      <c r="H87" s="413"/>
      <c r="I87" s="413"/>
      <c r="J87" s="413"/>
      <c r="K87" s="413"/>
      <c r="L87" s="413"/>
      <c r="M87" s="413"/>
      <c r="N87" s="413"/>
      <c r="O87" s="413"/>
      <c r="P87" s="413"/>
      <c r="Q87" s="413"/>
      <c r="R87" s="413"/>
      <c r="S87" s="413"/>
      <c r="T87" s="407"/>
    </row>
    <row r="88" spans="1:20" x14ac:dyDescent="0.2">
      <c r="D88" s="220"/>
      <c r="E88" s="221"/>
      <c r="F88" s="221"/>
      <c r="G88" s="221"/>
      <c r="H88" s="221"/>
      <c r="I88" s="407"/>
      <c r="J88" s="407"/>
      <c r="K88" s="407"/>
      <c r="L88" s="407"/>
      <c r="M88" s="407"/>
      <c r="N88" s="407"/>
      <c r="O88" s="407"/>
      <c r="P88" s="407"/>
      <c r="Q88" s="407"/>
      <c r="R88" s="407"/>
      <c r="S88" s="407"/>
      <c r="T88" s="407"/>
    </row>
    <row r="89" spans="1:20" x14ac:dyDescent="0.2">
      <c r="D89" s="220"/>
      <c r="E89" s="221"/>
      <c r="F89" s="221"/>
      <c r="G89" s="221"/>
      <c r="H89" s="221"/>
      <c r="I89" s="407"/>
      <c r="J89" s="407"/>
      <c r="K89" s="407"/>
      <c r="L89" s="407"/>
      <c r="M89" s="407"/>
      <c r="N89" s="407"/>
      <c r="O89" s="407"/>
      <c r="P89" s="407"/>
      <c r="Q89" s="407"/>
      <c r="R89" s="407"/>
      <c r="S89" s="407"/>
      <c r="T89" s="407"/>
    </row>
    <row r="90" spans="1:20" x14ac:dyDescent="0.2">
      <c r="D90" s="220"/>
      <c r="E90" s="221"/>
      <c r="F90" s="221"/>
      <c r="G90" s="221"/>
      <c r="H90" s="221"/>
      <c r="I90" s="407"/>
      <c r="J90" s="407"/>
      <c r="K90" s="407"/>
      <c r="L90" s="407"/>
      <c r="M90" s="407"/>
      <c r="N90" s="407"/>
      <c r="O90" s="407"/>
      <c r="P90" s="407"/>
      <c r="Q90" s="407"/>
      <c r="R90" s="407"/>
      <c r="S90" s="407"/>
      <c r="T90" s="407"/>
    </row>
    <row r="91" spans="1:20" x14ac:dyDescent="0.2">
      <c r="D91" s="220"/>
      <c r="E91" s="221"/>
      <c r="F91" s="221"/>
      <c r="G91" s="221"/>
      <c r="H91" s="221"/>
      <c r="I91" s="407"/>
      <c r="J91" s="407"/>
      <c r="K91" s="407"/>
      <c r="L91" s="407"/>
      <c r="M91" s="407"/>
      <c r="N91" s="407"/>
      <c r="O91" s="407"/>
      <c r="P91" s="407"/>
      <c r="Q91" s="407"/>
      <c r="R91" s="407"/>
      <c r="S91" s="407"/>
      <c r="T91" s="407"/>
    </row>
    <row r="92" spans="1:20" x14ac:dyDescent="0.2">
      <c r="D92" s="220"/>
      <c r="E92" s="221"/>
      <c r="F92" s="221"/>
      <c r="G92" s="221"/>
      <c r="H92" s="221"/>
      <c r="I92" s="407"/>
      <c r="J92" s="407"/>
      <c r="K92" s="407"/>
      <c r="L92" s="407"/>
      <c r="M92" s="407"/>
      <c r="N92" s="407"/>
      <c r="O92" s="407"/>
      <c r="P92" s="407"/>
      <c r="Q92" s="407"/>
      <c r="R92" s="407"/>
      <c r="S92" s="407"/>
      <c r="T92" s="407"/>
    </row>
    <row r="93" spans="1:20" x14ac:dyDescent="0.2">
      <c r="D93" s="220"/>
      <c r="E93" s="221"/>
      <c r="F93" s="221"/>
      <c r="G93" s="221"/>
      <c r="H93" s="221"/>
      <c r="I93" s="407"/>
      <c r="J93" s="407"/>
      <c r="K93" s="407"/>
      <c r="L93" s="407"/>
      <c r="M93" s="407"/>
      <c r="N93" s="407"/>
      <c r="O93" s="407"/>
      <c r="P93" s="407"/>
      <c r="Q93" s="407"/>
      <c r="R93" s="407"/>
      <c r="S93" s="407"/>
      <c r="T93" s="407"/>
    </row>
    <row r="94" spans="1:20" x14ac:dyDescent="0.2">
      <c r="D94" s="220"/>
      <c r="E94" s="221"/>
      <c r="F94" s="221"/>
      <c r="G94" s="221"/>
      <c r="H94" s="221"/>
      <c r="I94" s="407"/>
      <c r="J94" s="407"/>
      <c r="K94" s="407"/>
      <c r="L94" s="407"/>
      <c r="M94" s="407"/>
      <c r="N94" s="407"/>
      <c r="O94" s="407"/>
      <c r="P94" s="407"/>
      <c r="Q94" s="407"/>
      <c r="R94" s="407"/>
      <c r="S94" s="407"/>
      <c r="T94" s="407"/>
    </row>
    <row r="95" spans="1:20" x14ac:dyDescent="0.2">
      <c r="D95" s="220"/>
      <c r="E95" s="221"/>
      <c r="F95" s="221"/>
      <c r="G95" s="221"/>
      <c r="H95" s="221"/>
      <c r="I95" s="407"/>
      <c r="J95" s="407"/>
      <c r="K95" s="407"/>
      <c r="L95" s="407"/>
      <c r="M95" s="407"/>
      <c r="N95" s="407"/>
      <c r="O95" s="407"/>
      <c r="P95" s="407"/>
      <c r="Q95" s="407"/>
      <c r="R95" s="407"/>
      <c r="S95" s="407"/>
      <c r="T95" s="407"/>
    </row>
    <row r="96" spans="1:20" x14ac:dyDescent="0.2">
      <c r="D96" s="220"/>
      <c r="E96" s="221"/>
      <c r="F96" s="221"/>
      <c r="G96" s="221"/>
      <c r="H96" s="221"/>
      <c r="I96" s="407"/>
      <c r="J96" s="407"/>
      <c r="K96" s="407"/>
      <c r="L96" s="407"/>
      <c r="M96" s="407"/>
      <c r="N96" s="407"/>
      <c r="O96" s="407"/>
      <c r="P96" s="407"/>
      <c r="Q96" s="407"/>
      <c r="R96" s="407"/>
      <c r="S96" s="407"/>
      <c r="T96" s="407"/>
    </row>
    <row r="97" spans="4:8" x14ac:dyDescent="0.2">
      <c r="D97" s="220"/>
      <c r="E97" s="221"/>
      <c r="F97" s="221"/>
      <c r="G97" s="221"/>
      <c r="H97" s="221"/>
    </row>
    <row r="98" spans="4:8" x14ac:dyDescent="0.2">
      <c r="D98" s="407"/>
      <c r="E98" s="220"/>
      <c r="F98" s="221"/>
      <c r="G98" s="221"/>
      <c r="H98" s="221"/>
    </row>
  </sheetData>
  <autoFilter ref="A3:R4" xr:uid="{00000000-0009-0000-0000-00002C000000}"/>
  <mergeCells count="20">
    <mergeCell ref="A2:B2"/>
    <mergeCell ref="A3:A4"/>
    <mergeCell ref="B3:B4"/>
    <mergeCell ref="D3:D4"/>
    <mergeCell ref="A1:C1"/>
    <mergeCell ref="R3:R4"/>
    <mergeCell ref="L3:L4"/>
    <mergeCell ref="M3:M4"/>
    <mergeCell ref="N3:N4"/>
    <mergeCell ref="O3:O4"/>
    <mergeCell ref="P3:P4"/>
    <mergeCell ref="Q3:Q4"/>
    <mergeCell ref="K3:K4"/>
    <mergeCell ref="E3:E4"/>
    <mergeCell ref="A80:C80"/>
    <mergeCell ref="F3:F4"/>
    <mergeCell ref="G3:G4"/>
    <mergeCell ref="H3:H4"/>
    <mergeCell ref="I3:I4"/>
    <mergeCell ref="J3:J4"/>
  </mergeCells>
  <conditionalFormatting sqref="A5:B59 D5:R73 A61:B73">
    <cfRule type="expression" dxfId="4" priority="4">
      <formula>MOD(ROW(),2)=0</formula>
    </cfRule>
  </conditionalFormatting>
  <conditionalFormatting sqref="C5:C59 C61:C73">
    <cfRule type="expression" dxfId="3" priority="3">
      <formula>MOD(ROW(),2)=0</formula>
    </cfRule>
  </conditionalFormatting>
  <conditionalFormatting sqref="A60:B60">
    <cfRule type="expression" dxfId="2" priority="2">
      <formula>MOD(ROW(),2)=0</formula>
    </cfRule>
  </conditionalFormatting>
  <conditionalFormatting sqref="C60">
    <cfRule type="expression" dxfId="1" priority="1">
      <formula>MOD(ROW(),2)=0</formula>
    </cfRule>
  </conditionalFormatting>
  <hyperlinks>
    <hyperlink ref="A2:B2" location="TOC!A1" display="Return to Table of Contents" xr:uid="{00000000-0004-0000-2C00-000000000000}"/>
  </hyperlinks>
  <pageMargins left="0.25" right="0.25" top="0.75" bottom="0.75" header="0.3" footer="0.3"/>
  <pageSetup scale="43" fitToWidth="0" orientation="portrait" horizontalDpi="1200" verticalDpi="1200" r:id="rId1"/>
  <headerFooter>
    <oddHeader>&amp;L&amp;9 2022-23 &amp;"Arial,Italic"Survey of Dental Education&amp;"Arial,Regular"
Report 1 - Academic Programs, Enrollment, and Graduates</oddHeader>
  </headerFooter>
  <colBreaks count="1" manualBreakCount="1">
    <brk id="13" max="77"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5"/>
    <pageSetUpPr fitToPage="1"/>
  </sheetPr>
  <dimension ref="A1:G35"/>
  <sheetViews>
    <sheetView zoomScaleNormal="100" workbookViewId="0">
      <pane ySplit="1" topLeftCell="A2" activePane="bottomLeft" state="frozen"/>
      <selection activeCell="A2" sqref="A2:C2"/>
      <selection pane="bottomLeft"/>
    </sheetView>
  </sheetViews>
  <sheetFormatPr defaultColWidth="9.140625" defaultRowHeight="12.75" x14ac:dyDescent="0.2"/>
  <cols>
    <col min="1" max="2" width="9.140625" style="8"/>
    <col min="3" max="3" width="70.5703125" style="8" customWidth="1"/>
    <col min="4" max="16384" width="9.140625" style="8"/>
  </cols>
  <sheetData>
    <row r="1" spans="1:7" ht="15" x14ac:dyDescent="0.25">
      <c r="A1" s="589" t="s">
        <v>980</v>
      </c>
      <c r="B1" s="588"/>
      <c r="C1" s="588"/>
    </row>
    <row r="2" spans="1:7" ht="20.25" customHeight="1" x14ac:dyDescent="0.2">
      <c r="A2" s="826" t="s">
        <v>55</v>
      </c>
      <c r="B2" s="826"/>
      <c r="C2" s="826"/>
    </row>
    <row r="4" spans="1:7" ht="13.5" thickBot="1" x14ac:dyDescent="0.25"/>
    <row r="5" spans="1:7" ht="12.75" customHeight="1" x14ac:dyDescent="0.2">
      <c r="C5" s="718" t="s">
        <v>981</v>
      </c>
      <c r="D5" s="720" t="s">
        <v>100</v>
      </c>
      <c r="E5" s="720" t="s">
        <v>101</v>
      </c>
      <c r="F5" s="262" t="s">
        <v>106</v>
      </c>
      <c r="G5" s="262" t="s">
        <v>106</v>
      </c>
    </row>
    <row r="6" spans="1:7" ht="25.5" x14ac:dyDescent="0.2">
      <c r="C6" s="719"/>
      <c r="D6" s="721"/>
      <c r="E6" s="721"/>
      <c r="F6" s="265" t="s">
        <v>100</v>
      </c>
      <c r="G6" s="265" t="s">
        <v>101</v>
      </c>
    </row>
    <row r="7" spans="1:7" x14ac:dyDescent="0.2">
      <c r="C7" s="389" t="s">
        <v>982</v>
      </c>
      <c r="D7" s="269">
        <v>15</v>
      </c>
      <c r="E7" s="269">
        <v>21.74</v>
      </c>
      <c r="F7" s="269">
        <v>15</v>
      </c>
      <c r="G7" s="269">
        <v>21.74</v>
      </c>
    </row>
    <row r="8" spans="1:7" x14ac:dyDescent="0.2">
      <c r="C8" s="389" t="s">
        <v>983</v>
      </c>
      <c r="D8" s="269">
        <v>3</v>
      </c>
      <c r="E8" s="269">
        <v>4.3499999999999996</v>
      </c>
      <c r="F8" s="269">
        <v>18</v>
      </c>
      <c r="G8" s="269">
        <v>26.09</v>
      </c>
    </row>
    <row r="9" spans="1:7" x14ac:dyDescent="0.2">
      <c r="C9" s="389" t="s">
        <v>984</v>
      </c>
      <c r="D9" s="269">
        <v>44</v>
      </c>
      <c r="E9" s="269">
        <v>63.77</v>
      </c>
      <c r="F9" s="269">
        <v>62</v>
      </c>
      <c r="G9" s="269">
        <v>89.86</v>
      </c>
    </row>
    <row r="10" spans="1:7" x14ac:dyDescent="0.2">
      <c r="C10" s="389" t="s">
        <v>985</v>
      </c>
      <c r="D10" s="269">
        <v>7</v>
      </c>
      <c r="E10" s="269">
        <v>10.14</v>
      </c>
      <c r="F10" s="269">
        <v>69</v>
      </c>
      <c r="G10" s="269">
        <v>100</v>
      </c>
    </row>
    <row r="33" spans="1:3" ht="22.5" customHeight="1" x14ac:dyDescent="0.2">
      <c r="A33" s="314" t="s">
        <v>986</v>
      </c>
    </row>
    <row r="34" spans="1:3" s="419" customFormat="1" ht="30.75" customHeight="1" x14ac:dyDescent="0.2">
      <c r="A34" s="728" t="s">
        <v>987</v>
      </c>
      <c r="B34" s="728"/>
      <c r="C34" s="728"/>
    </row>
    <row r="35" spans="1:3" x14ac:dyDescent="0.2">
      <c r="A35" s="271" t="s">
        <v>391</v>
      </c>
      <c r="B35" s="280"/>
      <c r="C35" s="278"/>
    </row>
  </sheetData>
  <mergeCells count="5">
    <mergeCell ref="E5:E6"/>
    <mergeCell ref="A2:C2"/>
    <mergeCell ref="A34:C34"/>
    <mergeCell ref="C5:C6"/>
    <mergeCell ref="D5:D6"/>
  </mergeCells>
  <hyperlinks>
    <hyperlink ref="A2:C2" location="TOC!A1" display="Return to Table of Contents" xr:uid="{00000000-0004-0000-2D00-000000000000}"/>
  </hyperlinks>
  <pageMargins left="0.25" right="0.25" top="0.75" bottom="0.75" header="0.3" footer="0.3"/>
  <pageSetup scale="84" fitToHeight="0" orientation="landscape" horizontalDpi="1200" verticalDpi="1200" r:id="rId1"/>
  <headerFooter>
    <oddHeader>&amp;L&amp;9 2022-23 &amp;"Arial,Italic"Survey of Dental Education&amp;"Arial,Regular"
Report 1 - Academic Programs, Enrollment, and Graduates</oddHead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70C0"/>
  </sheetPr>
  <dimension ref="A1:D77"/>
  <sheetViews>
    <sheetView workbookViewId="0">
      <pane ySplit="3" topLeftCell="A4" activePane="bottomLeft" state="frozen"/>
      <selection activeCell="A2" sqref="A2:C2"/>
      <selection pane="bottomLeft"/>
    </sheetView>
  </sheetViews>
  <sheetFormatPr defaultColWidth="9.140625" defaultRowHeight="14.25" x14ac:dyDescent="0.2"/>
  <cols>
    <col min="1" max="1" width="9.85546875" style="135" customWidth="1"/>
    <col min="2" max="2" width="47.42578125" style="135" customWidth="1"/>
    <col min="3" max="3" width="21.5703125" style="135" customWidth="1"/>
    <col min="4" max="4" width="71.140625" style="236" customWidth="1"/>
    <col min="5" max="16384" width="9.140625" style="135"/>
  </cols>
  <sheetData>
    <row r="1" spans="1:4" ht="15" x14ac:dyDescent="0.25">
      <c r="A1" s="2" t="s">
        <v>988</v>
      </c>
    </row>
    <row r="2" spans="1:4" ht="20.25" customHeight="1" x14ac:dyDescent="0.2">
      <c r="A2" s="752" t="s">
        <v>55</v>
      </c>
      <c r="B2" s="752"/>
      <c r="C2" s="558"/>
    </row>
    <row r="3" spans="1:4" ht="33" customHeight="1" x14ac:dyDescent="0.25">
      <c r="A3" s="18" t="s">
        <v>526</v>
      </c>
      <c r="B3" s="62" t="s">
        <v>406</v>
      </c>
      <c r="C3" s="62" t="s">
        <v>119</v>
      </c>
      <c r="D3" s="62" t="s">
        <v>989</v>
      </c>
    </row>
    <row r="4" spans="1:4" ht="20.100000000000001" customHeight="1" x14ac:dyDescent="0.2">
      <c r="A4" s="469" t="s">
        <v>120</v>
      </c>
      <c r="B4" s="470" t="s">
        <v>407</v>
      </c>
      <c r="C4" s="563" t="s">
        <v>127</v>
      </c>
      <c r="D4" s="563" t="s">
        <v>985</v>
      </c>
    </row>
    <row r="5" spans="1:4" ht="20.100000000000001" customHeight="1" x14ac:dyDescent="0.2">
      <c r="A5" s="469" t="s">
        <v>128</v>
      </c>
      <c r="B5" s="470" t="s">
        <v>408</v>
      </c>
      <c r="C5" s="563" t="s">
        <v>132</v>
      </c>
      <c r="D5" s="563" t="s">
        <v>984</v>
      </c>
    </row>
    <row r="6" spans="1:4" ht="20.100000000000001" customHeight="1" x14ac:dyDescent="0.2">
      <c r="A6" s="469" t="s">
        <v>128</v>
      </c>
      <c r="B6" s="470" t="s">
        <v>409</v>
      </c>
      <c r="C6" s="563" t="s">
        <v>132</v>
      </c>
      <c r="D6" s="563" t="s">
        <v>985</v>
      </c>
    </row>
    <row r="7" spans="1:4" ht="20.100000000000001" customHeight="1" x14ac:dyDescent="0.2">
      <c r="A7" s="469" t="s">
        <v>136</v>
      </c>
      <c r="B7" s="470" t="s">
        <v>513</v>
      </c>
      <c r="C7" s="563" t="s">
        <v>141</v>
      </c>
      <c r="D7" s="563" t="s">
        <v>982</v>
      </c>
    </row>
    <row r="8" spans="1:4" ht="20.100000000000001" customHeight="1" x14ac:dyDescent="0.2">
      <c r="A8" s="469" t="s">
        <v>136</v>
      </c>
      <c r="B8" s="470" t="s">
        <v>411</v>
      </c>
      <c r="C8" s="563" t="s">
        <v>132</v>
      </c>
      <c r="D8" s="563" t="s">
        <v>982</v>
      </c>
    </row>
    <row r="9" spans="1:4" ht="20.100000000000001" customHeight="1" x14ac:dyDescent="0.2">
      <c r="A9" s="469" t="s">
        <v>136</v>
      </c>
      <c r="B9" s="470" t="s">
        <v>412</v>
      </c>
      <c r="C9" s="563" t="s">
        <v>127</v>
      </c>
      <c r="D9" s="563" t="s">
        <v>985</v>
      </c>
    </row>
    <row r="10" spans="1:4" ht="20.100000000000001" customHeight="1" x14ac:dyDescent="0.2">
      <c r="A10" s="469" t="s">
        <v>136</v>
      </c>
      <c r="B10" s="470" t="s">
        <v>413</v>
      </c>
      <c r="C10" s="563" t="s">
        <v>127</v>
      </c>
      <c r="D10" s="563" t="s">
        <v>984</v>
      </c>
    </row>
    <row r="11" spans="1:4" ht="20.100000000000001" customHeight="1" x14ac:dyDescent="0.2">
      <c r="A11" s="469" t="s">
        <v>136</v>
      </c>
      <c r="B11" s="470" t="s">
        <v>414</v>
      </c>
      <c r="C11" s="563" t="s">
        <v>132</v>
      </c>
      <c r="D11" s="563" t="s">
        <v>982</v>
      </c>
    </row>
    <row r="12" spans="1:4" ht="20.100000000000001" customHeight="1" x14ac:dyDescent="0.2">
      <c r="A12" s="469" t="s">
        <v>136</v>
      </c>
      <c r="B12" s="470" t="s">
        <v>415</v>
      </c>
      <c r="C12" s="563" t="s">
        <v>132</v>
      </c>
      <c r="D12" s="563" t="s">
        <v>984</v>
      </c>
    </row>
    <row r="13" spans="1:4" ht="20.100000000000001" customHeight="1" x14ac:dyDescent="0.2">
      <c r="A13" s="469" t="s">
        <v>136</v>
      </c>
      <c r="B13" s="470" t="s">
        <v>416</v>
      </c>
      <c r="C13" s="563" t="s">
        <v>132</v>
      </c>
      <c r="D13" s="563" t="s">
        <v>984</v>
      </c>
    </row>
    <row r="14" spans="1:4" ht="20.100000000000001" customHeight="1" x14ac:dyDescent="0.2">
      <c r="A14" s="469" t="s">
        <v>158</v>
      </c>
      <c r="B14" s="470" t="s">
        <v>417</v>
      </c>
      <c r="C14" s="563" t="s">
        <v>127</v>
      </c>
      <c r="D14" s="563" t="s">
        <v>984</v>
      </c>
    </row>
    <row r="15" spans="1:4" ht="20.100000000000001" customHeight="1" x14ac:dyDescent="0.2">
      <c r="A15" s="469" t="s">
        <v>162</v>
      </c>
      <c r="B15" s="470" t="s">
        <v>418</v>
      </c>
      <c r="C15" s="563" t="s">
        <v>127</v>
      </c>
      <c r="D15" s="563" t="s">
        <v>984</v>
      </c>
    </row>
    <row r="16" spans="1:4" ht="20.100000000000001" customHeight="1" x14ac:dyDescent="0.2">
      <c r="A16" s="469" t="s">
        <v>166</v>
      </c>
      <c r="B16" s="470" t="s">
        <v>419</v>
      </c>
      <c r="C16" s="563" t="s">
        <v>132</v>
      </c>
      <c r="D16" s="563" t="s">
        <v>990</v>
      </c>
    </row>
    <row r="17" spans="1:4" ht="20.100000000000001" customHeight="1" x14ac:dyDescent="0.2">
      <c r="A17" s="469" t="s">
        <v>171</v>
      </c>
      <c r="B17" s="470" t="s">
        <v>420</v>
      </c>
      <c r="C17" s="563" t="s">
        <v>127</v>
      </c>
      <c r="D17" s="563" t="s">
        <v>984</v>
      </c>
    </row>
    <row r="18" spans="1:4" ht="20.100000000000001" customHeight="1" x14ac:dyDescent="0.2">
      <c r="A18" s="469" t="s">
        <v>171</v>
      </c>
      <c r="B18" s="470" t="s">
        <v>421</v>
      </c>
      <c r="C18" s="563" t="s">
        <v>132</v>
      </c>
      <c r="D18" s="563" t="s">
        <v>985</v>
      </c>
    </row>
    <row r="19" spans="1:4" ht="20.100000000000001" customHeight="1" x14ac:dyDescent="0.2">
      <c r="A19" s="469" t="s">
        <v>171</v>
      </c>
      <c r="B19" s="470" t="s">
        <v>422</v>
      </c>
      <c r="C19" s="563" t="s">
        <v>132</v>
      </c>
      <c r="D19" s="563" t="s">
        <v>982</v>
      </c>
    </row>
    <row r="20" spans="1:4" ht="20.100000000000001" customHeight="1" x14ac:dyDescent="0.2">
      <c r="A20" s="469" t="s">
        <v>177</v>
      </c>
      <c r="B20" s="470" t="s">
        <v>423</v>
      </c>
      <c r="C20" s="563" t="s">
        <v>127</v>
      </c>
      <c r="D20" s="563" t="s">
        <v>982</v>
      </c>
    </row>
    <row r="21" spans="1:4" ht="20.100000000000001" customHeight="1" x14ac:dyDescent="0.2">
      <c r="A21" s="469" t="s">
        <v>181</v>
      </c>
      <c r="B21" s="470" t="s">
        <v>424</v>
      </c>
      <c r="C21" s="563" t="s">
        <v>127</v>
      </c>
      <c r="D21" s="563" t="s">
        <v>982</v>
      </c>
    </row>
    <row r="22" spans="1:4" ht="20.100000000000001" customHeight="1" x14ac:dyDescent="0.2">
      <c r="A22" s="469" t="s">
        <v>181</v>
      </c>
      <c r="B22" s="470" t="s">
        <v>425</v>
      </c>
      <c r="C22" s="563" t="s">
        <v>127</v>
      </c>
      <c r="D22" s="563" t="s">
        <v>982</v>
      </c>
    </row>
    <row r="23" spans="1:4" ht="20.100000000000001" customHeight="1" x14ac:dyDescent="0.2">
      <c r="A23" s="469" t="s">
        <v>181</v>
      </c>
      <c r="B23" s="470" t="s">
        <v>426</v>
      </c>
      <c r="C23" s="563" t="s">
        <v>132</v>
      </c>
      <c r="D23" s="563" t="s">
        <v>985</v>
      </c>
    </row>
    <row r="24" spans="1:4" ht="20.100000000000001" customHeight="1" x14ac:dyDescent="0.2">
      <c r="A24" s="469" t="s">
        <v>188</v>
      </c>
      <c r="B24" s="470" t="s">
        <v>427</v>
      </c>
      <c r="C24" s="563" t="s">
        <v>127</v>
      </c>
      <c r="D24" s="563" t="s">
        <v>984</v>
      </c>
    </row>
    <row r="25" spans="1:4" ht="20.100000000000001" customHeight="1" x14ac:dyDescent="0.2">
      <c r="A25" s="469" t="s">
        <v>192</v>
      </c>
      <c r="B25" s="470" t="s">
        <v>428</v>
      </c>
      <c r="C25" s="563" t="s">
        <v>127</v>
      </c>
      <c r="D25" s="563" t="s">
        <v>984</v>
      </c>
    </row>
    <row r="26" spans="1:4" ht="20.100000000000001" customHeight="1" x14ac:dyDescent="0.2">
      <c r="A26" s="469" t="s">
        <v>195</v>
      </c>
      <c r="B26" s="470" t="s">
        <v>429</v>
      </c>
      <c r="C26" s="563" t="s">
        <v>127</v>
      </c>
      <c r="D26" s="563" t="s">
        <v>984</v>
      </c>
    </row>
    <row r="27" spans="1:4" ht="20.100000000000001" customHeight="1" x14ac:dyDescent="0.2">
      <c r="A27" s="469" t="s">
        <v>195</v>
      </c>
      <c r="B27" s="470" t="s">
        <v>430</v>
      </c>
      <c r="C27" s="563" t="s">
        <v>127</v>
      </c>
      <c r="D27" s="563" t="s">
        <v>984</v>
      </c>
    </row>
    <row r="28" spans="1:4" ht="20.100000000000001" customHeight="1" x14ac:dyDescent="0.2">
      <c r="A28" s="469" t="s">
        <v>200</v>
      </c>
      <c r="B28" s="470" t="s">
        <v>431</v>
      </c>
      <c r="C28" s="563" t="s">
        <v>127</v>
      </c>
      <c r="D28" s="563" t="s">
        <v>990</v>
      </c>
    </row>
    <row r="29" spans="1:4" ht="20.100000000000001" customHeight="1" x14ac:dyDescent="0.2">
      <c r="A29" s="469" t="s">
        <v>202</v>
      </c>
      <c r="B29" s="470" t="s">
        <v>514</v>
      </c>
      <c r="C29" s="563" t="s">
        <v>132</v>
      </c>
      <c r="D29" s="563" t="s">
        <v>984</v>
      </c>
    </row>
    <row r="30" spans="1:4" ht="20.100000000000001" customHeight="1" x14ac:dyDescent="0.2">
      <c r="A30" s="469" t="s">
        <v>205</v>
      </c>
      <c r="B30" s="470" t="s">
        <v>433</v>
      </c>
      <c r="C30" s="563" t="s">
        <v>127</v>
      </c>
      <c r="D30" s="563" t="s">
        <v>984</v>
      </c>
    </row>
    <row r="31" spans="1:4" ht="20.100000000000001" customHeight="1" x14ac:dyDescent="0.2">
      <c r="A31" s="469" t="s">
        <v>209</v>
      </c>
      <c r="B31" s="470" t="s">
        <v>434</v>
      </c>
      <c r="C31" s="563" t="s">
        <v>132</v>
      </c>
      <c r="D31" s="563" t="s">
        <v>984</v>
      </c>
    </row>
    <row r="32" spans="1:4" ht="20.100000000000001" customHeight="1" x14ac:dyDescent="0.2">
      <c r="A32" s="469" t="s">
        <v>209</v>
      </c>
      <c r="B32" s="470" t="s">
        <v>435</v>
      </c>
      <c r="C32" s="563" t="s">
        <v>132</v>
      </c>
      <c r="D32" s="563" t="s">
        <v>984</v>
      </c>
    </row>
    <row r="33" spans="1:4" ht="20.100000000000001" customHeight="1" x14ac:dyDescent="0.2">
      <c r="A33" s="469" t="s">
        <v>209</v>
      </c>
      <c r="B33" s="470" t="s">
        <v>436</v>
      </c>
      <c r="C33" s="563" t="s">
        <v>132</v>
      </c>
      <c r="D33" s="563" t="s">
        <v>984</v>
      </c>
    </row>
    <row r="34" spans="1:4" ht="20.100000000000001" customHeight="1" x14ac:dyDescent="0.2">
      <c r="A34" s="469" t="s">
        <v>217</v>
      </c>
      <c r="B34" s="470" t="s">
        <v>437</v>
      </c>
      <c r="C34" s="563" t="s">
        <v>132</v>
      </c>
      <c r="D34" s="563" t="s">
        <v>982</v>
      </c>
    </row>
    <row r="35" spans="1:4" ht="20.100000000000001" customHeight="1" x14ac:dyDescent="0.2">
      <c r="A35" s="469" t="s">
        <v>217</v>
      </c>
      <c r="B35" s="470" t="s">
        <v>438</v>
      </c>
      <c r="C35" s="563" t="s">
        <v>127</v>
      </c>
      <c r="D35" s="563" t="s">
        <v>984</v>
      </c>
    </row>
    <row r="36" spans="1:4" ht="20.100000000000001" customHeight="1" x14ac:dyDescent="0.2">
      <c r="A36" s="469" t="s">
        <v>223</v>
      </c>
      <c r="B36" s="470" t="s">
        <v>439</v>
      </c>
      <c r="C36" s="563" t="s">
        <v>127</v>
      </c>
      <c r="D36" s="563" t="s">
        <v>984</v>
      </c>
    </row>
    <row r="37" spans="1:4" ht="20.100000000000001" customHeight="1" x14ac:dyDescent="0.2">
      <c r="A37" s="469" t="s">
        <v>227</v>
      </c>
      <c r="B37" s="470" t="s">
        <v>440</v>
      </c>
      <c r="C37" s="563" t="s">
        <v>127</v>
      </c>
      <c r="D37" s="563" t="s">
        <v>984</v>
      </c>
    </row>
    <row r="38" spans="1:4" ht="20.100000000000001" customHeight="1" x14ac:dyDescent="0.2">
      <c r="A38" s="469" t="s">
        <v>230</v>
      </c>
      <c r="B38" s="470" t="s">
        <v>441</v>
      </c>
      <c r="C38" s="563" t="s">
        <v>127</v>
      </c>
      <c r="D38" s="563" t="s">
        <v>984</v>
      </c>
    </row>
    <row r="39" spans="1:4" ht="20.100000000000001" customHeight="1" x14ac:dyDescent="0.2">
      <c r="A39" s="469" t="s">
        <v>230</v>
      </c>
      <c r="B39" s="470" t="s">
        <v>515</v>
      </c>
      <c r="C39" s="563" t="s">
        <v>132</v>
      </c>
      <c r="D39" s="563" t="s">
        <v>984</v>
      </c>
    </row>
    <row r="40" spans="1:4" ht="20.100000000000001" customHeight="1" x14ac:dyDescent="0.2">
      <c r="A40" s="469" t="s">
        <v>237</v>
      </c>
      <c r="B40" s="470" t="s">
        <v>443</v>
      </c>
      <c r="C40" s="563" t="s">
        <v>132</v>
      </c>
      <c r="D40" s="563" t="s">
        <v>984</v>
      </c>
    </row>
    <row r="41" spans="1:4" ht="20.100000000000001" customHeight="1" x14ac:dyDescent="0.2">
      <c r="A41" s="469" t="s">
        <v>237</v>
      </c>
      <c r="B41" s="470" t="s">
        <v>444</v>
      </c>
      <c r="C41" s="563" t="s">
        <v>127</v>
      </c>
      <c r="D41" s="563" t="s">
        <v>982</v>
      </c>
    </row>
    <row r="42" spans="1:4" ht="20.100000000000001" customHeight="1" x14ac:dyDescent="0.2">
      <c r="A42" s="469" t="s">
        <v>242</v>
      </c>
      <c r="B42" s="470" t="s">
        <v>445</v>
      </c>
      <c r="C42" s="563" t="s">
        <v>127</v>
      </c>
      <c r="D42" s="563" t="s">
        <v>982</v>
      </c>
    </row>
    <row r="43" spans="1:4" ht="20.100000000000001" customHeight="1" x14ac:dyDescent="0.2">
      <c r="A43" s="469" t="s">
        <v>245</v>
      </c>
      <c r="B43" s="470" t="s">
        <v>246</v>
      </c>
      <c r="C43" s="563" t="s">
        <v>127</v>
      </c>
      <c r="D43" s="563" t="s">
        <v>984</v>
      </c>
    </row>
    <row r="44" spans="1:4" ht="20.100000000000001" customHeight="1" x14ac:dyDescent="0.2">
      <c r="A44" s="469" t="s">
        <v>249</v>
      </c>
      <c r="B44" s="470" t="s">
        <v>446</v>
      </c>
      <c r="C44" s="563" t="s">
        <v>132</v>
      </c>
      <c r="D44" s="563" t="s">
        <v>984</v>
      </c>
    </row>
    <row r="45" spans="1:4" ht="20.100000000000001" customHeight="1" x14ac:dyDescent="0.2">
      <c r="A45" s="469" t="s">
        <v>249</v>
      </c>
      <c r="B45" s="470" t="s">
        <v>447</v>
      </c>
      <c r="C45" s="563" t="s">
        <v>132</v>
      </c>
      <c r="D45" s="563" t="s">
        <v>982</v>
      </c>
    </row>
    <row r="46" spans="1:4" ht="20.100000000000001" customHeight="1" x14ac:dyDescent="0.2">
      <c r="A46" s="469" t="s">
        <v>249</v>
      </c>
      <c r="B46" s="470" t="s">
        <v>448</v>
      </c>
      <c r="C46" s="563" t="s">
        <v>127</v>
      </c>
      <c r="D46" s="563" t="s">
        <v>984</v>
      </c>
    </row>
    <row r="47" spans="1:4" ht="20.100000000000001" customHeight="1" x14ac:dyDescent="0.2">
      <c r="A47" s="469" t="s">
        <v>249</v>
      </c>
      <c r="B47" s="470" t="s">
        <v>516</v>
      </c>
      <c r="C47" s="563" t="s">
        <v>132</v>
      </c>
      <c r="D47" s="563" t="s">
        <v>984</v>
      </c>
    </row>
    <row r="48" spans="1:4" ht="20.100000000000001" customHeight="1" x14ac:dyDescent="0.2">
      <c r="A48" s="469" t="s">
        <v>249</v>
      </c>
      <c r="B48" s="470" t="s">
        <v>450</v>
      </c>
      <c r="C48" s="563" t="s">
        <v>127</v>
      </c>
      <c r="D48" s="563" t="s">
        <v>984</v>
      </c>
    </row>
    <row r="49" spans="1:4" ht="20.100000000000001" customHeight="1" x14ac:dyDescent="0.2">
      <c r="A49" s="469" t="s">
        <v>263</v>
      </c>
      <c r="B49" s="470" t="s">
        <v>451</v>
      </c>
      <c r="C49" s="563" t="s">
        <v>127</v>
      </c>
      <c r="D49" s="563" t="s">
        <v>984</v>
      </c>
    </row>
    <row r="50" spans="1:4" ht="20.100000000000001" customHeight="1" x14ac:dyDescent="0.2">
      <c r="A50" s="469" t="s">
        <v>263</v>
      </c>
      <c r="B50" s="470" t="s">
        <v>452</v>
      </c>
      <c r="C50" s="563" t="s">
        <v>127</v>
      </c>
      <c r="D50" s="563" t="s">
        <v>984</v>
      </c>
    </row>
    <row r="51" spans="1:4" ht="20.100000000000001" customHeight="1" x14ac:dyDescent="0.2">
      <c r="A51" s="469" t="s">
        <v>267</v>
      </c>
      <c r="B51" s="470" t="s">
        <v>453</v>
      </c>
      <c r="C51" s="563" t="s">
        <v>127</v>
      </c>
      <c r="D51" s="563" t="s">
        <v>984</v>
      </c>
    </row>
    <row r="52" spans="1:4" ht="20.100000000000001" customHeight="1" x14ac:dyDescent="0.2">
      <c r="A52" s="469" t="s">
        <v>267</v>
      </c>
      <c r="B52" s="470" t="s">
        <v>454</v>
      </c>
      <c r="C52" s="563" t="s">
        <v>132</v>
      </c>
      <c r="D52" s="563" t="s">
        <v>984</v>
      </c>
    </row>
    <row r="53" spans="1:4" ht="20.100000000000001" customHeight="1" x14ac:dyDescent="0.2">
      <c r="A53" s="469" t="s">
        <v>272</v>
      </c>
      <c r="B53" s="470" t="s">
        <v>455</v>
      </c>
      <c r="C53" s="563" t="s">
        <v>127</v>
      </c>
      <c r="D53" s="563" t="s">
        <v>984</v>
      </c>
    </row>
    <row r="54" spans="1:4" ht="20.100000000000001" customHeight="1" x14ac:dyDescent="0.2">
      <c r="A54" s="469" t="s">
        <v>276</v>
      </c>
      <c r="B54" s="470" t="s">
        <v>456</v>
      </c>
      <c r="C54" s="563" t="s">
        <v>127</v>
      </c>
      <c r="D54" s="563" t="s">
        <v>984</v>
      </c>
    </row>
    <row r="55" spans="1:4" ht="20.100000000000001" customHeight="1" x14ac:dyDescent="0.2">
      <c r="A55" s="469" t="s">
        <v>279</v>
      </c>
      <c r="B55" s="470" t="s">
        <v>457</v>
      </c>
      <c r="C55" s="563" t="s">
        <v>283</v>
      </c>
      <c r="D55" s="563" t="s">
        <v>990</v>
      </c>
    </row>
    <row r="56" spans="1:4" ht="20.100000000000001" customHeight="1" x14ac:dyDescent="0.2">
      <c r="A56" s="469" t="s">
        <v>279</v>
      </c>
      <c r="B56" s="470" t="s">
        <v>458</v>
      </c>
      <c r="C56" s="563" t="s">
        <v>132</v>
      </c>
      <c r="D56" s="563" t="s">
        <v>984</v>
      </c>
    </row>
    <row r="57" spans="1:4" ht="20.100000000000001" customHeight="1" x14ac:dyDescent="0.2">
      <c r="A57" s="469" t="s">
        <v>279</v>
      </c>
      <c r="B57" s="470" t="s">
        <v>459</v>
      </c>
      <c r="C57" s="563" t="s">
        <v>283</v>
      </c>
      <c r="D57" s="563" t="s">
        <v>982</v>
      </c>
    </row>
    <row r="58" spans="1:4" ht="20.100000000000001" customHeight="1" x14ac:dyDescent="0.2">
      <c r="A58" s="469" t="s">
        <v>288</v>
      </c>
      <c r="B58" s="470" t="s">
        <v>460</v>
      </c>
      <c r="C58" s="563" t="s">
        <v>127</v>
      </c>
      <c r="D58" s="563" t="s">
        <v>984</v>
      </c>
    </row>
    <row r="59" spans="1:4" ht="20.100000000000001" customHeight="1" x14ac:dyDescent="0.2">
      <c r="A59" s="469" t="s">
        <v>291</v>
      </c>
      <c r="B59" s="470" t="s">
        <v>517</v>
      </c>
      <c r="C59" s="563" t="s">
        <v>132</v>
      </c>
      <c r="D59" s="563" t="s">
        <v>984</v>
      </c>
    </row>
    <row r="60" spans="1:4" ht="20.100000000000001" customHeight="1" x14ac:dyDescent="0.2">
      <c r="A60" s="469" t="s">
        <v>291</v>
      </c>
      <c r="B60" s="470" t="s">
        <v>462</v>
      </c>
      <c r="C60" s="563" t="s">
        <v>132</v>
      </c>
      <c r="D60" s="563" t="s">
        <v>984</v>
      </c>
    </row>
    <row r="61" spans="1:4" ht="20.100000000000001" customHeight="1" x14ac:dyDescent="0.2">
      <c r="A61" s="469" t="s">
        <v>291</v>
      </c>
      <c r="B61" s="470" t="s">
        <v>464</v>
      </c>
      <c r="C61" s="563" t="s">
        <v>127</v>
      </c>
      <c r="D61" s="563" t="s">
        <v>984</v>
      </c>
    </row>
    <row r="62" spans="1:4" ht="20.100000000000001" customHeight="1" x14ac:dyDescent="0.2">
      <c r="A62" s="469" t="s">
        <v>300</v>
      </c>
      <c r="B62" s="470" t="s">
        <v>465</v>
      </c>
      <c r="C62" s="563" t="s">
        <v>127</v>
      </c>
      <c r="D62" s="563" t="s">
        <v>982</v>
      </c>
    </row>
    <row r="63" spans="1:4" ht="20.100000000000001" customHeight="1" x14ac:dyDescent="0.2">
      <c r="A63" s="469" t="s">
        <v>300</v>
      </c>
      <c r="B63" s="470" t="s">
        <v>991</v>
      </c>
      <c r="C63" s="563" t="s">
        <v>127</v>
      </c>
      <c r="D63" s="563" t="s">
        <v>982</v>
      </c>
    </row>
    <row r="64" spans="1:4" ht="20.100000000000001" customHeight="1" x14ac:dyDescent="0.2">
      <c r="A64" s="469" t="s">
        <v>300</v>
      </c>
      <c r="B64" s="470" t="s">
        <v>467</v>
      </c>
      <c r="C64" s="563" t="s">
        <v>127</v>
      </c>
      <c r="D64" s="563" t="s">
        <v>982</v>
      </c>
    </row>
    <row r="65" spans="1:4" ht="20.100000000000001" customHeight="1" x14ac:dyDescent="0.2">
      <c r="A65" s="469" t="s">
        <v>300</v>
      </c>
      <c r="B65" s="470" t="s">
        <v>468</v>
      </c>
      <c r="C65" s="563" t="s">
        <v>127</v>
      </c>
      <c r="D65" s="563" t="s">
        <v>984</v>
      </c>
    </row>
    <row r="66" spans="1:4" ht="20.100000000000001" customHeight="1" x14ac:dyDescent="0.2">
      <c r="A66" s="469" t="s">
        <v>309</v>
      </c>
      <c r="B66" s="470" t="s">
        <v>469</v>
      </c>
      <c r="C66" s="563" t="s">
        <v>132</v>
      </c>
      <c r="D66" s="563" t="s">
        <v>985</v>
      </c>
    </row>
    <row r="67" spans="1:4" ht="20.100000000000001" customHeight="1" x14ac:dyDescent="0.2">
      <c r="A67" s="469" t="s">
        <v>309</v>
      </c>
      <c r="B67" s="470" t="s">
        <v>992</v>
      </c>
      <c r="C67" s="563" t="s">
        <v>127</v>
      </c>
      <c r="D67" s="563" t="s">
        <v>984</v>
      </c>
    </row>
    <row r="68" spans="1:4" ht="20.100000000000001" customHeight="1" x14ac:dyDescent="0.2">
      <c r="A68" s="469" t="s">
        <v>314</v>
      </c>
      <c r="B68" s="470" t="s">
        <v>993</v>
      </c>
      <c r="C68" s="563" t="s">
        <v>127</v>
      </c>
      <c r="D68" s="563" t="s">
        <v>984</v>
      </c>
    </row>
    <row r="69" spans="1:4" ht="20.100000000000001" customHeight="1" x14ac:dyDescent="0.2">
      <c r="A69" s="469" t="s">
        <v>317</v>
      </c>
      <c r="B69" s="470" t="s">
        <v>472</v>
      </c>
      <c r="C69" s="563" t="s">
        <v>127</v>
      </c>
      <c r="D69" s="563" t="s">
        <v>984</v>
      </c>
    </row>
    <row r="70" spans="1:4" ht="20.100000000000001" customHeight="1" x14ac:dyDescent="0.2">
      <c r="A70" s="469" t="s">
        <v>320</v>
      </c>
      <c r="B70" s="470" t="s">
        <v>473</v>
      </c>
      <c r="C70" s="563" t="s">
        <v>127</v>
      </c>
      <c r="D70" s="563" t="s">
        <v>984</v>
      </c>
    </row>
    <row r="71" spans="1:4" ht="20.100000000000001" customHeight="1" x14ac:dyDescent="0.2">
      <c r="A71" s="469" t="s">
        <v>323</v>
      </c>
      <c r="B71" s="470" t="s">
        <v>474</v>
      </c>
      <c r="C71" s="563" t="s">
        <v>283</v>
      </c>
      <c r="D71" s="563" t="s">
        <v>985</v>
      </c>
    </row>
    <row r="72" spans="1:4" ht="20.100000000000001" customHeight="1" x14ac:dyDescent="0.2">
      <c r="A72" s="469" t="s">
        <v>325</v>
      </c>
      <c r="B72" s="470" t="s">
        <v>475</v>
      </c>
      <c r="C72" s="563" t="s">
        <v>127</v>
      </c>
      <c r="D72" s="563" t="s">
        <v>984</v>
      </c>
    </row>
    <row r="73" spans="1:4" ht="25.5" customHeight="1" thickBot="1" x14ac:dyDescent="0.25">
      <c r="A73" s="237"/>
      <c r="B73" s="420" t="s">
        <v>994</v>
      </c>
      <c r="C73" s="225"/>
      <c r="D73" s="228">
        <f>COUNTIF(D4:D72,"Dental school faculty only")</f>
        <v>15</v>
      </c>
    </row>
    <row r="74" spans="1:4" ht="25.5" customHeight="1" thickTop="1" x14ac:dyDescent="0.2">
      <c r="A74" s="375"/>
      <c r="B74" s="324" t="s">
        <v>328</v>
      </c>
      <c r="C74" s="376"/>
      <c r="D74" s="376"/>
    </row>
    <row r="75" spans="1:4" ht="20.100000000000001" customHeight="1" x14ac:dyDescent="0.2">
      <c r="A75" s="54" t="s">
        <v>329</v>
      </c>
      <c r="B75" s="55" t="s">
        <v>330</v>
      </c>
      <c r="C75" s="378" t="s">
        <v>127</v>
      </c>
      <c r="D75" s="378" t="s">
        <v>984</v>
      </c>
    </row>
    <row r="76" spans="1:4" ht="27" customHeight="1" x14ac:dyDescent="0.2">
      <c r="A76" s="271" t="s">
        <v>987</v>
      </c>
      <c r="B76" s="271"/>
      <c r="C76" s="271"/>
    </row>
    <row r="77" spans="1:4" ht="19.5" customHeight="1" x14ac:dyDescent="0.2">
      <c r="A77" s="271" t="s">
        <v>391</v>
      </c>
      <c r="B77" s="280"/>
      <c r="C77" s="280"/>
    </row>
  </sheetData>
  <autoFilter ref="A3:D77" xr:uid="{00000000-0009-0000-0000-00002E000000}"/>
  <mergeCells count="1">
    <mergeCell ref="A2:B2"/>
  </mergeCells>
  <conditionalFormatting sqref="A4:D72">
    <cfRule type="expression" dxfId="0" priority="1">
      <formula>MOD(ROW(),2)=0</formula>
    </cfRule>
  </conditionalFormatting>
  <hyperlinks>
    <hyperlink ref="A2:B2" location="TOC!A1" display="Return to Table of Contents" xr:uid="{00000000-0004-0000-2E00-000000000000}"/>
  </hyperlinks>
  <pageMargins left="0.25" right="0.25" top="0.75" bottom="0.75" header="0.3" footer="0.3"/>
  <pageSetup scale="45" orientation="portrait" horizontalDpi="1200" verticalDpi="1200" r:id="rId1"/>
  <headerFooter>
    <oddHeader>&amp;L&amp;9 2022-23 &amp;"Arial,Italic"Survey of Dental Education&amp;"Arial,Regular"
Report 1 - Academic Programs, Enrollment, and Graduates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I94"/>
  <sheetViews>
    <sheetView zoomScaleNormal="100" workbookViewId="0">
      <pane xSplit="2" ySplit="3" topLeftCell="C4" activePane="bottomRight" state="frozen"/>
      <selection pane="topRight" activeCell="A2" sqref="A2:C2"/>
      <selection pane="bottomLeft" activeCell="A2" sqref="A2:C2"/>
      <selection pane="bottomRight"/>
    </sheetView>
  </sheetViews>
  <sheetFormatPr defaultColWidth="9.140625" defaultRowHeight="12.75" x14ac:dyDescent="0.2"/>
  <cols>
    <col min="1" max="1" width="12.42578125" style="1" customWidth="1"/>
    <col min="2" max="2" width="83.5703125" style="1" customWidth="1"/>
    <col min="3" max="3" width="16.5703125" style="1" customWidth="1"/>
    <col min="4" max="4" width="16.140625" style="1" customWidth="1"/>
    <col min="5" max="5" width="14.5703125" style="1" customWidth="1"/>
    <col min="6" max="6" width="13.85546875" style="1" customWidth="1"/>
    <col min="7" max="7" width="14.5703125" style="1" customWidth="1"/>
    <col min="8" max="8" width="18.5703125" style="1" customWidth="1"/>
    <col min="9" max="9" width="25" style="1" customWidth="1"/>
    <col min="10" max="16384" width="9.140625" style="1"/>
  </cols>
  <sheetData>
    <row r="1" spans="1:9" ht="15" x14ac:dyDescent="0.25">
      <c r="A1" s="2" t="s">
        <v>7</v>
      </c>
    </row>
    <row r="2" spans="1:9" ht="18.75" customHeight="1" x14ac:dyDescent="0.2">
      <c r="A2" s="723" t="s">
        <v>55</v>
      </c>
      <c r="B2" s="723"/>
    </row>
    <row r="3" spans="1:9" ht="51" customHeight="1" x14ac:dyDescent="0.25">
      <c r="A3" s="6" t="s">
        <v>111</v>
      </c>
      <c r="B3" s="3" t="s">
        <v>112</v>
      </c>
      <c r="C3" s="4" t="s">
        <v>113</v>
      </c>
      <c r="D3" s="4" t="s">
        <v>114</v>
      </c>
      <c r="E3" s="4" t="s">
        <v>115</v>
      </c>
      <c r="F3" s="4" t="s">
        <v>116</v>
      </c>
      <c r="G3" s="4" t="s">
        <v>117</v>
      </c>
      <c r="H3" s="4" t="s">
        <v>118</v>
      </c>
      <c r="I3" s="5" t="s">
        <v>119</v>
      </c>
    </row>
    <row r="4" spans="1:9" ht="20.100000000000001" customHeight="1" x14ac:dyDescent="0.2">
      <c r="A4" s="598" t="s">
        <v>120</v>
      </c>
      <c r="B4" s="599" t="s">
        <v>121</v>
      </c>
      <c r="C4" s="600" t="s">
        <v>122</v>
      </c>
      <c r="D4" s="601" t="s">
        <v>123</v>
      </c>
      <c r="E4" s="601" t="s">
        <v>124</v>
      </c>
      <c r="F4" s="600">
        <v>181</v>
      </c>
      <c r="G4" s="600" t="s">
        <v>125</v>
      </c>
      <c r="H4" s="600" t="s">
        <v>126</v>
      </c>
      <c r="I4" s="602" t="s">
        <v>127</v>
      </c>
    </row>
    <row r="5" spans="1:9" ht="20.100000000000001" customHeight="1" x14ac:dyDescent="0.2">
      <c r="A5" s="598" t="s">
        <v>128</v>
      </c>
      <c r="B5" s="599" t="s">
        <v>129</v>
      </c>
      <c r="C5" s="600" t="s">
        <v>122</v>
      </c>
      <c r="D5" s="601" t="s">
        <v>130</v>
      </c>
      <c r="E5" s="601" t="s">
        <v>131</v>
      </c>
      <c r="F5" s="600">
        <v>184</v>
      </c>
      <c r="G5" s="600" t="s">
        <v>125</v>
      </c>
      <c r="H5" s="600" t="s">
        <v>126</v>
      </c>
      <c r="I5" s="602" t="s">
        <v>132</v>
      </c>
    </row>
    <row r="6" spans="1:9" ht="20.100000000000001" customHeight="1" x14ac:dyDescent="0.2">
      <c r="A6" s="598" t="s">
        <v>128</v>
      </c>
      <c r="B6" s="599" t="s">
        <v>133</v>
      </c>
      <c r="C6" s="600" t="s">
        <v>134</v>
      </c>
      <c r="D6" s="600">
        <v>11</v>
      </c>
      <c r="E6" s="601" t="s">
        <v>135</v>
      </c>
      <c r="F6" s="600">
        <v>154</v>
      </c>
      <c r="G6" s="600" t="s">
        <v>125</v>
      </c>
      <c r="H6" s="600" t="s">
        <v>126</v>
      </c>
      <c r="I6" s="602" t="s">
        <v>132</v>
      </c>
    </row>
    <row r="7" spans="1:9" ht="20.100000000000001" customHeight="1" x14ac:dyDescent="0.2">
      <c r="A7" s="598" t="s">
        <v>136</v>
      </c>
      <c r="B7" s="599" t="s">
        <v>137</v>
      </c>
      <c r="C7" s="600" t="s">
        <v>138</v>
      </c>
      <c r="D7" s="603" t="s">
        <v>139</v>
      </c>
      <c r="E7" s="601" t="s">
        <v>140</v>
      </c>
      <c r="F7" s="600">
        <v>180</v>
      </c>
      <c r="G7" s="600" t="s">
        <v>125</v>
      </c>
      <c r="H7" s="600" t="s">
        <v>126</v>
      </c>
      <c r="I7" s="602" t="s">
        <v>141</v>
      </c>
    </row>
    <row r="8" spans="1:9" ht="20.100000000000001" customHeight="1" x14ac:dyDescent="0.2">
      <c r="A8" s="598" t="s">
        <v>136</v>
      </c>
      <c r="B8" s="599" t="s">
        <v>142</v>
      </c>
      <c r="C8" s="600" t="s">
        <v>134</v>
      </c>
      <c r="D8" s="600">
        <v>11</v>
      </c>
      <c r="E8" s="601" t="s">
        <v>143</v>
      </c>
      <c r="F8" s="600">
        <v>132</v>
      </c>
      <c r="G8" s="600" t="s">
        <v>144</v>
      </c>
      <c r="H8" s="600" t="s">
        <v>145</v>
      </c>
      <c r="I8" s="602" t="s">
        <v>132</v>
      </c>
    </row>
    <row r="9" spans="1:9" ht="20.100000000000001" customHeight="1" x14ac:dyDescent="0.2">
      <c r="A9" s="598" t="s">
        <v>136</v>
      </c>
      <c r="B9" s="599" t="s">
        <v>146</v>
      </c>
      <c r="C9" s="600" t="s">
        <v>134</v>
      </c>
      <c r="D9" s="604">
        <v>11</v>
      </c>
      <c r="E9" s="601" t="s">
        <v>135</v>
      </c>
      <c r="F9" s="600">
        <v>154</v>
      </c>
      <c r="G9" s="600" t="s">
        <v>125</v>
      </c>
      <c r="H9" s="600" t="s">
        <v>145</v>
      </c>
      <c r="I9" s="602" t="s">
        <v>127</v>
      </c>
    </row>
    <row r="10" spans="1:9" ht="20.100000000000001" customHeight="1" x14ac:dyDescent="0.2">
      <c r="A10" s="598" t="s">
        <v>136</v>
      </c>
      <c r="B10" s="599" t="s">
        <v>147</v>
      </c>
      <c r="C10" s="600" t="s">
        <v>134</v>
      </c>
      <c r="D10" s="605" t="s">
        <v>148</v>
      </c>
      <c r="E10" s="601" t="s">
        <v>149</v>
      </c>
      <c r="F10" s="600">
        <v>163</v>
      </c>
      <c r="G10" s="600" t="s">
        <v>125</v>
      </c>
      <c r="H10" s="600" t="s">
        <v>145</v>
      </c>
      <c r="I10" s="602" t="s">
        <v>127</v>
      </c>
    </row>
    <row r="11" spans="1:9" ht="20.100000000000001" customHeight="1" x14ac:dyDescent="0.2">
      <c r="A11" s="598" t="s">
        <v>136</v>
      </c>
      <c r="B11" s="599" t="s">
        <v>150</v>
      </c>
      <c r="C11" s="600" t="s">
        <v>138</v>
      </c>
      <c r="D11" s="600">
        <v>15</v>
      </c>
      <c r="E11" s="601" t="s">
        <v>151</v>
      </c>
      <c r="F11" s="600">
        <v>165</v>
      </c>
      <c r="G11" s="600" t="s">
        <v>125</v>
      </c>
      <c r="H11" s="600" t="s">
        <v>145</v>
      </c>
      <c r="I11" s="602" t="s">
        <v>132</v>
      </c>
    </row>
    <row r="12" spans="1:9" ht="20.100000000000001" customHeight="1" x14ac:dyDescent="0.2">
      <c r="A12" s="598" t="s">
        <v>136</v>
      </c>
      <c r="B12" s="599" t="s">
        <v>152</v>
      </c>
      <c r="C12" s="600" t="s">
        <v>122</v>
      </c>
      <c r="D12" s="604" t="s">
        <v>153</v>
      </c>
      <c r="E12" s="601" t="s">
        <v>154</v>
      </c>
      <c r="F12" s="600">
        <v>180</v>
      </c>
      <c r="G12" s="600" t="s">
        <v>125</v>
      </c>
      <c r="H12" s="600" t="s">
        <v>145</v>
      </c>
      <c r="I12" s="602" t="s">
        <v>132</v>
      </c>
    </row>
    <row r="13" spans="1:9" ht="20.100000000000001" customHeight="1" x14ac:dyDescent="0.2">
      <c r="A13" s="598" t="s">
        <v>136</v>
      </c>
      <c r="B13" s="599" t="s">
        <v>155</v>
      </c>
      <c r="C13" s="600" t="s">
        <v>122</v>
      </c>
      <c r="D13" s="606" t="s">
        <v>156</v>
      </c>
      <c r="E13" s="601" t="s">
        <v>157</v>
      </c>
      <c r="F13" s="600">
        <v>173</v>
      </c>
      <c r="G13" s="600" t="s">
        <v>125</v>
      </c>
      <c r="H13" s="600" t="s">
        <v>126</v>
      </c>
      <c r="I13" s="602" t="s">
        <v>132</v>
      </c>
    </row>
    <row r="14" spans="1:9" ht="20.100000000000001" customHeight="1" x14ac:dyDescent="0.2">
      <c r="A14" s="598" t="s">
        <v>158</v>
      </c>
      <c r="B14" s="599" t="s">
        <v>159</v>
      </c>
      <c r="C14" s="600" t="s">
        <v>122</v>
      </c>
      <c r="D14" s="606" t="s">
        <v>160</v>
      </c>
      <c r="E14" s="601" t="s">
        <v>161</v>
      </c>
      <c r="F14" s="600">
        <v>174</v>
      </c>
      <c r="G14" s="600" t="s">
        <v>125</v>
      </c>
      <c r="H14" s="600" t="s">
        <v>145</v>
      </c>
      <c r="I14" s="602" t="s">
        <v>127</v>
      </c>
    </row>
    <row r="15" spans="1:9" ht="20.100000000000001" customHeight="1" x14ac:dyDescent="0.2">
      <c r="A15" s="598" t="s">
        <v>162</v>
      </c>
      <c r="B15" s="599" t="s">
        <v>163</v>
      </c>
      <c r="C15" s="600" t="s">
        <v>164</v>
      </c>
      <c r="D15" s="600" t="s">
        <v>165</v>
      </c>
      <c r="E15" s="601" t="s">
        <v>165</v>
      </c>
      <c r="F15" s="600">
        <v>165</v>
      </c>
      <c r="G15" s="600" t="s">
        <v>125</v>
      </c>
      <c r="H15" s="600" t="s">
        <v>126</v>
      </c>
      <c r="I15" s="602" t="s">
        <v>127</v>
      </c>
    </row>
    <row r="16" spans="1:9" ht="20.100000000000001" customHeight="1" x14ac:dyDescent="0.2">
      <c r="A16" s="598" t="s">
        <v>166</v>
      </c>
      <c r="B16" s="599" t="s">
        <v>167</v>
      </c>
      <c r="C16" s="600" t="s">
        <v>168</v>
      </c>
      <c r="D16" s="607" t="s">
        <v>169</v>
      </c>
      <c r="E16" s="601" t="s">
        <v>170</v>
      </c>
      <c r="F16" s="600">
        <v>158</v>
      </c>
      <c r="G16" s="600" t="s">
        <v>125</v>
      </c>
      <c r="H16" s="600" t="s">
        <v>145</v>
      </c>
      <c r="I16" s="602" t="s">
        <v>132</v>
      </c>
    </row>
    <row r="17" spans="1:9" ht="20.100000000000001" customHeight="1" x14ac:dyDescent="0.2">
      <c r="A17" s="598" t="s">
        <v>171</v>
      </c>
      <c r="B17" s="599" t="s">
        <v>172</v>
      </c>
      <c r="C17" s="600" t="s">
        <v>122</v>
      </c>
      <c r="D17" s="604">
        <v>15</v>
      </c>
      <c r="E17" s="601" t="s">
        <v>151</v>
      </c>
      <c r="F17" s="600">
        <v>165</v>
      </c>
      <c r="G17" s="600" t="s">
        <v>125</v>
      </c>
      <c r="H17" s="600" t="s">
        <v>126</v>
      </c>
      <c r="I17" s="602" t="s">
        <v>127</v>
      </c>
    </row>
    <row r="18" spans="1:9" ht="20.100000000000001" customHeight="1" x14ac:dyDescent="0.2">
      <c r="A18" s="598" t="s">
        <v>171</v>
      </c>
      <c r="B18" s="599" t="s">
        <v>173</v>
      </c>
      <c r="C18" s="600" t="s">
        <v>122</v>
      </c>
      <c r="D18" s="605" t="s">
        <v>174</v>
      </c>
      <c r="E18" s="601" t="s">
        <v>175</v>
      </c>
      <c r="F18" s="600">
        <v>166</v>
      </c>
      <c r="G18" s="600" t="s">
        <v>125</v>
      </c>
      <c r="H18" s="600" t="s">
        <v>126</v>
      </c>
      <c r="I18" s="602" t="s">
        <v>132</v>
      </c>
    </row>
    <row r="19" spans="1:9" ht="20.100000000000001" customHeight="1" x14ac:dyDescent="0.2">
      <c r="A19" s="598" t="s">
        <v>171</v>
      </c>
      <c r="B19" s="599" t="s">
        <v>176</v>
      </c>
      <c r="C19" s="600" t="s">
        <v>122</v>
      </c>
      <c r="D19" s="604">
        <v>24</v>
      </c>
      <c r="E19" s="601" t="s">
        <v>131</v>
      </c>
      <c r="F19" s="600">
        <v>184</v>
      </c>
      <c r="G19" s="600" t="s">
        <v>125</v>
      </c>
      <c r="H19" s="600" t="s">
        <v>126</v>
      </c>
      <c r="I19" s="602" t="s">
        <v>132</v>
      </c>
    </row>
    <row r="20" spans="1:9" ht="20.100000000000001" customHeight="1" x14ac:dyDescent="0.2">
      <c r="A20" s="598" t="s">
        <v>177</v>
      </c>
      <c r="B20" s="599" t="s">
        <v>178</v>
      </c>
      <c r="C20" s="600" t="s">
        <v>122</v>
      </c>
      <c r="D20" s="600" t="s">
        <v>179</v>
      </c>
      <c r="E20" s="601" t="s">
        <v>180</v>
      </c>
      <c r="F20" s="600">
        <v>167</v>
      </c>
      <c r="G20" s="600" t="s">
        <v>125</v>
      </c>
      <c r="H20" s="600" t="s">
        <v>126</v>
      </c>
      <c r="I20" s="602" t="s">
        <v>127</v>
      </c>
    </row>
    <row r="21" spans="1:9" ht="20.100000000000001" customHeight="1" x14ac:dyDescent="0.2">
      <c r="A21" s="598" t="s">
        <v>181</v>
      </c>
      <c r="B21" s="599" t="s">
        <v>182</v>
      </c>
      <c r="C21" s="600" t="s">
        <v>122</v>
      </c>
      <c r="D21" s="600">
        <v>18</v>
      </c>
      <c r="E21" s="601" t="s">
        <v>183</v>
      </c>
      <c r="F21" s="600">
        <v>168</v>
      </c>
      <c r="G21" s="600" t="s">
        <v>125</v>
      </c>
      <c r="H21" s="600" t="s">
        <v>126</v>
      </c>
      <c r="I21" s="602" t="s">
        <v>127</v>
      </c>
    </row>
    <row r="22" spans="1:9" ht="20.100000000000001" customHeight="1" x14ac:dyDescent="0.2">
      <c r="A22" s="598" t="s">
        <v>181</v>
      </c>
      <c r="B22" s="599" t="s">
        <v>184</v>
      </c>
      <c r="C22" s="600" t="s">
        <v>122</v>
      </c>
      <c r="D22" s="605" t="s">
        <v>185</v>
      </c>
      <c r="E22" s="601" t="s">
        <v>186</v>
      </c>
      <c r="F22" s="600">
        <v>172</v>
      </c>
      <c r="G22" s="600" t="s">
        <v>125</v>
      </c>
      <c r="H22" s="600" t="s">
        <v>126</v>
      </c>
      <c r="I22" s="602" t="s">
        <v>127</v>
      </c>
    </row>
    <row r="23" spans="1:9" ht="20.100000000000001" customHeight="1" x14ac:dyDescent="0.2">
      <c r="A23" s="598" t="s">
        <v>181</v>
      </c>
      <c r="B23" s="599" t="s">
        <v>187</v>
      </c>
      <c r="C23" s="600" t="s">
        <v>134</v>
      </c>
      <c r="D23" s="604">
        <v>11</v>
      </c>
      <c r="E23" s="601" t="s">
        <v>135</v>
      </c>
      <c r="F23" s="600">
        <v>154</v>
      </c>
      <c r="G23" s="600" t="s">
        <v>125</v>
      </c>
      <c r="H23" s="600" t="s">
        <v>126</v>
      </c>
      <c r="I23" s="602" t="s">
        <v>132</v>
      </c>
    </row>
    <row r="24" spans="1:9" ht="20.100000000000001" customHeight="1" x14ac:dyDescent="0.2">
      <c r="A24" s="598" t="s">
        <v>188</v>
      </c>
      <c r="B24" s="599" t="s">
        <v>189</v>
      </c>
      <c r="C24" s="600" t="s">
        <v>122</v>
      </c>
      <c r="D24" s="605" t="s">
        <v>190</v>
      </c>
      <c r="E24" s="601" t="s">
        <v>191</v>
      </c>
      <c r="F24" s="600">
        <v>175</v>
      </c>
      <c r="G24" s="600" t="s">
        <v>125</v>
      </c>
      <c r="H24" s="600" t="s">
        <v>145</v>
      </c>
      <c r="I24" s="602" t="s">
        <v>127</v>
      </c>
    </row>
    <row r="25" spans="1:9" ht="20.100000000000001" customHeight="1" x14ac:dyDescent="0.2">
      <c r="A25" s="598" t="s">
        <v>192</v>
      </c>
      <c r="B25" s="599" t="s">
        <v>193</v>
      </c>
      <c r="C25" s="600" t="s">
        <v>122</v>
      </c>
      <c r="D25" s="601">
        <v>16</v>
      </c>
      <c r="E25" s="601" t="s">
        <v>194</v>
      </c>
      <c r="F25" s="600">
        <v>162</v>
      </c>
      <c r="G25" s="600" t="s">
        <v>125</v>
      </c>
      <c r="H25" s="600" t="s">
        <v>145</v>
      </c>
      <c r="I25" s="602" t="s">
        <v>127</v>
      </c>
    </row>
    <row r="26" spans="1:9" ht="20.100000000000001" customHeight="1" x14ac:dyDescent="0.2">
      <c r="A26" s="598" t="s">
        <v>195</v>
      </c>
      <c r="B26" s="599" t="s">
        <v>196</v>
      </c>
      <c r="C26" s="600" t="s">
        <v>122</v>
      </c>
      <c r="D26" s="604">
        <v>24</v>
      </c>
      <c r="E26" s="601" t="s">
        <v>197</v>
      </c>
      <c r="F26" s="600">
        <v>172</v>
      </c>
      <c r="G26" s="600" t="s">
        <v>125</v>
      </c>
      <c r="H26" s="600" t="s">
        <v>126</v>
      </c>
      <c r="I26" s="602" t="s">
        <v>127</v>
      </c>
    </row>
    <row r="27" spans="1:9" ht="20.100000000000001" customHeight="1" x14ac:dyDescent="0.2">
      <c r="A27" s="598" t="s">
        <v>195</v>
      </c>
      <c r="B27" s="599" t="s">
        <v>198</v>
      </c>
      <c r="C27" s="600" t="s">
        <v>122</v>
      </c>
      <c r="D27" s="606" t="s">
        <v>190</v>
      </c>
      <c r="E27" s="601" t="s">
        <v>199</v>
      </c>
      <c r="F27" s="600">
        <v>178</v>
      </c>
      <c r="G27" s="600" t="s">
        <v>125</v>
      </c>
      <c r="H27" s="600" t="s">
        <v>126</v>
      </c>
      <c r="I27" s="602" t="s">
        <v>127</v>
      </c>
    </row>
    <row r="28" spans="1:9" ht="20.100000000000001" customHeight="1" x14ac:dyDescent="0.2">
      <c r="A28" s="598" t="s">
        <v>200</v>
      </c>
      <c r="B28" s="599" t="s">
        <v>201</v>
      </c>
      <c r="C28" s="600" t="s">
        <v>164</v>
      </c>
      <c r="D28" s="604" t="s">
        <v>194</v>
      </c>
      <c r="E28" s="601" t="s">
        <v>194</v>
      </c>
      <c r="F28" s="600">
        <v>166</v>
      </c>
      <c r="G28" s="600" t="s">
        <v>125</v>
      </c>
      <c r="H28" s="600" t="s">
        <v>145</v>
      </c>
      <c r="I28" s="602" t="s">
        <v>127</v>
      </c>
    </row>
    <row r="29" spans="1:9" ht="20.100000000000001" customHeight="1" x14ac:dyDescent="0.2">
      <c r="A29" s="598" t="s">
        <v>202</v>
      </c>
      <c r="B29" s="599" t="s">
        <v>203</v>
      </c>
      <c r="C29" s="600" t="s">
        <v>138</v>
      </c>
      <c r="D29" s="606" t="s">
        <v>160</v>
      </c>
      <c r="E29" s="601" t="s">
        <v>204</v>
      </c>
      <c r="F29" s="600">
        <v>164</v>
      </c>
      <c r="G29" s="600" t="s">
        <v>125</v>
      </c>
      <c r="H29" s="600" t="s">
        <v>126</v>
      </c>
      <c r="I29" s="602" t="s">
        <v>132</v>
      </c>
    </row>
    <row r="30" spans="1:9" ht="20.100000000000001" customHeight="1" x14ac:dyDescent="0.2">
      <c r="A30" s="598" t="s">
        <v>205</v>
      </c>
      <c r="B30" s="599" t="s">
        <v>206</v>
      </c>
      <c r="C30" s="600" t="s">
        <v>122</v>
      </c>
      <c r="D30" s="601" t="s">
        <v>207</v>
      </c>
      <c r="E30" s="601" t="s">
        <v>208</v>
      </c>
      <c r="F30" s="600">
        <v>162</v>
      </c>
      <c r="G30" s="600" t="s">
        <v>125</v>
      </c>
      <c r="H30" s="600" t="s">
        <v>145</v>
      </c>
      <c r="I30" s="602" t="s">
        <v>127</v>
      </c>
    </row>
    <row r="31" spans="1:9" ht="20.100000000000001" customHeight="1" x14ac:dyDescent="0.2">
      <c r="A31" s="598" t="s">
        <v>209</v>
      </c>
      <c r="B31" s="599" t="s">
        <v>210</v>
      </c>
      <c r="C31" s="600" t="s">
        <v>122</v>
      </c>
      <c r="D31" s="600" t="s">
        <v>211</v>
      </c>
      <c r="E31" s="601" t="s">
        <v>212</v>
      </c>
      <c r="F31" s="600">
        <v>174</v>
      </c>
      <c r="G31" s="600" t="s">
        <v>125</v>
      </c>
      <c r="H31" s="600" t="s">
        <v>126</v>
      </c>
      <c r="I31" s="602" t="s">
        <v>132</v>
      </c>
    </row>
    <row r="32" spans="1:9" ht="20.100000000000001" customHeight="1" x14ac:dyDescent="0.2">
      <c r="A32" s="598" t="s">
        <v>209</v>
      </c>
      <c r="B32" s="599" t="s">
        <v>213</v>
      </c>
      <c r="C32" s="600" t="s">
        <v>122</v>
      </c>
      <c r="D32" s="600">
        <v>24</v>
      </c>
      <c r="E32" s="601" t="s">
        <v>131</v>
      </c>
      <c r="F32" s="600">
        <v>184</v>
      </c>
      <c r="G32" s="600" t="s">
        <v>125</v>
      </c>
      <c r="H32" s="600" t="s">
        <v>126</v>
      </c>
      <c r="I32" s="602" t="s">
        <v>132</v>
      </c>
    </row>
    <row r="33" spans="1:9" ht="20.100000000000001" customHeight="1" x14ac:dyDescent="0.2">
      <c r="A33" s="598" t="s">
        <v>209</v>
      </c>
      <c r="B33" s="599" t="s">
        <v>214</v>
      </c>
      <c r="C33" s="600" t="s">
        <v>138</v>
      </c>
      <c r="D33" s="604" t="s">
        <v>215</v>
      </c>
      <c r="E33" s="601" t="s">
        <v>216</v>
      </c>
      <c r="F33" s="600">
        <v>179</v>
      </c>
      <c r="G33" s="600" t="s">
        <v>125</v>
      </c>
      <c r="H33" s="600" t="s">
        <v>126</v>
      </c>
      <c r="I33" s="602" t="s">
        <v>132</v>
      </c>
    </row>
    <row r="34" spans="1:9" ht="20.100000000000001" customHeight="1" x14ac:dyDescent="0.2">
      <c r="A34" s="598" t="s">
        <v>217</v>
      </c>
      <c r="B34" s="599" t="s">
        <v>218</v>
      </c>
      <c r="C34" s="600" t="s">
        <v>122</v>
      </c>
      <c r="D34" s="605" t="s">
        <v>219</v>
      </c>
      <c r="E34" s="601" t="s">
        <v>220</v>
      </c>
      <c r="F34" s="600">
        <v>166</v>
      </c>
      <c r="G34" s="600" t="s">
        <v>125</v>
      </c>
      <c r="H34" s="600" t="s">
        <v>145</v>
      </c>
      <c r="I34" s="602" t="s">
        <v>132</v>
      </c>
    </row>
    <row r="35" spans="1:9" ht="20.100000000000001" customHeight="1" x14ac:dyDescent="0.2">
      <c r="A35" s="598" t="s">
        <v>217</v>
      </c>
      <c r="B35" s="599" t="s">
        <v>221</v>
      </c>
      <c r="C35" s="600" t="s">
        <v>122</v>
      </c>
      <c r="D35" s="604">
        <v>14</v>
      </c>
      <c r="E35" s="601" t="s">
        <v>222</v>
      </c>
      <c r="F35" s="600">
        <v>161</v>
      </c>
      <c r="G35" s="600" t="s">
        <v>125</v>
      </c>
      <c r="H35" s="600" t="s">
        <v>145</v>
      </c>
      <c r="I35" s="602" t="s">
        <v>127</v>
      </c>
    </row>
    <row r="36" spans="1:9" ht="20.100000000000001" customHeight="1" x14ac:dyDescent="0.2">
      <c r="A36" s="598" t="s">
        <v>223</v>
      </c>
      <c r="B36" s="599" t="s">
        <v>224</v>
      </c>
      <c r="C36" s="600" t="s">
        <v>122</v>
      </c>
      <c r="D36" s="606" t="s">
        <v>225</v>
      </c>
      <c r="E36" s="601" t="s">
        <v>226</v>
      </c>
      <c r="F36" s="600">
        <v>166</v>
      </c>
      <c r="G36" s="600" t="s">
        <v>125</v>
      </c>
      <c r="H36" s="600" t="s">
        <v>145</v>
      </c>
      <c r="I36" s="602" t="s">
        <v>127</v>
      </c>
    </row>
    <row r="37" spans="1:9" ht="20.100000000000001" customHeight="1" x14ac:dyDescent="0.2">
      <c r="A37" s="598" t="s">
        <v>227</v>
      </c>
      <c r="B37" s="599" t="s">
        <v>228</v>
      </c>
      <c r="C37" s="600" t="s">
        <v>122</v>
      </c>
      <c r="D37" s="605" t="s">
        <v>160</v>
      </c>
      <c r="E37" s="601" t="s">
        <v>229</v>
      </c>
      <c r="F37" s="600">
        <v>170</v>
      </c>
      <c r="G37" s="600" t="s">
        <v>125</v>
      </c>
      <c r="H37" s="600" t="s">
        <v>126</v>
      </c>
      <c r="I37" s="602" t="s">
        <v>127</v>
      </c>
    </row>
    <row r="38" spans="1:9" ht="20.100000000000001" customHeight="1" x14ac:dyDescent="0.2">
      <c r="A38" s="598" t="s">
        <v>230</v>
      </c>
      <c r="B38" s="599" t="s">
        <v>231</v>
      </c>
      <c r="C38" s="600" t="s">
        <v>122</v>
      </c>
      <c r="D38" s="603" t="s">
        <v>232</v>
      </c>
      <c r="E38" s="601" t="s">
        <v>149</v>
      </c>
      <c r="F38" s="600">
        <v>163</v>
      </c>
      <c r="G38" s="600" t="s">
        <v>125</v>
      </c>
      <c r="H38" s="600" t="s">
        <v>126</v>
      </c>
      <c r="I38" s="602" t="s">
        <v>132</v>
      </c>
    </row>
    <row r="39" spans="1:9" ht="20.100000000000001" customHeight="1" x14ac:dyDescent="0.2">
      <c r="A39" s="598" t="s">
        <v>230</v>
      </c>
      <c r="B39" s="599" t="s">
        <v>233</v>
      </c>
      <c r="C39" s="600" t="s">
        <v>122</v>
      </c>
      <c r="D39" s="601">
        <v>16</v>
      </c>
      <c r="E39" s="601" t="s">
        <v>204</v>
      </c>
      <c r="F39" s="600">
        <v>154</v>
      </c>
      <c r="G39" s="600" t="s">
        <v>125</v>
      </c>
      <c r="H39" s="600" t="s">
        <v>145</v>
      </c>
      <c r="I39" s="602" t="s">
        <v>127</v>
      </c>
    </row>
    <row r="40" spans="1:9" ht="20.100000000000001" customHeight="1" x14ac:dyDescent="0.2">
      <c r="A40" s="598" t="s">
        <v>230</v>
      </c>
      <c r="B40" s="599" t="s">
        <v>234</v>
      </c>
      <c r="C40" s="600" t="s">
        <v>122</v>
      </c>
      <c r="D40" s="601" t="s">
        <v>235</v>
      </c>
      <c r="E40" s="601" t="s">
        <v>236</v>
      </c>
      <c r="F40" s="600">
        <v>183</v>
      </c>
      <c r="G40" s="600" t="s">
        <v>125</v>
      </c>
      <c r="H40" s="600" t="s">
        <v>126</v>
      </c>
      <c r="I40" s="602" t="s">
        <v>132</v>
      </c>
    </row>
    <row r="41" spans="1:9" ht="20.100000000000001" customHeight="1" x14ac:dyDescent="0.2">
      <c r="A41" s="598" t="s">
        <v>237</v>
      </c>
      <c r="B41" s="599" t="s">
        <v>238</v>
      </c>
      <c r="C41" s="600" t="s">
        <v>122</v>
      </c>
      <c r="D41" s="600" t="s">
        <v>239</v>
      </c>
      <c r="E41" s="601" t="s">
        <v>170</v>
      </c>
      <c r="F41" s="600">
        <v>155</v>
      </c>
      <c r="G41" s="600" t="s">
        <v>125</v>
      </c>
      <c r="H41" s="600" t="s">
        <v>145</v>
      </c>
      <c r="I41" s="602" t="s">
        <v>132</v>
      </c>
    </row>
    <row r="42" spans="1:9" ht="20.100000000000001" customHeight="1" x14ac:dyDescent="0.2">
      <c r="A42" s="598" t="s">
        <v>237</v>
      </c>
      <c r="B42" s="599" t="s">
        <v>240</v>
      </c>
      <c r="C42" s="600" t="s">
        <v>122</v>
      </c>
      <c r="D42" s="600">
        <v>15</v>
      </c>
      <c r="E42" s="601" t="s">
        <v>241</v>
      </c>
      <c r="F42" s="600">
        <v>152</v>
      </c>
      <c r="G42" s="600" t="s">
        <v>125</v>
      </c>
      <c r="H42" s="600" t="s">
        <v>145</v>
      </c>
      <c r="I42" s="602" t="s">
        <v>127</v>
      </c>
    </row>
    <row r="43" spans="1:9" ht="20.100000000000001" customHeight="1" x14ac:dyDescent="0.2">
      <c r="A43" s="598" t="s">
        <v>242</v>
      </c>
      <c r="B43" s="599" t="s">
        <v>243</v>
      </c>
      <c r="C43" s="600" t="s">
        <v>138</v>
      </c>
      <c r="D43" s="604">
        <v>14</v>
      </c>
      <c r="E43" s="601" t="s">
        <v>244</v>
      </c>
      <c r="F43" s="600">
        <v>154</v>
      </c>
      <c r="G43" s="600" t="s">
        <v>125</v>
      </c>
      <c r="H43" s="600" t="s">
        <v>126</v>
      </c>
      <c r="I43" s="602" t="s">
        <v>127</v>
      </c>
    </row>
    <row r="44" spans="1:9" ht="20.100000000000001" customHeight="1" x14ac:dyDescent="0.2">
      <c r="A44" s="598" t="s">
        <v>245</v>
      </c>
      <c r="B44" s="599" t="s">
        <v>246</v>
      </c>
      <c r="C44" s="600" t="s">
        <v>138</v>
      </c>
      <c r="D44" s="606" t="s">
        <v>247</v>
      </c>
      <c r="E44" s="601" t="s">
        <v>248</v>
      </c>
      <c r="F44" s="600">
        <v>170</v>
      </c>
      <c r="G44" s="600" t="s">
        <v>125</v>
      </c>
      <c r="H44" s="600" t="s">
        <v>126</v>
      </c>
      <c r="I44" s="602" t="s">
        <v>127</v>
      </c>
    </row>
    <row r="45" spans="1:9" ht="20.100000000000001" customHeight="1" x14ac:dyDescent="0.2">
      <c r="A45" s="598" t="s">
        <v>249</v>
      </c>
      <c r="B45" s="599" t="s">
        <v>250</v>
      </c>
      <c r="C45" s="600" t="s">
        <v>122</v>
      </c>
      <c r="D45" s="604" t="s">
        <v>251</v>
      </c>
      <c r="E45" s="601" t="s">
        <v>252</v>
      </c>
      <c r="F45" s="600">
        <v>166</v>
      </c>
      <c r="G45" s="600" t="s">
        <v>125</v>
      </c>
      <c r="H45" s="600" t="s">
        <v>145</v>
      </c>
      <c r="I45" s="602" t="s">
        <v>132</v>
      </c>
    </row>
    <row r="46" spans="1:9" ht="20.100000000000001" customHeight="1" x14ac:dyDescent="0.2">
      <c r="A46" s="598" t="s">
        <v>249</v>
      </c>
      <c r="B46" s="599" t="s">
        <v>253</v>
      </c>
      <c r="C46" s="600" t="s">
        <v>122</v>
      </c>
      <c r="D46" s="601" t="s">
        <v>254</v>
      </c>
      <c r="E46" s="601" t="s">
        <v>255</v>
      </c>
      <c r="F46" s="600">
        <v>179</v>
      </c>
      <c r="G46" s="600" t="s">
        <v>125</v>
      </c>
      <c r="H46" s="600" t="s">
        <v>145</v>
      </c>
      <c r="I46" s="602" t="s">
        <v>132</v>
      </c>
    </row>
    <row r="47" spans="1:9" ht="20.100000000000001" customHeight="1" x14ac:dyDescent="0.2">
      <c r="A47" s="598" t="s">
        <v>249</v>
      </c>
      <c r="B47" s="599" t="s">
        <v>256</v>
      </c>
      <c r="C47" s="600" t="s">
        <v>164</v>
      </c>
      <c r="D47" s="604" t="s">
        <v>208</v>
      </c>
      <c r="E47" s="601" t="s">
        <v>208</v>
      </c>
      <c r="F47" s="600">
        <v>170</v>
      </c>
      <c r="G47" s="600" t="s">
        <v>125</v>
      </c>
      <c r="H47" s="600" t="s">
        <v>145</v>
      </c>
      <c r="I47" s="602" t="s">
        <v>127</v>
      </c>
    </row>
    <row r="48" spans="1:9" ht="20.100000000000001" customHeight="1" x14ac:dyDescent="0.2">
      <c r="A48" s="598" t="s">
        <v>249</v>
      </c>
      <c r="B48" s="599" t="s">
        <v>257</v>
      </c>
      <c r="C48" s="600" t="s">
        <v>138</v>
      </c>
      <c r="D48" s="606" t="s">
        <v>258</v>
      </c>
      <c r="E48" s="601" t="s">
        <v>259</v>
      </c>
      <c r="F48" s="600">
        <v>175</v>
      </c>
      <c r="G48" s="600" t="s">
        <v>125</v>
      </c>
      <c r="H48" s="600" t="s">
        <v>145</v>
      </c>
      <c r="I48" s="602" t="s">
        <v>132</v>
      </c>
    </row>
    <row r="49" spans="1:9" ht="20.100000000000001" customHeight="1" x14ac:dyDescent="0.2">
      <c r="A49" s="598" t="s">
        <v>249</v>
      </c>
      <c r="B49" s="599" t="s">
        <v>260</v>
      </c>
      <c r="C49" s="600" t="s">
        <v>122</v>
      </c>
      <c r="D49" s="604" t="s">
        <v>261</v>
      </c>
      <c r="E49" s="601" t="s">
        <v>262</v>
      </c>
      <c r="F49" s="600">
        <v>148</v>
      </c>
      <c r="G49" s="600" t="s">
        <v>125</v>
      </c>
      <c r="H49" s="600" t="s">
        <v>145</v>
      </c>
      <c r="I49" s="602" t="s">
        <v>127</v>
      </c>
    </row>
    <row r="50" spans="1:9" ht="20.100000000000001" customHeight="1" x14ac:dyDescent="0.2">
      <c r="A50" s="598" t="s">
        <v>263</v>
      </c>
      <c r="B50" s="599" t="s">
        <v>264</v>
      </c>
      <c r="C50" s="600" t="s">
        <v>122</v>
      </c>
      <c r="D50" s="606" t="s">
        <v>160</v>
      </c>
      <c r="E50" s="601" t="s">
        <v>161</v>
      </c>
      <c r="F50" s="600">
        <v>174</v>
      </c>
      <c r="G50" s="600" t="s">
        <v>125</v>
      </c>
      <c r="H50" s="600" t="s">
        <v>145</v>
      </c>
      <c r="I50" s="602" t="s">
        <v>127</v>
      </c>
    </row>
    <row r="51" spans="1:9" ht="20.100000000000001" customHeight="1" x14ac:dyDescent="0.2">
      <c r="A51" s="598" t="s">
        <v>263</v>
      </c>
      <c r="B51" s="599" t="s">
        <v>265</v>
      </c>
      <c r="C51" s="600" t="s">
        <v>168</v>
      </c>
      <c r="D51" s="604" t="s">
        <v>139</v>
      </c>
      <c r="E51" s="601" t="s">
        <v>266</v>
      </c>
      <c r="F51" s="600">
        <v>170</v>
      </c>
      <c r="G51" s="600" t="s">
        <v>125</v>
      </c>
      <c r="H51" s="600" t="s">
        <v>126</v>
      </c>
      <c r="I51" s="602" t="s">
        <v>127</v>
      </c>
    </row>
    <row r="52" spans="1:9" ht="20.100000000000001" customHeight="1" x14ac:dyDescent="0.2">
      <c r="A52" s="598" t="s">
        <v>267</v>
      </c>
      <c r="B52" s="599" t="s">
        <v>268</v>
      </c>
      <c r="C52" s="600" t="s">
        <v>122</v>
      </c>
      <c r="D52" s="606" t="s">
        <v>269</v>
      </c>
      <c r="E52" s="601" t="s">
        <v>241</v>
      </c>
      <c r="F52" s="600">
        <v>156</v>
      </c>
      <c r="G52" s="600" t="s">
        <v>125</v>
      </c>
      <c r="H52" s="600" t="s">
        <v>145</v>
      </c>
      <c r="I52" s="602" t="s">
        <v>127</v>
      </c>
    </row>
    <row r="53" spans="1:9" ht="20.100000000000001" customHeight="1" x14ac:dyDescent="0.2">
      <c r="A53" s="598" t="s">
        <v>267</v>
      </c>
      <c r="B53" s="599" t="s">
        <v>270</v>
      </c>
      <c r="C53" s="600" t="s">
        <v>122</v>
      </c>
      <c r="D53" s="606" t="s">
        <v>225</v>
      </c>
      <c r="E53" s="601" t="s">
        <v>271</v>
      </c>
      <c r="F53" s="600">
        <v>152</v>
      </c>
      <c r="G53" s="600" t="s">
        <v>125</v>
      </c>
      <c r="H53" s="600" t="s">
        <v>126</v>
      </c>
      <c r="I53" s="602" t="s">
        <v>132</v>
      </c>
    </row>
    <row r="54" spans="1:9" ht="20.100000000000001" customHeight="1" x14ac:dyDescent="0.2">
      <c r="A54" s="598" t="s">
        <v>272</v>
      </c>
      <c r="B54" s="599" t="s">
        <v>273</v>
      </c>
      <c r="C54" s="600" t="s">
        <v>138</v>
      </c>
      <c r="D54" s="605" t="s">
        <v>274</v>
      </c>
      <c r="E54" s="601" t="s">
        <v>275</v>
      </c>
      <c r="F54" s="600">
        <v>164</v>
      </c>
      <c r="G54" s="600" t="s">
        <v>125</v>
      </c>
      <c r="H54" s="600" t="s">
        <v>145</v>
      </c>
      <c r="I54" s="602" t="s">
        <v>127</v>
      </c>
    </row>
    <row r="55" spans="1:9" ht="20.100000000000001" customHeight="1" x14ac:dyDescent="0.2">
      <c r="A55" s="598" t="s">
        <v>276</v>
      </c>
      <c r="B55" s="599" t="s">
        <v>277</v>
      </c>
      <c r="C55" s="600" t="s">
        <v>134</v>
      </c>
      <c r="D55" s="601">
        <v>12</v>
      </c>
      <c r="E55" s="601" t="s">
        <v>278</v>
      </c>
      <c r="F55" s="600">
        <v>176</v>
      </c>
      <c r="G55" s="600" t="s">
        <v>125</v>
      </c>
      <c r="H55" s="600" t="s">
        <v>126</v>
      </c>
      <c r="I55" s="602" t="s">
        <v>127</v>
      </c>
    </row>
    <row r="56" spans="1:9" ht="20.100000000000001" customHeight="1" x14ac:dyDescent="0.2">
      <c r="A56" s="598" t="s">
        <v>279</v>
      </c>
      <c r="B56" s="599" t="s">
        <v>280</v>
      </c>
      <c r="C56" s="600" t="s">
        <v>122</v>
      </c>
      <c r="D56" s="601" t="s">
        <v>281</v>
      </c>
      <c r="E56" s="601" t="s">
        <v>282</v>
      </c>
      <c r="F56" s="600">
        <v>175</v>
      </c>
      <c r="G56" s="600" t="s">
        <v>125</v>
      </c>
      <c r="H56" s="600" t="s">
        <v>126</v>
      </c>
      <c r="I56" s="602" t="s">
        <v>283</v>
      </c>
    </row>
    <row r="57" spans="1:9" ht="20.100000000000001" customHeight="1" x14ac:dyDescent="0.2">
      <c r="A57" s="598" t="s">
        <v>279</v>
      </c>
      <c r="B57" s="599" t="s">
        <v>284</v>
      </c>
      <c r="C57" s="600" t="s">
        <v>122</v>
      </c>
      <c r="D57" s="603" t="s">
        <v>285</v>
      </c>
      <c r="E57" s="601" t="s">
        <v>161</v>
      </c>
      <c r="F57" s="600">
        <v>166</v>
      </c>
      <c r="G57" s="600" t="s">
        <v>125</v>
      </c>
      <c r="H57" s="600" t="s">
        <v>126</v>
      </c>
      <c r="I57" s="602" t="s">
        <v>132</v>
      </c>
    </row>
    <row r="58" spans="1:9" ht="20.100000000000001" customHeight="1" x14ac:dyDescent="0.2">
      <c r="A58" s="598" t="s">
        <v>279</v>
      </c>
      <c r="B58" s="599" t="s">
        <v>286</v>
      </c>
      <c r="C58" s="600" t="s">
        <v>122</v>
      </c>
      <c r="D58" s="605" t="s">
        <v>287</v>
      </c>
      <c r="E58" s="601" t="s">
        <v>204</v>
      </c>
      <c r="F58" s="600">
        <v>165</v>
      </c>
      <c r="G58" s="600" t="s">
        <v>125</v>
      </c>
      <c r="H58" s="600" t="s">
        <v>126</v>
      </c>
      <c r="I58" s="602" t="s">
        <v>283</v>
      </c>
    </row>
    <row r="59" spans="1:9" ht="20.100000000000001" customHeight="1" x14ac:dyDescent="0.2">
      <c r="A59" s="598" t="s">
        <v>288</v>
      </c>
      <c r="B59" s="599" t="s">
        <v>289</v>
      </c>
      <c r="C59" s="600" t="s">
        <v>122</v>
      </c>
      <c r="D59" s="600">
        <v>15</v>
      </c>
      <c r="E59" s="601" t="s">
        <v>290</v>
      </c>
      <c r="F59" s="600">
        <v>168</v>
      </c>
      <c r="G59" s="600" t="s">
        <v>125</v>
      </c>
      <c r="H59" s="600" t="s">
        <v>126</v>
      </c>
      <c r="I59" s="602" t="s">
        <v>127</v>
      </c>
    </row>
    <row r="60" spans="1:9" ht="20.100000000000001" customHeight="1" x14ac:dyDescent="0.2">
      <c r="A60" s="598" t="s">
        <v>291</v>
      </c>
      <c r="B60" s="599" t="s">
        <v>292</v>
      </c>
      <c r="C60" s="600" t="s">
        <v>168</v>
      </c>
      <c r="D60" s="600" t="s">
        <v>293</v>
      </c>
      <c r="E60" s="601" t="s">
        <v>294</v>
      </c>
      <c r="F60" s="600">
        <v>190</v>
      </c>
      <c r="G60" s="600" t="s">
        <v>125</v>
      </c>
      <c r="H60" s="600" t="s">
        <v>126</v>
      </c>
      <c r="I60" s="602" t="s">
        <v>132</v>
      </c>
    </row>
    <row r="61" spans="1:9" ht="20.100000000000001" customHeight="1" x14ac:dyDescent="0.2">
      <c r="A61" s="598" t="s">
        <v>291</v>
      </c>
      <c r="B61" s="599" t="s">
        <v>295</v>
      </c>
      <c r="C61" s="600" t="s">
        <v>122</v>
      </c>
      <c r="D61" s="600" t="s">
        <v>296</v>
      </c>
      <c r="E61" s="601" t="s">
        <v>297</v>
      </c>
      <c r="F61" s="600">
        <v>166</v>
      </c>
      <c r="G61" s="600" t="s">
        <v>125</v>
      </c>
      <c r="H61" s="600" t="s">
        <v>145</v>
      </c>
      <c r="I61" s="602" t="s">
        <v>132</v>
      </c>
    </row>
    <row r="62" spans="1:9" ht="20.100000000000001" customHeight="1" x14ac:dyDescent="0.2">
      <c r="A62" s="598" t="s">
        <v>291</v>
      </c>
      <c r="B62" s="599" t="s">
        <v>298</v>
      </c>
      <c r="C62" s="600" t="s">
        <v>122</v>
      </c>
      <c r="D62" s="601">
        <v>23</v>
      </c>
      <c r="E62" s="601" t="s">
        <v>299</v>
      </c>
      <c r="F62" s="600">
        <v>184</v>
      </c>
      <c r="G62" s="600" t="s">
        <v>125</v>
      </c>
      <c r="H62" s="600" t="s">
        <v>145</v>
      </c>
      <c r="I62" s="602" t="s">
        <v>127</v>
      </c>
    </row>
    <row r="63" spans="1:9" ht="20.100000000000001" customHeight="1" x14ac:dyDescent="0.2">
      <c r="A63" s="598" t="s">
        <v>300</v>
      </c>
      <c r="B63" s="599" t="s">
        <v>301</v>
      </c>
      <c r="C63" s="600" t="s">
        <v>164</v>
      </c>
      <c r="D63" s="603" t="s">
        <v>302</v>
      </c>
      <c r="E63" s="601" t="s">
        <v>302</v>
      </c>
      <c r="F63" s="600">
        <v>164</v>
      </c>
      <c r="G63" s="600" t="s">
        <v>125</v>
      </c>
      <c r="H63" s="600" t="s">
        <v>145</v>
      </c>
      <c r="I63" s="602" t="s">
        <v>127</v>
      </c>
    </row>
    <row r="64" spans="1:9" ht="20.100000000000001" customHeight="1" x14ac:dyDescent="0.2">
      <c r="A64" s="598" t="s">
        <v>300</v>
      </c>
      <c r="B64" s="599" t="s">
        <v>303</v>
      </c>
      <c r="C64" s="600" t="s">
        <v>122</v>
      </c>
      <c r="D64" s="606" t="s">
        <v>304</v>
      </c>
      <c r="E64" s="601" t="s">
        <v>305</v>
      </c>
      <c r="F64" s="600">
        <v>170</v>
      </c>
      <c r="G64" s="600" t="s">
        <v>125</v>
      </c>
      <c r="H64" s="600" t="s">
        <v>126</v>
      </c>
      <c r="I64" s="602" t="s">
        <v>127</v>
      </c>
    </row>
    <row r="65" spans="1:9" ht="20.100000000000001" customHeight="1" x14ac:dyDescent="0.2">
      <c r="A65" s="598" t="s">
        <v>300</v>
      </c>
      <c r="B65" s="599" t="s">
        <v>306</v>
      </c>
      <c r="C65" s="600" t="s">
        <v>122</v>
      </c>
      <c r="D65" s="601">
        <v>18</v>
      </c>
      <c r="E65" s="601" t="s">
        <v>183</v>
      </c>
      <c r="F65" s="600">
        <v>166</v>
      </c>
      <c r="G65" s="600" t="s">
        <v>125</v>
      </c>
      <c r="H65" s="600" t="s">
        <v>145</v>
      </c>
      <c r="I65" s="602" t="s">
        <v>127</v>
      </c>
    </row>
    <row r="66" spans="1:9" ht="20.100000000000001" customHeight="1" x14ac:dyDescent="0.2">
      <c r="A66" s="598" t="s">
        <v>300</v>
      </c>
      <c r="B66" s="599" t="s">
        <v>307</v>
      </c>
      <c r="C66" s="600" t="s">
        <v>164</v>
      </c>
      <c r="D66" s="604" t="s">
        <v>308</v>
      </c>
      <c r="E66" s="601" t="s">
        <v>308</v>
      </c>
      <c r="F66" s="600">
        <v>174</v>
      </c>
      <c r="G66" s="600" t="s">
        <v>125</v>
      </c>
      <c r="H66" s="600" t="s">
        <v>145</v>
      </c>
      <c r="I66" s="602" t="s">
        <v>127</v>
      </c>
    </row>
    <row r="67" spans="1:9" ht="20.100000000000001" customHeight="1" x14ac:dyDescent="0.2">
      <c r="A67" s="598" t="s">
        <v>309</v>
      </c>
      <c r="B67" s="599" t="s">
        <v>310</v>
      </c>
      <c r="C67" s="600" t="s">
        <v>164</v>
      </c>
      <c r="D67" s="601" t="s">
        <v>216</v>
      </c>
      <c r="E67" s="601" t="s">
        <v>216</v>
      </c>
      <c r="F67" s="600">
        <v>182</v>
      </c>
      <c r="G67" s="600" t="s">
        <v>125</v>
      </c>
      <c r="H67" s="600" t="s">
        <v>126</v>
      </c>
      <c r="I67" s="602" t="s">
        <v>132</v>
      </c>
    </row>
    <row r="68" spans="1:9" ht="20.100000000000001" customHeight="1" x14ac:dyDescent="0.2">
      <c r="A68" s="598" t="s">
        <v>309</v>
      </c>
      <c r="B68" s="599" t="s">
        <v>311</v>
      </c>
      <c r="C68" s="600" t="s">
        <v>122</v>
      </c>
      <c r="D68" s="606" t="s">
        <v>312</v>
      </c>
      <c r="E68" s="601" t="s">
        <v>313</v>
      </c>
      <c r="F68" s="600">
        <v>173</v>
      </c>
      <c r="G68" s="600" t="s">
        <v>125</v>
      </c>
      <c r="H68" s="600" t="s">
        <v>145</v>
      </c>
      <c r="I68" s="602" t="s">
        <v>127</v>
      </c>
    </row>
    <row r="69" spans="1:9" ht="20.100000000000001" customHeight="1" x14ac:dyDescent="0.2">
      <c r="A69" s="598" t="s">
        <v>314</v>
      </c>
      <c r="B69" s="599" t="s">
        <v>315</v>
      </c>
      <c r="C69" s="600" t="s">
        <v>122</v>
      </c>
      <c r="D69" s="600" t="s">
        <v>316</v>
      </c>
      <c r="E69" s="601" t="s">
        <v>252</v>
      </c>
      <c r="F69" s="600">
        <v>168</v>
      </c>
      <c r="G69" s="600" t="s">
        <v>125</v>
      </c>
      <c r="H69" s="600" t="s">
        <v>145</v>
      </c>
      <c r="I69" s="602" t="s">
        <v>127</v>
      </c>
    </row>
    <row r="70" spans="1:9" ht="20.100000000000001" customHeight="1" x14ac:dyDescent="0.2">
      <c r="A70" s="598" t="s">
        <v>317</v>
      </c>
      <c r="B70" s="599" t="s">
        <v>318</v>
      </c>
      <c r="C70" s="600" t="s">
        <v>134</v>
      </c>
      <c r="D70" s="606" t="s">
        <v>319</v>
      </c>
      <c r="E70" s="601" t="s">
        <v>165</v>
      </c>
      <c r="F70" s="600">
        <v>172</v>
      </c>
      <c r="G70" s="600" t="s">
        <v>125</v>
      </c>
      <c r="H70" s="600" t="s">
        <v>145</v>
      </c>
      <c r="I70" s="602" t="s">
        <v>127</v>
      </c>
    </row>
    <row r="71" spans="1:9" ht="20.100000000000001" customHeight="1" x14ac:dyDescent="0.2">
      <c r="A71" s="598" t="s">
        <v>320</v>
      </c>
      <c r="B71" s="599" t="s">
        <v>321</v>
      </c>
      <c r="C71" s="600" t="s">
        <v>122</v>
      </c>
      <c r="D71" s="600">
        <v>16</v>
      </c>
      <c r="E71" s="601" t="s">
        <v>322</v>
      </c>
      <c r="F71" s="600">
        <v>155</v>
      </c>
      <c r="G71" s="600" t="s">
        <v>125</v>
      </c>
      <c r="H71" s="600" t="s">
        <v>145</v>
      </c>
      <c r="I71" s="602" t="s">
        <v>127</v>
      </c>
    </row>
    <row r="72" spans="1:9" ht="20.100000000000001" customHeight="1" x14ac:dyDescent="0.2">
      <c r="A72" s="598" t="s">
        <v>323</v>
      </c>
      <c r="B72" s="599" t="s">
        <v>324</v>
      </c>
      <c r="C72" s="600" t="s">
        <v>122</v>
      </c>
      <c r="D72" s="604">
        <v>16</v>
      </c>
      <c r="E72" s="601" t="s">
        <v>149</v>
      </c>
      <c r="F72" s="600">
        <v>163</v>
      </c>
      <c r="G72" s="600" t="s">
        <v>125</v>
      </c>
      <c r="H72" s="600" t="s">
        <v>145</v>
      </c>
      <c r="I72" s="602" t="s">
        <v>283</v>
      </c>
    </row>
    <row r="73" spans="1:9" ht="20.100000000000001" customHeight="1" thickBot="1" x14ac:dyDescent="0.25">
      <c r="A73" s="598" t="s">
        <v>325</v>
      </c>
      <c r="B73" s="599" t="s">
        <v>326</v>
      </c>
      <c r="C73" s="600" t="s">
        <v>164</v>
      </c>
      <c r="D73" s="600" t="s">
        <v>327</v>
      </c>
      <c r="E73" s="601" t="s">
        <v>327</v>
      </c>
      <c r="F73" s="600">
        <v>171</v>
      </c>
      <c r="G73" s="600" t="s">
        <v>125</v>
      </c>
      <c r="H73" s="600" t="s">
        <v>126</v>
      </c>
      <c r="I73" s="602" t="s">
        <v>127</v>
      </c>
    </row>
    <row r="74" spans="1:9" ht="24.95" customHeight="1" thickTop="1" x14ac:dyDescent="0.2">
      <c r="A74" s="391"/>
      <c r="B74" s="338" t="s">
        <v>328</v>
      </c>
      <c r="C74" s="391"/>
      <c r="D74" s="391"/>
      <c r="E74" s="392"/>
      <c r="F74" s="391"/>
      <c r="G74" s="391"/>
      <c r="H74" s="391"/>
      <c r="I74" s="391"/>
    </row>
    <row r="75" spans="1:9" ht="20.100000000000001" customHeight="1" thickBot="1" x14ac:dyDescent="0.25">
      <c r="A75" s="70" t="s">
        <v>329</v>
      </c>
      <c r="B75" s="71" t="s">
        <v>330</v>
      </c>
      <c r="C75" s="100" t="s">
        <v>164</v>
      </c>
      <c r="D75" s="100">
        <v>36</v>
      </c>
      <c r="E75" s="339">
        <v>36</v>
      </c>
      <c r="F75" s="100">
        <v>144</v>
      </c>
      <c r="G75" s="100" t="s">
        <v>168</v>
      </c>
      <c r="H75" s="100" t="s">
        <v>145</v>
      </c>
      <c r="I75" s="340" t="s">
        <v>127</v>
      </c>
    </row>
    <row r="76" spans="1:9" ht="24.95" customHeight="1" thickTop="1" x14ac:dyDescent="0.2">
      <c r="A76" s="391"/>
      <c r="B76" s="338" t="s">
        <v>331</v>
      </c>
      <c r="C76" s="391"/>
      <c r="D76" s="391"/>
      <c r="E76" s="392"/>
      <c r="F76" s="391"/>
      <c r="G76" s="391"/>
      <c r="H76" s="391"/>
      <c r="I76" s="391"/>
    </row>
    <row r="77" spans="1:9" ht="20.100000000000001" customHeight="1" x14ac:dyDescent="0.2">
      <c r="A77" s="68" t="s">
        <v>332</v>
      </c>
      <c r="B77" s="69" t="s">
        <v>333</v>
      </c>
      <c r="C77" s="99" t="s">
        <v>122</v>
      </c>
      <c r="D77" s="343" t="s">
        <v>334</v>
      </c>
      <c r="E77" s="393" t="s">
        <v>335</v>
      </c>
      <c r="F77" s="99">
        <v>147</v>
      </c>
      <c r="G77" s="99" t="s">
        <v>125</v>
      </c>
      <c r="H77" s="99" t="s">
        <v>145</v>
      </c>
      <c r="I77" s="342" t="s">
        <v>127</v>
      </c>
    </row>
    <row r="78" spans="1:9" ht="20.100000000000001" customHeight="1" x14ac:dyDescent="0.2">
      <c r="A78" s="70" t="s">
        <v>336</v>
      </c>
      <c r="B78" s="71" t="s">
        <v>337</v>
      </c>
      <c r="C78" s="100" t="s">
        <v>164</v>
      </c>
      <c r="D78" s="394" t="s">
        <v>338</v>
      </c>
      <c r="E78" s="339" t="s">
        <v>339</v>
      </c>
      <c r="F78" s="100">
        <v>141</v>
      </c>
      <c r="G78" s="100" t="s">
        <v>125</v>
      </c>
      <c r="H78" s="100" t="s">
        <v>126</v>
      </c>
      <c r="I78" s="340" t="s">
        <v>127</v>
      </c>
    </row>
    <row r="79" spans="1:9" ht="20.100000000000001" customHeight="1" x14ac:dyDescent="0.2">
      <c r="A79" s="68" t="s">
        <v>340</v>
      </c>
      <c r="B79" s="69" t="s">
        <v>341</v>
      </c>
      <c r="C79" s="99" t="s">
        <v>164</v>
      </c>
      <c r="D79" s="393" t="s">
        <v>342</v>
      </c>
      <c r="E79" s="341" t="s">
        <v>343</v>
      </c>
      <c r="F79" s="99">
        <v>147</v>
      </c>
      <c r="G79" s="99" t="s">
        <v>144</v>
      </c>
      <c r="H79" s="99" t="s">
        <v>126</v>
      </c>
      <c r="I79" s="342" t="s">
        <v>127</v>
      </c>
    </row>
    <row r="80" spans="1:9" ht="20.100000000000001" customHeight="1" x14ac:dyDescent="0.2">
      <c r="A80" s="70" t="s">
        <v>344</v>
      </c>
      <c r="B80" s="71" t="s">
        <v>345</v>
      </c>
      <c r="C80" s="100" t="s">
        <v>164</v>
      </c>
      <c r="D80" s="344" t="s">
        <v>346</v>
      </c>
      <c r="E80" s="339" t="s">
        <v>346</v>
      </c>
      <c r="F80" s="100">
        <v>130</v>
      </c>
      <c r="G80" s="100" t="s">
        <v>125</v>
      </c>
      <c r="H80" s="100" t="s">
        <v>145</v>
      </c>
      <c r="I80" s="340" t="s">
        <v>127</v>
      </c>
    </row>
    <row r="81" spans="1:9" ht="20.100000000000001" customHeight="1" x14ac:dyDescent="0.2">
      <c r="A81" s="68" t="s">
        <v>347</v>
      </c>
      <c r="B81" s="69" t="s">
        <v>348</v>
      </c>
      <c r="C81" s="99" t="s">
        <v>168</v>
      </c>
      <c r="D81" s="597" t="s">
        <v>349</v>
      </c>
      <c r="E81" s="341" t="s">
        <v>350</v>
      </c>
      <c r="F81" s="99">
        <v>129</v>
      </c>
      <c r="G81" s="99" t="s">
        <v>125</v>
      </c>
      <c r="H81" s="99" t="s">
        <v>145</v>
      </c>
      <c r="I81" s="342" t="s">
        <v>127</v>
      </c>
    </row>
    <row r="82" spans="1:9" ht="20.100000000000001" customHeight="1" x14ac:dyDescent="0.2">
      <c r="A82" s="70" t="s">
        <v>347</v>
      </c>
      <c r="B82" s="71" t="s">
        <v>351</v>
      </c>
      <c r="C82" s="608" t="s">
        <v>352</v>
      </c>
      <c r="D82" s="100" t="s">
        <v>353</v>
      </c>
      <c r="E82" s="339" t="s">
        <v>353</v>
      </c>
      <c r="F82" s="100" t="s">
        <v>353</v>
      </c>
      <c r="G82" s="100" t="s">
        <v>353</v>
      </c>
      <c r="H82" s="100" t="s">
        <v>353</v>
      </c>
      <c r="I82" s="340" t="s">
        <v>353</v>
      </c>
    </row>
    <row r="83" spans="1:9" ht="20.100000000000001" customHeight="1" x14ac:dyDescent="0.2">
      <c r="A83" s="68" t="s">
        <v>354</v>
      </c>
      <c r="B83" s="69" t="s">
        <v>355</v>
      </c>
      <c r="C83" s="99" t="s">
        <v>122</v>
      </c>
      <c r="D83" s="99">
        <v>13</v>
      </c>
      <c r="E83" s="341" t="s">
        <v>356</v>
      </c>
      <c r="F83" s="99">
        <v>147</v>
      </c>
      <c r="G83" s="99" t="s">
        <v>125</v>
      </c>
      <c r="H83" s="99" t="s">
        <v>126</v>
      </c>
      <c r="I83" s="342" t="s">
        <v>357</v>
      </c>
    </row>
    <row r="84" spans="1:9" ht="20.100000000000001" customHeight="1" x14ac:dyDescent="0.2">
      <c r="A84" s="70" t="s">
        <v>354</v>
      </c>
      <c r="B84" s="71" t="s">
        <v>358</v>
      </c>
      <c r="C84" s="100" t="s">
        <v>353</v>
      </c>
      <c r="D84" s="100" t="s">
        <v>353</v>
      </c>
      <c r="E84" s="339" t="s">
        <v>353</v>
      </c>
      <c r="F84" s="100" t="s">
        <v>353</v>
      </c>
      <c r="G84" s="100" t="s">
        <v>353</v>
      </c>
      <c r="H84" s="100" t="s">
        <v>353</v>
      </c>
      <c r="I84" s="340" t="s">
        <v>353</v>
      </c>
    </row>
    <row r="85" spans="1:9" ht="20.100000000000001" customHeight="1" x14ac:dyDescent="0.2">
      <c r="A85" s="68" t="s">
        <v>354</v>
      </c>
      <c r="B85" s="69" t="s">
        <v>359</v>
      </c>
      <c r="C85" s="99" t="s">
        <v>353</v>
      </c>
      <c r="D85" s="99" t="s">
        <v>353</v>
      </c>
      <c r="E85" s="341" t="s">
        <v>353</v>
      </c>
      <c r="F85" s="99" t="s">
        <v>353</v>
      </c>
      <c r="G85" s="99" t="s">
        <v>353</v>
      </c>
      <c r="H85" s="99" t="s">
        <v>353</v>
      </c>
      <c r="I85" s="342" t="s">
        <v>353</v>
      </c>
    </row>
    <row r="86" spans="1:9" ht="20.100000000000001" customHeight="1" thickBot="1" x14ac:dyDescent="0.25">
      <c r="A86" s="345" t="s">
        <v>360</v>
      </c>
      <c r="B86" s="346" t="s">
        <v>361</v>
      </c>
      <c r="C86" s="347" t="s">
        <v>122</v>
      </c>
      <c r="D86" s="348" t="s">
        <v>215</v>
      </c>
      <c r="E86" s="349" t="s">
        <v>362</v>
      </c>
      <c r="F86" s="347">
        <v>127</v>
      </c>
      <c r="G86" s="347" t="s">
        <v>125</v>
      </c>
      <c r="H86" s="347" t="s">
        <v>126</v>
      </c>
      <c r="I86" s="350" t="s">
        <v>127</v>
      </c>
    </row>
    <row r="87" spans="1:9" ht="13.5" thickTop="1" x14ac:dyDescent="0.2"/>
    <row r="88" spans="1:9" ht="13.5" x14ac:dyDescent="0.2">
      <c r="A88" s="37" t="s">
        <v>363</v>
      </c>
    </row>
    <row r="89" spans="1:9" ht="13.5" x14ac:dyDescent="0.2">
      <c r="A89" s="37" t="s">
        <v>364</v>
      </c>
    </row>
    <row r="90" spans="1:9" ht="13.5" x14ac:dyDescent="0.2">
      <c r="A90" s="386" t="s">
        <v>365</v>
      </c>
      <c r="B90" s="386"/>
    </row>
    <row r="91" spans="1:9" ht="13.5" x14ac:dyDescent="0.2">
      <c r="A91" s="37" t="s">
        <v>366</v>
      </c>
    </row>
    <row r="92" spans="1:9" x14ac:dyDescent="0.2">
      <c r="A92" s="270"/>
    </row>
    <row r="93" spans="1:9" x14ac:dyDescent="0.2">
      <c r="A93" s="37" t="s">
        <v>367</v>
      </c>
    </row>
    <row r="94" spans="1:9" x14ac:dyDescent="0.2">
      <c r="A94" s="37" t="s">
        <v>110</v>
      </c>
    </row>
  </sheetData>
  <autoFilter ref="A3:I86" xr:uid="{00000000-0009-0000-0000-000004000000}"/>
  <mergeCells count="1">
    <mergeCell ref="A2:B2"/>
  </mergeCells>
  <conditionalFormatting sqref="A4:I73">
    <cfRule type="expression" dxfId="120" priority="1">
      <formula>MOD(ROW(),2)=0</formula>
    </cfRule>
  </conditionalFormatting>
  <hyperlinks>
    <hyperlink ref="A2:B2" location="TOC!A1" display="Return to Table of Contents" xr:uid="{00000000-0004-0000-0400-000000000000}"/>
  </hyperlinks>
  <pageMargins left="0.25" right="0.25" top="0.75" bottom="0.75" header="0.3" footer="0.3"/>
  <pageSetup scale="45" fitToWidth="0" orientation="portrait" horizontalDpi="1200" verticalDpi="1200" r:id="rId1"/>
  <headerFooter>
    <oddHeader>&amp;L&amp;9 2022-23 &amp;"Arial,Italic"Survey of Dental Education&amp;"Arial,Regular"
Report 1 - Academic Programs, Enrollment, and Graduates</oddHeader>
  </headerFooter>
  <rowBreaks count="1" manualBreakCount="1">
    <brk id="75" max="16383" man="1"/>
  </rowBreaks>
  <ignoredErrors>
    <ignoredError sqref="D16"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pageSetUpPr fitToPage="1"/>
  </sheetPr>
  <dimension ref="A1:J23"/>
  <sheetViews>
    <sheetView workbookViewId="0">
      <pane xSplit="1" ySplit="3" topLeftCell="B4" activePane="bottomRight" state="frozen"/>
      <selection pane="topRight" activeCell="A2" sqref="A2:C2"/>
      <selection pane="bottomLeft" activeCell="A2" sqref="A2:C2"/>
      <selection pane="bottomRight" sqref="A1:I1"/>
    </sheetView>
  </sheetViews>
  <sheetFormatPr defaultColWidth="9.140625" defaultRowHeight="12.75" x14ac:dyDescent="0.2"/>
  <cols>
    <col min="1" max="1" width="10.5703125" style="1" customWidth="1"/>
    <col min="2" max="2" width="17.28515625" style="1" customWidth="1"/>
    <col min="3" max="3" width="16.5703125" style="1" customWidth="1"/>
    <col min="4" max="4" width="17.140625" style="1" customWidth="1"/>
    <col min="5" max="5" width="15.85546875" style="1" customWidth="1"/>
    <col min="6" max="6" width="15.5703125" style="1" customWidth="1"/>
    <col min="7" max="7" width="16.42578125" style="1" customWidth="1"/>
    <col min="8" max="8" width="13.85546875" style="1" customWidth="1"/>
    <col min="9" max="9" width="15" style="1" customWidth="1"/>
    <col min="10" max="11" width="9.140625" style="1"/>
    <col min="12" max="12" width="9.140625" style="1" customWidth="1"/>
    <col min="13" max="16384" width="9.140625" style="1"/>
  </cols>
  <sheetData>
    <row r="1" spans="1:10" ht="21.75" customHeight="1" x14ac:dyDescent="0.25">
      <c r="A1" s="724" t="s">
        <v>9</v>
      </c>
      <c r="B1" s="724"/>
      <c r="C1" s="724"/>
      <c r="D1" s="724"/>
      <c r="E1" s="724"/>
      <c r="F1" s="724"/>
      <c r="G1" s="724"/>
      <c r="H1" s="724"/>
      <c r="I1" s="724"/>
      <c r="J1" s="304"/>
    </row>
    <row r="2" spans="1:10" ht="17.25" customHeight="1" x14ac:dyDescent="0.2">
      <c r="A2" s="723" t="s">
        <v>55</v>
      </c>
      <c r="B2" s="723"/>
      <c r="C2" s="723"/>
      <c r="D2" s="723"/>
      <c r="F2" s="308"/>
      <c r="G2" s="308"/>
      <c r="I2" s="308"/>
    </row>
    <row r="3" spans="1:10" ht="65.25" customHeight="1" x14ac:dyDescent="0.25">
      <c r="A3" s="18" t="s">
        <v>368</v>
      </c>
      <c r="B3" s="18" t="s">
        <v>369</v>
      </c>
      <c r="C3" s="22" t="s">
        <v>370</v>
      </c>
      <c r="D3" s="22" t="s">
        <v>371</v>
      </c>
      <c r="E3" s="22" t="s">
        <v>372</v>
      </c>
      <c r="F3" s="22" t="s">
        <v>373</v>
      </c>
      <c r="G3" s="22" t="s">
        <v>374</v>
      </c>
      <c r="H3" s="22" t="s">
        <v>15</v>
      </c>
      <c r="I3" s="22" t="s">
        <v>375</v>
      </c>
    </row>
    <row r="4" spans="1:10" s="26" customFormat="1" ht="20.100000000000001" customHeight="1" x14ac:dyDescent="0.2">
      <c r="A4" s="20" t="s">
        <v>376</v>
      </c>
      <c r="B4" s="54">
        <v>62</v>
      </c>
      <c r="C4" s="23">
        <v>62</v>
      </c>
      <c r="D4" s="30">
        <v>66086</v>
      </c>
      <c r="E4" s="30">
        <v>12077</v>
      </c>
      <c r="F4" s="34">
        <v>1065.9000000000001</v>
      </c>
      <c r="G4" s="31">
        <v>5.47</v>
      </c>
      <c r="H4" s="30">
        <v>5697</v>
      </c>
      <c r="I4" s="457">
        <v>2.12</v>
      </c>
      <c r="J4" s="304"/>
    </row>
    <row r="5" spans="1:10" s="26" customFormat="1" ht="20.100000000000001" customHeight="1" x14ac:dyDescent="0.2">
      <c r="A5" s="21" t="s">
        <v>377</v>
      </c>
      <c r="B5" s="57">
        <v>65</v>
      </c>
      <c r="C5" s="27">
        <v>65</v>
      </c>
      <c r="D5" s="32">
        <v>66649</v>
      </c>
      <c r="E5" s="32">
        <v>12162</v>
      </c>
      <c r="F5" s="35">
        <v>1025.4000000000001</v>
      </c>
      <c r="G5" s="33">
        <v>5.48</v>
      </c>
      <c r="H5" s="32">
        <v>5904</v>
      </c>
      <c r="I5" s="33">
        <v>2.06</v>
      </c>
      <c r="J5" s="304"/>
    </row>
    <row r="6" spans="1:10" s="26" customFormat="1" ht="20.100000000000001" customHeight="1" x14ac:dyDescent="0.2">
      <c r="A6" s="20" t="s">
        <v>378</v>
      </c>
      <c r="B6" s="54">
        <v>65</v>
      </c>
      <c r="C6" s="23">
        <v>65</v>
      </c>
      <c r="D6" s="30">
        <v>62320</v>
      </c>
      <c r="E6" s="30">
        <v>11745</v>
      </c>
      <c r="F6" s="34">
        <v>958.8</v>
      </c>
      <c r="G6" s="31">
        <v>5.31</v>
      </c>
      <c r="H6" s="30">
        <v>5967</v>
      </c>
      <c r="I6" s="31">
        <v>1.97</v>
      </c>
      <c r="J6" s="304"/>
    </row>
    <row r="7" spans="1:10" s="26" customFormat="1" ht="20.100000000000001" customHeight="1" x14ac:dyDescent="0.2">
      <c r="A7" s="21" t="s">
        <v>379</v>
      </c>
      <c r="B7" s="57">
        <v>65</v>
      </c>
      <c r="C7" s="27">
        <v>65</v>
      </c>
      <c r="D7" s="32">
        <v>72997</v>
      </c>
      <c r="E7" s="32">
        <v>11789</v>
      </c>
      <c r="F7" s="35">
        <v>1123</v>
      </c>
      <c r="G7" s="33">
        <v>6.19</v>
      </c>
      <c r="H7" s="32">
        <v>6000</v>
      </c>
      <c r="I7" s="33">
        <v>1.96</v>
      </c>
      <c r="J7" s="304"/>
    </row>
    <row r="8" spans="1:10" s="26" customFormat="1" ht="20.100000000000001" customHeight="1" x14ac:dyDescent="0.2">
      <c r="A8" s="20" t="s">
        <v>380</v>
      </c>
      <c r="B8" s="54">
        <v>66</v>
      </c>
      <c r="C8" s="23">
        <v>66</v>
      </c>
      <c r="D8" s="30">
        <v>79953</v>
      </c>
      <c r="E8" s="30">
        <v>12058</v>
      </c>
      <c r="F8" s="34">
        <v>1211.4000000000001</v>
      </c>
      <c r="G8" s="31">
        <v>6.63</v>
      </c>
      <c r="H8" s="30">
        <v>6165</v>
      </c>
      <c r="I8" s="31">
        <v>1.96</v>
      </c>
      <c r="J8" s="304"/>
    </row>
    <row r="9" spans="1:10" s="26" customFormat="1" ht="20.100000000000001" customHeight="1" x14ac:dyDescent="0.2">
      <c r="A9" s="21" t="s">
        <v>381</v>
      </c>
      <c r="B9" s="57">
        <v>66</v>
      </c>
      <c r="C9" s="27">
        <v>66</v>
      </c>
      <c r="D9" s="32">
        <v>70667</v>
      </c>
      <c r="E9" s="32">
        <v>11873</v>
      </c>
      <c r="F9" s="35">
        <v>1070.7</v>
      </c>
      <c r="G9" s="33">
        <v>5.95</v>
      </c>
      <c r="H9" s="32">
        <v>6184</v>
      </c>
      <c r="I9" s="33">
        <v>1.92</v>
      </c>
      <c r="J9" s="304"/>
    </row>
    <row r="10" spans="1:10" s="26" customFormat="1" ht="20.100000000000001" customHeight="1" x14ac:dyDescent="0.2">
      <c r="A10" s="20" t="s">
        <v>382</v>
      </c>
      <c r="B10" s="54">
        <v>66</v>
      </c>
      <c r="C10" s="23">
        <v>66</v>
      </c>
      <c r="D10" s="30">
        <v>65363</v>
      </c>
      <c r="E10" s="30">
        <v>11298</v>
      </c>
      <c r="F10" s="34">
        <v>990.3</v>
      </c>
      <c r="G10" s="31">
        <v>5.79</v>
      </c>
      <c r="H10" s="30">
        <v>6250</v>
      </c>
      <c r="I10" s="31">
        <v>1.81</v>
      </c>
      <c r="J10" s="304"/>
    </row>
    <row r="11" spans="1:10" s="26" customFormat="1" ht="20.100000000000001" customHeight="1" x14ac:dyDescent="0.2">
      <c r="A11" s="21" t="s">
        <v>383</v>
      </c>
      <c r="B11" s="57">
        <v>66</v>
      </c>
      <c r="C11" s="27">
        <v>66</v>
      </c>
      <c r="D11" s="32">
        <v>73100</v>
      </c>
      <c r="E11" s="32">
        <v>11148</v>
      </c>
      <c r="F11" s="35">
        <v>1107.5999999999999</v>
      </c>
      <c r="G11" s="33">
        <v>6.56</v>
      </c>
      <c r="H11" s="32">
        <v>6308</v>
      </c>
      <c r="I11" s="33">
        <v>1.77</v>
      </c>
      <c r="J11" s="304"/>
    </row>
    <row r="12" spans="1:10" s="26" customFormat="1" ht="20.100000000000001" customHeight="1" x14ac:dyDescent="0.2">
      <c r="A12" s="20" t="s">
        <v>384</v>
      </c>
      <c r="B12" s="54">
        <v>67</v>
      </c>
      <c r="C12" s="23">
        <v>66</v>
      </c>
      <c r="D12" s="30">
        <v>68588</v>
      </c>
      <c r="E12" s="30">
        <v>10965</v>
      </c>
      <c r="F12" s="34">
        <v>1039</v>
      </c>
      <c r="G12" s="31">
        <v>6.26</v>
      </c>
      <c r="H12" s="30">
        <v>6317</v>
      </c>
      <c r="I12" s="31">
        <v>1.74</v>
      </c>
      <c r="J12" s="305"/>
    </row>
    <row r="13" spans="1:10" s="26" customFormat="1" ht="20.100000000000001" customHeight="1" x14ac:dyDescent="0.2">
      <c r="A13" s="21" t="s">
        <v>385</v>
      </c>
      <c r="B13" s="57">
        <v>68</v>
      </c>
      <c r="C13" s="27">
        <v>67</v>
      </c>
      <c r="D13" s="32">
        <v>74158</v>
      </c>
      <c r="E13" s="32">
        <v>11756</v>
      </c>
      <c r="F13" s="35">
        <v>1123.6060606060605</v>
      </c>
      <c r="G13" s="609">
        <v>6.2429397754338209</v>
      </c>
      <c r="H13" s="32">
        <v>6360</v>
      </c>
      <c r="I13" s="609">
        <v>1.8601265822784809</v>
      </c>
      <c r="J13" s="305"/>
    </row>
    <row r="14" spans="1:10" s="26" customFormat="1" ht="20.100000000000001" customHeight="1" x14ac:dyDescent="0.2">
      <c r="A14" s="20" t="s">
        <v>386</v>
      </c>
      <c r="B14" s="54">
        <v>70</v>
      </c>
      <c r="C14" s="23">
        <v>69</v>
      </c>
      <c r="D14" s="30">
        <v>73815</v>
      </c>
      <c r="E14" s="30">
        <v>11180</v>
      </c>
      <c r="F14" s="34">
        <v>1059.7</v>
      </c>
      <c r="G14" s="457">
        <v>6.53</v>
      </c>
      <c r="H14" s="30">
        <v>6513</v>
      </c>
      <c r="I14" s="457">
        <v>1.73</v>
      </c>
      <c r="J14" s="395"/>
    </row>
    <row r="15" spans="1:10" s="313" customFormat="1" ht="24.75" customHeight="1" x14ac:dyDescent="0.2">
      <c r="A15" s="725" t="s">
        <v>387</v>
      </c>
      <c r="B15" s="725"/>
      <c r="C15" s="725"/>
      <c r="D15" s="725"/>
      <c r="E15" s="725"/>
      <c r="F15" s="725"/>
      <c r="G15" s="725"/>
      <c r="H15" s="310"/>
      <c r="I15" s="311"/>
      <c r="J15" s="312"/>
    </row>
    <row r="16" spans="1:10" x14ac:dyDescent="0.2">
      <c r="A16" s="725" t="s">
        <v>388</v>
      </c>
      <c r="B16" s="725"/>
      <c r="C16" s="725"/>
      <c r="D16" s="725"/>
      <c r="E16" s="725"/>
      <c r="F16" s="725"/>
      <c r="G16" s="725"/>
      <c r="H16" s="725"/>
      <c r="I16" s="725"/>
    </row>
    <row r="17" spans="1:9" ht="30" customHeight="1" x14ac:dyDescent="0.2">
      <c r="A17" s="725"/>
      <c r="B17" s="725"/>
      <c r="C17" s="725"/>
      <c r="D17" s="725"/>
      <c r="E17" s="725"/>
      <c r="F17" s="725"/>
      <c r="G17" s="725"/>
      <c r="H17" s="725"/>
      <c r="I17" s="725"/>
    </row>
    <row r="18" spans="1:9" x14ac:dyDescent="0.2">
      <c r="A18" s="509"/>
      <c r="B18" s="509"/>
      <c r="C18" s="509"/>
      <c r="D18" s="509"/>
      <c r="E18" s="509"/>
      <c r="F18" s="509"/>
      <c r="G18" s="509"/>
      <c r="H18" s="509"/>
      <c r="I18" s="509"/>
    </row>
    <row r="19" spans="1:9" ht="40.5" customHeight="1" x14ac:dyDescent="0.2">
      <c r="A19" s="725" t="s">
        <v>389</v>
      </c>
      <c r="B19" s="725"/>
      <c r="C19" s="725"/>
      <c r="D19" s="725"/>
      <c r="E19" s="725"/>
      <c r="F19" s="725"/>
      <c r="G19" s="725"/>
      <c r="H19" s="725"/>
      <c r="I19" s="725"/>
    </row>
    <row r="20" spans="1:9" x14ac:dyDescent="0.2">
      <c r="A20" s="572"/>
      <c r="B20" s="572"/>
      <c r="C20" s="572"/>
      <c r="D20" s="572"/>
      <c r="E20" s="572"/>
      <c r="F20" s="572"/>
      <c r="G20" s="572"/>
      <c r="H20" s="572"/>
      <c r="I20" s="572"/>
    </row>
    <row r="21" spans="1:9" x14ac:dyDescent="0.2">
      <c r="A21" s="725" t="s">
        <v>390</v>
      </c>
      <c r="B21" s="725"/>
      <c r="C21" s="725"/>
      <c r="D21" s="725"/>
      <c r="E21" s="725"/>
      <c r="F21" s="725"/>
      <c r="G21" s="725"/>
      <c r="H21" s="725"/>
      <c r="I21" s="725"/>
    </row>
    <row r="22" spans="1:9" ht="28.5" customHeight="1" x14ac:dyDescent="0.2">
      <c r="A22" s="725"/>
      <c r="B22" s="725"/>
      <c r="C22" s="725"/>
      <c r="D22" s="725"/>
      <c r="E22" s="725"/>
      <c r="F22" s="725"/>
      <c r="G22" s="725"/>
      <c r="H22" s="725"/>
      <c r="I22" s="725"/>
    </row>
    <row r="23" spans="1:9" x14ac:dyDescent="0.2">
      <c r="A23" s="37" t="s">
        <v>391</v>
      </c>
      <c r="B23" s="37"/>
      <c r="C23" s="36"/>
      <c r="D23" s="36"/>
      <c r="E23" s="36"/>
      <c r="F23" s="36"/>
      <c r="G23" s="36"/>
      <c r="H23" s="36"/>
      <c r="I23" s="36"/>
    </row>
  </sheetData>
  <mergeCells count="6">
    <mergeCell ref="A1:I1"/>
    <mergeCell ref="A2:D2"/>
    <mergeCell ref="A16:I17"/>
    <mergeCell ref="A21:I22"/>
    <mergeCell ref="A15:G15"/>
    <mergeCell ref="A19:I19"/>
  </mergeCells>
  <hyperlinks>
    <hyperlink ref="A2:D2" location="TOC!A1" display="Return to Table of Contents" xr:uid="{00000000-0004-0000-0500-000000000000}"/>
  </hyperlinks>
  <pageMargins left="0.25" right="0.25" top="0.75" bottom="0.75" header="0.3" footer="0.3"/>
  <pageSetup scale="92" fitToHeight="0" orientation="landscape" horizontalDpi="1200" verticalDpi="1200" r:id="rId1"/>
  <headerFooter>
    <oddHeader>&amp;L&amp;9 2022-23 &amp;"Arial,Italic"Survey of Dental Education&amp;"Arial,Regular"
Report 1 - Academic Programs, Enrollment, and Graduates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pageSetUpPr fitToPage="1"/>
  </sheetPr>
  <dimension ref="A1:W37"/>
  <sheetViews>
    <sheetView zoomScaleNormal="100" workbookViewId="0">
      <pane ySplit="1" topLeftCell="A2" activePane="bottomLeft" state="frozen"/>
      <selection activeCell="A2" sqref="A2:B2"/>
      <selection pane="bottomLeft"/>
    </sheetView>
  </sheetViews>
  <sheetFormatPr defaultColWidth="9.140625" defaultRowHeight="12.75" x14ac:dyDescent="0.2"/>
  <cols>
    <col min="1" max="1" width="9.140625" style="241"/>
    <col min="2" max="13" width="10.42578125" style="241" bestFit="1" customWidth="1"/>
    <col min="14" max="17" width="9.140625" style="241"/>
    <col min="18" max="18" width="14.85546875" style="241" customWidth="1"/>
    <col min="19" max="16384" width="9.140625" style="241"/>
  </cols>
  <sheetData>
    <row r="1" spans="1:23" ht="17.25" x14ac:dyDescent="0.25">
      <c r="A1" s="248" t="s">
        <v>392</v>
      </c>
      <c r="B1" s="249"/>
      <c r="C1" s="249"/>
    </row>
    <row r="2" spans="1:23" ht="21.75" customHeight="1" x14ac:dyDescent="0.2">
      <c r="A2" s="726" t="s">
        <v>55</v>
      </c>
      <c r="B2" s="726"/>
      <c r="C2" s="726"/>
    </row>
    <row r="3" spans="1:23" x14ac:dyDescent="0.2">
      <c r="P3" s="219"/>
      <c r="Q3" s="219"/>
    </row>
    <row r="4" spans="1:23" x14ac:dyDescent="0.2">
      <c r="B4" s="241" t="s">
        <v>376</v>
      </c>
      <c r="C4" s="241" t="s">
        <v>377</v>
      </c>
      <c r="D4" s="241" t="s">
        <v>378</v>
      </c>
      <c r="E4" s="241" t="s">
        <v>379</v>
      </c>
      <c r="F4" s="241" t="s">
        <v>380</v>
      </c>
      <c r="G4" s="241" t="s">
        <v>381</v>
      </c>
      <c r="H4" s="241" t="s">
        <v>382</v>
      </c>
      <c r="I4" s="241" t="s">
        <v>383</v>
      </c>
      <c r="J4" s="241" t="s">
        <v>384</v>
      </c>
      <c r="K4" s="241" t="s">
        <v>385</v>
      </c>
      <c r="L4" s="241" t="s">
        <v>386</v>
      </c>
      <c r="N4" s="220"/>
      <c r="O4" s="221"/>
    </row>
    <row r="5" spans="1:23" x14ac:dyDescent="0.2">
      <c r="A5" s="241" t="s">
        <v>393</v>
      </c>
      <c r="B5" s="241">
        <v>30392</v>
      </c>
      <c r="C5" s="241">
        <v>29816</v>
      </c>
      <c r="D5" s="241">
        <v>28831</v>
      </c>
      <c r="E5" s="241">
        <v>34341</v>
      </c>
      <c r="F5" s="241">
        <v>38546</v>
      </c>
      <c r="G5" s="241">
        <v>35013</v>
      </c>
      <c r="H5" s="241">
        <v>33169</v>
      </c>
      <c r="I5" s="241">
        <v>37729</v>
      </c>
      <c r="J5" s="247">
        <v>36260</v>
      </c>
      <c r="K5" s="247">
        <v>41052</v>
      </c>
      <c r="L5" s="610">
        <v>40997</v>
      </c>
      <c r="N5" s="220"/>
      <c r="O5" s="221"/>
    </row>
    <row r="6" spans="1:23" x14ac:dyDescent="0.2">
      <c r="A6" s="241" t="s">
        <v>394</v>
      </c>
      <c r="B6" s="241">
        <v>35397</v>
      </c>
      <c r="C6" s="241">
        <v>36063</v>
      </c>
      <c r="D6" s="241">
        <v>33064</v>
      </c>
      <c r="E6" s="241">
        <v>37722</v>
      </c>
      <c r="F6" s="241">
        <v>40728</v>
      </c>
      <c r="G6" s="241">
        <v>35618</v>
      </c>
      <c r="H6" s="241">
        <v>32009</v>
      </c>
      <c r="I6" s="241">
        <v>35301</v>
      </c>
      <c r="J6" s="247">
        <v>32227</v>
      </c>
      <c r="K6" s="247">
        <v>33075</v>
      </c>
      <c r="L6" s="610">
        <v>32636</v>
      </c>
      <c r="N6" s="220"/>
      <c r="O6" s="221"/>
      <c r="T6" s="219"/>
      <c r="U6" s="219"/>
    </row>
    <row r="7" spans="1:23" x14ac:dyDescent="0.2">
      <c r="A7" s="241" t="s">
        <v>395</v>
      </c>
      <c r="B7" s="247">
        <v>66086</v>
      </c>
      <c r="C7" s="247">
        <v>66649</v>
      </c>
      <c r="D7" s="247">
        <v>62320</v>
      </c>
      <c r="E7" s="247">
        <v>72997</v>
      </c>
      <c r="F7" s="247">
        <v>79953</v>
      </c>
      <c r="G7" s="247">
        <v>70667</v>
      </c>
      <c r="H7" s="247">
        <v>65363</v>
      </c>
      <c r="I7" s="247">
        <v>73100</v>
      </c>
      <c r="J7" s="247">
        <v>68588</v>
      </c>
      <c r="K7" s="247">
        <v>74158</v>
      </c>
      <c r="L7" s="610">
        <v>73815</v>
      </c>
      <c r="N7" s="220"/>
      <c r="O7" s="221"/>
      <c r="T7" s="220"/>
      <c r="U7" s="221"/>
    </row>
    <row r="8" spans="1:23" x14ac:dyDescent="0.2">
      <c r="M8" s="220"/>
      <c r="N8" s="221"/>
      <c r="V8" s="220"/>
      <c r="W8" s="221"/>
    </row>
    <row r="9" spans="1:23" x14ac:dyDescent="0.2">
      <c r="V9" s="220"/>
      <c r="W9" s="221"/>
    </row>
    <row r="10" spans="1:23" x14ac:dyDescent="0.2">
      <c r="B10" s="242">
        <f t="shared" ref="B10:L10" si="0">SUM(B5:B6)</f>
        <v>65789</v>
      </c>
      <c r="C10" s="242">
        <f t="shared" si="0"/>
        <v>65879</v>
      </c>
      <c r="D10" s="242">
        <f t="shared" si="0"/>
        <v>61895</v>
      </c>
      <c r="E10" s="242">
        <f t="shared" si="0"/>
        <v>72063</v>
      </c>
      <c r="F10" s="242">
        <f t="shared" si="0"/>
        <v>79274</v>
      </c>
      <c r="G10" s="242">
        <f t="shared" si="0"/>
        <v>70631</v>
      </c>
      <c r="H10" s="242">
        <f t="shared" si="0"/>
        <v>65178</v>
      </c>
      <c r="I10" s="242">
        <f t="shared" si="0"/>
        <v>73030</v>
      </c>
      <c r="J10" s="242">
        <f t="shared" si="0"/>
        <v>68487</v>
      </c>
      <c r="K10" s="242">
        <f t="shared" si="0"/>
        <v>74127</v>
      </c>
      <c r="L10" s="242">
        <f t="shared" si="0"/>
        <v>73633</v>
      </c>
      <c r="M10" s="243"/>
    </row>
    <row r="11" spans="1:23" x14ac:dyDescent="0.2">
      <c r="R11" s="244"/>
      <c r="S11" s="245"/>
    </row>
    <row r="12" spans="1:23" x14ac:dyDescent="0.2">
      <c r="R12" s="244"/>
      <c r="S12" s="245"/>
    </row>
    <row r="13" spans="1:23" x14ac:dyDescent="0.2">
      <c r="R13" s="244"/>
      <c r="S13" s="245"/>
    </row>
    <row r="14" spans="1:23" x14ac:dyDescent="0.2">
      <c r="R14" s="244"/>
      <c r="S14" s="245"/>
    </row>
    <row r="15" spans="1:23" ht="13.5" thickBot="1" x14ac:dyDescent="0.25"/>
    <row r="16" spans="1:23" x14ac:dyDescent="0.2">
      <c r="C16" s="261" t="s">
        <v>396</v>
      </c>
      <c r="D16" s="262" t="s">
        <v>397</v>
      </c>
      <c r="E16" s="262" t="s">
        <v>67</v>
      </c>
    </row>
    <row r="17" spans="1:17" x14ac:dyDescent="0.2">
      <c r="C17" s="263" t="s">
        <v>398</v>
      </c>
      <c r="D17" s="264">
        <v>73815</v>
      </c>
      <c r="E17" s="264">
        <v>69</v>
      </c>
    </row>
    <row r="18" spans="1:17" ht="25.5" x14ac:dyDescent="0.2">
      <c r="C18" s="263" t="s">
        <v>399</v>
      </c>
      <c r="D18" s="264">
        <v>32636</v>
      </c>
      <c r="E18" s="264">
        <v>69</v>
      </c>
    </row>
    <row r="19" spans="1:17" ht="25.5" x14ac:dyDescent="0.2">
      <c r="C19" s="263" t="s">
        <v>400</v>
      </c>
      <c r="D19" s="264">
        <v>40997</v>
      </c>
      <c r="E19" s="264">
        <v>69</v>
      </c>
    </row>
    <row r="20" spans="1:17" ht="25.5" x14ac:dyDescent="0.2">
      <c r="C20" s="263" t="s">
        <v>401</v>
      </c>
      <c r="D20" s="264">
        <v>182</v>
      </c>
      <c r="E20" s="264">
        <v>69</v>
      </c>
    </row>
    <row r="23" spans="1:17" x14ac:dyDescent="0.2">
      <c r="Q23" s="246"/>
    </row>
    <row r="25" spans="1:17" ht="12.75" customHeight="1" x14ac:dyDescent="0.2"/>
    <row r="29" spans="1:17" ht="20.25" customHeight="1" x14ac:dyDescent="0.2">
      <c r="A29" s="271" t="s">
        <v>402</v>
      </c>
    </row>
    <row r="30" spans="1:17" ht="20.25" customHeight="1" x14ac:dyDescent="0.2">
      <c r="A30" s="727" t="s">
        <v>388</v>
      </c>
      <c r="B30" s="727"/>
      <c r="C30" s="727"/>
      <c r="D30" s="727"/>
      <c r="E30" s="727"/>
      <c r="F30" s="727"/>
      <c r="G30" s="727"/>
      <c r="H30" s="727"/>
      <c r="I30" s="727"/>
      <c r="J30" s="727"/>
      <c r="K30" s="727"/>
      <c r="L30" s="727"/>
      <c r="M30" s="727"/>
      <c r="N30" s="727"/>
    </row>
    <row r="31" spans="1:17" ht="15" customHeight="1" x14ac:dyDescent="0.2">
      <c r="A31" s="727"/>
      <c r="B31" s="727"/>
      <c r="C31" s="727"/>
      <c r="D31" s="727"/>
      <c r="E31" s="727"/>
      <c r="F31" s="727"/>
      <c r="G31" s="727"/>
      <c r="H31" s="727"/>
      <c r="I31" s="727"/>
      <c r="J31" s="727"/>
      <c r="K31" s="727"/>
      <c r="L31" s="727"/>
      <c r="M31" s="727"/>
      <c r="N31" s="727"/>
    </row>
    <row r="32" spans="1:17" ht="8.4499999999999993" customHeight="1" x14ac:dyDescent="0.2">
      <c r="A32" s="728" t="s">
        <v>403</v>
      </c>
      <c r="B32" s="728"/>
      <c r="C32" s="728"/>
      <c r="D32" s="728"/>
      <c r="E32" s="728"/>
      <c r="F32" s="728"/>
      <c r="G32" s="728"/>
      <c r="H32" s="728"/>
      <c r="I32" s="728"/>
      <c r="J32" s="728"/>
      <c r="K32" s="728"/>
      <c r="L32" s="728"/>
      <c r="M32" s="728"/>
      <c r="N32" s="728"/>
    </row>
    <row r="33" spans="1:14" x14ac:dyDescent="0.2">
      <c r="A33" s="728"/>
      <c r="B33" s="728"/>
      <c r="C33" s="728"/>
      <c r="D33" s="728"/>
      <c r="E33" s="728"/>
      <c r="F33" s="728"/>
      <c r="G33" s="728"/>
      <c r="H33" s="728"/>
      <c r="I33" s="728"/>
      <c r="J33" s="728"/>
      <c r="K33" s="728"/>
      <c r="L33" s="728"/>
      <c r="M33" s="728"/>
      <c r="N33" s="728"/>
    </row>
    <row r="34" spans="1:14" ht="10.5" customHeight="1" x14ac:dyDescent="0.2">
      <c r="A34" s="728"/>
      <c r="B34" s="728"/>
      <c r="C34" s="728"/>
      <c r="D34" s="728"/>
      <c r="E34" s="728"/>
      <c r="F34" s="728"/>
      <c r="G34" s="728"/>
      <c r="H34" s="728"/>
      <c r="I34" s="728"/>
      <c r="J34" s="728"/>
      <c r="K34" s="728"/>
      <c r="L34" s="728"/>
      <c r="M34" s="728"/>
      <c r="N34" s="728"/>
    </row>
    <row r="35" spans="1:14" x14ac:dyDescent="0.2">
      <c r="A35" s="271"/>
      <c r="B35" s="271"/>
      <c r="C35" s="271"/>
      <c r="D35" s="271"/>
      <c r="E35" s="271"/>
      <c r="F35" s="271"/>
      <c r="G35" s="271"/>
      <c r="H35" s="271"/>
      <c r="I35" s="271"/>
      <c r="J35" s="271"/>
      <c r="K35" s="271"/>
      <c r="L35" s="271"/>
    </row>
    <row r="36" spans="1:14" x14ac:dyDescent="0.2">
      <c r="A36" s="271" t="s">
        <v>404</v>
      </c>
      <c r="B36" s="271"/>
      <c r="C36" s="271"/>
      <c r="D36" s="271"/>
      <c r="E36" s="271"/>
      <c r="F36" s="271"/>
      <c r="G36" s="271"/>
      <c r="H36" s="271"/>
      <c r="I36" s="271"/>
      <c r="J36" s="271"/>
      <c r="K36" s="271"/>
      <c r="L36" s="271"/>
    </row>
    <row r="37" spans="1:14" x14ac:dyDescent="0.2">
      <c r="A37" s="271" t="s">
        <v>391</v>
      </c>
      <c r="B37" s="271"/>
      <c r="C37" s="271"/>
      <c r="D37" s="271"/>
      <c r="E37" s="271"/>
      <c r="F37" s="271"/>
      <c r="G37" s="271"/>
      <c r="H37" s="271"/>
      <c r="I37" s="271"/>
      <c r="J37" s="271"/>
      <c r="K37" s="271"/>
      <c r="L37" s="271"/>
    </row>
  </sheetData>
  <mergeCells count="3">
    <mergeCell ref="A2:C2"/>
    <mergeCell ref="A30:N31"/>
    <mergeCell ref="A32:N34"/>
  </mergeCells>
  <hyperlinks>
    <hyperlink ref="A2:C2" location="TOC!A1" display="Return to Table of Contents" xr:uid="{00000000-0004-0000-0600-000000000000}"/>
  </hyperlinks>
  <pageMargins left="0.25" right="0.25" top="0.75" bottom="0.75" header="0.3" footer="0.3"/>
  <pageSetup scale="89" fitToHeight="0" orientation="landscape" horizontalDpi="1200" verticalDpi="1200" r:id="rId1"/>
  <headerFooter>
    <oddHeader>&amp;L&amp;9 2022-23 &amp;"Arial,Italic"Survey of Dental Education&amp;"Arial,Regular"
Report 1 - Academic Programs, Enrollment, and Graduates</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N81"/>
  <sheetViews>
    <sheetView workbookViewId="0">
      <pane xSplit="3" ySplit="3" topLeftCell="D4" activePane="bottomRight" state="frozen"/>
      <selection pane="topRight" activeCell="A2" sqref="A2:C2"/>
      <selection pane="bottomLeft" activeCell="A2" sqref="A2:C2"/>
      <selection pane="bottomRight" sqref="A1:C1"/>
    </sheetView>
  </sheetViews>
  <sheetFormatPr defaultColWidth="9.140625" defaultRowHeight="12.75" x14ac:dyDescent="0.2"/>
  <cols>
    <col min="1" max="1" width="9.5703125" style="1" customWidth="1"/>
    <col min="2" max="2" width="47.7109375" style="1" customWidth="1"/>
    <col min="3" max="3" width="20.7109375" style="1" customWidth="1"/>
    <col min="4" max="14" width="11.42578125" style="1" customWidth="1"/>
    <col min="15" max="16384" width="9.140625" style="1"/>
  </cols>
  <sheetData>
    <row r="1" spans="1:14" ht="38.25" customHeight="1" x14ac:dyDescent="0.2">
      <c r="A1" s="729" t="s">
        <v>11</v>
      </c>
      <c r="B1" s="729"/>
      <c r="C1" s="729"/>
    </row>
    <row r="2" spans="1:14" ht="21.75" customHeight="1" x14ac:dyDescent="0.2">
      <c r="A2" s="723" t="s">
        <v>55</v>
      </c>
      <c r="B2" s="723"/>
      <c r="C2" s="556"/>
    </row>
    <row r="3" spans="1:14" ht="31.5" customHeight="1" x14ac:dyDescent="0.2">
      <c r="A3" s="40" t="s">
        <v>405</v>
      </c>
      <c r="B3" s="50" t="s">
        <v>406</v>
      </c>
      <c r="C3" s="591" t="s">
        <v>119</v>
      </c>
      <c r="D3" s="40" t="s">
        <v>376</v>
      </c>
      <c r="E3" s="40" t="s">
        <v>377</v>
      </c>
      <c r="F3" s="40" t="s">
        <v>378</v>
      </c>
      <c r="G3" s="40" t="s">
        <v>379</v>
      </c>
      <c r="H3" s="40" t="s">
        <v>380</v>
      </c>
      <c r="I3" s="40" t="s">
        <v>381</v>
      </c>
      <c r="J3" s="40" t="s">
        <v>382</v>
      </c>
      <c r="K3" s="40" t="s">
        <v>383</v>
      </c>
      <c r="L3" s="40" t="s">
        <v>384</v>
      </c>
      <c r="M3" s="40" t="s">
        <v>385</v>
      </c>
      <c r="N3" s="40" t="s">
        <v>386</v>
      </c>
    </row>
    <row r="4" spans="1:14" ht="20.100000000000001" customHeight="1" x14ac:dyDescent="0.2">
      <c r="A4" s="461" t="s">
        <v>120</v>
      </c>
      <c r="B4" s="462" t="s">
        <v>407</v>
      </c>
      <c r="C4" s="462" t="s">
        <v>127</v>
      </c>
      <c r="D4" s="463">
        <v>221</v>
      </c>
      <c r="E4" s="463">
        <v>228</v>
      </c>
      <c r="F4" s="463">
        <v>201</v>
      </c>
      <c r="G4" s="463">
        <v>227</v>
      </c>
      <c r="H4" s="463">
        <v>274</v>
      </c>
      <c r="I4" s="463">
        <v>917</v>
      </c>
      <c r="J4" s="463">
        <v>1003</v>
      </c>
      <c r="K4" s="463">
        <v>976</v>
      </c>
      <c r="L4" s="463">
        <v>933</v>
      </c>
      <c r="M4" s="463">
        <v>1076</v>
      </c>
      <c r="N4" s="463">
        <v>1151</v>
      </c>
    </row>
    <row r="5" spans="1:14" ht="20.100000000000001" customHeight="1" x14ac:dyDescent="0.2">
      <c r="A5" s="461" t="s">
        <v>128</v>
      </c>
      <c r="B5" s="462" t="s">
        <v>408</v>
      </c>
      <c r="C5" s="462" t="s">
        <v>132</v>
      </c>
      <c r="D5" s="463">
        <v>2521</v>
      </c>
      <c r="E5" s="463">
        <v>375</v>
      </c>
      <c r="F5" s="463">
        <v>2208</v>
      </c>
      <c r="G5" s="463">
        <v>1309</v>
      </c>
      <c r="H5" s="463">
        <v>1235</v>
      </c>
      <c r="I5" s="463">
        <v>272</v>
      </c>
      <c r="J5" s="463">
        <v>1061</v>
      </c>
      <c r="K5" s="463">
        <v>1521</v>
      </c>
      <c r="L5" s="463">
        <v>332</v>
      </c>
      <c r="M5" s="463">
        <v>181</v>
      </c>
      <c r="N5" s="463">
        <v>2024</v>
      </c>
    </row>
    <row r="6" spans="1:14" ht="20.100000000000001" customHeight="1" x14ac:dyDescent="0.2">
      <c r="A6" s="461" t="s">
        <v>128</v>
      </c>
      <c r="B6" s="462" t="s">
        <v>409</v>
      </c>
      <c r="C6" s="462" t="s">
        <v>132</v>
      </c>
      <c r="D6" s="463">
        <v>2158</v>
      </c>
      <c r="E6" s="463">
        <v>2088</v>
      </c>
      <c r="F6" s="463">
        <v>2081</v>
      </c>
      <c r="G6" s="463">
        <v>2066</v>
      </c>
      <c r="H6" s="463">
        <v>2251</v>
      </c>
      <c r="I6" s="463">
        <v>1731</v>
      </c>
      <c r="J6" s="463">
        <v>1513</v>
      </c>
      <c r="K6" s="463">
        <v>1225</v>
      </c>
      <c r="L6" s="463">
        <v>1209</v>
      </c>
      <c r="M6" s="463">
        <v>1711</v>
      </c>
      <c r="N6" s="463">
        <v>1745</v>
      </c>
    </row>
    <row r="7" spans="1:14" ht="20.100000000000001" customHeight="1" x14ac:dyDescent="0.2">
      <c r="A7" s="461" t="s">
        <v>136</v>
      </c>
      <c r="B7" s="462" t="s">
        <v>410</v>
      </c>
      <c r="C7" s="470" t="s">
        <v>141</v>
      </c>
      <c r="D7" s="463">
        <v>0</v>
      </c>
      <c r="E7" s="463">
        <v>0</v>
      </c>
      <c r="F7" s="463">
        <v>0</v>
      </c>
      <c r="G7" s="463">
        <v>0</v>
      </c>
      <c r="H7" s="463">
        <v>0</v>
      </c>
      <c r="I7" s="463">
        <v>0</v>
      </c>
      <c r="J7" s="463">
        <v>0</v>
      </c>
      <c r="K7" s="463">
        <v>0</v>
      </c>
      <c r="L7" s="463">
        <v>0</v>
      </c>
      <c r="M7" s="463">
        <v>0</v>
      </c>
      <c r="N7" s="463">
        <v>646</v>
      </c>
    </row>
    <row r="8" spans="1:14" ht="20.100000000000001" customHeight="1" x14ac:dyDescent="0.2">
      <c r="A8" s="461" t="s">
        <v>136</v>
      </c>
      <c r="B8" s="462" t="s">
        <v>411</v>
      </c>
      <c r="C8" s="470" t="s">
        <v>132</v>
      </c>
      <c r="D8" s="463">
        <v>281</v>
      </c>
      <c r="E8" s="463">
        <v>374</v>
      </c>
      <c r="F8" s="463">
        <v>274</v>
      </c>
      <c r="G8" s="463">
        <v>277</v>
      </c>
      <c r="H8" s="463">
        <v>345</v>
      </c>
      <c r="I8" s="463">
        <v>330</v>
      </c>
      <c r="J8" s="463">
        <v>266</v>
      </c>
      <c r="K8" s="463">
        <v>2021</v>
      </c>
      <c r="L8" s="463">
        <v>2110</v>
      </c>
      <c r="M8" s="463">
        <v>2236</v>
      </c>
      <c r="N8" s="463">
        <v>2171</v>
      </c>
    </row>
    <row r="9" spans="1:14" ht="20.100000000000001" customHeight="1" x14ac:dyDescent="0.2">
      <c r="A9" s="461" t="s">
        <v>136</v>
      </c>
      <c r="B9" s="462" t="s">
        <v>412</v>
      </c>
      <c r="C9" s="462" t="s">
        <v>127</v>
      </c>
      <c r="D9" s="463">
        <v>1343</v>
      </c>
      <c r="E9" s="463">
        <v>1239</v>
      </c>
      <c r="F9" s="463">
        <v>1259</v>
      </c>
      <c r="G9" s="463">
        <v>1310</v>
      </c>
      <c r="H9" s="463">
        <v>1415</v>
      </c>
      <c r="I9" s="463">
        <v>1382</v>
      </c>
      <c r="J9" s="463">
        <v>1211</v>
      </c>
      <c r="K9" s="463">
        <v>1208</v>
      </c>
      <c r="L9" s="463">
        <v>1273</v>
      </c>
      <c r="M9" s="463">
        <v>1417</v>
      </c>
      <c r="N9" s="463">
        <v>1339</v>
      </c>
    </row>
    <row r="10" spans="1:14" ht="20.100000000000001" customHeight="1" x14ac:dyDescent="0.2">
      <c r="A10" s="461" t="s">
        <v>136</v>
      </c>
      <c r="B10" s="462" t="s">
        <v>413</v>
      </c>
      <c r="C10" s="462" t="s">
        <v>127</v>
      </c>
      <c r="D10" s="463">
        <v>158</v>
      </c>
      <c r="E10" s="463">
        <v>132</v>
      </c>
      <c r="F10" s="463">
        <v>142</v>
      </c>
      <c r="G10" s="463">
        <v>149</v>
      </c>
      <c r="H10" s="463">
        <v>156</v>
      </c>
      <c r="I10" s="463">
        <v>170</v>
      </c>
      <c r="J10" s="463">
        <v>172</v>
      </c>
      <c r="K10" s="463">
        <v>148</v>
      </c>
      <c r="L10" s="463">
        <v>166</v>
      </c>
      <c r="M10" s="463">
        <v>160</v>
      </c>
      <c r="N10" s="463">
        <v>197</v>
      </c>
    </row>
    <row r="11" spans="1:14" ht="20.100000000000001" customHeight="1" x14ac:dyDescent="0.2">
      <c r="A11" s="461" t="s">
        <v>136</v>
      </c>
      <c r="B11" s="462" t="s">
        <v>414</v>
      </c>
      <c r="C11" s="462" t="s">
        <v>132</v>
      </c>
      <c r="D11" s="463">
        <v>3411</v>
      </c>
      <c r="E11" s="463">
        <v>3329</v>
      </c>
      <c r="F11" s="463">
        <v>625</v>
      </c>
      <c r="G11" s="463">
        <v>3427</v>
      </c>
      <c r="H11" s="463">
        <v>3058</v>
      </c>
      <c r="I11" s="463">
        <v>2877</v>
      </c>
      <c r="J11" s="463">
        <v>2634</v>
      </c>
      <c r="K11" s="463">
        <v>2159</v>
      </c>
      <c r="L11" s="463">
        <v>2162</v>
      </c>
      <c r="M11" s="463">
        <v>2328</v>
      </c>
      <c r="N11" s="463">
        <v>2106</v>
      </c>
    </row>
    <row r="12" spans="1:14" ht="20.100000000000001" customHeight="1" x14ac:dyDescent="0.2">
      <c r="A12" s="461" t="s">
        <v>136</v>
      </c>
      <c r="B12" s="462" t="s">
        <v>415</v>
      </c>
      <c r="C12" s="462" t="s">
        <v>132</v>
      </c>
      <c r="D12" s="463">
        <v>471</v>
      </c>
      <c r="E12" s="463">
        <v>368</v>
      </c>
      <c r="F12" s="463">
        <v>274</v>
      </c>
      <c r="G12" s="463">
        <v>1086</v>
      </c>
      <c r="H12" s="463">
        <v>1189</v>
      </c>
      <c r="I12" s="463">
        <v>1652</v>
      </c>
      <c r="J12" s="463">
        <v>211</v>
      </c>
      <c r="K12" s="463">
        <v>184</v>
      </c>
      <c r="L12" s="463">
        <v>1167</v>
      </c>
      <c r="M12" s="463">
        <v>1294</v>
      </c>
      <c r="N12" s="463">
        <v>784</v>
      </c>
    </row>
    <row r="13" spans="1:14" ht="20.100000000000001" customHeight="1" x14ac:dyDescent="0.2">
      <c r="A13" s="461" t="s">
        <v>136</v>
      </c>
      <c r="B13" s="462" t="s">
        <v>416</v>
      </c>
      <c r="C13" s="462" t="s">
        <v>132</v>
      </c>
      <c r="D13" s="463">
        <v>1694</v>
      </c>
      <c r="E13" s="463">
        <v>1792</v>
      </c>
      <c r="F13" s="463">
        <v>2085</v>
      </c>
      <c r="G13" s="463">
        <v>1895</v>
      </c>
      <c r="H13" s="463">
        <v>2242</v>
      </c>
      <c r="I13" s="463">
        <v>2360</v>
      </c>
      <c r="J13" s="463">
        <v>2296</v>
      </c>
      <c r="K13" s="463">
        <v>2172</v>
      </c>
      <c r="L13" s="463">
        <v>2201</v>
      </c>
      <c r="M13" s="463">
        <v>2198</v>
      </c>
      <c r="N13" s="463">
        <v>1720</v>
      </c>
    </row>
    <row r="14" spans="1:14" ht="20.100000000000001" customHeight="1" x14ac:dyDescent="0.2">
      <c r="A14" s="461" t="s">
        <v>158</v>
      </c>
      <c r="B14" s="462" t="s">
        <v>417</v>
      </c>
      <c r="C14" s="462" t="s">
        <v>127</v>
      </c>
      <c r="D14" s="463">
        <v>130</v>
      </c>
      <c r="E14" s="463">
        <v>233</v>
      </c>
      <c r="F14" s="463">
        <v>317</v>
      </c>
      <c r="G14" s="463">
        <v>1765</v>
      </c>
      <c r="H14" s="463">
        <v>1985</v>
      </c>
      <c r="I14" s="463">
        <v>2040</v>
      </c>
      <c r="J14" s="463">
        <v>126</v>
      </c>
      <c r="K14" s="463">
        <v>2142</v>
      </c>
      <c r="L14" s="463">
        <v>2102</v>
      </c>
      <c r="M14" s="463">
        <v>2300</v>
      </c>
      <c r="N14" s="463">
        <v>1500</v>
      </c>
    </row>
    <row r="15" spans="1:14" ht="20.100000000000001" customHeight="1" x14ac:dyDescent="0.2">
      <c r="A15" s="461" t="s">
        <v>162</v>
      </c>
      <c r="B15" s="462" t="s">
        <v>418</v>
      </c>
      <c r="C15" s="462" t="s">
        <v>127</v>
      </c>
      <c r="D15" s="463">
        <v>165</v>
      </c>
      <c r="E15" s="463">
        <v>159</v>
      </c>
      <c r="F15" s="463">
        <v>169</v>
      </c>
      <c r="G15" s="463">
        <v>170</v>
      </c>
      <c r="H15" s="463">
        <v>168</v>
      </c>
      <c r="I15" s="463">
        <v>173</v>
      </c>
      <c r="J15" s="463">
        <v>175</v>
      </c>
      <c r="K15" s="463">
        <v>170</v>
      </c>
      <c r="L15" s="463">
        <v>178</v>
      </c>
      <c r="M15" s="463">
        <v>184</v>
      </c>
      <c r="N15" s="463">
        <v>183</v>
      </c>
    </row>
    <row r="16" spans="1:14" ht="20.100000000000001" customHeight="1" x14ac:dyDescent="0.2">
      <c r="A16" s="461" t="s">
        <v>166</v>
      </c>
      <c r="B16" s="462" t="s">
        <v>419</v>
      </c>
      <c r="C16" s="462" t="s">
        <v>132</v>
      </c>
      <c r="D16" s="463">
        <v>130</v>
      </c>
      <c r="E16" s="463">
        <v>167</v>
      </c>
      <c r="F16" s="463">
        <v>211</v>
      </c>
      <c r="G16" s="463">
        <v>242</v>
      </c>
      <c r="H16" s="463">
        <v>131</v>
      </c>
      <c r="I16" s="463">
        <v>112</v>
      </c>
      <c r="J16" s="463">
        <v>266</v>
      </c>
      <c r="K16" s="463">
        <v>260</v>
      </c>
      <c r="L16" s="463">
        <v>333</v>
      </c>
      <c r="M16" s="463">
        <v>431</v>
      </c>
      <c r="N16" s="463">
        <v>285</v>
      </c>
    </row>
    <row r="17" spans="1:14" ht="20.100000000000001" customHeight="1" x14ac:dyDescent="0.2">
      <c r="A17" s="461" t="s">
        <v>171</v>
      </c>
      <c r="B17" s="462" t="s">
        <v>420</v>
      </c>
      <c r="C17" s="462" t="s">
        <v>127</v>
      </c>
      <c r="D17" s="463">
        <v>1286</v>
      </c>
      <c r="E17" s="463">
        <v>1376</v>
      </c>
      <c r="F17" s="463">
        <v>1137</v>
      </c>
      <c r="G17" s="463">
        <v>1170</v>
      </c>
      <c r="H17" s="463">
        <v>1206</v>
      </c>
      <c r="I17" s="463">
        <v>1253</v>
      </c>
      <c r="J17" s="463">
        <v>1326</v>
      </c>
      <c r="K17" s="463">
        <v>1295</v>
      </c>
      <c r="L17" s="463">
        <v>1231</v>
      </c>
      <c r="M17" s="463">
        <v>1249</v>
      </c>
      <c r="N17" s="463">
        <v>1400</v>
      </c>
    </row>
    <row r="18" spans="1:14" ht="20.100000000000001" customHeight="1" x14ac:dyDescent="0.2">
      <c r="A18" s="461" t="s">
        <v>171</v>
      </c>
      <c r="B18" s="462" t="s">
        <v>421</v>
      </c>
      <c r="C18" s="462" t="s">
        <v>132</v>
      </c>
      <c r="D18" s="463">
        <v>2372</v>
      </c>
      <c r="E18" s="463">
        <v>2238</v>
      </c>
      <c r="F18" s="463">
        <v>2646</v>
      </c>
      <c r="G18" s="463">
        <v>2522</v>
      </c>
      <c r="H18" s="463">
        <v>3142</v>
      </c>
      <c r="I18" s="463">
        <v>2855</v>
      </c>
      <c r="J18" s="463">
        <v>2749</v>
      </c>
      <c r="K18" s="463">
        <v>2499</v>
      </c>
      <c r="L18" s="463">
        <v>2065</v>
      </c>
      <c r="M18" s="463">
        <v>2083</v>
      </c>
      <c r="N18" s="463">
        <v>2156</v>
      </c>
    </row>
    <row r="19" spans="1:14" ht="20.100000000000001" customHeight="1" x14ac:dyDescent="0.2">
      <c r="A19" s="461" t="s">
        <v>171</v>
      </c>
      <c r="B19" s="462" t="s">
        <v>422</v>
      </c>
      <c r="C19" s="462" t="s">
        <v>132</v>
      </c>
      <c r="D19" s="463">
        <v>2360</v>
      </c>
      <c r="E19" s="463">
        <v>2148</v>
      </c>
      <c r="F19" s="463">
        <v>868</v>
      </c>
      <c r="G19" s="463">
        <v>2333</v>
      </c>
      <c r="H19" s="463">
        <v>873</v>
      </c>
      <c r="I19" s="463">
        <v>2804</v>
      </c>
      <c r="J19" s="463">
        <v>2845</v>
      </c>
      <c r="K19" s="463">
        <v>2977</v>
      </c>
      <c r="L19" s="463">
        <v>3119</v>
      </c>
      <c r="M19" s="463">
        <v>3412</v>
      </c>
      <c r="N19" s="463">
        <v>3524</v>
      </c>
    </row>
    <row r="20" spans="1:14" ht="20.100000000000001" customHeight="1" x14ac:dyDescent="0.2">
      <c r="A20" s="461" t="s">
        <v>177</v>
      </c>
      <c r="B20" s="462" t="s">
        <v>423</v>
      </c>
      <c r="C20" s="462" t="s">
        <v>127</v>
      </c>
      <c r="D20" s="463">
        <v>192</v>
      </c>
      <c r="E20" s="463">
        <v>205</v>
      </c>
      <c r="F20" s="463">
        <v>220</v>
      </c>
      <c r="G20" s="463">
        <v>225</v>
      </c>
      <c r="H20" s="463">
        <v>236</v>
      </c>
      <c r="I20" s="463">
        <v>240</v>
      </c>
      <c r="J20" s="463">
        <v>221</v>
      </c>
      <c r="K20" s="463">
        <v>202</v>
      </c>
      <c r="L20" s="463">
        <v>207</v>
      </c>
      <c r="M20" s="463">
        <v>210</v>
      </c>
      <c r="N20" s="463">
        <v>204</v>
      </c>
    </row>
    <row r="21" spans="1:14" ht="20.100000000000001" customHeight="1" x14ac:dyDescent="0.2">
      <c r="A21" s="461" t="s">
        <v>181</v>
      </c>
      <c r="B21" s="462" t="s">
        <v>424</v>
      </c>
      <c r="C21" s="462" t="s">
        <v>127</v>
      </c>
      <c r="D21" s="463">
        <v>562</v>
      </c>
      <c r="E21" s="463">
        <v>585</v>
      </c>
      <c r="F21" s="463">
        <v>554</v>
      </c>
      <c r="G21" s="463">
        <v>547</v>
      </c>
      <c r="H21" s="463">
        <v>577</v>
      </c>
      <c r="I21" s="463">
        <v>568</v>
      </c>
      <c r="J21" s="463">
        <v>503</v>
      </c>
      <c r="K21" s="463">
        <v>491</v>
      </c>
      <c r="L21" s="463">
        <v>491</v>
      </c>
      <c r="M21" s="463">
        <v>511</v>
      </c>
      <c r="N21" s="463">
        <v>500</v>
      </c>
    </row>
    <row r="22" spans="1:14" ht="20.100000000000001" customHeight="1" x14ac:dyDescent="0.2">
      <c r="A22" s="461" t="s">
        <v>181</v>
      </c>
      <c r="B22" s="462" t="s">
        <v>425</v>
      </c>
      <c r="C22" s="470" t="s">
        <v>127</v>
      </c>
      <c r="D22" s="463">
        <v>261</v>
      </c>
      <c r="E22" s="463">
        <v>200</v>
      </c>
      <c r="F22" s="463">
        <v>144</v>
      </c>
      <c r="G22" s="463">
        <v>425</v>
      </c>
      <c r="H22" s="463">
        <v>210</v>
      </c>
      <c r="I22" s="463">
        <v>203</v>
      </c>
      <c r="J22" s="463">
        <v>219</v>
      </c>
      <c r="K22" s="463">
        <v>194</v>
      </c>
      <c r="L22" s="463">
        <v>221</v>
      </c>
      <c r="M22" s="463">
        <v>204</v>
      </c>
      <c r="N22" s="463">
        <v>228</v>
      </c>
    </row>
    <row r="23" spans="1:14" ht="20.100000000000001" customHeight="1" x14ac:dyDescent="0.2">
      <c r="A23" s="461" t="s">
        <v>181</v>
      </c>
      <c r="B23" s="462" t="s">
        <v>426</v>
      </c>
      <c r="C23" s="462" t="s">
        <v>132</v>
      </c>
      <c r="D23" s="463">
        <v>1746</v>
      </c>
      <c r="E23" s="463">
        <v>2009</v>
      </c>
      <c r="F23" s="463">
        <v>2173</v>
      </c>
      <c r="G23" s="463">
        <v>2062</v>
      </c>
      <c r="H23" s="463">
        <v>2204</v>
      </c>
      <c r="I23" s="463">
        <v>2063</v>
      </c>
      <c r="J23" s="463">
        <v>1282</v>
      </c>
      <c r="K23" s="463">
        <v>1830</v>
      </c>
      <c r="L23" s="463">
        <v>2025</v>
      </c>
      <c r="M23" s="463">
        <v>2177</v>
      </c>
      <c r="N23" s="463">
        <v>2341</v>
      </c>
    </row>
    <row r="24" spans="1:14" ht="20.100000000000001" customHeight="1" x14ac:dyDescent="0.2">
      <c r="A24" s="461" t="s">
        <v>188</v>
      </c>
      <c r="B24" s="462" t="s">
        <v>427</v>
      </c>
      <c r="C24" s="462" t="s">
        <v>127</v>
      </c>
      <c r="D24" s="463">
        <v>366</v>
      </c>
      <c r="E24" s="463">
        <v>375</v>
      </c>
      <c r="F24" s="463">
        <v>299</v>
      </c>
      <c r="G24" s="463">
        <v>645</v>
      </c>
      <c r="H24" s="463">
        <v>994</v>
      </c>
      <c r="I24" s="463">
        <v>261</v>
      </c>
      <c r="J24" s="463">
        <v>301</v>
      </c>
      <c r="K24" s="463">
        <v>306</v>
      </c>
      <c r="L24" s="463">
        <v>694</v>
      </c>
      <c r="M24" s="463">
        <v>361</v>
      </c>
      <c r="N24" s="463">
        <v>284</v>
      </c>
    </row>
    <row r="25" spans="1:14" ht="20.100000000000001" customHeight="1" x14ac:dyDescent="0.2">
      <c r="A25" s="461" t="s">
        <v>192</v>
      </c>
      <c r="B25" s="462" t="s">
        <v>428</v>
      </c>
      <c r="C25" s="462" t="s">
        <v>127</v>
      </c>
      <c r="D25" s="463">
        <v>232</v>
      </c>
      <c r="E25" s="463">
        <v>230</v>
      </c>
      <c r="F25" s="463">
        <v>237</v>
      </c>
      <c r="G25" s="463">
        <v>234</v>
      </c>
      <c r="H25" s="463">
        <v>868</v>
      </c>
      <c r="I25" s="463">
        <v>882</v>
      </c>
      <c r="J25" s="463">
        <v>713</v>
      </c>
      <c r="K25" s="463">
        <v>812</v>
      </c>
      <c r="L25" s="463">
        <v>856</v>
      </c>
      <c r="M25" s="463">
        <v>864</v>
      </c>
      <c r="N25" s="463">
        <v>849</v>
      </c>
    </row>
    <row r="26" spans="1:14" ht="20.100000000000001" customHeight="1" x14ac:dyDescent="0.2">
      <c r="A26" s="461" t="s">
        <v>195</v>
      </c>
      <c r="B26" s="462" t="s">
        <v>429</v>
      </c>
      <c r="C26" s="462" t="s">
        <v>127</v>
      </c>
      <c r="D26" s="463">
        <v>1673</v>
      </c>
      <c r="E26" s="463">
        <v>1526</v>
      </c>
      <c r="F26" s="463">
        <v>1630</v>
      </c>
      <c r="G26" s="463">
        <v>1679</v>
      </c>
      <c r="H26" s="463">
        <v>1735</v>
      </c>
      <c r="I26" s="463">
        <v>1638</v>
      </c>
      <c r="J26" s="463">
        <v>1722</v>
      </c>
      <c r="K26" s="463">
        <v>1202</v>
      </c>
      <c r="L26" s="463">
        <v>893</v>
      </c>
      <c r="M26" s="463">
        <v>1102</v>
      </c>
      <c r="N26" s="463">
        <v>918</v>
      </c>
    </row>
    <row r="27" spans="1:14" ht="20.100000000000001" customHeight="1" x14ac:dyDescent="0.2">
      <c r="A27" s="461" t="s">
        <v>195</v>
      </c>
      <c r="B27" s="462" t="s">
        <v>430</v>
      </c>
      <c r="C27" s="462" t="s">
        <v>127</v>
      </c>
      <c r="D27" s="463">
        <v>458</v>
      </c>
      <c r="E27" s="463">
        <v>465</v>
      </c>
      <c r="F27" s="463">
        <v>443</v>
      </c>
      <c r="G27" s="463">
        <v>411</v>
      </c>
      <c r="H27" s="463">
        <v>374</v>
      </c>
      <c r="I27" s="463">
        <v>396</v>
      </c>
      <c r="J27" s="463">
        <v>444</v>
      </c>
      <c r="K27" s="463">
        <v>407</v>
      </c>
      <c r="L27" s="463">
        <v>401</v>
      </c>
      <c r="M27" s="463">
        <v>399</v>
      </c>
      <c r="N27" s="463">
        <v>419</v>
      </c>
    </row>
    <row r="28" spans="1:14" ht="20.100000000000001" customHeight="1" x14ac:dyDescent="0.2">
      <c r="A28" s="461" t="s">
        <v>200</v>
      </c>
      <c r="B28" s="462" t="s">
        <v>431</v>
      </c>
      <c r="C28" s="462" t="s">
        <v>127</v>
      </c>
      <c r="D28" s="463">
        <v>209</v>
      </c>
      <c r="E28" s="463">
        <v>132</v>
      </c>
      <c r="F28" s="463">
        <v>133</v>
      </c>
      <c r="G28" s="463">
        <v>108</v>
      </c>
      <c r="H28" s="463">
        <v>65</v>
      </c>
      <c r="I28" s="463">
        <v>91</v>
      </c>
      <c r="J28" s="463">
        <v>116</v>
      </c>
      <c r="K28" s="463">
        <v>92</v>
      </c>
      <c r="L28" s="463">
        <v>96</v>
      </c>
      <c r="M28" s="463">
        <v>121</v>
      </c>
      <c r="N28" s="463">
        <v>120</v>
      </c>
    </row>
    <row r="29" spans="1:14" ht="20.100000000000001" customHeight="1" x14ac:dyDescent="0.2">
      <c r="A29" s="461" t="s">
        <v>202</v>
      </c>
      <c r="B29" s="462" t="s">
        <v>432</v>
      </c>
      <c r="C29" s="462" t="s">
        <v>132</v>
      </c>
      <c r="D29" s="463">
        <v>0</v>
      </c>
      <c r="E29" s="463">
        <v>1134</v>
      </c>
      <c r="F29" s="463">
        <v>848</v>
      </c>
      <c r="G29" s="463">
        <v>297</v>
      </c>
      <c r="H29" s="463">
        <v>1178</v>
      </c>
      <c r="I29" s="463">
        <v>1169</v>
      </c>
      <c r="J29" s="463">
        <v>1011</v>
      </c>
      <c r="K29" s="463">
        <v>678</v>
      </c>
      <c r="L29" s="463">
        <v>499</v>
      </c>
      <c r="M29" s="463">
        <v>607</v>
      </c>
      <c r="N29" s="463">
        <v>600</v>
      </c>
    </row>
    <row r="30" spans="1:14" ht="20.100000000000001" customHeight="1" x14ac:dyDescent="0.2">
      <c r="A30" s="461" t="s">
        <v>205</v>
      </c>
      <c r="B30" s="462" t="s">
        <v>433</v>
      </c>
      <c r="C30" s="462" t="s">
        <v>127</v>
      </c>
      <c r="D30" s="463">
        <v>449</v>
      </c>
      <c r="E30" s="463">
        <v>438</v>
      </c>
      <c r="F30" s="463">
        <v>486</v>
      </c>
      <c r="G30" s="463">
        <v>2799</v>
      </c>
      <c r="H30" s="463">
        <v>2582</v>
      </c>
      <c r="I30" s="463">
        <v>1841</v>
      </c>
      <c r="J30" s="463">
        <v>538</v>
      </c>
      <c r="K30" s="463">
        <v>571</v>
      </c>
      <c r="L30" s="463">
        <v>550</v>
      </c>
      <c r="M30" s="463">
        <v>698</v>
      </c>
      <c r="N30" s="463">
        <v>829</v>
      </c>
    </row>
    <row r="31" spans="1:14" ht="20.100000000000001" customHeight="1" x14ac:dyDescent="0.2">
      <c r="A31" s="461" t="s">
        <v>209</v>
      </c>
      <c r="B31" s="462" t="s">
        <v>434</v>
      </c>
      <c r="C31" s="462" t="s">
        <v>132</v>
      </c>
      <c r="D31" s="463">
        <v>911</v>
      </c>
      <c r="E31" s="463">
        <v>950</v>
      </c>
      <c r="F31" s="463">
        <v>827</v>
      </c>
      <c r="G31" s="463">
        <v>840</v>
      </c>
      <c r="H31" s="463">
        <v>905</v>
      </c>
      <c r="I31" s="463">
        <v>943</v>
      </c>
      <c r="J31" s="463">
        <v>977</v>
      </c>
      <c r="K31" s="463">
        <v>901</v>
      </c>
      <c r="L31" s="463">
        <v>868</v>
      </c>
      <c r="M31" s="463">
        <v>916</v>
      </c>
      <c r="N31" s="463">
        <v>879</v>
      </c>
    </row>
    <row r="32" spans="1:14" ht="20.100000000000001" customHeight="1" x14ac:dyDescent="0.2">
      <c r="A32" s="461" t="s">
        <v>209</v>
      </c>
      <c r="B32" s="462" t="s">
        <v>435</v>
      </c>
      <c r="C32" s="462" t="s">
        <v>132</v>
      </c>
      <c r="D32" s="463">
        <v>4607</v>
      </c>
      <c r="E32" s="463">
        <v>4441</v>
      </c>
      <c r="F32" s="463">
        <v>3443</v>
      </c>
      <c r="G32" s="463">
        <v>3415</v>
      </c>
      <c r="H32" s="463">
        <v>3459</v>
      </c>
      <c r="I32" s="463">
        <v>3093</v>
      </c>
      <c r="J32" s="463">
        <v>2533</v>
      </c>
      <c r="K32" s="463">
        <v>2402</v>
      </c>
      <c r="L32" s="463">
        <v>2217</v>
      </c>
      <c r="M32" s="463">
        <v>2752</v>
      </c>
      <c r="N32" s="463">
        <v>2186</v>
      </c>
    </row>
    <row r="33" spans="1:14" ht="20.100000000000001" customHeight="1" x14ac:dyDescent="0.2">
      <c r="A33" s="461" t="s">
        <v>209</v>
      </c>
      <c r="B33" s="462" t="s">
        <v>436</v>
      </c>
      <c r="C33" s="462" t="s">
        <v>132</v>
      </c>
      <c r="D33" s="463">
        <v>4635</v>
      </c>
      <c r="E33" s="463">
        <v>4294</v>
      </c>
      <c r="F33" s="463">
        <v>3679</v>
      </c>
      <c r="G33" s="463">
        <v>3527</v>
      </c>
      <c r="H33" s="463">
        <v>3853</v>
      </c>
      <c r="I33" s="463">
        <v>1266</v>
      </c>
      <c r="J33" s="463">
        <v>1496</v>
      </c>
      <c r="K33" s="463">
        <v>3872</v>
      </c>
      <c r="L33" s="463">
        <v>3045</v>
      </c>
      <c r="M33" s="463">
        <v>4268</v>
      </c>
      <c r="N33" s="463">
        <v>3759</v>
      </c>
    </row>
    <row r="34" spans="1:14" ht="20.100000000000001" customHeight="1" x14ac:dyDescent="0.2">
      <c r="A34" s="461" t="s">
        <v>217</v>
      </c>
      <c r="B34" s="462" t="s">
        <v>437</v>
      </c>
      <c r="C34" s="462" t="s">
        <v>132</v>
      </c>
      <c r="D34" s="463">
        <v>647</v>
      </c>
      <c r="E34" s="463">
        <v>602</v>
      </c>
      <c r="F34" s="463">
        <v>620</v>
      </c>
      <c r="G34" s="463">
        <v>706</v>
      </c>
      <c r="H34" s="463">
        <v>596</v>
      </c>
      <c r="I34" s="463">
        <v>775</v>
      </c>
      <c r="J34" s="463">
        <v>682</v>
      </c>
      <c r="K34" s="463">
        <v>781</v>
      </c>
      <c r="L34" s="463">
        <v>871</v>
      </c>
      <c r="M34" s="463">
        <v>1707</v>
      </c>
      <c r="N34" s="463">
        <v>874</v>
      </c>
    </row>
    <row r="35" spans="1:14" ht="20.100000000000001" customHeight="1" x14ac:dyDescent="0.2">
      <c r="A35" s="461" t="s">
        <v>217</v>
      </c>
      <c r="B35" s="462" t="s">
        <v>438</v>
      </c>
      <c r="C35" s="462" t="s">
        <v>127</v>
      </c>
      <c r="D35" s="463">
        <v>2013</v>
      </c>
      <c r="E35" s="463">
        <v>319</v>
      </c>
      <c r="F35" s="463">
        <v>321</v>
      </c>
      <c r="G35" s="463">
        <v>1601</v>
      </c>
      <c r="H35" s="463">
        <v>1495</v>
      </c>
      <c r="I35" s="463">
        <v>1956</v>
      </c>
      <c r="J35" s="463">
        <v>1712</v>
      </c>
      <c r="K35" s="463">
        <v>1580</v>
      </c>
      <c r="L35" s="463">
        <v>1470</v>
      </c>
      <c r="M35" s="463">
        <v>1703</v>
      </c>
      <c r="N35" s="463">
        <v>1663</v>
      </c>
    </row>
    <row r="36" spans="1:14" ht="20.100000000000001" customHeight="1" x14ac:dyDescent="0.2">
      <c r="A36" s="461" t="s">
        <v>223</v>
      </c>
      <c r="B36" s="462" t="s">
        <v>439</v>
      </c>
      <c r="C36" s="462" t="s">
        <v>127</v>
      </c>
      <c r="D36" s="463">
        <v>213</v>
      </c>
      <c r="E36" s="463">
        <v>347</v>
      </c>
      <c r="F36" s="463">
        <v>293</v>
      </c>
      <c r="G36" s="463">
        <v>730</v>
      </c>
      <c r="H36" s="463">
        <v>275</v>
      </c>
      <c r="I36" s="463">
        <v>239</v>
      </c>
      <c r="J36" s="463">
        <v>298</v>
      </c>
      <c r="K36" s="463">
        <v>311</v>
      </c>
      <c r="L36" s="463">
        <v>300</v>
      </c>
      <c r="M36" s="463">
        <v>389</v>
      </c>
      <c r="N36" s="463">
        <v>341</v>
      </c>
    </row>
    <row r="37" spans="1:14" ht="20.100000000000001" customHeight="1" x14ac:dyDescent="0.2">
      <c r="A37" s="461" t="s">
        <v>227</v>
      </c>
      <c r="B37" s="462" t="s">
        <v>440</v>
      </c>
      <c r="C37" s="462" t="s">
        <v>127</v>
      </c>
      <c r="D37" s="463">
        <v>68</v>
      </c>
      <c r="E37" s="463">
        <v>76</v>
      </c>
      <c r="F37" s="463">
        <v>89</v>
      </c>
      <c r="G37" s="463">
        <v>92</v>
      </c>
      <c r="H37" s="463">
        <v>107</v>
      </c>
      <c r="I37" s="463">
        <v>105</v>
      </c>
      <c r="J37" s="463">
        <v>87</v>
      </c>
      <c r="K37" s="463">
        <v>88</v>
      </c>
      <c r="L37" s="463">
        <v>105</v>
      </c>
      <c r="M37" s="463">
        <v>136</v>
      </c>
      <c r="N37" s="463">
        <v>89</v>
      </c>
    </row>
    <row r="38" spans="1:14" ht="20.100000000000001" customHeight="1" x14ac:dyDescent="0.2">
      <c r="A38" s="461" t="s">
        <v>230</v>
      </c>
      <c r="B38" s="462" t="s">
        <v>441</v>
      </c>
      <c r="C38" s="462" t="s">
        <v>127</v>
      </c>
      <c r="D38" s="463">
        <v>176</v>
      </c>
      <c r="E38" s="463">
        <v>358</v>
      </c>
      <c r="F38" s="463">
        <v>187</v>
      </c>
      <c r="G38" s="463">
        <v>164</v>
      </c>
      <c r="H38" s="463">
        <v>999</v>
      </c>
      <c r="I38" s="463">
        <v>937</v>
      </c>
      <c r="J38" s="463">
        <v>776</v>
      </c>
      <c r="K38" s="463">
        <v>894</v>
      </c>
      <c r="L38" s="463">
        <v>721</v>
      </c>
      <c r="M38" s="463">
        <v>215</v>
      </c>
      <c r="N38" s="463">
        <v>211</v>
      </c>
    </row>
    <row r="39" spans="1:14" ht="20.100000000000001" customHeight="1" x14ac:dyDescent="0.2">
      <c r="A39" s="461" t="s">
        <v>230</v>
      </c>
      <c r="B39" s="462" t="s">
        <v>442</v>
      </c>
      <c r="C39" s="462" t="s">
        <v>132</v>
      </c>
      <c r="D39" s="463">
        <v>0</v>
      </c>
      <c r="E39" s="463">
        <v>90</v>
      </c>
      <c r="F39" s="463">
        <v>621</v>
      </c>
      <c r="G39" s="463">
        <v>790</v>
      </c>
      <c r="H39" s="463">
        <v>931</v>
      </c>
      <c r="I39" s="463">
        <v>153</v>
      </c>
      <c r="J39" s="463">
        <v>838</v>
      </c>
      <c r="K39" s="463">
        <v>892</v>
      </c>
      <c r="L39" s="463">
        <v>197</v>
      </c>
      <c r="M39" s="463">
        <v>288</v>
      </c>
      <c r="N39" s="463">
        <v>282</v>
      </c>
    </row>
    <row r="40" spans="1:14" ht="20.100000000000001" customHeight="1" x14ac:dyDescent="0.2">
      <c r="A40" s="461" t="s">
        <v>237</v>
      </c>
      <c r="B40" s="462" t="s">
        <v>443</v>
      </c>
      <c r="C40" s="462" t="s">
        <v>132</v>
      </c>
      <c r="D40" s="463">
        <v>1898</v>
      </c>
      <c r="E40" s="463">
        <v>1692</v>
      </c>
      <c r="F40" s="463">
        <v>1308</v>
      </c>
      <c r="G40" s="463">
        <v>1183</v>
      </c>
      <c r="H40" s="463">
        <v>1451</v>
      </c>
      <c r="I40" s="463">
        <v>1206</v>
      </c>
      <c r="J40" s="463">
        <v>1447</v>
      </c>
      <c r="K40" s="463">
        <v>1484</v>
      </c>
      <c r="L40" s="463">
        <v>1586</v>
      </c>
      <c r="M40" s="463">
        <v>1357</v>
      </c>
      <c r="N40" s="463">
        <v>1417</v>
      </c>
    </row>
    <row r="41" spans="1:14" ht="20.100000000000001" customHeight="1" x14ac:dyDescent="0.2">
      <c r="A41" s="461" t="s">
        <v>237</v>
      </c>
      <c r="B41" s="462" t="s">
        <v>444</v>
      </c>
      <c r="C41" s="462" t="s">
        <v>127</v>
      </c>
      <c r="D41" s="463">
        <v>828</v>
      </c>
      <c r="E41" s="463">
        <v>792</v>
      </c>
      <c r="F41" s="463">
        <v>699</v>
      </c>
      <c r="G41" s="463">
        <v>683</v>
      </c>
      <c r="H41" s="463">
        <v>688</v>
      </c>
      <c r="I41" s="463">
        <v>708</v>
      </c>
      <c r="J41" s="463">
        <v>570</v>
      </c>
      <c r="K41" s="463">
        <v>530</v>
      </c>
      <c r="L41" s="463">
        <v>511</v>
      </c>
      <c r="M41" s="463">
        <v>611</v>
      </c>
      <c r="N41" s="463">
        <v>703</v>
      </c>
    </row>
    <row r="42" spans="1:14" ht="20.100000000000001" customHeight="1" x14ac:dyDescent="0.2">
      <c r="A42" s="461" t="s">
        <v>242</v>
      </c>
      <c r="B42" s="462" t="s">
        <v>445</v>
      </c>
      <c r="C42" s="462" t="s">
        <v>127</v>
      </c>
      <c r="D42" s="463">
        <v>1315</v>
      </c>
      <c r="E42" s="463">
        <v>1324</v>
      </c>
      <c r="F42" s="463">
        <v>1130</v>
      </c>
      <c r="G42" s="463">
        <v>1082</v>
      </c>
      <c r="H42" s="463">
        <v>1164</v>
      </c>
      <c r="I42" s="463">
        <v>1313</v>
      </c>
      <c r="J42" s="463">
        <v>1275</v>
      </c>
      <c r="K42" s="463">
        <v>1229</v>
      </c>
      <c r="L42" s="463">
        <v>1395</v>
      </c>
      <c r="M42" s="463">
        <v>1456</v>
      </c>
      <c r="N42" s="463">
        <v>1333</v>
      </c>
    </row>
    <row r="43" spans="1:14" ht="20.100000000000001" customHeight="1" x14ac:dyDescent="0.2">
      <c r="A43" s="461" t="s">
        <v>245</v>
      </c>
      <c r="B43" s="462" t="s">
        <v>246</v>
      </c>
      <c r="C43" s="462" t="s">
        <v>127</v>
      </c>
      <c r="D43" s="463">
        <v>1866</v>
      </c>
      <c r="E43" s="463">
        <v>1953</v>
      </c>
      <c r="F43" s="463">
        <v>1844</v>
      </c>
      <c r="G43" s="463">
        <v>1898</v>
      </c>
      <c r="H43" s="463">
        <v>2063</v>
      </c>
      <c r="I43" s="463">
        <v>1864</v>
      </c>
      <c r="J43" s="463">
        <v>2123</v>
      </c>
      <c r="K43" s="463">
        <v>2174</v>
      </c>
      <c r="L43" s="463">
        <v>1994</v>
      </c>
      <c r="M43" s="463">
        <v>2288</v>
      </c>
      <c r="N43" s="463">
        <v>2315</v>
      </c>
    </row>
    <row r="44" spans="1:14" ht="20.100000000000001" customHeight="1" x14ac:dyDescent="0.2">
      <c r="A44" s="461" t="s">
        <v>249</v>
      </c>
      <c r="B44" s="462" t="s">
        <v>446</v>
      </c>
      <c r="C44" s="462" t="s">
        <v>132</v>
      </c>
      <c r="D44" s="463">
        <v>2454</v>
      </c>
      <c r="E44" s="463">
        <v>276</v>
      </c>
      <c r="F44" s="463">
        <v>265</v>
      </c>
      <c r="G44" s="463">
        <v>310</v>
      </c>
      <c r="H44" s="463">
        <v>1808</v>
      </c>
      <c r="I44" s="463">
        <v>1675</v>
      </c>
      <c r="J44" s="463">
        <v>1660</v>
      </c>
      <c r="K44" s="463">
        <v>286</v>
      </c>
      <c r="L44" s="463">
        <v>298</v>
      </c>
      <c r="M44" s="463">
        <v>313</v>
      </c>
      <c r="N44" s="463">
        <v>245</v>
      </c>
    </row>
    <row r="45" spans="1:14" ht="20.100000000000001" customHeight="1" x14ac:dyDescent="0.2">
      <c r="A45" s="461" t="s">
        <v>249</v>
      </c>
      <c r="B45" s="462" t="s">
        <v>447</v>
      </c>
      <c r="C45" s="462" t="s">
        <v>132</v>
      </c>
      <c r="D45" s="463">
        <v>676</v>
      </c>
      <c r="E45" s="463">
        <v>4554</v>
      </c>
      <c r="F45" s="463">
        <v>4800</v>
      </c>
      <c r="G45" s="463">
        <v>4831</v>
      </c>
      <c r="H45" s="463">
        <v>5016</v>
      </c>
      <c r="I45" s="463">
        <v>3579</v>
      </c>
      <c r="J45" s="463">
        <v>3246</v>
      </c>
      <c r="K45" s="463">
        <v>3189</v>
      </c>
      <c r="L45" s="463">
        <v>2844</v>
      </c>
      <c r="M45" s="463">
        <v>3042</v>
      </c>
      <c r="N45" s="463">
        <v>2926</v>
      </c>
    </row>
    <row r="46" spans="1:14" ht="20.100000000000001" customHeight="1" x14ac:dyDescent="0.2">
      <c r="A46" s="461" t="s">
        <v>249</v>
      </c>
      <c r="B46" s="462" t="s">
        <v>448</v>
      </c>
      <c r="C46" s="462" t="s">
        <v>127</v>
      </c>
      <c r="D46" s="463">
        <v>158</v>
      </c>
      <c r="E46" s="463">
        <v>114</v>
      </c>
      <c r="F46" s="463">
        <v>129</v>
      </c>
      <c r="G46" s="463">
        <v>173</v>
      </c>
      <c r="H46" s="463">
        <v>169</v>
      </c>
      <c r="I46" s="463">
        <v>164</v>
      </c>
      <c r="J46" s="463">
        <v>186</v>
      </c>
      <c r="K46" s="463">
        <v>204</v>
      </c>
      <c r="L46" s="463">
        <v>176</v>
      </c>
      <c r="M46" s="463">
        <v>172</v>
      </c>
      <c r="N46" s="463">
        <v>168</v>
      </c>
    </row>
    <row r="47" spans="1:14" ht="20.100000000000001" customHeight="1" x14ac:dyDescent="0.2">
      <c r="A47" s="461" t="s">
        <v>249</v>
      </c>
      <c r="B47" s="462" t="s">
        <v>449</v>
      </c>
      <c r="C47" s="462" t="s">
        <v>132</v>
      </c>
      <c r="D47" s="463">
        <v>0</v>
      </c>
      <c r="E47" s="463">
        <v>0</v>
      </c>
      <c r="F47" s="463">
        <v>0</v>
      </c>
      <c r="G47" s="463">
        <v>0</v>
      </c>
      <c r="H47" s="463">
        <v>2141</v>
      </c>
      <c r="I47" s="463">
        <v>2206</v>
      </c>
      <c r="J47" s="463">
        <v>2305</v>
      </c>
      <c r="K47" s="463">
        <v>2410</v>
      </c>
      <c r="L47" s="463">
        <v>2391</v>
      </c>
      <c r="M47" s="463">
        <v>2487</v>
      </c>
      <c r="N47" s="463">
        <v>2498</v>
      </c>
    </row>
    <row r="48" spans="1:14" ht="20.100000000000001" customHeight="1" x14ac:dyDescent="0.2">
      <c r="A48" s="461" t="s">
        <v>249</v>
      </c>
      <c r="B48" s="462" t="s">
        <v>450</v>
      </c>
      <c r="C48" s="462" t="s">
        <v>127</v>
      </c>
      <c r="D48" s="463">
        <v>1631</v>
      </c>
      <c r="E48" s="463">
        <v>1589</v>
      </c>
      <c r="F48" s="463">
        <v>1585</v>
      </c>
      <c r="G48" s="463">
        <v>1587</v>
      </c>
      <c r="H48" s="463">
        <v>1623</v>
      </c>
      <c r="I48" s="463">
        <v>1248</v>
      </c>
      <c r="J48" s="463">
        <v>1094</v>
      </c>
      <c r="K48" s="463">
        <v>1573</v>
      </c>
      <c r="L48" s="463">
        <v>1357</v>
      </c>
      <c r="M48" s="463">
        <v>1694</v>
      </c>
      <c r="N48" s="463">
        <v>1802</v>
      </c>
    </row>
    <row r="49" spans="1:14" ht="20.100000000000001" customHeight="1" x14ac:dyDescent="0.2">
      <c r="A49" s="461" t="s">
        <v>263</v>
      </c>
      <c r="B49" s="462" t="s">
        <v>451</v>
      </c>
      <c r="C49" s="462" t="s">
        <v>127</v>
      </c>
      <c r="D49" s="463">
        <v>256</v>
      </c>
      <c r="E49" s="463">
        <v>1406</v>
      </c>
      <c r="F49" s="463">
        <v>1369</v>
      </c>
      <c r="G49" s="463">
        <v>257</v>
      </c>
      <c r="H49" s="463">
        <v>255</v>
      </c>
      <c r="I49" s="463">
        <v>256</v>
      </c>
      <c r="J49" s="463">
        <v>251</v>
      </c>
      <c r="K49" s="463">
        <v>247</v>
      </c>
      <c r="L49" s="463">
        <v>279</v>
      </c>
      <c r="M49" s="463">
        <v>1072</v>
      </c>
      <c r="N49" s="463">
        <v>1036</v>
      </c>
    </row>
    <row r="50" spans="1:14" ht="20.100000000000001" customHeight="1" x14ac:dyDescent="0.2">
      <c r="A50" s="461" t="s">
        <v>263</v>
      </c>
      <c r="B50" s="462" t="s">
        <v>452</v>
      </c>
      <c r="C50" s="462" t="s">
        <v>127</v>
      </c>
      <c r="D50" s="463">
        <v>225</v>
      </c>
      <c r="E50" s="463">
        <v>266</v>
      </c>
      <c r="F50" s="463">
        <v>227</v>
      </c>
      <c r="G50" s="463">
        <v>215</v>
      </c>
      <c r="H50" s="463">
        <v>246</v>
      </c>
      <c r="I50" s="463">
        <v>252</v>
      </c>
      <c r="J50" s="463">
        <v>217</v>
      </c>
      <c r="K50" s="463">
        <v>207</v>
      </c>
      <c r="L50" s="463">
        <v>198</v>
      </c>
      <c r="M50" s="463">
        <v>188</v>
      </c>
      <c r="N50" s="463">
        <v>176</v>
      </c>
    </row>
    <row r="51" spans="1:14" ht="20.100000000000001" customHeight="1" x14ac:dyDescent="0.2">
      <c r="A51" s="461" t="s">
        <v>267</v>
      </c>
      <c r="B51" s="462" t="s">
        <v>453</v>
      </c>
      <c r="C51" s="462" t="s">
        <v>127</v>
      </c>
      <c r="D51" s="463">
        <v>180</v>
      </c>
      <c r="E51" s="463">
        <v>385</v>
      </c>
      <c r="F51" s="463">
        <v>725</v>
      </c>
      <c r="G51" s="463">
        <v>642</v>
      </c>
      <c r="H51" s="463">
        <v>642</v>
      </c>
      <c r="I51" s="463">
        <v>270</v>
      </c>
      <c r="J51" s="463">
        <v>514</v>
      </c>
      <c r="K51" s="463">
        <v>447</v>
      </c>
      <c r="L51" s="463">
        <v>566</v>
      </c>
      <c r="M51" s="463">
        <v>696</v>
      </c>
      <c r="N51" s="463">
        <v>516</v>
      </c>
    </row>
    <row r="52" spans="1:14" ht="20.100000000000001" customHeight="1" x14ac:dyDescent="0.2">
      <c r="A52" s="461" t="s">
        <v>267</v>
      </c>
      <c r="B52" s="462" t="s">
        <v>454</v>
      </c>
      <c r="C52" s="462" t="s">
        <v>132</v>
      </c>
      <c r="D52" s="463">
        <v>2928</v>
      </c>
      <c r="E52" s="463">
        <v>2629</v>
      </c>
      <c r="F52" s="463">
        <v>2597</v>
      </c>
      <c r="G52" s="463">
        <v>2313</v>
      </c>
      <c r="H52" s="463">
        <v>2502</v>
      </c>
      <c r="I52" s="463">
        <v>2294</v>
      </c>
      <c r="J52" s="463">
        <v>2346</v>
      </c>
      <c r="K52" s="463">
        <v>2179</v>
      </c>
      <c r="L52" s="463">
        <v>2175</v>
      </c>
      <c r="M52" s="463">
        <v>2188</v>
      </c>
      <c r="N52" s="463">
        <v>1759</v>
      </c>
    </row>
    <row r="53" spans="1:14" ht="20.100000000000001" customHeight="1" x14ac:dyDescent="0.2">
      <c r="A53" s="461" t="s">
        <v>272</v>
      </c>
      <c r="B53" s="462" t="s">
        <v>455</v>
      </c>
      <c r="C53" s="462" t="s">
        <v>127</v>
      </c>
      <c r="D53" s="463">
        <v>191</v>
      </c>
      <c r="E53" s="463">
        <v>176</v>
      </c>
      <c r="F53" s="463">
        <v>160</v>
      </c>
      <c r="G53" s="463">
        <v>169</v>
      </c>
      <c r="H53" s="463">
        <v>185</v>
      </c>
      <c r="I53" s="463">
        <v>160</v>
      </c>
      <c r="J53" s="463">
        <v>164</v>
      </c>
      <c r="K53" s="463">
        <v>171</v>
      </c>
      <c r="L53" s="463">
        <v>162</v>
      </c>
      <c r="M53" s="463">
        <v>197</v>
      </c>
      <c r="N53" s="463">
        <v>611</v>
      </c>
    </row>
    <row r="54" spans="1:14" ht="20.100000000000001" customHeight="1" x14ac:dyDescent="0.2">
      <c r="A54" s="461" t="s">
        <v>276</v>
      </c>
      <c r="B54" s="462" t="s">
        <v>456</v>
      </c>
      <c r="C54" s="462" t="s">
        <v>127</v>
      </c>
      <c r="D54" s="463">
        <v>123</v>
      </c>
      <c r="E54" s="463">
        <v>107</v>
      </c>
      <c r="F54" s="463">
        <v>115</v>
      </c>
      <c r="G54" s="463">
        <v>131</v>
      </c>
      <c r="H54" s="463">
        <v>140</v>
      </c>
      <c r="I54" s="463">
        <v>192</v>
      </c>
      <c r="J54" s="463">
        <v>147</v>
      </c>
      <c r="K54" s="463">
        <v>179</v>
      </c>
      <c r="L54" s="463">
        <v>198</v>
      </c>
      <c r="M54" s="463">
        <v>221</v>
      </c>
      <c r="N54" s="463">
        <v>216</v>
      </c>
    </row>
    <row r="55" spans="1:14" ht="20.100000000000001" customHeight="1" x14ac:dyDescent="0.2">
      <c r="A55" s="461" t="s">
        <v>279</v>
      </c>
      <c r="B55" s="462" t="s">
        <v>457</v>
      </c>
      <c r="C55" s="462" t="s">
        <v>283</v>
      </c>
      <c r="D55" s="463">
        <v>3496</v>
      </c>
      <c r="E55" s="463">
        <v>3220</v>
      </c>
      <c r="F55" s="463">
        <v>2800</v>
      </c>
      <c r="G55" s="463">
        <v>2616</v>
      </c>
      <c r="H55" s="463">
        <v>2718</v>
      </c>
      <c r="I55" s="463">
        <v>862</v>
      </c>
      <c r="J55" s="463">
        <v>2927</v>
      </c>
      <c r="K55" s="463">
        <v>2845</v>
      </c>
      <c r="L55" s="463">
        <v>2561</v>
      </c>
      <c r="M55" s="463">
        <v>2684</v>
      </c>
      <c r="N55" s="463">
        <v>2766</v>
      </c>
    </row>
    <row r="56" spans="1:14" ht="20.100000000000001" customHeight="1" x14ac:dyDescent="0.2">
      <c r="A56" s="461" t="s">
        <v>279</v>
      </c>
      <c r="B56" s="462" t="s">
        <v>458</v>
      </c>
      <c r="C56" s="462" t="s">
        <v>132</v>
      </c>
      <c r="D56" s="463">
        <v>1719</v>
      </c>
      <c r="E56" s="463">
        <v>1649</v>
      </c>
      <c r="F56" s="463">
        <v>1272</v>
      </c>
      <c r="G56" s="463">
        <v>1710</v>
      </c>
      <c r="H56" s="463">
        <v>1695</v>
      </c>
      <c r="I56" s="463">
        <v>1669</v>
      </c>
      <c r="J56" s="463">
        <v>1543</v>
      </c>
      <c r="K56" s="463">
        <v>1491</v>
      </c>
      <c r="L56" s="463">
        <v>1479</v>
      </c>
      <c r="M56" s="463">
        <v>1646</v>
      </c>
      <c r="N56" s="463">
        <v>1650</v>
      </c>
    </row>
    <row r="57" spans="1:14" ht="20.100000000000001" customHeight="1" x14ac:dyDescent="0.2">
      <c r="A57" s="461" t="s">
        <v>279</v>
      </c>
      <c r="B57" s="462" t="s">
        <v>459</v>
      </c>
      <c r="C57" s="462" t="s">
        <v>283</v>
      </c>
      <c r="D57" s="463">
        <v>308</v>
      </c>
      <c r="E57" s="463">
        <v>1605</v>
      </c>
      <c r="F57" s="463">
        <v>446</v>
      </c>
      <c r="G57" s="463">
        <v>1394</v>
      </c>
      <c r="H57" s="463">
        <v>1123</v>
      </c>
      <c r="I57" s="463">
        <v>826</v>
      </c>
      <c r="J57" s="463">
        <v>1050</v>
      </c>
      <c r="K57" s="463">
        <v>929</v>
      </c>
      <c r="L57" s="463">
        <v>1009</v>
      </c>
      <c r="M57" s="463">
        <v>903</v>
      </c>
      <c r="N57" s="463">
        <v>1583</v>
      </c>
    </row>
    <row r="58" spans="1:14" ht="20.100000000000001" customHeight="1" x14ac:dyDescent="0.2">
      <c r="A58" s="461" t="s">
        <v>288</v>
      </c>
      <c r="B58" s="462" t="s">
        <v>460</v>
      </c>
      <c r="C58" s="462" t="s">
        <v>127</v>
      </c>
      <c r="D58" s="463">
        <v>176</v>
      </c>
      <c r="E58" s="463">
        <v>193</v>
      </c>
      <c r="F58" s="463">
        <v>205</v>
      </c>
      <c r="G58" s="463">
        <v>216</v>
      </c>
      <c r="H58" s="463">
        <v>207</v>
      </c>
      <c r="I58" s="463">
        <v>202</v>
      </c>
      <c r="J58" s="463">
        <v>211</v>
      </c>
      <c r="K58" s="463">
        <v>220</v>
      </c>
      <c r="L58" s="463">
        <v>204</v>
      </c>
      <c r="M58" s="463">
        <v>201</v>
      </c>
      <c r="N58" s="463">
        <v>209</v>
      </c>
    </row>
    <row r="59" spans="1:14" ht="20.100000000000001" customHeight="1" x14ac:dyDescent="0.2">
      <c r="A59" s="461" t="s">
        <v>291</v>
      </c>
      <c r="B59" s="462" t="s">
        <v>461</v>
      </c>
      <c r="C59" s="462" t="s">
        <v>132</v>
      </c>
      <c r="D59" s="463">
        <v>0</v>
      </c>
      <c r="E59" s="463">
        <v>0</v>
      </c>
      <c r="F59" s="463">
        <v>0</v>
      </c>
      <c r="G59" s="463">
        <v>0</v>
      </c>
      <c r="H59" s="463">
        <v>0</v>
      </c>
      <c r="I59" s="463">
        <v>0</v>
      </c>
      <c r="J59" s="463">
        <v>0</v>
      </c>
      <c r="K59" s="463">
        <v>0</v>
      </c>
      <c r="L59" s="463">
        <v>0</v>
      </c>
      <c r="M59" s="463">
        <v>0</v>
      </c>
      <c r="N59" s="463">
        <v>182</v>
      </c>
    </row>
    <row r="60" spans="1:14" ht="20.100000000000001" customHeight="1" x14ac:dyDescent="0.2">
      <c r="A60" s="461" t="s">
        <v>291</v>
      </c>
      <c r="B60" s="462" t="s">
        <v>462</v>
      </c>
      <c r="C60" s="462" t="s">
        <v>132</v>
      </c>
      <c r="D60" s="611" t="s">
        <v>463</v>
      </c>
      <c r="E60" s="463" t="s">
        <v>353</v>
      </c>
      <c r="F60" s="463">
        <v>1908</v>
      </c>
      <c r="G60" s="463">
        <v>1586</v>
      </c>
      <c r="H60" s="463">
        <v>1391</v>
      </c>
      <c r="I60" s="463">
        <v>2336</v>
      </c>
      <c r="J60" s="463">
        <v>113</v>
      </c>
      <c r="K60" s="463">
        <v>2885</v>
      </c>
      <c r="L60" s="463">
        <v>337</v>
      </c>
      <c r="M60" s="463">
        <v>287</v>
      </c>
      <c r="N60" s="463">
        <v>330</v>
      </c>
    </row>
    <row r="61" spans="1:14" ht="20.100000000000001" customHeight="1" x14ac:dyDescent="0.2">
      <c r="A61" s="461" t="s">
        <v>291</v>
      </c>
      <c r="B61" s="462" t="s">
        <v>464</v>
      </c>
      <c r="C61" s="462" t="s">
        <v>127</v>
      </c>
      <c r="D61" s="463">
        <v>166</v>
      </c>
      <c r="E61" s="463">
        <v>186</v>
      </c>
      <c r="F61" s="463">
        <v>212</v>
      </c>
      <c r="G61" s="463">
        <v>1303</v>
      </c>
      <c r="H61" s="463">
        <v>1473</v>
      </c>
      <c r="I61" s="463">
        <v>204</v>
      </c>
      <c r="J61" s="463">
        <v>266</v>
      </c>
      <c r="K61" s="463">
        <v>1394</v>
      </c>
      <c r="L61" s="463">
        <v>235</v>
      </c>
      <c r="M61" s="463">
        <v>1499</v>
      </c>
      <c r="N61" s="463">
        <v>1300</v>
      </c>
    </row>
    <row r="62" spans="1:14" ht="20.100000000000001" customHeight="1" x14ac:dyDescent="0.2">
      <c r="A62" s="461" t="s">
        <v>300</v>
      </c>
      <c r="B62" s="462" t="s">
        <v>465</v>
      </c>
      <c r="C62" s="462" t="s">
        <v>127</v>
      </c>
      <c r="D62" s="463">
        <v>238</v>
      </c>
      <c r="E62" s="463">
        <v>277</v>
      </c>
      <c r="F62" s="463">
        <v>240</v>
      </c>
      <c r="G62" s="463">
        <v>584</v>
      </c>
      <c r="H62" s="463">
        <v>264</v>
      </c>
      <c r="I62" s="463">
        <v>273</v>
      </c>
      <c r="J62" s="463">
        <v>253</v>
      </c>
      <c r="K62" s="463">
        <v>273</v>
      </c>
      <c r="L62" s="463">
        <v>209</v>
      </c>
      <c r="M62" s="463">
        <v>223</v>
      </c>
      <c r="N62" s="463">
        <v>196</v>
      </c>
    </row>
    <row r="63" spans="1:14" ht="20.100000000000001" customHeight="1" x14ac:dyDescent="0.2">
      <c r="A63" s="461" t="s">
        <v>300</v>
      </c>
      <c r="B63" s="462" t="s">
        <v>466</v>
      </c>
      <c r="C63" s="462" t="s">
        <v>127</v>
      </c>
      <c r="D63" s="463">
        <v>0</v>
      </c>
      <c r="E63" s="463">
        <v>0</v>
      </c>
      <c r="F63" s="463">
        <v>0</v>
      </c>
      <c r="G63" s="463">
        <v>0</v>
      </c>
      <c r="H63" s="463">
        <v>0</v>
      </c>
      <c r="I63" s="463">
        <v>0</v>
      </c>
      <c r="J63" s="463">
        <v>0</v>
      </c>
      <c r="K63" s="463">
        <v>0</v>
      </c>
      <c r="L63" s="463">
        <v>0</v>
      </c>
      <c r="M63" s="463">
        <v>766</v>
      </c>
      <c r="N63" s="463">
        <v>695</v>
      </c>
    </row>
    <row r="64" spans="1:14" ht="20.100000000000001" customHeight="1" x14ac:dyDescent="0.2">
      <c r="A64" s="461" t="s">
        <v>300</v>
      </c>
      <c r="B64" s="462" t="s">
        <v>467</v>
      </c>
      <c r="C64" s="462" t="s">
        <v>127</v>
      </c>
      <c r="D64" s="463">
        <v>281</v>
      </c>
      <c r="E64" s="463">
        <v>271</v>
      </c>
      <c r="F64" s="463">
        <v>281</v>
      </c>
      <c r="G64" s="463">
        <v>288</v>
      </c>
      <c r="H64" s="463">
        <v>297</v>
      </c>
      <c r="I64" s="463">
        <v>308</v>
      </c>
      <c r="J64" s="463">
        <v>271</v>
      </c>
      <c r="K64" s="463">
        <v>279</v>
      </c>
      <c r="L64" s="463">
        <v>277</v>
      </c>
      <c r="M64" s="463">
        <v>281</v>
      </c>
      <c r="N64" s="463">
        <v>282</v>
      </c>
    </row>
    <row r="65" spans="1:14" ht="20.100000000000001" customHeight="1" x14ac:dyDescent="0.2">
      <c r="A65" s="461" t="s">
        <v>300</v>
      </c>
      <c r="B65" s="462" t="s">
        <v>468</v>
      </c>
      <c r="C65" s="462" t="s">
        <v>127</v>
      </c>
      <c r="D65" s="463">
        <v>1307</v>
      </c>
      <c r="E65" s="463">
        <v>1315</v>
      </c>
      <c r="F65" s="463">
        <v>1317</v>
      </c>
      <c r="G65" s="463">
        <v>1198</v>
      </c>
      <c r="H65" s="463">
        <v>1123</v>
      </c>
      <c r="I65" s="463">
        <v>882</v>
      </c>
      <c r="J65" s="463">
        <v>1089</v>
      </c>
      <c r="K65" s="463">
        <v>1190</v>
      </c>
      <c r="L65" s="463">
        <v>1433</v>
      </c>
      <c r="M65" s="463">
        <v>359</v>
      </c>
      <c r="N65" s="463">
        <v>353</v>
      </c>
    </row>
    <row r="66" spans="1:14" ht="20.100000000000001" customHeight="1" x14ac:dyDescent="0.2">
      <c r="A66" s="461" t="s">
        <v>309</v>
      </c>
      <c r="B66" s="462" t="s">
        <v>469</v>
      </c>
      <c r="C66" s="462" t="s">
        <v>132</v>
      </c>
      <c r="D66" s="463">
        <v>1257</v>
      </c>
      <c r="E66" s="463">
        <v>1278</v>
      </c>
      <c r="F66" s="463">
        <v>540</v>
      </c>
      <c r="G66" s="463">
        <v>857</v>
      </c>
      <c r="H66" s="463">
        <v>1444</v>
      </c>
      <c r="I66" s="463">
        <v>1472</v>
      </c>
      <c r="J66" s="463">
        <v>1403</v>
      </c>
      <c r="K66" s="463">
        <v>1284</v>
      </c>
      <c r="L66" s="463">
        <v>1206</v>
      </c>
      <c r="M66" s="463">
        <v>993</v>
      </c>
      <c r="N66" s="463">
        <v>1535</v>
      </c>
    </row>
    <row r="67" spans="1:14" ht="20.100000000000001" customHeight="1" x14ac:dyDescent="0.2">
      <c r="A67" s="461" t="s">
        <v>309</v>
      </c>
      <c r="B67" s="462" t="s">
        <v>470</v>
      </c>
      <c r="C67" s="462" t="s">
        <v>127</v>
      </c>
      <c r="D67" s="463">
        <v>0</v>
      </c>
      <c r="E67" s="463">
        <v>290</v>
      </c>
      <c r="F67" s="463">
        <v>246</v>
      </c>
      <c r="G67" s="463">
        <v>362</v>
      </c>
      <c r="H67" s="463">
        <v>380</v>
      </c>
      <c r="I67" s="463">
        <v>359</v>
      </c>
      <c r="J67" s="463">
        <v>398</v>
      </c>
      <c r="K67" s="463">
        <v>448</v>
      </c>
      <c r="L67" s="463">
        <v>328</v>
      </c>
      <c r="M67" s="463">
        <v>302</v>
      </c>
      <c r="N67" s="463">
        <v>249</v>
      </c>
    </row>
    <row r="68" spans="1:14" ht="20.100000000000001" customHeight="1" x14ac:dyDescent="0.2">
      <c r="A68" s="461" t="s">
        <v>314</v>
      </c>
      <c r="B68" s="462" t="s">
        <v>471</v>
      </c>
      <c r="C68" s="462" t="s">
        <v>127</v>
      </c>
      <c r="D68" s="463">
        <v>284</v>
      </c>
      <c r="E68" s="463">
        <v>264</v>
      </c>
      <c r="F68" s="463">
        <v>356</v>
      </c>
      <c r="G68" s="463">
        <v>296</v>
      </c>
      <c r="H68" s="463">
        <v>357</v>
      </c>
      <c r="I68" s="463">
        <v>333</v>
      </c>
      <c r="J68" s="463">
        <v>316</v>
      </c>
      <c r="K68" s="463">
        <v>360</v>
      </c>
      <c r="L68" s="463">
        <v>2188</v>
      </c>
      <c r="M68" s="463">
        <v>374</v>
      </c>
      <c r="N68" s="463">
        <v>340</v>
      </c>
    </row>
    <row r="69" spans="1:14" ht="20.100000000000001" customHeight="1" x14ac:dyDescent="0.2">
      <c r="A69" s="461" t="s">
        <v>317</v>
      </c>
      <c r="B69" s="462" t="s">
        <v>472</v>
      </c>
      <c r="C69" s="462" t="s">
        <v>127</v>
      </c>
      <c r="D69" s="463">
        <v>151</v>
      </c>
      <c r="E69" s="463">
        <v>168</v>
      </c>
      <c r="F69" s="463">
        <v>238</v>
      </c>
      <c r="G69" s="463">
        <v>242</v>
      </c>
      <c r="H69" s="463">
        <v>262</v>
      </c>
      <c r="I69" s="463">
        <v>182</v>
      </c>
      <c r="J69" s="463">
        <v>174</v>
      </c>
      <c r="K69" s="463">
        <v>174</v>
      </c>
      <c r="L69" s="463">
        <v>201</v>
      </c>
      <c r="M69" s="463">
        <v>255</v>
      </c>
      <c r="N69" s="463">
        <v>255</v>
      </c>
    </row>
    <row r="70" spans="1:14" ht="20.100000000000001" customHeight="1" x14ac:dyDescent="0.2">
      <c r="A70" s="461" t="s">
        <v>320</v>
      </c>
      <c r="B70" s="462" t="s">
        <v>473</v>
      </c>
      <c r="C70" s="462" t="s">
        <v>127</v>
      </c>
      <c r="D70" s="463">
        <v>1172</v>
      </c>
      <c r="E70" s="463">
        <v>1059</v>
      </c>
      <c r="F70" s="463">
        <v>1094</v>
      </c>
      <c r="G70" s="463">
        <v>1286</v>
      </c>
      <c r="H70" s="463">
        <v>1431</v>
      </c>
      <c r="I70" s="463">
        <v>1366</v>
      </c>
      <c r="J70" s="463">
        <v>999</v>
      </c>
      <c r="K70" s="463">
        <v>960</v>
      </c>
      <c r="L70" s="463">
        <v>962</v>
      </c>
      <c r="M70" s="463">
        <v>853</v>
      </c>
      <c r="N70" s="463">
        <v>946</v>
      </c>
    </row>
    <row r="71" spans="1:14" ht="20.100000000000001" customHeight="1" x14ac:dyDescent="0.2">
      <c r="A71" s="461" t="s">
        <v>323</v>
      </c>
      <c r="B71" s="462" t="s">
        <v>474</v>
      </c>
      <c r="C71" s="462" t="s">
        <v>283</v>
      </c>
      <c r="D71" s="463">
        <v>2582</v>
      </c>
      <c r="E71" s="463">
        <v>2522</v>
      </c>
      <c r="F71" s="463">
        <v>2396</v>
      </c>
      <c r="G71" s="463">
        <v>2266</v>
      </c>
      <c r="H71" s="463">
        <v>2316</v>
      </c>
      <c r="I71" s="463">
        <v>2162</v>
      </c>
      <c r="J71" s="463">
        <v>2353</v>
      </c>
      <c r="K71" s="463">
        <v>2316</v>
      </c>
      <c r="L71" s="463">
        <v>2438</v>
      </c>
      <c r="M71" s="463">
        <v>2552</v>
      </c>
      <c r="N71" s="463">
        <v>2586</v>
      </c>
    </row>
    <row r="72" spans="1:14" ht="20.100000000000001" customHeight="1" x14ac:dyDescent="0.2">
      <c r="A72" s="461" t="s">
        <v>325</v>
      </c>
      <c r="B72" s="462" t="s">
        <v>475</v>
      </c>
      <c r="C72" s="462" t="s">
        <v>127</v>
      </c>
      <c r="D72" s="463">
        <v>101</v>
      </c>
      <c r="E72" s="463">
        <v>67</v>
      </c>
      <c r="F72" s="463">
        <v>72</v>
      </c>
      <c r="G72" s="463">
        <v>74</v>
      </c>
      <c r="H72" s="463">
        <v>66</v>
      </c>
      <c r="I72" s="463">
        <v>97</v>
      </c>
      <c r="J72" s="463">
        <v>129</v>
      </c>
      <c r="K72" s="463">
        <v>80</v>
      </c>
      <c r="L72" s="463">
        <v>83</v>
      </c>
      <c r="M72" s="463">
        <v>110</v>
      </c>
      <c r="N72" s="463">
        <v>130</v>
      </c>
    </row>
    <row r="73" spans="1:14" ht="32.25" customHeight="1" thickBot="1" x14ac:dyDescent="0.25">
      <c r="A73" s="41"/>
      <c r="B73" s="42" t="s">
        <v>476</v>
      </c>
      <c r="C73" s="42"/>
      <c r="D73" s="396">
        <v>66086</v>
      </c>
      <c r="E73" s="396">
        <v>66649</v>
      </c>
      <c r="F73" s="396">
        <v>62320</v>
      </c>
      <c r="G73" s="396">
        <v>72997</v>
      </c>
      <c r="H73" s="396">
        <v>79953</v>
      </c>
      <c r="I73" s="396">
        <v>70667</v>
      </c>
      <c r="J73" s="396">
        <v>65363</v>
      </c>
      <c r="K73" s="396">
        <v>73100</v>
      </c>
      <c r="L73" s="396">
        <v>68588</v>
      </c>
      <c r="M73" s="396">
        <v>74158</v>
      </c>
      <c r="N73" s="396">
        <v>73815</v>
      </c>
    </row>
    <row r="74" spans="1:14" ht="21.95" customHeight="1" thickTop="1" x14ac:dyDescent="0.2">
      <c r="A74" s="442"/>
      <c r="B74" s="458" t="s">
        <v>477</v>
      </c>
      <c r="C74" s="458"/>
      <c r="D74" s="439"/>
      <c r="E74" s="439"/>
      <c r="F74" s="443"/>
      <c r="G74" s="439"/>
      <c r="H74" s="439"/>
      <c r="I74" s="443"/>
      <c r="J74" s="439"/>
      <c r="K74" s="439"/>
      <c r="L74" s="443"/>
      <c r="M74" s="443"/>
      <c r="N74" s="443"/>
    </row>
    <row r="75" spans="1:14" ht="20.100000000000001" customHeight="1" x14ac:dyDescent="0.2">
      <c r="A75" s="54" t="s">
        <v>329</v>
      </c>
      <c r="B75" s="55" t="s">
        <v>330</v>
      </c>
      <c r="C75" s="55"/>
      <c r="D75" s="428">
        <v>0</v>
      </c>
      <c r="E75" s="428">
        <v>0</v>
      </c>
      <c r="F75" s="429">
        <v>0</v>
      </c>
      <c r="G75" s="428">
        <v>0</v>
      </c>
      <c r="H75" s="428">
        <v>0</v>
      </c>
      <c r="I75" s="429">
        <v>0</v>
      </c>
      <c r="J75" s="428">
        <v>0</v>
      </c>
      <c r="K75" s="428">
        <v>1771</v>
      </c>
      <c r="L75" s="428">
        <v>3844</v>
      </c>
      <c r="M75" s="428">
        <v>118</v>
      </c>
      <c r="N75" s="428">
        <v>128</v>
      </c>
    </row>
    <row r="77" spans="1:14" ht="13.5" x14ac:dyDescent="0.2">
      <c r="A77" s="37" t="s">
        <v>478</v>
      </c>
    </row>
    <row r="78" spans="1:14" ht="13.5" x14ac:dyDescent="0.2">
      <c r="A78" s="37" t="s">
        <v>479</v>
      </c>
    </row>
    <row r="80" spans="1:14" x14ac:dyDescent="0.2">
      <c r="A80" s="37" t="s">
        <v>480</v>
      </c>
    </row>
    <row r="81" spans="1:1" x14ac:dyDescent="0.2">
      <c r="A81" s="37" t="s">
        <v>110</v>
      </c>
    </row>
  </sheetData>
  <autoFilter ref="A3:N3" xr:uid="{00000000-0001-0000-0700-000000000000}"/>
  <mergeCells count="2">
    <mergeCell ref="A2:B2"/>
    <mergeCell ref="A1:C1"/>
  </mergeCells>
  <conditionalFormatting sqref="A4:M72">
    <cfRule type="expression" dxfId="119" priority="2">
      <formula>MOD(ROW(),2)=0</formula>
    </cfRule>
  </conditionalFormatting>
  <conditionalFormatting sqref="N4:N72">
    <cfRule type="expression" dxfId="118" priority="1">
      <formula>MOD(ROW(),2)=0</formula>
    </cfRule>
  </conditionalFormatting>
  <hyperlinks>
    <hyperlink ref="A2:B2" location="TOC!A1" display="Return to Table of Contents" xr:uid="{00000000-0004-0000-0700-000000000000}"/>
  </hyperlinks>
  <pageMargins left="0.25" right="0.25" top="0.75" bottom="0.75" header="0.3" footer="0.3"/>
  <pageSetup scale="45" orientation="portrait" horizontalDpi="1200" verticalDpi="1200" r:id="rId1"/>
  <headerFooter>
    <oddHeader>&amp;L&amp;9 2022-23 &amp;"Arial,Italic"Survey of Dental Education&amp;"Arial,Regular"
Report 1 - Academic Programs, Enrollment, and Graduates</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BK84"/>
  <sheetViews>
    <sheetView zoomScaleNormal="100" workbookViewId="0">
      <pane xSplit="3" ySplit="5" topLeftCell="D6" activePane="bottomRight" state="frozen"/>
      <selection pane="topRight" activeCell="A2" sqref="A2:C2"/>
      <selection pane="bottomLeft" activeCell="A2" sqref="A2:C2"/>
      <selection pane="bottomRight" activeCell="B76" sqref="B76"/>
    </sheetView>
  </sheetViews>
  <sheetFormatPr defaultColWidth="9.140625" defaultRowHeight="12.75" x14ac:dyDescent="0.2"/>
  <cols>
    <col min="1" max="1" width="8.140625" style="1" customWidth="1"/>
    <col min="2" max="2" width="41.85546875" style="1" customWidth="1"/>
    <col min="3" max="3" width="20.7109375" style="1" customWidth="1"/>
    <col min="4" max="63" width="8.5703125" style="1" customWidth="1"/>
    <col min="64" max="16384" width="9.140625" style="1"/>
  </cols>
  <sheetData>
    <row r="1" spans="1:63" ht="33.75" customHeight="1" x14ac:dyDescent="0.25">
      <c r="A1" s="724" t="s">
        <v>481</v>
      </c>
      <c r="B1" s="724"/>
      <c r="C1" s="724"/>
    </row>
    <row r="2" spans="1:63" ht="20.25" customHeight="1" x14ac:dyDescent="0.2">
      <c r="A2" s="723" t="s">
        <v>55</v>
      </c>
      <c r="B2" s="723"/>
      <c r="C2" s="556"/>
    </row>
    <row r="3" spans="1:63" ht="15" x14ac:dyDescent="0.25">
      <c r="A3" s="592"/>
      <c r="B3" s="642"/>
      <c r="C3" s="176"/>
      <c r="D3" s="732" t="s">
        <v>376</v>
      </c>
      <c r="E3" s="731"/>
      <c r="F3" s="731"/>
      <c r="G3" s="731"/>
      <c r="H3" s="732" t="s">
        <v>377</v>
      </c>
      <c r="I3" s="731"/>
      <c r="J3" s="731"/>
      <c r="K3" s="731"/>
      <c r="L3" s="732" t="s">
        <v>378</v>
      </c>
      <c r="M3" s="731"/>
      <c r="N3" s="731"/>
      <c r="O3" s="731"/>
      <c r="P3" s="732" t="s">
        <v>482</v>
      </c>
      <c r="Q3" s="731"/>
      <c r="R3" s="731"/>
      <c r="S3" s="731"/>
      <c r="T3" s="731"/>
      <c r="U3" s="731"/>
      <c r="V3" s="732" t="s">
        <v>380</v>
      </c>
      <c r="W3" s="731"/>
      <c r="X3" s="731"/>
      <c r="Y3" s="731"/>
      <c r="Z3" s="731"/>
      <c r="AA3" s="731"/>
      <c r="AB3" s="732" t="s">
        <v>381</v>
      </c>
      <c r="AC3" s="731"/>
      <c r="AD3" s="731"/>
      <c r="AE3" s="731"/>
      <c r="AF3" s="731"/>
      <c r="AG3" s="731"/>
      <c r="AH3" s="732" t="s">
        <v>382</v>
      </c>
      <c r="AI3" s="731"/>
      <c r="AJ3" s="731"/>
      <c r="AK3" s="731"/>
      <c r="AL3" s="731"/>
      <c r="AM3" s="731"/>
      <c r="AN3" s="732" t="s">
        <v>383</v>
      </c>
      <c r="AO3" s="731"/>
      <c r="AP3" s="731"/>
      <c r="AQ3" s="731"/>
      <c r="AR3" s="731"/>
      <c r="AS3" s="731"/>
      <c r="AT3" s="732" t="s">
        <v>384</v>
      </c>
      <c r="AU3" s="731"/>
      <c r="AV3" s="731"/>
      <c r="AW3" s="731"/>
      <c r="AX3" s="731"/>
      <c r="AY3" s="731"/>
      <c r="AZ3" s="732" t="s">
        <v>385</v>
      </c>
      <c r="BA3" s="731"/>
      <c r="BB3" s="731"/>
      <c r="BC3" s="731"/>
      <c r="BD3" s="731"/>
      <c r="BE3" s="731"/>
      <c r="BF3" s="732" t="s">
        <v>386</v>
      </c>
      <c r="BG3" s="731"/>
      <c r="BH3" s="731"/>
      <c r="BI3" s="731"/>
      <c r="BJ3" s="731"/>
      <c r="BK3" s="731"/>
    </row>
    <row r="4" spans="1:63" ht="15" x14ac:dyDescent="0.25">
      <c r="A4" s="592"/>
      <c r="B4" s="642"/>
      <c r="C4" s="176"/>
      <c r="D4" s="732" t="s">
        <v>394</v>
      </c>
      <c r="E4" s="731"/>
      <c r="F4" s="731" t="s">
        <v>393</v>
      </c>
      <c r="G4" s="731"/>
      <c r="H4" s="732" t="s">
        <v>394</v>
      </c>
      <c r="I4" s="731"/>
      <c r="J4" s="731" t="s">
        <v>393</v>
      </c>
      <c r="K4" s="731"/>
      <c r="L4" s="732" t="s">
        <v>394</v>
      </c>
      <c r="M4" s="731"/>
      <c r="N4" s="731" t="s">
        <v>393</v>
      </c>
      <c r="O4" s="731"/>
      <c r="P4" s="732" t="s">
        <v>394</v>
      </c>
      <c r="Q4" s="731"/>
      <c r="R4" s="731" t="s">
        <v>393</v>
      </c>
      <c r="S4" s="731"/>
      <c r="T4" s="731" t="s">
        <v>168</v>
      </c>
      <c r="U4" s="731"/>
      <c r="V4" s="732" t="s">
        <v>394</v>
      </c>
      <c r="W4" s="731"/>
      <c r="X4" s="731" t="s">
        <v>393</v>
      </c>
      <c r="Y4" s="731"/>
      <c r="Z4" s="731" t="s">
        <v>168</v>
      </c>
      <c r="AA4" s="731"/>
      <c r="AB4" s="732" t="s">
        <v>394</v>
      </c>
      <c r="AC4" s="731"/>
      <c r="AD4" s="731" t="s">
        <v>393</v>
      </c>
      <c r="AE4" s="731"/>
      <c r="AF4" s="731" t="s">
        <v>168</v>
      </c>
      <c r="AG4" s="731"/>
      <c r="AH4" s="732" t="s">
        <v>394</v>
      </c>
      <c r="AI4" s="731"/>
      <c r="AJ4" s="731" t="s">
        <v>393</v>
      </c>
      <c r="AK4" s="731"/>
      <c r="AL4" s="731" t="s">
        <v>168</v>
      </c>
      <c r="AM4" s="731"/>
      <c r="AN4" s="732" t="s">
        <v>394</v>
      </c>
      <c r="AO4" s="731"/>
      <c r="AP4" s="731" t="s">
        <v>393</v>
      </c>
      <c r="AQ4" s="731"/>
      <c r="AR4" s="731" t="s">
        <v>168</v>
      </c>
      <c r="AS4" s="731"/>
      <c r="AT4" s="732" t="s">
        <v>394</v>
      </c>
      <c r="AU4" s="731"/>
      <c r="AV4" s="731" t="s">
        <v>393</v>
      </c>
      <c r="AW4" s="731"/>
      <c r="AX4" s="731" t="s">
        <v>168</v>
      </c>
      <c r="AY4" s="731"/>
      <c r="AZ4" s="732" t="s">
        <v>394</v>
      </c>
      <c r="BA4" s="731"/>
      <c r="BB4" s="731" t="s">
        <v>393</v>
      </c>
      <c r="BC4" s="731"/>
      <c r="BD4" s="731" t="s">
        <v>168</v>
      </c>
      <c r="BE4" s="731"/>
      <c r="BF4" s="732" t="s">
        <v>394</v>
      </c>
      <c r="BG4" s="731"/>
      <c r="BH4" s="731" t="s">
        <v>393</v>
      </c>
      <c r="BI4" s="731"/>
      <c r="BJ4" s="731" t="s">
        <v>168</v>
      </c>
      <c r="BK4" s="731"/>
    </row>
    <row r="5" spans="1:63" ht="33.75" customHeight="1" x14ac:dyDescent="0.25">
      <c r="A5" s="592" t="s">
        <v>483</v>
      </c>
      <c r="B5" s="642" t="s">
        <v>406</v>
      </c>
      <c r="C5" s="176" t="s">
        <v>119</v>
      </c>
      <c r="D5" s="44" t="s">
        <v>67</v>
      </c>
      <c r="E5" s="19" t="s">
        <v>484</v>
      </c>
      <c r="F5" s="19" t="s">
        <v>67</v>
      </c>
      <c r="G5" s="19" t="s">
        <v>484</v>
      </c>
      <c r="H5" s="44" t="s">
        <v>67</v>
      </c>
      <c r="I5" s="19" t="s">
        <v>484</v>
      </c>
      <c r="J5" s="19" t="s">
        <v>67</v>
      </c>
      <c r="K5" s="19" t="s">
        <v>484</v>
      </c>
      <c r="L5" s="44" t="s">
        <v>67</v>
      </c>
      <c r="M5" s="19" t="s">
        <v>484</v>
      </c>
      <c r="N5" s="19" t="s">
        <v>67</v>
      </c>
      <c r="O5" s="19" t="s">
        <v>484</v>
      </c>
      <c r="P5" s="44" t="s">
        <v>67</v>
      </c>
      <c r="Q5" s="19" t="s">
        <v>484</v>
      </c>
      <c r="R5" s="19" t="s">
        <v>67</v>
      </c>
      <c r="S5" s="19" t="s">
        <v>484</v>
      </c>
      <c r="T5" s="19" t="s">
        <v>67</v>
      </c>
      <c r="U5" s="19" t="s">
        <v>484</v>
      </c>
      <c r="V5" s="44" t="s">
        <v>67</v>
      </c>
      <c r="W5" s="19" t="s">
        <v>484</v>
      </c>
      <c r="X5" s="19" t="s">
        <v>67</v>
      </c>
      <c r="Y5" s="19" t="s">
        <v>484</v>
      </c>
      <c r="Z5" s="19" t="s">
        <v>67</v>
      </c>
      <c r="AA5" s="19" t="s">
        <v>484</v>
      </c>
      <c r="AB5" s="44" t="s">
        <v>67</v>
      </c>
      <c r="AC5" s="19" t="s">
        <v>484</v>
      </c>
      <c r="AD5" s="19" t="s">
        <v>67</v>
      </c>
      <c r="AE5" s="19" t="s">
        <v>484</v>
      </c>
      <c r="AF5" s="19" t="s">
        <v>67</v>
      </c>
      <c r="AG5" s="19" t="s">
        <v>484</v>
      </c>
      <c r="AH5" s="44" t="s">
        <v>67</v>
      </c>
      <c r="AI5" s="19" t="s">
        <v>484</v>
      </c>
      <c r="AJ5" s="19" t="s">
        <v>67</v>
      </c>
      <c r="AK5" s="19" t="s">
        <v>484</v>
      </c>
      <c r="AL5" s="19" t="s">
        <v>67</v>
      </c>
      <c r="AM5" s="19" t="s">
        <v>484</v>
      </c>
      <c r="AN5" s="44" t="s">
        <v>67</v>
      </c>
      <c r="AO5" s="19" t="s">
        <v>484</v>
      </c>
      <c r="AP5" s="19" t="s">
        <v>67</v>
      </c>
      <c r="AQ5" s="19" t="s">
        <v>484</v>
      </c>
      <c r="AR5" s="19" t="s">
        <v>67</v>
      </c>
      <c r="AS5" s="19" t="s">
        <v>484</v>
      </c>
      <c r="AT5" s="44" t="s">
        <v>67</v>
      </c>
      <c r="AU5" s="19" t="s">
        <v>484</v>
      </c>
      <c r="AV5" s="19" t="s">
        <v>67</v>
      </c>
      <c r="AW5" s="19" t="s">
        <v>484</v>
      </c>
      <c r="AX5" s="19" t="s">
        <v>67</v>
      </c>
      <c r="AY5" s="19" t="s">
        <v>484</v>
      </c>
      <c r="AZ5" s="44" t="s">
        <v>67</v>
      </c>
      <c r="BA5" s="19" t="s">
        <v>484</v>
      </c>
      <c r="BB5" s="19" t="s">
        <v>67</v>
      </c>
      <c r="BC5" s="19" t="s">
        <v>484</v>
      </c>
      <c r="BD5" s="19" t="s">
        <v>67</v>
      </c>
      <c r="BE5" s="19" t="s">
        <v>484</v>
      </c>
      <c r="BF5" s="44" t="s">
        <v>67</v>
      </c>
      <c r="BG5" s="19" t="s">
        <v>484</v>
      </c>
      <c r="BH5" s="19" t="s">
        <v>67</v>
      </c>
      <c r="BI5" s="19" t="s">
        <v>484</v>
      </c>
      <c r="BJ5" s="19" t="s">
        <v>67</v>
      </c>
      <c r="BK5" s="19" t="s">
        <v>484</v>
      </c>
    </row>
    <row r="6" spans="1:63" ht="20.100000000000001" customHeight="1" x14ac:dyDescent="0.2">
      <c r="A6" s="461" t="s">
        <v>120</v>
      </c>
      <c r="B6" s="462" t="s">
        <v>407</v>
      </c>
      <c r="C6" s="462" t="s">
        <v>127</v>
      </c>
      <c r="D6" s="464">
        <v>118</v>
      </c>
      <c r="E6" s="465">
        <v>53.4</v>
      </c>
      <c r="F6" s="464">
        <v>103</v>
      </c>
      <c r="G6" s="465">
        <v>46.6</v>
      </c>
      <c r="H6" s="464">
        <v>120</v>
      </c>
      <c r="I6" s="465">
        <v>52.6</v>
      </c>
      <c r="J6" s="464">
        <v>108</v>
      </c>
      <c r="K6" s="465">
        <v>47.4</v>
      </c>
      <c r="L6" s="464">
        <v>104</v>
      </c>
      <c r="M6" s="465">
        <v>51.7</v>
      </c>
      <c r="N6" s="464">
        <v>97</v>
      </c>
      <c r="O6" s="465">
        <v>48.3</v>
      </c>
      <c r="P6" s="464">
        <v>111</v>
      </c>
      <c r="Q6" s="465">
        <v>48.9</v>
      </c>
      <c r="R6" s="464">
        <v>116</v>
      </c>
      <c r="S6" s="465">
        <v>51.1</v>
      </c>
      <c r="T6" s="464">
        <v>0</v>
      </c>
      <c r="U6" s="465">
        <v>0</v>
      </c>
      <c r="V6" s="464">
        <v>143</v>
      </c>
      <c r="W6" s="465">
        <v>52.2</v>
      </c>
      <c r="X6" s="464">
        <v>131</v>
      </c>
      <c r="Y6" s="465">
        <v>47.8</v>
      </c>
      <c r="Z6" s="464">
        <v>0</v>
      </c>
      <c r="AA6" s="465">
        <v>0</v>
      </c>
      <c r="AB6" s="464">
        <v>468</v>
      </c>
      <c r="AC6" s="465">
        <v>51</v>
      </c>
      <c r="AD6" s="464">
        <v>449</v>
      </c>
      <c r="AE6" s="465">
        <v>49</v>
      </c>
      <c r="AF6" s="464">
        <v>0</v>
      </c>
      <c r="AG6" s="465">
        <v>0</v>
      </c>
      <c r="AH6" s="464">
        <v>478</v>
      </c>
      <c r="AI6" s="465">
        <v>47.7</v>
      </c>
      <c r="AJ6" s="464">
        <v>523</v>
      </c>
      <c r="AK6" s="465">
        <v>52.1</v>
      </c>
      <c r="AL6" s="464">
        <v>2</v>
      </c>
      <c r="AM6" s="465">
        <v>0.2</v>
      </c>
      <c r="AN6" s="464">
        <v>459</v>
      </c>
      <c r="AO6" s="465">
        <v>47</v>
      </c>
      <c r="AP6" s="464">
        <v>516</v>
      </c>
      <c r="AQ6" s="465">
        <v>52.9</v>
      </c>
      <c r="AR6" s="464">
        <v>1</v>
      </c>
      <c r="AS6" s="465">
        <v>0.1</v>
      </c>
      <c r="AT6" s="464">
        <v>419</v>
      </c>
      <c r="AU6" s="465">
        <v>44.9</v>
      </c>
      <c r="AV6" s="464">
        <v>514</v>
      </c>
      <c r="AW6" s="465">
        <v>55.1</v>
      </c>
      <c r="AX6" s="464">
        <v>0</v>
      </c>
      <c r="AY6" s="465">
        <v>0</v>
      </c>
      <c r="AZ6" s="464">
        <v>503</v>
      </c>
      <c r="BA6" s="465">
        <v>46.7</v>
      </c>
      <c r="BB6" s="464">
        <v>572</v>
      </c>
      <c r="BC6" s="465">
        <v>53.2</v>
      </c>
      <c r="BD6" s="464">
        <v>1</v>
      </c>
      <c r="BE6" s="465">
        <v>0.1</v>
      </c>
      <c r="BF6" s="464">
        <v>551</v>
      </c>
      <c r="BG6" s="465">
        <v>47.9</v>
      </c>
      <c r="BH6" s="464">
        <v>598</v>
      </c>
      <c r="BI6" s="465">
        <v>52</v>
      </c>
      <c r="BJ6" s="464">
        <v>2</v>
      </c>
      <c r="BK6" s="465">
        <v>0.2</v>
      </c>
    </row>
    <row r="7" spans="1:63" ht="20.100000000000001" customHeight="1" x14ac:dyDescent="0.2">
      <c r="A7" s="461" t="s">
        <v>128</v>
      </c>
      <c r="B7" s="462" t="s">
        <v>408</v>
      </c>
      <c r="C7" s="462" t="s">
        <v>132</v>
      </c>
      <c r="D7" s="466">
        <v>1370</v>
      </c>
      <c r="E7" s="465">
        <v>54.7</v>
      </c>
      <c r="F7" s="466">
        <v>1135</v>
      </c>
      <c r="G7" s="465">
        <v>45.3</v>
      </c>
      <c r="H7" s="464">
        <v>197</v>
      </c>
      <c r="I7" s="465">
        <v>52.5</v>
      </c>
      <c r="J7" s="464">
        <v>178</v>
      </c>
      <c r="K7" s="465">
        <v>47.5</v>
      </c>
      <c r="L7" s="466">
        <v>1269</v>
      </c>
      <c r="M7" s="465">
        <v>57.9</v>
      </c>
      <c r="N7" s="464">
        <v>921</v>
      </c>
      <c r="O7" s="465">
        <v>42.1</v>
      </c>
      <c r="P7" s="464">
        <v>705</v>
      </c>
      <c r="Q7" s="465">
        <v>53.9</v>
      </c>
      <c r="R7" s="464">
        <v>597</v>
      </c>
      <c r="S7" s="465">
        <v>45.6</v>
      </c>
      <c r="T7" s="464">
        <v>7</v>
      </c>
      <c r="U7" s="465">
        <v>0.5</v>
      </c>
      <c r="V7" s="464">
        <v>631</v>
      </c>
      <c r="W7" s="465">
        <v>51.1</v>
      </c>
      <c r="X7" s="464">
        <v>587</v>
      </c>
      <c r="Y7" s="465">
        <v>47.5</v>
      </c>
      <c r="Z7" s="464">
        <v>17</v>
      </c>
      <c r="AA7" s="465">
        <v>1.4</v>
      </c>
      <c r="AB7" s="464">
        <v>153</v>
      </c>
      <c r="AC7" s="465">
        <v>56.3</v>
      </c>
      <c r="AD7" s="464">
        <v>118</v>
      </c>
      <c r="AE7" s="465">
        <v>43.4</v>
      </c>
      <c r="AF7" s="464">
        <v>1</v>
      </c>
      <c r="AG7" s="465">
        <v>0.4</v>
      </c>
      <c r="AH7" s="464">
        <v>531</v>
      </c>
      <c r="AI7" s="465">
        <v>50</v>
      </c>
      <c r="AJ7" s="464">
        <v>526</v>
      </c>
      <c r="AK7" s="465">
        <v>49.6</v>
      </c>
      <c r="AL7" s="464">
        <v>4</v>
      </c>
      <c r="AM7" s="465">
        <v>0.4</v>
      </c>
      <c r="AN7" s="464">
        <v>726</v>
      </c>
      <c r="AO7" s="465">
        <v>47.7</v>
      </c>
      <c r="AP7" s="464">
        <v>795</v>
      </c>
      <c r="AQ7" s="465">
        <v>52.3</v>
      </c>
      <c r="AR7" s="464">
        <v>0</v>
      </c>
      <c r="AS7" s="465">
        <v>0</v>
      </c>
      <c r="AT7" s="464">
        <v>146</v>
      </c>
      <c r="AU7" s="465">
        <v>44</v>
      </c>
      <c r="AV7" s="464">
        <v>186</v>
      </c>
      <c r="AW7" s="465">
        <v>56</v>
      </c>
      <c r="AX7" s="464">
        <v>0</v>
      </c>
      <c r="AY7" s="465">
        <v>0</v>
      </c>
      <c r="AZ7" s="464">
        <v>66</v>
      </c>
      <c r="BA7" s="465">
        <v>36.5</v>
      </c>
      <c r="BB7" s="464">
        <v>115</v>
      </c>
      <c r="BC7" s="465">
        <v>63.5</v>
      </c>
      <c r="BD7" s="464">
        <v>0</v>
      </c>
      <c r="BE7" s="465">
        <v>0</v>
      </c>
      <c r="BF7" s="464">
        <v>927</v>
      </c>
      <c r="BG7" s="465">
        <v>45.8</v>
      </c>
      <c r="BH7" s="464">
        <v>1097</v>
      </c>
      <c r="BI7" s="465">
        <v>54.2</v>
      </c>
      <c r="BJ7" s="464">
        <v>0</v>
      </c>
      <c r="BK7" s="465">
        <v>0</v>
      </c>
    </row>
    <row r="8" spans="1:63" ht="20.100000000000001" customHeight="1" x14ac:dyDescent="0.2">
      <c r="A8" s="461" t="s">
        <v>128</v>
      </c>
      <c r="B8" s="462" t="s">
        <v>409</v>
      </c>
      <c r="C8" s="462" t="s">
        <v>132</v>
      </c>
      <c r="D8" s="466">
        <v>1290</v>
      </c>
      <c r="E8" s="465">
        <v>59.8</v>
      </c>
      <c r="F8" s="464">
        <v>868</v>
      </c>
      <c r="G8" s="465">
        <v>40.200000000000003</v>
      </c>
      <c r="H8" s="466">
        <v>1251</v>
      </c>
      <c r="I8" s="465">
        <v>60.6</v>
      </c>
      <c r="J8" s="464">
        <v>812</v>
      </c>
      <c r="K8" s="465">
        <v>39.4</v>
      </c>
      <c r="L8" s="466">
        <v>1271</v>
      </c>
      <c r="M8" s="465">
        <v>61.1</v>
      </c>
      <c r="N8" s="464">
        <v>810</v>
      </c>
      <c r="O8" s="465">
        <v>38.9</v>
      </c>
      <c r="P8" s="466">
        <v>1190</v>
      </c>
      <c r="Q8" s="465">
        <v>57.6</v>
      </c>
      <c r="R8" s="464">
        <v>876</v>
      </c>
      <c r="S8" s="465">
        <v>42.4</v>
      </c>
      <c r="T8" s="464">
        <v>0</v>
      </c>
      <c r="U8" s="465">
        <v>0</v>
      </c>
      <c r="V8" s="466">
        <v>1273</v>
      </c>
      <c r="W8" s="465">
        <v>56.6</v>
      </c>
      <c r="X8" s="464">
        <v>978</v>
      </c>
      <c r="Y8" s="465">
        <v>43.4</v>
      </c>
      <c r="Z8" s="464">
        <v>0</v>
      </c>
      <c r="AA8" s="465">
        <v>0</v>
      </c>
      <c r="AB8" s="464">
        <v>972</v>
      </c>
      <c r="AC8" s="465">
        <v>56.2</v>
      </c>
      <c r="AD8" s="464">
        <v>757</v>
      </c>
      <c r="AE8" s="465">
        <v>43.7</v>
      </c>
      <c r="AF8" s="464">
        <v>2</v>
      </c>
      <c r="AG8" s="465">
        <v>0.1</v>
      </c>
      <c r="AH8" s="464">
        <v>838</v>
      </c>
      <c r="AI8" s="465">
        <v>55.4</v>
      </c>
      <c r="AJ8" s="464">
        <v>675</v>
      </c>
      <c r="AK8" s="465">
        <v>44.6</v>
      </c>
      <c r="AL8" s="464">
        <v>0</v>
      </c>
      <c r="AM8" s="465">
        <v>0</v>
      </c>
      <c r="AN8" s="464">
        <v>644</v>
      </c>
      <c r="AO8" s="465">
        <v>52.6</v>
      </c>
      <c r="AP8" s="464">
        <v>580</v>
      </c>
      <c r="AQ8" s="465">
        <v>47.3</v>
      </c>
      <c r="AR8" s="464">
        <v>1</v>
      </c>
      <c r="AS8" s="465">
        <v>0.1</v>
      </c>
      <c r="AT8" s="464">
        <v>623</v>
      </c>
      <c r="AU8" s="465">
        <v>51.5</v>
      </c>
      <c r="AV8" s="464">
        <v>586</v>
      </c>
      <c r="AW8" s="465">
        <v>48.5</v>
      </c>
      <c r="AX8" s="464">
        <v>0</v>
      </c>
      <c r="AY8" s="465">
        <v>0</v>
      </c>
      <c r="AZ8" s="464">
        <v>840</v>
      </c>
      <c r="BA8" s="465">
        <v>49.1</v>
      </c>
      <c r="BB8" s="464">
        <v>871</v>
      </c>
      <c r="BC8" s="465">
        <v>50.9</v>
      </c>
      <c r="BD8" s="464">
        <v>0</v>
      </c>
      <c r="BE8" s="465">
        <v>0</v>
      </c>
      <c r="BF8" s="464">
        <v>784</v>
      </c>
      <c r="BG8" s="465">
        <v>44.9</v>
      </c>
      <c r="BH8" s="464">
        <v>961</v>
      </c>
      <c r="BI8" s="465">
        <v>55.1</v>
      </c>
      <c r="BJ8" s="464">
        <v>0</v>
      </c>
      <c r="BK8" s="465">
        <v>0</v>
      </c>
    </row>
    <row r="9" spans="1:63" ht="20.100000000000001" customHeight="1" x14ac:dyDescent="0.2">
      <c r="A9" s="461" t="s">
        <v>136</v>
      </c>
      <c r="B9" s="468" t="s">
        <v>485</v>
      </c>
      <c r="C9" s="470" t="s">
        <v>141</v>
      </c>
      <c r="D9" s="467">
        <v>0</v>
      </c>
      <c r="E9" s="467">
        <v>0</v>
      </c>
      <c r="F9" s="467">
        <v>0</v>
      </c>
      <c r="G9" s="467">
        <v>0</v>
      </c>
      <c r="H9" s="467">
        <v>0</v>
      </c>
      <c r="I9" s="467">
        <v>0</v>
      </c>
      <c r="J9" s="467">
        <v>0</v>
      </c>
      <c r="K9" s="467">
        <v>0</v>
      </c>
      <c r="L9" s="467">
        <v>0</v>
      </c>
      <c r="M9" s="467">
        <v>0</v>
      </c>
      <c r="N9" s="467">
        <v>0</v>
      </c>
      <c r="O9" s="467">
        <v>0</v>
      </c>
      <c r="P9" s="467">
        <v>0</v>
      </c>
      <c r="Q9" s="467">
        <v>0</v>
      </c>
      <c r="R9" s="467">
        <v>0</v>
      </c>
      <c r="S9" s="467">
        <v>0</v>
      </c>
      <c r="T9" s="467">
        <v>0</v>
      </c>
      <c r="U9" s="467">
        <v>0</v>
      </c>
      <c r="V9" s="467">
        <v>0</v>
      </c>
      <c r="W9" s="467">
        <v>0</v>
      </c>
      <c r="X9" s="467">
        <v>0</v>
      </c>
      <c r="Y9" s="467">
        <v>0</v>
      </c>
      <c r="Z9" s="467">
        <v>0</v>
      </c>
      <c r="AA9" s="467">
        <v>0</v>
      </c>
      <c r="AB9" s="467">
        <v>0</v>
      </c>
      <c r="AC9" s="467">
        <v>0</v>
      </c>
      <c r="AD9" s="467">
        <v>0</v>
      </c>
      <c r="AE9" s="467">
        <v>0</v>
      </c>
      <c r="AF9" s="467">
        <v>0</v>
      </c>
      <c r="AG9" s="467">
        <v>0</v>
      </c>
      <c r="AH9" s="467">
        <v>0</v>
      </c>
      <c r="AI9" s="467">
        <v>0</v>
      </c>
      <c r="AJ9" s="467">
        <v>0</v>
      </c>
      <c r="AK9" s="467">
        <v>0</v>
      </c>
      <c r="AL9" s="467">
        <v>0</v>
      </c>
      <c r="AM9" s="467">
        <v>0</v>
      </c>
      <c r="AN9" s="467">
        <v>0</v>
      </c>
      <c r="AO9" s="467">
        <v>0</v>
      </c>
      <c r="AP9" s="467">
        <v>0</v>
      </c>
      <c r="AQ9" s="467">
        <v>0</v>
      </c>
      <c r="AR9" s="467">
        <v>0</v>
      </c>
      <c r="AS9" s="467">
        <v>0</v>
      </c>
      <c r="AT9" s="467">
        <v>0</v>
      </c>
      <c r="AU9" s="467">
        <v>0</v>
      </c>
      <c r="AV9" s="467">
        <v>0</v>
      </c>
      <c r="AW9" s="467">
        <v>0</v>
      </c>
      <c r="AX9" s="467">
        <v>0</v>
      </c>
      <c r="AY9" s="467">
        <v>0</v>
      </c>
      <c r="AZ9" s="467">
        <v>0</v>
      </c>
      <c r="BA9" s="467">
        <v>0</v>
      </c>
      <c r="BB9" s="467">
        <v>0</v>
      </c>
      <c r="BC9" s="467">
        <v>0</v>
      </c>
      <c r="BD9" s="467">
        <v>0</v>
      </c>
      <c r="BE9" s="467">
        <v>0</v>
      </c>
      <c r="BF9" s="464">
        <v>303</v>
      </c>
      <c r="BG9" s="465">
        <v>46.9</v>
      </c>
      <c r="BH9" s="464">
        <v>343</v>
      </c>
      <c r="BI9" s="465">
        <v>53.1</v>
      </c>
      <c r="BJ9" s="464">
        <v>0</v>
      </c>
      <c r="BK9" s="465">
        <v>0</v>
      </c>
    </row>
    <row r="10" spans="1:63" ht="20.100000000000001" customHeight="1" x14ac:dyDescent="0.2">
      <c r="A10" s="461" t="s">
        <v>136</v>
      </c>
      <c r="B10" s="462" t="s">
        <v>411</v>
      </c>
      <c r="C10" s="462" t="s">
        <v>132</v>
      </c>
      <c r="D10" s="464">
        <v>150</v>
      </c>
      <c r="E10" s="465">
        <v>53.4</v>
      </c>
      <c r="F10" s="464">
        <v>131</v>
      </c>
      <c r="G10" s="465">
        <v>46.6</v>
      </c>
      <c r="H10" s="464">
        <v>191</v>
      </c>
      <c r="I10" s="465">
        <v>51.1</v>
      </c>
      <c r="J10" s="464">
        <v>183</v>
      </c>
      <c r="K10" s="465">
        <v>48.9</v>
      </c>
      <c r="L10" s="464">
        <v>140</v>
      </c>
      <c r="M10" s="465">
        <v>51.7</v>
      </c>
      <c r="N10" s="464">
        <v>131</v>
      </c>
      <c r="O10" s="465">
        <v>48.3</v>
      </c>
      <c r="P10" s="464">
        <v>170</v>
      </c>
      <c r="Q10" s="465">
        <v>61.4</v>
      </c>
      <c r="R10" s="464">
        <v>107</v>
      </c>
      <c r="S10" s="465">
        <v>38.6</v>
      </c>
      <c r="T10" s="464">
        <v>0</v>
      </c>
      <c r="U10" s="465">
        <v>0</v>
      </c>
      <c r="V10" s="464">
        <v>186</v>
      </c>
      <c r="W10" s="465">
        <v>53.9</v>
      </c>
      <c r="X10" s="464">
        <v>159</v>
      </c>
      <c r="Y10" s="465">
        <v>46.1</v>
      </c>
      <c r="Z10" s="464">
        <v>0</v>
      </c>
      <c r="AA10" s="465">
        <v>0</v>
      </c>
      <c r="AB10" s="464">
        <v>169</v>
      </c>
      <c r="AC10" s="465">
        <v>51.2</v>
      </c>
      <c r="AD10" s="464">
        <v>161</v>
      </c>
      <c r="AE10" s="465">
        <v>48.8</v>
      </c>
      <c r="AF10" s="464">
        <v>0</v>
      </c>
      <c r="AG10" s="465">
        <v>0</v>
      </c>
      <c r="AH10" s="464">
        <v>126</v>
      </c>
      <c r="AI10" s="465">
        <v>47.4</v>
      </c>
      <c r="AJ10" s="464">
        <v>140</v>
      </c>
      <c r="AK10" s="465">
        <v>52.6</v>
      </c>
      <c r="AL10" s="464">
        <v>0</v>
      </c>
      <c r="AM10" s="465">
        <v>0</v>
      </c>
      <c r="AN10" s="466">
        <v>1001</v>
      </c>
      <c r="AO10" s="465">
        <v>49.5</v>
      </c>
      <c r="AP10" s="466">
        <v>1020</v>
      </c>
      <c r="AQ10" s="465">
        <v>50.5</v>
      </c>
      <c r="AR10" s="464">
        <v>0</v>
      </c>
      <c r="AS10" s="465">
        <v>0</v>
      </c>
      <c r="AT10" s="466">
        <v>1006</v>
      </c>
      <c r="AU10" s="465">
        <v>47.7</v>
      </c>
      <c r="AV10" s="466">
        <v>1103</v>
      </c>
      <c r="AW10" s="465">
        <v>52.3</v>
      </c>
      <c r="AX10" s="464">
        <v>1</v>
      </c>
      <c r="AY10" s="465">
        <v>0</v>
      </c>
      <c r="AZ10" s="466">
        <v>1026</v>
      </c>
      <c r="BA10" s="465">
        <v>45.9</v>
      </c>
      <c r="BB10" s="466">
        <v>1210</v>
      </c>
      <c r="BC10" s="465">
        <v>54.1</v>
      </c>
      <c r="BD10" s="464">
        <v>0</v>
      </c>
      <c r="BE10" s="465">
        <v>0</v>
      </c>
      <c r="BF10" s="466">
        <v>973</v>
      </c>
      <c r="BG10" s="465">
        <v>44.8</v>
      </c>
      <c r="BH10" s="466">
        <v>1197</v>
      </c>
      <c r="BI10" s="465">
        <v>55.1</v>
      </c>
      <c r="BJ10" s="464">
        <v>1</v>
      </c>
      <c r="BK10" s="465">
        <v>0</v>
      </c>
    </row>
    <row r="11" spans="1:63" ht="20.100000000000001" customHeight="1" x14ac:dyDescent="0.2">
      <c r="A11" s="461" t="s">
        <v>136</v>
      </c>
      <c r="B11" s="462" t="s">
        <v>412</v>
      </c>
      <c r="C11" s="462" t="s">
        <v>127</v>
      </c>
      <c r="D11" s="464">
        <v>707</v>
      </c>
      <c r="E11" s="465">
        <v>53.1</v>
      </c>
      <c r="F11" s="464">
        <v>625</v>
      </c>
      <c r="G11" s="465">
        <v>46.9</v>
      </c>
      <c r="H11" s="464">
        <v>632</v>
      </c>
      <c r="I11" s="465">
        <v>51.7</v>
      </c>
      <c r="J11" s="464">
        <v>590</v>
      </c>
      <c r="K11" s="465">
        <v>48.3</v>
      </c>
      <c r="L11" s="464">
        <v>634</v>
      </c>
      <c r="M11" s="465">
        <v>50.6</v>
      </c>
      <c r="N11" s="464">
        <v>618</v>
      </c>
      <c r="O11" s="465">
        <v>49.4</v>
      </c>
      <c r="P11" s="464">
        <v>669</v>
      </c>
      <c r="Q11" s="465">
        <v>51.1</v>
      </c>
      <c r="R11" s="464">
        <v>635</v>
      </c>
      <c r="S11" s="465">
        <v>48.5</v>
      </c>
      <c r="T11" s="464">
        <v>6</v>
      </c>
      <c r="U11" s="465">
        <v>0.5</v>
      </c>
      <c r="V11" s="464">
        <v>692</v>
      </c>
      <c r="W11" s="465">
        <v>48.9</v>
      </c>
      <c r="X11" s="464">
        <v>710</v>
      </c>
      <c r="Y11" s="465">
        <v>50.2</v>
      </c>
      <c r="Z11" s="464">
        <v>13</v>
      </c>
      <c r="AA11" s="465">
        <v>0.9</v>
      </c>
      <c r="AB11" s="464">
        <v>691</v>
      </c>
      <c r="AC11" s="465">
        <v>50</v>
      </c>
      <c r="AD11" s="464">
        <v>691</v>
      </c>
      <c r="AE11" s="465">
        <v>50</v>
      </c>
      <c r="AF11" s="464">
        <v>0</v>
      </c>
      <c r="AG11" s="465">
        <v>0</v>
      </c>
      <c r="AH11" s="464">
        <v>589</v>
      </c>
      <c r="AI11" s="465">
        <v>48.6</v>
      </c>
      <c r="AJ11" s="464">
        <v>619</v>
      </c>
      <c r="AK11" s="465">
        <v>51.1</v>
      </c>
      <c r="AL11" s="464">
        <v>3</v>
      </c>
      <c r="AM11" s="465">
        <v>0.2</v>
      </c>
      <c r="AN11" s="464">
        <v>550</v>
      </c>
      <c r="AO11" s="465">
        <v>45.5</v>
      </c>
      <c r="AP11" s="464">
        <v>658</v>
      </c>
      <c r="AQ11" s="465">
        <v>54.5</v>
      </c>
      <c r="AR11" s="464">
        <v>0</v>
      </c>
      <c r="AS11" s="465">
        <v>0</v>
      </c>
      <c r="AT11" s="464">
        <v>551</v>
      </c>
      <c r="AU11" s="465">
        <v>43.3</v>
      </c>
      <c r="AV11" s="464">
        <v>722</v>
      </c>
      <c r="AW11" s="465">
        <v>56.7</v>
      </c>
      <c r="AX11" s="464">
        <v>0</v>
      </c>
      <c r="AY11" s="465">
        <v>0</v>
      </c>
      <c r="AZ11" s="464">
        <v>601</v>
      </c>
      <c r="BA11" s="465">
        <v>42.4</v>
      </c>
      <c r="BB11" s="464">
        <v>815</v>
      </c>
      <c r="BC11" s="465">
        <v>57.5</v>
      </c>
      <c r="BD11" s="464">
        <v>1</v>
      </c>
      <c r="BE11" s="465">
        <v>0.1</v>
      </c>
      <c r="BF11" s="464">
        <v>544</v>
      </c>
      <c r="BG11" s="465">
        <v>40.6</v>
      </c>
      <c r="BH11" s="464">
        <v>794</v>
      </c>
      <c r="BI11" s="465">
        <v>59.3</v>
      </c>
      <c r="BJ11" s="464">
        <v>1</v>
      </c>
      <c r="BK11" s="465">
        <v>0.1</v>
      </c>
    </row>
    <row r="12" spans="1:63" ht="20.100000000000001" customHeight="1" x14ac:dyDescent="0.2">
      <c r="A12" s="461" t="s">
        <v>136</v>
      </c>
      <c r="B12" s="462" t="s">
        <v>413</v>
      </c>
      <c r="C12" s="462" t="s">
        <v>127</v>
      </c>
      <c r="D12" s="464">
        <v>78</v>
      </c>
      <c r="E12" s="465">
        <v>49.4</v>
      </c>
      <c r="F12" s="464">
        <v>80</v>
      </c>
      <c r="G12" s="465">
        <v>50.6</v>
      </c>
      <c r="H12" s="464">
        <v>67</v>
      </c>
      <c r="I12" s="465">
        <v>50.8</v>
      </c>
      <c r="J12" s="464">
        <v>65</v>
      </c>
      <c r="K12" s="465">
        <v>49.2</v>
      </c>
      <c r="L12" s="464">
        <v>68</v>
      </c>
      <c r="M12" s="465">
        <v>47.9</v>
      </c>
      <c r="N12" s="464">
        <v>74</v>
      </c>
      <c r="O12" s="465">
        <v>52.1</v>
      </c>
      <c r="P12" s="464">
        <v>79</v>
      </c>
      <c r="Q12" s="465">
        <v>53</v>
      </c>
      <c r="R12" s="464">
        <v>70</v>
      </c>
      <c r="S12" s="465">
        <v>47</v>
      </c>
      <c r="T12" s="464">
        <v>0</v>
      </c>
      <c r="U12" s="465">
        <v>0</v>
      </c>
      <c r="V12" s="464">
        <v>72</v>
      </c>
      <c r="W12" s="465">
        <v>46.2</v>
      </c>
      <c r="X12" s="464">
        <v>84</v>
      </c>
      <c r="Y12" s="465">
        <v>53.8</v>
      </c>
      <c r="Z12" s="464">
        <v>0</v>
      </c>
      <c r="AA12" s="465">
        <v>0</v>
      </c>
      <c r="AB12" s="464">
        <v>89</v>
      </c>
      <c r="AC12" s="465">
        <v>52.4</v>
      </c>
      <c r="AD12" s="464">
        <v>81</v>
      </c>
      <c r="AE12" s="465">
        <v>47.6</v>
      </c>
      <c r="AF12" s="464">
        <v>0</v>
      </c>
      <c r="AG12" s="465">
        <v>0</v>
      </c>
      <c r="AH12" s="464">
        <v>84</v>
      </c>
      <c r="AI12" s="465">
        <v>48.8</v>
      </c>
      <c r="AJ12" s="464">
        <v>88</v>
      </c>
      <c r="AK12" s="465">
        <v>51.2</v>
      </c>
      <c r="AL12" s="464">
        <v>0</v>
      </c>
      <c r="AM12" s="465">
        <v>0</v>
      </c>
      <c r="AN12" s="464">
        <v>65</v>
      </c>
      <c r="AO12" s="465">
        <v>43.9</v>
      </c>
      <c r="AP12" s="464">
        <v>83</v>
      </c>
      <c r="AQ12" s="465">
        <v>56.1</v>
      </c>
      <c r="AR12" s="464">
        <v>0</v>
      </c>
      <c r="AS12" s="465">
        <v>0</v>
      </c>
      <c r="AT12" s="464">
        <v>71</v>
      </c>
      <c r="AU12" s="465">
        <v>42.8</v>
      </c>
      <c r="AV12" s="464">
        <v>95</v>
      </c>
      <c r="AW12" s="465">
        <v>57.2</v>
      </c>
      <c r="AX12" s="464">
        <v>0</v>
      </c>
      <c r="AY12" s="465">
        <v>0</v>
      </c>
      <c r="AZ12" s="464">
        <v>66</v>
      </c>
      <c r="BA12" s="465">
        <v>41.3</v>
      </c>
      <c r="BB12" s="464">
        <v>94</v>
      </c>
      <c r="BC12" s="465">
        <v>58.8</v>
      </c>
      <c r="BD12" s="464">
        <v>0</v>
      </c>
      <c r="BE12" s="465">
        <v>0</v>
      </c>
      <c r="BF12" s="464">
        <v>79</v>
      </c>
      <c r="BG12" s="465">
        <v>40.1</v>
      </c>
      <c r="BH12" s="464">
        <v>118</v>
      </c>
      <c r="BI12" s="465">
        <v>59.9</v>
      </c>
      <c r="BJ12" s="464">
        <v>0</v>
      </c>
      <c r="BK12" s="465">
        <v>0</v>
      </c>
    </row>
    <row r="13" spans="1:63" ht="20.100000000000001" customHeight="1" x14ac:dyDescent="0.2">
      <c r="A13" s="461" t="s">
        <v>136</v>
      </c>
      <c r="B13" s="462" t="s">
        <v>414</v>
      </c>
      <c r="C13" s="462" t="s">
        <v>132</v>
      </c>
      <c r="D13" s="466">
        <v>1861</v>
      </c>
      <c r="E13" s="465">
        <v>54.6</v>
      </c>
      <c r="F13" s="466">
        <v>1550</v>
      </c>
      <c r="G13" s="465">
        <v>45.4</v>
      </c>
      <c r="H13" s="466">
        <v>1851</v>
      </c>
      <c r="I13" s="465">
        <v>56.4</v>
      </c>
      <c r="J13" s="466">
        <v>1432</v>
      </c>
      <c r="K13" s="465">
        <v>43.6</v>
      </c>
      <c r="L13" s="464">
        <v>329</v>
      </c>
      <c r="M13" s="465">
        <v>53.3</v>
      </c>
      <c r="N13" s="464">
        <v>288</v>
      </c>
      <c r="O13" s="465">
        <v>46.7</v>
      </c>
      <c r="P13" s="466">
        <v>1786</v>
      </c>
      <c r="Q13" s="465">
        <v>52.1</v>
      </c>
      <c r="R13" s="466">
        <v>1641</v>
      </c>
      <c r="S13" s="465">
        <v>47.9</v>
      </c>
      <c r="T13" s="464">
        <v>0</v>
      </c>
      <c r="U13" s="465">
        <v>0</v>
      </c>
      <c r="V13" s="466">
        <v>1580</v>
      </c>
      <c r="W13" s="465">
        <v>51.7</v>
      </c>
      <c r="X13" s="466">
        <v>1478</v>
      </c>
      <c r="Y13" s="465">
        <v>48.3</v>
      </c>
      <c r="Z13" s="464">
        <v>0</v>
      </c>
      <c r="AA13" s="465">
        <v>0</v>
      </c>
      <c r="AB13" s="466">
        <v>1488</v>
      </c>
      <c r="AC13" s="465">
        <v>51.7</v>
      </c>
      <c r="AD13" s="466">
        <v>1389</v>
      </c>
      <c r="AE13" s="465">
        <v>48.3</v>
      </c>
      <c r="AF13" s="464">
        <v>0</v>
      </c>
      <c r="AG13" s="465">
        <v>0</v>
      </c>
      <c r="AH13" s="466">
        <v>1296</v>
      </c>
      <c r="AI13" s="465">
        <v>49.2</v>
      </c>
      <c r="AJ13" s="466">
        <v>1338</v>
      </c>
      <c r="AK13" s="465">
        <v>50.8</v>
      </c>
      <c r="AL13" s="464">
        <v>0</v>
      </c>
      <c r="AM13" s="465">
        <v>0</v>
      </c>
      <c r="AN13" s="466">
        <v>1059</v>
      </c>
      <c r="AO13" s="465">
        <v>49.1</v>
      </c>
      <c r="AP13" s="466">
        <v>1100</v>
      </c>
      <c r="AQ13" s="465">
        <v>50.9</v>
      </c>
      <c r="AR13" s="464">
        <v>0</v>
      </c>
      <c r="AS13" s="465">
        <v>0</v>
      </c>
      <c r="AT13" s="466">
        <v>1006</v>
      </c>
      <c r="AU13" s="465">
        <v>46.5</v>
      </c>
      <c r="AV13" s="466">
        <v>1154</v>
      </c>
      <c r="AW13" s="465">
        <v>53.4</v>
      </c>
      <c r="AX13" s="464">
        <v>2</v>
      </c>
      <c r="AY13" s="465">
        <v>0.1</v>
      </c>
      <c r="AZ13" s="466">
        <v>1022</v>
      </c>
      <c r="BA13" s="465">
        <v>43.9</v>
      </c>
      <c r="BB13" s="466">
        <v>1306</v>
      </c>
      <c r="BC13" s="465">
        <v>56.1</v>
      </c>
      <c r="BD13" s="464">
        <v>0</v>
      </c>
      <c r="BE13" s="465">
        <v>0</v>
      </c>
      <c r="BF13" s="466">
        <v>899</v>
      </c>
      <c r="BG13" s="465">
        <v>42.7</v>
      </c>
      <c r="BH13" s="466">
        <v>1205</v>
      </c>
      <c r="BI13" s="465">
        <v>57.2</v>
      </c>
      <c r="BJ13" s="464">
        <v>2</v>
      </c>
      <c r="BK13" s="465">
        <v>0.1</v>
      </c>
    </row>
    <row r="14" spans="1:63" ht="20.100000000000001" customHeight="1" x14ac:dyDescent="0.2">
      <c r="A14" s="461" t="s">
        <v>136</v>
      </c>
      <c r="B14" s="462" t="s">
        <v>415</v>
      </c>
      <c r="C14" s="462" t="s">
        <v>132</v>
      </c>
      <c r="D14" s="464">
        <v>265</v>
      </c>
      <c r="E14" s="465">
        <v>56.3</v>
      </c>
      <c r="F14" s="464">
        <v>206</v>
      </c>
      <c r="G14" s="465">
        <v>43.7</v>
      </c>
      <c r="H14" s="464">
        <v>217</v>
      </c>
      <c r="I14" s="465">
        <v>59.5</v>
      </c>
      <c r="J14" s="464">
        <v>148</v>
      </c>
      <c r="K14" s="465">
        <v>40.5</v>
      </c>
      <c r="L14" s="464">
        <v>153</v>
      </c>
      <c r="M14" s="465">
        <v>56</v>
      </c>
      <c r="N14" s="464">
        <v>120</v>
      </c>
      <c r="O14" s="465">
        <v>44</v>
      </c>
      <c r="P14" s="464">
        <v>604</v>
      </c>
      <c r="Q14" s="465">
        <v>55.6</v>
      </c>
      <c r="R14" s="464">
        <v>468</v>
      </c>
      <c r="S14" s="465">
        <v>43.1</v>
      </c>
      <c r="T14" s="464">
        <v>14</v>
      </c>
      <c r="U14" s="465">
        <v>1.3</v>
      </c>
      <c r="V14" s="464">
        <v>631</v>
      </c>
      <c r="W14" s="465">
        <v>53.1</v>
      </c>
      <c r="X14" s="464">
        <v>558</v>
      </c>
      <c r="Y14" s="465">
        <v>46.9</v>
      </c>
      <c r="Z14" s="464">
        <v>0</v>
      </c>
      <c r="AA14" s="465">
        <v>0</v>
      </c>
      <c r="AB14" s="464">
        <v>887</v>
      </c>
      <c r="AC14" s="465">
        <v>53.7</v>
      </c>
      <c r="AD14" s="464">
        <v>765</v>
      </c>
      <c r="AE14" s="465">
        <v>46.3</v>
      </c>
      <c r="AF14" s="464">
        <v>0</v>
      </c>
      <c r="AG14" s="465">
        <v>0</v>
      </c>
      <c r="AH14" s="464">
        <v>127</v>
      </c>
      <c r="AI14" s="465">
        <v>60.2</v>
      </c>
      <c r="AJ14" s="464">
        <v>83</v>
      </c>
      <c r="AK14" s="465">
        <v>39.299999999999997</v>
      </c>
      <c r="AL14" s="464">
        <v>1</v>
      </c>
      <c r="AM14" s="465">
        <v>0.5</v>
      </c>
      <c r="AN14" s="464">
        <v>102</v>
      </c>
      <c r="AO14" s="465">
        <v>55.4</v>
      </c>
      <c r="AP14" s="464">
        <v>82</v>
      </c>
      <c r="AQ14" s="465">
        <v>44.6</v>
      </c>
      <c r="AR14" s="464">
        <v>0</v>
      </c>
      <c r="AS14" s="465">
        <v>0</v>
      </c>
      <c r="AT14" s="464">
        <v>606</v>
      </c>
      <c r="AU14" s="465">
        <v>51.9</v>
      </c>
      <c r="AV14" s="464">
        <v>561</v>
      </c>
      <c r="AW14" s="465">
        <v>48.1</v>
      </c>
      <c r="AX14" s="464">
        <v>0</v>
      </c>
      <c r="AY14" s="465">
        <v>0</v>
      </c>
      <c r="AZ14" s="464">
        <v>635</v>
      </c>
      <c r="BA14" s="465">
        <v>49.1</v>
      </c>
      <c r="BB14" s="464">
        <v>658</v>
      </c>
      <c r="BC14" s="465">
        <v>50.9</v>
      </c>
      <c r="BD14" s="464">
        <v>1</v>
      </c>
      <c r="BE14" s="465">
        <v>0.1</v>
      </c>
      <c r="BF14" s="464">
        <v>396</v>
      </c>
      <c r="BG14" s="465">
        <v>50.5</v>
      </c>
      <c r="BH14" s="464">
        <v>388</v>
      </c>
      <c r="BI14" s="465">
        <v>49.5</v>
      </c>
      <c r="BJ14" s="464">
        <v>0</v>
      </c>
      <c r="BK14" s="465">
        <v>0</v>
      </c>
    </row>
    <row r="15" spans="1:63" ht="20.100000000000001" customHeight="1" x14ac:dyDescent="0.2">
      <c r="A15" s="461" t="s">
        <v>136</v>
      </c>
      <c r="B15" s="462" t="s">
        <v>416</v>
      </c>
      <c r="C15" s="462" t="s">
        <v>132</v>
      </c>
      <c r="D15" s="464">
        <v>942</v>
      </c>
      <c r="E15" s="465">
        <v>55.6</v>
      </c>
      <c r="F15" s="464">
        <v>752</v>
      </c>
      <c r="G15" s="465">
        <v>44.4</v>
      </c>
      <c r="H15" s="466">
        <v>1019</v>
      </c>
      <c r="I15" s="465">
        <v>56.9</v>
      </c>
      <c r="J15" s="464">
        <v>773</v>
      </c>
      <c r="K15" s="465">
        <v>43.1</v>
      </c>
      <c r="L15" s="466">
        <v>1175</v>
      </c>
      <c r="M15" s="465">
        <v>56.4</v>
      </c>
      <c r="N15" s="464">
        <v>910</v>
      </c>
      <c r="O15" s="465">
        <v>43.6</v>
      </c>
      <c r="P15" s="466">
        <v>1039</v>
      </c>
      <c r="Q15" s="465">
        <v>54.8</v>
      </c>
      <c r="R15" s="464">
        <v>856</v>
      </c>
      <c r="S15" s="465">
        <v>45.2</v>
      </c>
      <c r="T15" s="464">
        <v>0</v>
      </c>
      <c r="U15" s="465">
        <v>0</v>
      </c>
      <c r="V15" s="466">
        <v>1154</v>
      </c>
      <c r="W15" s="465">
        <v>51.5</v>
      </c>
      <c r="X15" s="466">
        <v>1088</v>
      </c>
      <c r="Y15" s="465">
        <v>48.5</v>
      </c>
      <c r="Z15" s="464">
        <v>0</v>
      </c>
      <c r="AA15" s="465">
        <v>0</v>
      </c>
      <c r="AB15" s="466">
        <v>1232</v>
      </c>
      <c r="AC15" s="465">
        <v>52.2</v>
      </c>
      <c r="AD15" s="466">
        <v>1127</v>
      </c>
      <c r="AE15" s="465">
        <v>47.8</v>
      </c>
      <c r="AF15" s="464">
        <v>1</v>
      </c>
      <c r="AG15" s="465">
        <v>0</v>
      </c>
      <c r="AH15" s="466">
        <v>1121</v>
      </c>
      <c r="AI15" s="465">
        <v>48.8</v>
      </c>
      <c r="AJ15" s="466">
        <v>1175</v>
      </c>
      <c r="AK15" s="465">
        <v>51.2</v>
      </c>
      <c r="AL15" s="464">
        <v>0</v>
      </c>
      <c r="AM15" s="465">
        <v>0</v>
      </c>
      <c r="AN15" s="466">
        <v>1045</v>
      </c>
      <c r="AO15" s="465">
        <v>48.1</v>
      </c>
      <c r="AP15" s="466">
        <v>1126</v>
      </c>
      <c r="AQ15" s="465">
        <v>51.8</v>
      </c>
      <c r="AR15" s="464">
        <v>1</v>
      </c>
      <c r="AS15" s="465">
        <v>0</v>
      </c>
      <c r="AT15" s="466">
        <v>1020</v>
      </c>
      <c r="AU15" s="465">
        <v>46.3</v>
      </c>
      <c r="AV15" s="466">
        <v>1181</v>
      </c>
      <c r="AW15" s="465">
        <v>53.7</v>
      </c>
      <c r="AX15" s="464">
        <v>0</v>
      </c>
      <c r="AY15" s="465">
        <v>0</v>
      </c>
      <c r="AZ15" s="466">
        <v>945</v>
      </c>
      <c r="BA15" s="465">
        <v>43</v>
      </c>
      <c r="BB15" s="466">
        <v>1253</v>
      </c>
      <c r="BC15" s="465">
        <v>57</v>
      </c>
      <c r="BD15" s="464">
        <v>0</v>
      </c>
      <c r="BE15" s="465">
        <v>0</v>
      </c>
      <c r="BF15" s="466">
        <v>751</v>
      </c>
      <c r="BG15" s="465">
        <v>43.7</v>
      </c>
      <c r="BH15" s="466">
        <v>969</v>
      </c>
      <c r="BI15" s="465">
        <v>56.3</v>
      </c>
      <c r="BJ15" s="464">
        <v>0</v>
      </c>
      <c r="BK15" s="465">
        <v>0</v>
      </c>
    </row>
    <row r="16" spans="1:63" ht="20.100000000000001" customHeight="1" x14ac:dyDescent="0.2">
      <c r="A16" s="461" t="s">
        <v>158</v>
      </c>
      <c r="B16" s="462" t="s">
        <v>417</v>
      </c>
      <c r="C16" s="462" t="s">
        <v>127</v>
      </c>
      <c r="D16" s="464">
        <v>83</v>
      </c>
      <c r="E16" s="465">
        <v>63.8</v>
      </c>
      <c r="F16" s="464">
        <v>47</v>
      </c>
      <c r="G16" s="465">
        <v>36.200000000000003</v>
      </c>
      <c r="H16" s="464">
        <v>157</v>
      </c>
      <c r="I16" s="465">
        <v>71.400000000000006</v>
      </c>
      <c r="J16" s="464">
        <v>63</v>
      </c>
      <c r="K16" s="465">
        <v>28.6</v>
      </c>
      <c r="L16" s="464">
        <v>183</v>
      </c>
      <c r="M16" s="465">
        <v>58.1</v>
      </c>
      <c r="N16" s="464">
        <v>132</v>
      </c>
      <c r="O16" s="465">
        <v>41.9</v>
      </c>
      <c r="P16" s="464">
        <v>968</v>
      </c>
      <c r="Q16" s="465">
        <v>54.8</v>
      </c>
      <c r="R16" s="464">
        <v>785</v>
      </c>
      <c r="S16" s="465">
        <v>44.5</v>
      </c>
      <c r="T16" s="464">
        <v>12</v>
      </c>
      <c r="U16" s="465">
        <v>0.7</v>
      </c>
      <c r="V16" s="466">
        <v>1093</v>
      </c>
      <c r="W16" s="465">
        <v>55.1</v>
      </c>
      <c r="X16" s="464">
        <v>864</v>
      </c>
      <c r="Y16" s="465">
        <v>43.5</v>
      </c>
      <c r="Z16" s="464">
        <v>28</v>
      </c>
      <c r="AA16" s="465">
        <v>1.4</v>
      </c>
      <c r="AB16" s="466">
        <v>1069</v>
      </c>
      <c r="AC16" s="465">
        <v>52.4</v>
      </c>
      <c r="AD16" s="464">
        <v>962</v>
      </c>
      <c r="AE16" s="465">
        <v>47.2</v>
      </c>
      <c r="AF16" s="464">
        <v>9</v>
      </c>
      <c r="AG16" s="465">
        <v>0.4</v>
      </c>
      <c r="AH16" s="464">
        <v>63</v>
      </c>
      <c r="AI16" s="465">
        <v>50</v>
      </c>
      <c r="AJ16" s="464">
        <v>63</v>
      </c>
      <c r="AK16" s="465">
        <v>50</v>
      </c>
      <c r="AL16" s="464">
        <v>0</v>
      </c>
      <c r="AM16" s="465">
        <v>0</v>
      </c>
      <c r="AN16" s="466">
        <v>1090</v>
      </c>
      <c r="AO16" s="465">
        <v>50.9</v>
      </c>
      <c r="AP16" s="466">
        <v>1049</v>
      </c>
      <c r="AQ16" s="465">
        <v>49</v>
      </c>
      <c r="AR16" s="464">
        <v>3</v>
      </c>
      <c r="AS16" s="465">
        <v>0.1</v>
      </c>
      <c r="AT16" s="466">
        <v>1029</v>
      </c>
      <c r="AU16" s="465">
        <v>49</v>
      </c>
      <c r="AV16" s="466">
        <v>1073</v>
      </c>
      <c r="AW16" s="465">
        <v>51</v>
      </c>
      <c r="AX16" s="464">
        <v>0</v>
      </c>
      <c r="AY16" s="465">
        <v>0</v>
      </c>
      <c r="AZ16" s="466">
        <v>1098</v>
      </c>
      <c r="BA16" s="465">
        <v>47.7</v>
      </c>
      <c r="BB16" s="466">
        <v>1201</v>
      </c>
      <c r="BC16" s="465">
        <v>52.2</v>
      </c>
      <c r="BD16" s="464">
        <v>1</v>
      </c>
      <c r="BE16" s="465">
        <v>0</v>
      </c>
      <c r="BF16" s="466">
        <v>628</v>
      </c>
      <c r="BG16" s="465">
        <v>41.9</v>
      </c>
      <c r="BH16" s="466">
        <v>740</v>
      </c>
      <c r="BI16" s="465">
        <v>49.3</v>
      </c>
      <c r="BJ16" s="464">
        <v>132</v>
      </c>
      <c r="BK16" s="465">
        <v>8.8000000000000007</v>
      </c>
    </row>
    <row r="17" spans="1:63" ht="20.100000000000001" customHeight="1" x14ac:dyDescent="0.2">
      <c r="A17" s="461" t="s">
        <v>162</v>
      </c>
      <c r="B17" s="462" t="s">
        <v>418</v>
      </c>
      <c r="C17" s="462" t="s">
        <v>127</v>
      </c>
      <c r="D17" s="464">
        <v>76</v>
      </c>
      <c r="E17" s="465">
        <v>46.3</v>
      </c>
      <c r="F17" s="464">
        <v>88</v>
      </c>
      <c r="G17" s="465">
        <v>53.7</v>
      </c>
      <c r="H17" s="464">
        <v>82</v>
      </c>
      <c r="I17" s="465">
        <v>51.9</v>
      </c>
      <c r="J17" s="464">
        <v>76</v>
      </c>
      <c r="K17" s="465">
        <v>48.1</v>
      </c>
      <c r="L17" s="464">
        <v>74</v>
      </c>
      <c r="M17" s="465">
        <v>44</v>
      </c>
      <c r="N17" s="464">
        <v>94</v>
      </c>
      <c r="O17" s="465">
        <v>56</v>
      </c>
      <c r="P17" s="464">
        <v>71</v>
      </c>
      <c r="Q17" s="465">
        <v>41.8</v>
      </c>
      <c r="R17" s="464">
        <v>96</v>
      </c>
      <c r="S17" s="465">
        <v>56.5</v>
      </c>
      <c r="T17" s="464">
        <v>3</v>
      </c>
      <c r="U17" s="465">
        <v>1.8</v>
      </c>
      <c r="V17" s="464">
        <v>80</v>
      </c>
      <c r="W17" s="465">
        <v>47.6</v>
      </c>
      <c r="X17" s="464">
        <v>85</v>
      </c>
      <c r="Y17" s="465">
        <v>50.6</v>
      </c>
      <c r="Z17" s="464">
        <v>3</v>
      </c>
      <c r="AA17" s="465">
        <v>1.8</v>
      </c>
      <c r="AB17" s="464">
        <v>83</v>
      </c>
      <c r="AC17" s="465">
        <v>48</v>
      </c>
      <c r="AD17" s="464">
        <v>90</v>
      </c>
      <c r="AE17" s="465">
        <v>52</v>
      </c>
      <c r="AF17" s="464">
        <v>0</v>
      </c>
      <c r="AG17" s="465">
        <v>0</v>
      </c>
      <c r="AH17" s="464">
        <v>80</v>
      </c>
      <c r="AI17" s="465">
        <v>45.7</v>
      </c>
      <c r="AJ17" s="464">
        <v>95</v>
      </c>
      <c r="AK17" s="465">
        <v>54.3</v>
      </c>
      <c r="AL17" s="464">
        <v>0</v>
      </c>
      <c r="AM17" s="465">
        <v>0</v>
      </c>
      <c r="AN17" s="464">
        <v>74</v>
      </c>
      <c r="AO17" s="465">
        <v>43.5</v>
      </c>
      <c r="AP17" s="464">
        <v>96</v>
      </c>
      <c r="AQ17" s="465">
        <v>56.5</v>
      </c>
      <c r="AR17" s="464">
        <v>0</v>
      </c>
      <c r="AS17" s="465">
        <v>0</v>
      </c>
      <c r="AT17" s="464">
        <v>77</v>
      </c>
      <c r="AU17" s="465">
        <v>43.3</v>
      </c>
      <c r="AV17" s="464">
        <v>101</v>
      </c>
      <c r="AW17" s="465">
        <v>56.7</v>
      </c>
      <c r="AX17" s="464">
        <v>0</v>
      </c>
      <c r="AY17" s="465">
        <v>0</v>
      </c>
      <c r="AZ17" s="464">
        <v>81</v>
      </c>
      <c r="BA17" s="465">
        <v>44</v>
      </c>
      <c r="BB17" s="464">
        <v>103</v>
      </c>
      <c r="BC17" s="465">
        <v>56</v>
      </c>
      <c r="BD17" s="464">
        <v>0</v>
      </c>
      <c r="BE17" s="465">
        <v>0</v>
      </c>
      <c r="BF17" s="464">
        <v>84</v>
      </c>
      <c r="BG17" s="465">
        <v>45.9</v>
      </c>
      <c r="BH17" s="464">
        <v>99</v>
      </c>
      <c r="BI17" s="465">
        <v>54.1</v>
      </c>
      <c r="BJ17" s="464">
        <v>0</v>
      </c>
      <c r="BK17" s="465">
        <v>0</v>
      </c>
    </row>
    <row r="18" spans="1:63" ht="20.100000000000001" customHeight="1" x14ac:dyDescent="0.2">
      <c r="A18" s="461" t="s">
        <v>166</v>
      </c>
      <c r="B18" s="462" t="s">
        <v>419</v>
      </c>
      <c r="C18" s="462" t="s">
        <v>132</v>
      </c>
      <c r="D18" s="464">
        <v>73</v>
      </c>
      <c r="E18" s="465">
        <v>56.2</v>
      </c>
      <c r="F18" s="464">
        <v>57</v>
      </c>
      <c r="G18" s="465">
        <v>43.8</v>
      </c>
      <c r="H18" s="464">
        <v>71</v>
      </c>
      <c r="I18" s="465">
        <v>42.5</v>
      </c>
      <c r="J18" s="464">
        <v>96</v>
      </c>
      <c r="K18" s="465">
        <v>57.5</v>
      </c>
      <c r="L18" s="464">
        <v>85</v>
      </c>
      <c r="M18" s="465">
        <v>40.299999999999997</v>
      </c>
      <c r="N18" s="464">
        <v>126</v>
      </c>
      <c r="O18" s="465">
        <v>59.7</v>
      </c>
      <c r="P18" s="464">
        <v>109</v>
      </c>
      <c r="Q18" s="465">
        <v>45</v>
      </c>
      <c r="R18" s="464">
        <v>133</v>
      </c>
      <c r="S18" s="465">
        <v>55</v>
      </c>
      <c r="T18" s="464">
        <v>0</v>
      </c>
      <c r="U18" s="465">
        <v>0</v>
      </c>
      <c r="V18" s="464">
        <v>56</v>
      </c>
      <c r="W18" s="465">
        <v>42.7</v>
      </c>
      <c r="X18" s="464">
        <v>75</v>
      </c>
      <c r="Y18" s="465">
        <v>57.3</v>
      </c>
      <c r="Z18" s="464">
        <v>0</v>
      </c>
      <c r="AA18" s="465">
        <v>0</v>
      </c>
      <c r="AB18" s="464">
        <v>46</v>
      </c>
      <c r="AC18" s="465">
        <v>41.1</v>
      </c>
      <c r="AD18" s="464">
        <v>66</v>
      </c>
      <c r="AE18" s="465">
        <v>58.9</v>
      </c>
      <c r="AF18" s="464">
        <v>0</v>
      </c>
      <c r="AG18" s="465">
        <v>0</v>
      </c>
      <c r="AH18" s="464">
        <v>82</v>
      </c>
      <c r="AI18" s="465">
        <v>30.8</v>
      </c>
      <c r="AJ18" s="464">
        <v>184</v>
      </c>
      <c r="AK18" s="465">
        <v>69.2</v>
      </c>
      <c r="AL18" s="464">
        <v>0</v>
      </c>
      <c r="AM18" s="465">
        <v>0</v>
      </c>
      <c r="AN18" s="464">
        <v>112</v>
      </c>
      <c r="AO18" s="465">
        <v>43.1</v>
      </c>
      <c r="AP18" s="464">
        <v>148</v>
      </c>
      <c r="AQ18" s="465">
        <v>56.9</v>
      </c>
      <c r="AR18" s="464">
        <v>0</v>
      </c>
      <c r="AS18" s="465">
        <v>0</v>
      </c>
      <c r="AT18" s="464">
        <v>132</v>
      </c>
      <c r="AU18" s="465">
        <v>39.6</v>
      </c>
      <c r="AV18" s="464">
        <v>201</v>
      </c>
      <c r="AW18" s="465">
        <v>60.4</v>
      </c>
      <c r="AX18" s="464">
        <v>0</v>
      </c>
      <c r="AY18" s="465">
        <v>0</v>
      </c>
      <c r="AZ18" s="464">
        <v>179</v>
      </c>
      <c r="BA18" s="465">
        <v>41.5</v>
      </c>
      <c r="BB18" s="464">
        <v>252</v>
      </c>
      <c r="BC18" s="465">
        <v>58.5</v>
      </c>
      <c r="BD18" s="464">
        <v>0</v>
      </c>
      <c r="BE18" s="465">
        <v>0</v>
      </c>
      <c r="BF18" s="464">
        <v>117</v>
      </c>
      <c r="BG18" s="465">
        <v>41.1</v>
      </c>
      <c r="BH18" s="464">
        <v>168</v>
      </c>
      <c r="BI18" s="465">
        <v>58.9</v>
      </c>
      <c r="BJ18" s="464">
        <v>0</v>
      </c>
      <c r="BK18" s="465">
        <v>0</v>
      </c>
    </row>
    <row r="19" spans="1:63" ht="20.100000000000001" customHeight="1" x14ac:dyDescent="0.2">
      <c r="A19" s="461" t="s">
        <v>171</v>
      </c>
      <c r="B19" s="462" t="s">
        <v>420</v>
      </c>
      <c r="C19" s="462" t="s">
        <v>127</v>
      </c>
      <c r="D19" s="464">
        <v>647</v>
      </c>
      <c r="E19" s="465">
        <v>50.3</v>
      </c>
      <c r="F19" s="464">
        <v>639</v>
      </c>
      <c r="G19" s="465">
        <v>49.7</v>
      </c>
      <c r="H19" s="464">
        <v>676</v>
      </c>
      <c r="I19" s="465">
        <v>49.6</v>
      </c>
      <c r="J19" s="464">
        <v>686</v>
      </c>
      <c r="K19" s="465">
        <v>50.4</v>
      </c>
      <c r="L19" s="464">
        <v>547</v>
      </c>
      <c r="M19" s="465">
        <v>48.7</v>
      </c>
      <c r="N19" s="464">
        <v>577</v>
      </c>
      <c r="O19" s="465">
        <v>51.3</v>
      </c>
      <c r="P19" s="464">
        <v>600</v>
      </c>
      <c r="Q19" s="465">
        <v>51.3</v>
      </c>
      <c r="R19" s="464">
        <v>553</v>
      </c>
      <c r="S19" s="465">
        <v>47.3</v>
      </c>
      <c r="T19" s="464">
        <v>17</v>
      </c>
      <c r="U19" s="465">
        <v>1.5</v>
      </c>
      <c r="V19" s="464">
        <v>559</v>
      </c>
      <c r="W19" s="465">
        <v>46.4</v>
      </c>
      <c r="X19" s="464">
        <v>632</v>
      </c>
      <c r="Y19" s="465">
        <v>52.4</v>
      </c>
      <c r="Z19" s="464">
        <v>15</v>
      </c>
      <c r="AA19" s="465">
        <v>1.2</v>
      </c>
      <c r="AB19" s="464">
        <v>629</v>
      </c>
      <c r="AC19" s="465">
        <v>50.2</v>
      </c>
      <c r="AD19" s="464">
        <v>624</v>
      </c>
      <c r="AE19" s="465">
        <v>49.8</v>
      </c>
      <c r="AF19" s="464">
        <v>0</v>
      </c>
      <c r="AG19" s="465">
        <v>0</v>
      </c>
      <c r="AH19" s="464">
        <v>633</v>
      </c>
      <c r="AI19" s="465">
        <v>47.7</v>
      </c>
      <c r="AJ19" s="464">
        <v>688</v>
      </c>
      <c r="AK19" s="465">
        <v>51.9</v>
      </c>
      <c r="AL19" s="464">
        <v>5</v>
      </c>
      <c r="AM19" s="465">
        <v>0.4</v>
      </c>
      <c r="AN19" s="464">
        <v>607</v>
      </c>
      <c r="AO19" s="465">
        <v>46.9</v>
      </c>
      <c r="AP19" s="464">
        <v>684</v>
      </c>
      <c r="AQ19" s="465">
        <v>52.8</v>
      </c>
      <c r="AR19" s="464">
        <v>4</v>
      </c>
      <c r="AS19" s="465">
        <v>0.3</v>
      </c>
      <c r="AT19" s="464">
        <v>550</v>
      </c>
      <c r="AU19" s="465">
        <v>44.7</v>
      </c>
      <c r="AV19" s="464">
        <v>680</v>
      </c>
      <c r="AW19" s="465">
        <v>55.2</v>
      </c>
      <c r="AX19" s="464">
        <v>1</v>
      </c>
      <c r="AY19" s="465">
        <v>0.1</v>
      </c>
      <c r="AZ19" s="464">
        <v>558</v>
      </c>
      <c r="BA19" s="465">
        <v>44.7</v>
      </c>
      <c r="BB19" s="464">
        <v>689</v>
      </c>
      <c r="BC19" s="465">
        <v>55.2</v>
      </c>
      <c r="BD19" s="464">
        <v>2</v>
      </c>
      <c r="BE19" s="465">
        <v>0.2</v>
      </c>
      <c r="BF19" s="464">
        <v>635</v>
      </c>
      <c r="BG19" s="465">
        <v>45.4</v>
      </c>
      <c r="BH19" s="464">
        <v>764</v>
      </c>
      <c r="BI19" s="465">
        <v>54.6</v>
      </c>
      <c r="BJ19" s="464">
        <v>1</v>
      </c>
      <c r="BK19" s="465">
        <v>0.1</v>
      </c>
    </row>
    <row r="20" spans="1:63" ht="20.100000000000001" customHeight="1" x14ac:dyDescent="0.2">
      <c r="A20" s="461" t="s">
        <v>171</v>
      </c>
      <c r="B20" s="462" t="s">
        <v>421</v>
      </c>
      <c r="C20" s="462" t="s">
        <v>132</v>
      </c>
      <c r="D20" s="466">
        <v>1260</v>
      </c>
      <c r="E20" s="465">
        <v>53.1</v>
      </c>
      <c r="F20" s="466">
        <v>1112</v>
      </c>
      <c r="G20" s="465">
        <v>46.9</v>
      </c>
      <c r="H20" s="466">
        <v>1355</v>
      </c>
      <c r="I20" s="465">
        <v>60.5</v>
      </c>
      <c r="J20" s="464">
        <v>883</v>
      </c>
      <c r="K20" s="465">
        <v>39.5</v>
      </c>
      <c r="L20" s="466">
        <v>1390</v>
      </c>
      <c r="M20" s="465">
        <v>52.5</v>
      </c>
      <c r="N20" s="466">
        <v>1256</v>
      </c>
      <c r="O20" s="465">
        <v>47.5</v>
      </c>
      <c r="P20" s="466">
        <v>1284</v>
      </c>
      <c r="Q20" s="465">
        <v>50.9</v>
      </c>
      <c r="R20" s="466">
        <v>1238</v>
      </c>
      <c r="S20" s="465">
        <v>49.1</v>
      </c>
      <c r="T20" s="464">
        <v>0</v>
      </c>
      <c r="U20" s="465">
        <v>0</v>
      </c>
      <c r="V20" s="466">
        <v>1541</v>
      </c>
      <c r="W20" s="465">
        <v>49</v>
      </c>
      <c r="X20" s="466">
        <v>1601</v>
      </c>
      <c r="Y20" s="465">
        <v>51</v>
      </c>
      <c r="Z20" s="464">
        <v>0</v>
      </c>
      <c r="AA20" s="465">
        <v>0</v>
      </c>
      <c r="AB20" s="466">
        <v>1370</v>
      </c>
      <c r="AC20" s="465">
        <v>48</v>
      </c>
      <c r="AD20" s="466">
        <v>1483</v>
      </c>
      <c r="AE20" s="465">
        <v>51.9</v>
      </c>
      <c r="AF20" s="464">
        <v>2</v>
      </c>
      <c r="AG20" s="465">
        <v>0.1</v>
      </c>
      <c r="AH20" s="466">
        <v>1270</v>
      </c>
      <c r="AI20" s="465">
        <v>46.2</v>
      </c>
      <c r="AJ20" s="466">
        <v>1479</v>
      </c>
      <c r="AK20" s="465">
        <v>53.8</v>
      </c>
      <c r="AL20" s="464">
        <v>0</v>
      </c>
      <c r="AM20" s="465">
        <v>0</v>
      </c>
      <c r="AN20" s="466">
        <v>1110</v>
      </c>
      <c r="AO20" s="465">
        <v>44.4</v>
      </c>
      <c r="AP20" s="466">
        <v>1388</v>
      </c>
      <c r="AQ20" s="465">
        <v>55.5</v>
      </c>
      <c r="AR20" s="464">
        <v>1</v>
      </c>
      <c r="AS20" s="465">
        <v>0</v>
      </c>
      <c r="AT20" s="466">
        <v>908</v>
      </c>
      <c r="AU20" s="465">
        <v>44</v>
      </c>
      <c r="AV20" s="466">
        <v>1155</v>
      </c>
      <c r="AW20" s="465">
        <v>55.9</v>
      </c>
      <c r="AX20" s="464">
        <v>2</v>
      </c>
      <c r="AY20" s="465">
        <v>0.1</v>
      </c>
      <c r="AZ20" s="466">
        <v>866</v>
      </c>
      <c r="BA20" s="465">
        <v>41.6</v>
      </c>
      <c r="BB20" s="466">
        <v>1217</v>
      </c>
      <c r="BC20" s="465">
        <v>58.4</v>
      </c>
      <c r="BD20" s="464">
        <v>0</v>
      </c>
      <c r="BE20" s="465">
        <v>0</v>
      </c>
      <c r="BF20" s="466">
        <v>895</v>
      </c>
      <c r="BG20" s="465">
        <v>41.5</v>
      </c>
      <c r="BH20" s="466">
        <v>1260</v>
      </c>
      <c r="BI20" s="465">
        <v>58.4</v>
      </c>
      <c r="BJ20" s="464">
        <v>1</v>
      </c>
      <c r="BK20" s="465">
        <v>0</v>
      </c>
    </row>
    <row r="21" spans="1:63" ht="20.100000000000001" customHeight="1" x14ac:dyDescent="0.2">
      <c r="A21" s="461" t="s">
        <v>171</v>
      </c>
      <c r="B21" s="462" t="s">
        <v>486</v>
      </c>
      <c r="C21" s="462" t="s">
        <v>132</v>
      </c>
      <c r="D21" s="466">
        <v>1199</v>
      </c>
      <c r="E21" s="465">
        <v>50.8</v>
      </c>
      <c r="F21" s="466">
        <v>1160</v>
      </c>
      <c r="G21" s="465">
        <v>49.2</v>
      </c>
      <c r="H21" s="466">
        <v>1119</v>
      </c>
      <c r="I21" s="465">
        <v>52.1</v>
      </c>
      <c r="J21" s="466">
        <v>1029</v>
      </c>
      <c r="K21" s="465">
        <v>47.9</v>
      </c>
      <c r="L21" s="464">
        <v>492</v>
      </c>
      <c r="M21" s="465">
        <v>57.2</v>
      </c>
      <c r="N21" s="464">
        <v>368</v>
      </c>
      <c r="O21" s="465">
        <v>42.8</v>
      </c>
      <c r="P21" s="466">
        <v>1192</v>
      </c>
      <c r="Q21" s="465">
        <v>51.1</v>
      </c>
      <c r="R21" s="466">
        <v>1097</v>
      </c>
      <c r="S21" s="465">
        <v>47</v>
      </c>
      <c r="T21" s="464">
        <v>44</v>
      </c>
      <c r="U21" s="465">
        <v>1.9</v>
      </c>
      <c r="V21" s="464">
        <v>483</v>
      </c>
      <c r="W21" s="465">
        <v>55.3</v>
      </c>
      <c r="X21" s="464">
        <v>390</v>
      </c>
      <c r="Y21" s="465">
        <v>44.7</v>
      </c>
      <c r="Z21" s="464">
        <v>0</v>
      </c>
      <c r="AA21" s="465">
        <v>0</v>
      </c>
      <c r="AB21" s="466">
        <v>1410</v>
      </c>
      <c r="AC21" s="465">
        <v>50.3</v>
      </c>
      <c r="AD21" s="466">
        <v>1391</v>
      </c>
      <c r="AE21" s="465">
        <v>49.6</v>
      </c>
      <c r="AF21" s="464">
        <v>3</v>
      </c>
      <c r="AG21" s="465">
        <v>0.1</v>
      </c>
      <c r="AH21" s="466">
        <v>1401</v>
      </c>
      <c r="AI21" s="465">
        <v>49.2</v>
      </c>
      <c r="AJ21" s="466">
        <v>1444</v>
      </c>
      <c r="AK21" s="465">
        <v>50.8</v>
      </c>
      <c r="AL21" s="464">
        <v>0</v>
      </c>
      <c r="AM21" s="465">
        <v>0</v>
      </c>
      <c r="AN21" s="466">
        <v>1393</v>
      </c>
      <c r="AO21" s="465">
        <v>46.8</v>
      </c>
      <c r="AP21" s="466">
        <v>1584</v>
      </c>
      <c r="AQ21" s="465">
        <v>53.2</v>
      </c>
      <c r="AR21" s="464">
        <v>0</v>
      </c>
      <c r="AS21" s="465">
        <v>0</v>
      </c>
      <c r="AT21" s="466">
        <v>1476</v>
      </c>
      <c r="AU21" s="465">
        <v>47.3</v>
      </c>
      <c r="AV21" s="466">
        <v>1643</v>
      </c>
      <c r="AW21" s="465">
        <v>52.7</v>
      </c>
      <c r="AX21" s="464">
        <v>0</v>
      </c>
      <c r="AY21" s="465">
        <v>0</v>
      </c>
      <c r="AZ21" s="466">
        <v>1445</v>
      </c>
      <c r="BA21" s="465">
        <v>42.4</v>
      </c>
      <c r="BB21" s="466">
        <v>1967</v>
      </c>
      <c r="BC21" s="465">
        <v>57.6</v>
      </c>
      <c r="BD21" s="464">
        <v>0</v>
      </c>
      <c r="BE21" s="465">
        <v>0</v>
      </c>
      <c r="BF21" s="466">
        <v>1541</v>
      </c>
      <c r="BG21" s="465">
        <v>43.7</v>
      </c>
      <c r="BH21" s="466">
        <v>1981</v>
      </c>
      <c r="BI21" s="465">
        <v>56.2</v>
      </c>
      <c r="BJ21" s="464">
        <v>2</v>
      </c>
      <c r="BK21" s="465">
        <v>0.1</v>
      </c>
    </row>
    <row r="22" spans="1:63" ht="20.100000000000001" customHeight="1" x14ac:dyDescent="0.2">
      <c r="A22" s="461" t="s">
        <v>177</v>
      </c>
      <c r="B22" s="462" t="s">
        <v>423</v>
      </c>
      <c r="C22" s="462" t="s">
        <v>127</v>
      </c>
      <c r="D22" s="464">
        <v>111</v>
      </c>
      <c r="E22" s="465">
        <v>57.8</v>
      </c>
      <c r="F22" s="464">
        <v>81</v>
      </c>
      <c r="G22" s="465">
        <v>42.2</v>
      </c>
      <c r="H22" s="464">
        <v>122</v>
      </c>
      <c r="I22" s="465">
        <v>59.5</v>
      </c>
      <c r="J22" s="464">
        <v>83</v>
      </c>
      <c r="K22" s="465">
        <v>40.5</v>
      </c>
      <c r="L22" s="464">
        <v>110</v>
      </c>
      <c r="M22" s="465">
        <v>50</v>
      </c>
      <c r="N22" s="464">
        <v>110</v>
      </c>
      <c r="O22" s="465">
        <v>50</v>
      </c>
      <c r="P22" s="464">
        <v>110</v>
      </c>
      <c r="Q22" s="465">
        <v>48.9</v>
      </c>
      <c r="R22" s="464">
        <v>115</v>
      </c>
      <c r="S22" s="465">
        <v>51.1</v>
      </c>
      <c r="T22" s="464">
        <v>0</v>
      </c>
      <c r="U22" s="465">
        <v>0</v>
      </c>
      <c r="V22" s="464">
        <v>113</v>
      </c>
      <c r="W22" s="465">
        <v>47.9</v>
      </c>
      <c r="X22" s="464">
        <v>123</v>
      </c>
      <c r="Y22" s="465">
        <v>52.1</v>
      </c>
      <c r="Z22" s="464">
        <v>0</v>
      </c>
      <c r="AA22" s="465">
        <v>0</v>
      </c>
      <c r="AB22" s="464">
        <v>133</v>
      </c>
      <c r="AC22" s="465">
        <v>55.4</v>
      </c>
      <c r="AD22" s="464">
        <v>107</v>
      </c>
      <c r="AE22" s="465">
        <v>44.6</v>
      </c>
      <c r="AF22" s="464">
        <v>0</v>
      </c>
      <c r="AG22" s="465">
        <v>0</v>
      </c>
      <c r="AH22" s="464">
        <v>109</v>
      </c>
      <c r="AI22" s="465">
        <v>49.3</v>
      </c>
      <c r="AJ22" s="464">
        <v>111</v>
      </c>
      <c r="AK22" s="465">
        <v>50.2</v>
      </c>
      <c r="AL22" s="464">
        <v>1</v>
      </c>
      <c r="AM22" s="465">
        <v>0.5</v>
      </c>
      <c r="AN22" s="464">
        <v>90</v>
      </c>
      <c r="AO22" s="465">
        <v>44.6</v>
      </c>
      <c r="AP22" s="464">
        <v>112</v>
      </c>
      <c r="AQ22" s="465">
        <v>55.4</v>
      </c>
      <c r="AR22" s="464">
        <v>0</v>
      </c>
      <c r="AS22" s="465">
        <v>0</v>
      </c>
      <c r="AT22" s="464">
        <v>97</v>
      </c>
      <c r="AU22" s="465">
        <v>46.9</v>
      </c>
      <c r="AV22" s="464">
        <v>110</v>
      </c>
      <c r="AW22" s="465">
        <v>53.1</v>
      </c>
      <c r="AX22" s="464">
        <v>0</v>
      </c>
      <c r="AY22" s="465">
        <v>0</v>
      </c>
      <c r="AZ22" s="464">
        <v>106</v>
      </c>
      <c r="BA22" s="465">
        <v>50.5</v>
      </c>
      <c r="BB22" s="464">
        <v>104</v>
      </c>
      <c r="BC22" s="465">
        <v>49.5</v>
      </c>
      <c r="BD22" s="464">
        <v>0</v>
      </c>
      <c r="BE22" s="465">
        <v>0</v>
      </c>
      <c r="BF22" s="464">
        <v>91</v>
      </c>
      <c r="BG22" s="465">
        <v>44.6</v>
      </c>
      <c r="BH22" s="464">
        <v>113</v>
      </c>
      <c r="BI22" s="465">
        <v>55.4</v>
      </c>
      <c r="BJ22" s="464">
        <v>0</v>
      </c>
      <c r="BK22" s="465">
        <v>0</v>
      </c>
    </row>
    <row r="23" spans="1:63" ht="20.100000000000001" customHeight="1" x14ac:dyDescent="0.2">
      <c r="A23" s="461" t="s">
        <v>181</v>
      </c>
      <c r="B23" s="462" t="s">
        <v>424</v>
      </c>
      <c r="C23" s="462" t="s">
        <v>127</v>
      </c>
      <c r="D23" s="464">
        <v>275</v>
      </c>
      <c r="E23" s="465">
        <v>48.9</v>
      </c>
      <c r="F23" s="464">
        <v>287</v>
      </c>
      <c r="G23" s="465">
        <v>51.1</v>
      </c>
      <c r="H23" s="464">
        <v>285</v>
      </c>
      <c r="I23" s="465">
        <v>49</v>
      </c>
      <c r="J23" s="464">
        <v>297</v>
      </c>
      <c r="K23" s="465">
        <v>51</v>
      </c>
      <c r="L23" s="464">
        <v>267</v>
      </c>
      <c r="M23" s="465">
        <v>48.7</v>
      </c>
      <c r="N23" s="464">
        <v>281</v>
      </c>
      <c r="O23" s="465">
        <v>51.3</v>
      </c>
      <c r="P23" s="464">
        <v>278</v>
      </c>
      <c r="Q23" s="465">
        <v>50.8</v>
      </c>
      <c r="R23" s="464">
        <v>261</v>
      </c>
      <c r="S23" s="465">
        <v>47.7</v>
      </c>
      <c r="T23" s="464">
        <v>8</v>
      </c>
      <c r="U23" s="465">
        <v>1.5</v>
      </c>
      <c r="V23" s="464">
        <v>268</v>
      </c>
      <c r="W23" s="465">
        <v>46.4</v>
      </c>
      <c r="X23" s="464">
        <v>301</v>
      </c>
      <c r="Y23" s="465">
        <v>52.2</v>
      </c>
      <c r="Z23" s="464">
        <v>8</v>
      </c>
      <c r="AA23" s="465">
        <v>1.4</v>
      </c>
      <c r="AB23" s="464">
        <v>258</v>
      </c>
      <c r="AC23" s="465">
        <v>45.4</v>
      </c>
      <c r="AD23" s="464">
        <v>310</v>
      </c>
      <c r="AE23" s="465">
        <v>54.6</v>
      </c>
      <c r="AF23" s="464">
        <v>0</v>
      </c>
      <c r="AG23" s="465">
        <v>0</v>
      </c>
      <c r="AH23" s="464">
        <v>234</v>
      </c>
      <c r="AI23" s="465">
        <v>46.5</v>
      </c>
      <c r="AJ23" s="464">
        <v>267</v>
      </c>
      <c r="AK23" s="465">
        <v>53.1</v>
      </c>
      <c r="AL23" s="464">
        <v>2</v>
      </c>
      <c r="AM23" s="465">
        <v>0.4</v>
      </c>
      <c r="AN23" s="464">
        <v>244</v>
      </c>
      <c r="AO23" s="465">
        <v>49.7</v>
      </c>
      <c r="AP23" s="464">
        <v>247</v>
      </c>
      <c r="AQ23" s="465">
        <v>50.3</v>
      </c>
      <c r="AR23" s="464">
        <v>0</v>
      </c>
      <c r="AS23" s="465">
        <v>0</v>
      </c>
      <c r="AT23" s="464">
        <v>221</v>
      </c>
      <c r="AU23" s="465">
        <v>45</v>
      </c>
      <c r="AV23" s="464">
        <v>270</v>
      </c>
      <c r="AW23" s="465">
        <v>55</v>
      </c>
      <c r="AX23" s="464">
        <v>0</v>
      </c>
      <c r="AY23" s="465">
        <v>0</v>
      </c>
      <c r="AZ23" s="464">
        <v>225</v>
      </c>
      <c r="BA23" s="465">
        <v>44</v>
      </c>
      <c r="BB23" s="464">
        <v>286</v>
      </c>
      <c r="BC23" s="465">
        <v>56</v>
      </c>
      <c r="BD23" s="464">
        <v>0</v>
      </c>
      <c r="BE23" s="465">
        <v>0</v>
      </c>
      <c r="BF23" s="464">
        <v>213</v>
      </c>
      <c r="BG23" s="465">
        <v>42.6</v>
      </c>
      <c r="BH23" s="464">
        <v>287</v>
      </c>
      <c r="BI23" s="465">
        <v>57.4</v>
      </c>
      <c r="BJ23" s="464">
        <v>0</v>
      </c>
      <c r="BK23" s="465">
        <v>0</v>
      </c>
    </row>
    <row r="24" spans="1:63" ht="20.100000000000001" customHeight="1" x14ac:dyDescent="0.2">
      <c r="A24" s="461" t="s">
        <v>181</v>
      </c>
      <c r="B24" s="462" t="s">
        <v>425</v>
      </c>
      <c r="C24" s="462" t="s">
        <v>127</v>
      </c>
      <c r="D24" s="464">
        <v>128</v>
      </c>
      <c r="E24" s="465">
        <v>49</v>
      </c>
      <c r="F24" s="464">
        <v>133</v>
      </c>
      <c r="G24" s="465">
        <v>51</v>
      </c>
      <c r="H24" s="464">
        <v>109</v>
      </c>
      <c r="I24" s="465">
        <v>54.8</v>
      </c>
      <c r="J24" s="464">
        <v>90</v>
      </c>
      <c r="K24" s="465">
        <v>45.2</v>
      </c>
      <c r="L24" s="464">
        <v>75</v>
      </c>
      <c r="M24" s="465">
        <v>52.1</v>
      </c>
      <c r="N24" s="464">
        <v>69</v>
      </c>
      <c r="O24" s="465">
        <v>47.9</v>
      </c>
      <c r="P24" s="464">
        <v>213</v>
      </c>
      <c r="Q24" s="465">
        <v>50.1</v>
      </c>
      <c r="R24" s="464">
        <v>209</v>
      </c>
      <c r="S24" s="465">
        <v>49.2</v>
      </c>
      <c r="T24" s="464">
        <v>3</v>
      </c>
      <c r="U24" s="465">
        <v>0.7</v>
      </c>
      <c r="V24" s="464">
        <v>94</v>
      </c>
      <c r="W24" s="465">
        <v>44.8</v>
      </c>
      <c r="X24" s="464">
        <v>116</v>
      </c>
      <c r="Y24" s="465">
        <v>55.2</v>
      </c>
      <c r="Z24" s="464">
        <v>0</v>
      </c>
      <c r="AA24" s="465">
        <v>0</v>
      </c>
      <c r="AB24" s="464">
        <v>110</v>
      </c>
      <c r="AC24" s="465">
        <v>54.2</v>
      </c>
      <c r="AD24" s="464">
        <v>93</v>
      </c>
      <c r="AE24" s="465">
        <v>45.8</v>
      </c>
      <c r="AF24" s="464">
        <v>0</v>
      </c>
      <c r="AG24" s="465">
        <v>0</v>
      </c>
      <c r="AH24" s="464">
        <v>103</v>
      </c>
      <c r="AI24" s="465">
        <v>47</v>
      </c>
      <c r="AJ24" s="464">
        <v>116</v>
      </c>
      <c r="AK24" s="465">
        <v>53</v>
      </c>
      <c r="AL24" s="464">
        <v>0</v>
      </c>
      <c r="AM24" s="465">
        <v>0</v>
      </c>
      <c r="AN24" s="464">
        <v>89</v>
      </c>
      <c r="AO24" s="465">
        <v>45.9</v>
      </c>
      <c r="AP24" s="464">
        <v>105</v>
      </c>
      <c r="AQ24" s="465">
        <v>54.1</v>
      </c>
      <c r="AR24" s="464">
        <v>0</v>
      </c>
      <c r="AS24" s="465">
        <v>0</v>
      </c>
      <c r="AT24" s="464">
        <v>114</v>
      </c>
      <c r="AU24" s="465">
        <v>51.6</v>
      </c>
      <c r="AV24" s="464">
        <v>107</v>
      </c>
      <c r="AW24" s="465">
        <v>48.4</v>
      </c>
      <c r="AX24" s="464">
        <v>0</v>
      </c>
      <c r="AY24" s="465">
        <v>0</v>
      </c>
      <c r="AZ24" s="464">
        <v>83</v>
      </c>
      <c r="BA24" s="465">
        <v>40.700000000000003</v>
      </c>
      <c r="BB24" s="464">
        <v>121</v>
      </c>
      <c r="BC24" s="465">
        <v>59.3</v>
      </c>
      <c r="BD24" s="464">
        <v>0</v>
      </c>
      <c r="BE24" s="465">
        <v>0</v>
      </c>
      <c r="BF24" s="464">
        <v>98</v>
      </c>
      <c r="BG24" s="465">
        <v>43</v>
      </c>
      <c r="BH24" s="464">
        <v>130</v>
      </c>
      <c r="BI24" s="465">
        <v>57</v>
      </c>
      <c r="BJ24" s="464">
        <v>0</v>
      </c>
      <c r="BK24" s="465">
        <v>0</v>
      </c>
    </row>
    <row r="25" spans="1:63" ht="20.100000000000001" customHeight="1" x14ac:dyDescent="0.2">
      <c r="A25" s="461" t="s">
        <v>181</v>
      </c>
      <c r="B25" s="462" t="s">
        <v>426</v>
      </c>
      <c r="C25" s="462" t="s">
        <v>132</v>
      </c>
      <c r="D25" s="464">
        <v>964</v>
      </c>
      <c r="E25" s="465">
        <v>55.7</v>
      </c>
      <c r="F25" s="464">
        <v>767</v>
      </c>
      <c r="G25" s="465">
        <v>44.3</v>
      </c>
      <c r="H25" s="466">
        <v>1120</v>
      </c>
      <c r="I25" s="465">
        <v>56.5</v>
      </c>
      <c r="J25" s="464">
        <v>861</v>
      </c>
      <c r="K25" s="465">
        <v>43.5</v>
      </c>
      <c r="L25" s="466">
        <v>1170</v>
      </c>
      <c r="M25" s="465">
        <v>54.4</v>
      </c>
      <c r="N25" s="464">
        <v>980</v>
      </c>
      <c r="O25" s="465">
        <v>45.6</v>
      </c>
      <c r="P25" s="466">
        <v>1092</v>
      </c>
      <c r="Q25" s="465">
        <v>53</v>
      </c>
      <c r="R25" s="464">
        <v>943</v>
      </c>
      <c r="S25" s="465">
        <v>45.7</v>
      </c>
      <c r="T25" s="464">
        <v>27</v>
      </c>
      <c r="U25" s="465">
        <v>1.3</v>
      </c>
      <c r="V25" s="466">
        <v>1120</v>
      </c>
      <c r="W25" s="465">
        <v>50.8</v>
      </c>
      <c r="X25" s="466">
        <v>1057</v>
      </c>
      <c r="Y25" s="465">
        <v>48</v>
      </c>
      <c r="Z25" s="464">
        <v>27</v>
      </c>
      <c r="AA25" s="465">
        <v>1.2</v>
      </c>
      <c r="AB25" s="466">
        <v>1020</v>
      </c>
      <c r="AC25" s="465">
        <v>49.4</v>
      </c>
      <c r="AD25" s="466">
        <v>1041</v>
      </c>
      <c r="AE25" s="465">
        <v>50.5</v>
      </c>
      <c r="AF25" s="464">
        <v>2</v>
      </c>
      <c r="AG25" s="465">
        <v>0.1</v>
      </c>
      <c r="AH25" s="464">
        <v>622</v>
      </c>
      <c r="AI25" s="465">
        <v>48.5</v>
      </c>
      <c r="AJ25" s="464">
        <v>657</v>
      </c>
      <c r="AK25" s="465">
        <v>51.2</v>
      </c>
      <c r="AL25" s="464">
        <v>3</v>
      </c>
      <c r="AM25" s="465">
        <v>0.2</v>
      </c>
      <c r="AN25" s="464">
        <v>871</v>
      </c>
      <c r="AO25" s="465">
        <v>47.6</v>
      </c>
      <c r="AP25" s="464">
        <v>957</v>
      </c>
      <c r="AQ25" s="465">
        <v>52.3</v>
      </c>
      <c r="AR25" s="464">
        <v>2</v>
      </c>
      <c r="AS25" s="465">
        <v>0.1</v>
      </c>
      <c r="AT25" s="464">
        <v>926</v>
      </c>
      <c r="AU25" s="465">
        <v>45.7</v>
      </c>
      <c r="AV25" s="464">
        <v>1097</v>
      </c>
      <c r="AW25" s="465">
        <v>54.2</v>
      </c>
      <c r="AX25" s="464">
        <v>2</v>
      </c>
      <c r="AY25" s="465">
        <v>0.1</v>
      </c>
      <c r="AZ25" s="464">
        <v>929</v>
      </c>
      <c r="BA25" s="465">
        <v>42.7</v>
      </c>
      <c r="BB25" s="464">
        <v>1248</v>
      </c>
      <c r="BC25" s="465">
        <v>57.3</v>
      </c>
      <c r="BD25" s="464">
        <v>0</v>
      </c>
      <c r="BE25" s="465">
        <v>0</v>
      </c>
      <c r="BF25" s="464">
        <v>965</v>
      </c>
      <c r="BG25" s="465">
        <v>41.2</v>
      </c>
      <c r="BH25" s="464">
        <v>1373</v>
      </c>
      <c r="BI25" s="465">
        <v>58.7</v>
      </c>
      <c r="BJ25" s="464">
        <v>3</v>
      </c>
      <c r="BK25" s="465">
        <v>0.1</v>
      </c>
    </row>
    <row r="26" spans="1:63" ht="20.100000000000001" customHeight="1" x14ac:dyDescent="0.2">
      <c r="A26" s="461" t="s">
        <v>188</v>
      </c>
      <c r="B26" s="462" t="s">
        <v>427</v>
      </c>
      <c r="C26" s="462" t="s">
        <v>127</v>
      </c>
      <c r="D26" s="464">
        <v>185</v>
      </c>
      <c r="E26" s="465">
        <v>51.1</v>
      </c>
      <c r="F26" s="464">
        <v>177</v>
      </c>
      <c r="G26" s="465">
        <v>48.9</v>
      </c>
      <c r="H26" s="464">
        <v>216</v>
      </c>
      <c r="I26" s="465">
        <v>58.1</v>
      </c>
      <c r="J26" s="464">
        <v>156</v>
      </c>
      <c r="K26" s="465">
        <v>41.9</v>
      </c>
      <c r="L26" s="464">
        <v>169</v>
      </c>
      <c r="M26" s="465">
        <v>56.5</v>
      </c>
      <c r="N26" s="464">
        <v>130</v>
      </c>
      <c r="O26" s="465">
        <v>43.5</v>
      </c>
      <c r="P26" s="464">
        <v>333</v>
      </c>
      <c r="Q26" s="465">
        <v>51.6</v>
      </c>
      <c r="R26" s="464">
        <v>304</v>
      </c>
      <c r="S26" s="465">
        <v>47.1</v>
      </c>
      <c r="T26" s="464">
        <v>8</v>
      </c>
      <c r="U26" s="465">
        <v>1.2</v>
      </c>
      <c r="V26" s="464">
        <v>503</v>
      </c>
      <c r="W26" s="465">
        <v>50.6</v>
      </c>
      <c r="X26" s="464">
        <v>479</v>
      </c>
      <c r="Y26" s="465">
        <v>48.2</v>
      </c>
      <c r="Z26" s="464">
        <v>12</v>
      </c>
      <c r="AA26" s="465">
        <v>1.2</v>
      </c>
      <c r="AB26" s="464">
        <v>137</v>
      </c>
      <c r="AC26" s="465">
        <v>52.5</v>
      </c>
      <c r="AD26" s="464">
        <v>124</v>
      </c>
      <c r="AE26" s="465">
        <v>47.5</v>
      </c>
      <c r="AF26" s="464">
        <v>0</v>
      </c>
      <c r="AG26" s="465">
        <v>0</v>
      </c>
      <c r="AH26" s="464">
        <v>148</v>
      </c>
      <c r="AI26" s="465">
        <v>49.2</v>
      </c>
      <c r="AJ26" s="464">
        <v>150</v>
      </c>
      <c r="AK26" s="465">
        <v>49.8</v>
      </c>
      <c r="AL26" s="464">
        <v>3</v>
      </c>
      <c r="AM26" s="465">
        <v>1</v>
      </c>
      <c r="AN26" s="464">
        <v>156</v>
      </c>
      <c r="AO26" s="465">
        <v>51</v>
      </c>
      <c r="AP26" s="464">
        <v>150</v>
      </c>
      <c r="AQ26" s="465">
        <v>49</v>
      </c>
      <c r="AR26" s="464">
        <v>0</v>
      </c>
      <c r="AS26" s="465">
        <v>0</v>
      </c>
      <c r="AT26" s="464">
        <v>304</v>
      </c>
      <c r="AU26" s="465">
        <v>43.8</v>
      </c>
      <c r="AV26" s="464">
        <v>390</v>
      </c>
      <c r="AW26" s="465">
        <v>56.2</v>
      </c>
      <c r="AX26" s="464">
        <v>0</v>
      </c>
      <c r="AY26" s="465">
        <v>0</v>
      </c>
      <c r="AZ26" s="464">
        <v>192</v>
      </c>
      <c r="BA26" s="465">
        <v>53.2</v>
      </c>
      <c r="BB26" s="464">
        <v>169</v>
      </c>
      <c r="BC26" s="465">
        <v>46.8</v>
      </c>
      <c r="BD26" s="464">
        <v>0</v>
      </c>
      <c r="BE26" s="465">
        <v>0</v>
      </c>
      <c r="BF26" s="464">
        <v>127</v>
      </c>
      <c r="BG26" s="465">
        <v>44.7</v>
      </c>
      <c r="BH26" s="464">
        <v>156</v>
      </c>
      <c r="BI26" s="465">
        <v>54.9</v>
      </c>
      <c r="BJ26" s="464">
        <v>1</v>
      </c>
      <c r="BK26" s="465">
        <v>0.4</v>
      </c>
    </row>
    <row r="27" spans="1:63" ht="20.100000000000001" customHeight="1" x14ac:dyDescent="0.2">
      <c r="A27" s="461" t="s">
        <v>192</v>
      </c>
      <c r="B27" s="462" t="s">
        <v>428</v>
      </c>
      <c r="C27" s="462" t="s">
        <v>127</v>
      </c>
      <c r="D27" s="464">
        <v>141</v>
      </c>
      <c r="E27" s="465">
        <v>60.8</v>
      </c>
      <c r="F27" s="464">
        <v>91</v>
      </c>
      <c r="G27" s="465">
        <v>39.200000000000003</v>
      </c>
      <c r="H27" s="464">
        <v>129</v>
      </c>
      <c r="I27" s="465">
        <v>56.1</v>
      </c>
      <c r="J27" s="464">
        <v>101</v>
      </c>
      <c r="K27" s="465">
        <v>43.9</v>
      </c>
      <c r="L27" s="464">
        <v>136</v>
      </c>
      <c r="M27" s="465">
        <v>57.4</v>
      </c>
      <c r="N27" s="464">
        <v>101</v>
      </c>
      <c r="O27" s="465">
        <v>42.6</v>
      </c>
      <c r="P27" s="464">
        <v>131</v>
      </c>
      <c r="Q27" s="465">
        <v>56</v>
      </c>
      <c r="R27" s="464">
        <v>103</v>
      </c>
      <c r="S27" s="465">
        <v>44</v>
      </c>
      <c r="T27" s="464">
        <v>0</v>
      </c>
      <c r="U27" s="465">
        <v>0</v>
      </c>
      <c r="V27" s="464">
        <v>487</v>
      </c>
      <c r="W27" s="465">
        <v>56.1</v>
      </c>
      <c r="X27" s="464">
        <v>381</v>
      </c>
      <c r="Y27" s="465">
        <v>43.9</v>
      </c>
      <c r="Z27" s="464">
        <v>0</v>
      </c>
      <c r="AA27" s="465">
        <v>0</v>
      </c>
      <c r="AB27" s="464">
        <v>473</v>
      </c>
      <c r="AC27" s="465">
        <v>53.6</v>
      </c>
      <c r="AD27" s="464">
        <v>409</v>
      </c>
      <c r="AE27" s="465">
        <v>46.4</v>
      </c>
      <c r="AF27" s="464">
        <v>0</v>
      </c>
      <c r="AG27" s="465">
        <v>0</v>
      </c>
      <c r="AH27" s="464">
        <v>374</v>
      </c>
      <c r="AI27" s="465">
        <v>52.5</v>
      </c>
      <c r="AJ27" s="464">
        <v>339</v>
      </c>
      <c r="AK27" s="465">
        <v>47.5</v>
      </c>
      <c r="AL27" s="464">
        <v>0</v>
      </c>
      <c r="AM27" s="465">
        <v>0</v>
      </c>
      <c r="AN27" s="464">
        <v>416</v>
      </c>
      <c r="AO27" s="465">
        <v>51.2</v>
      </c>
      <c r="AP27" s="464">
        <v>396</v>
      </c>
      <c r="AQ27" s="465">
        <v>48.8</v>
      </c>
      <c r="AR27" s="464">
        <v>0</v>
      </c>
      <c r="AS27" s="465">
        <v>0</v>
      </c>
      <c r="AT27" s="464">
        <v>416</v>
      </c>
      <c r="AU27" s="465">
        <v>48.6</v>
      </c>
      <c r="AV27" s="464">
        <v>438</v>
      </c>
      <c r="AW27" s="465">
        <v>51.2</v>
      </c>
      <c r="AX27" s="464">
        <v>2</v>
      </c>
      <c r="AY27" s="465">
        <v>0.2</v>
      </c>
      <c r="AZ27" s="464">
        <v>435</v>
      </c>
      <c r="BA27" s="465">
        <v>50.3</v>
      </c>
      <c r="BB27" s="464">
        <v>429</v>
      </c>
      <c r="BC27" s="465">
        <v>49.7</v>
      </c>
      <c r="BD27" s="464">
        <v>0</v>
      </c>
      <c r="BE27" s="465">
        <v>0</v>
      </c>
      <c r="BF27" s="464">
        <v>404</v>
      </c>
      <c r="BG27" s="465">
        <v>47.6</v>
      </c>
      <c r="BH27" s="464">
        <v>445</v>
      </c>
      <c r="BI27" s="465">
        <v>52.4</v>
      </c>
      <c r="BJ27" s="464">
        <v>0</v>
      </c>
      <c r="BK27" s="465">
        <v>0</v>
      </c>
    </row>
    <row r="28" spans="1:63" ht="20.100000000000001" customHeight="1" x14ac:dyDescent="0.2">
      <c r="A28" s="461" t="s">
        <v>195</v>
      </c>
      <c r="B28" s="462" t="s">
        <v>429</v>
      </c>
      <c r="C28" s="462" t="s">
        <v>127</v>
      </c>
      <c r="D28" s="464">
        <v>916</v>
      </c>
      <c r="E28" s="465">
        <v>54.9</v>
      </c>
      <c r="F28" s="464">
        <v>751</v>
      </c>
      <c r="G28" s="465">
        <v>45.1</v>
      </c>
      <c r="H28" s="464">
        <v>870</v>
      </c>
      <c r="I28" s="465">
        <v>57.4</v>
      </c>
      <c r="J28" s="464">
        <v>645</v>
      </c>
      <c r="K28" s="465">
        <v>42.6</v>
      </c>
      <c r="L28" s="464">
        <v>875</v>
      </c>
      <c r="M28" s="465">
        <v>53.8</v>
      </c>
      <c r="N28" s="464">
        <v>751</v>
      </c>
      <c r="O28" s="465">
        <v>46.2</v>
      </c>
      <c r="P28" s="464">
        <v>930</v>
      </c>
      <c r="Q28" s="465">
        <v>55.4</v>
      </c>
      <c r="R28" s="464">
        <v>729</v>
      </c>
      <c r="S28" s="465">
        <v>43.4</v>
      </c>
      <c r="T28" s="464">
        <v>20</v>
      </c>
      <c r="U28" s="465">
        <v>1.2</v>
      </c>
      <c r="V28" s="464">
        <v>908</v>
      </c>
      <c r="W28" s="465">
        <v>52.3</v>
      </c>
      <c r="X28" s="464">
        <v>805</v>
      </c>
      <c r="Y28" s="465">
        <v>46.4</v>
      </c>
      <c r="Z28" s="464">
        <v>22</v>
      </c>
      <c r="AA28" s="465">
        <v>1.3</v>
      </c>
      <c r="AB28" s="464">
        <v>820</v>
      </c>
      <c r="AC28" s="465">
        <v>50.1</v>
      </c>
      <c r="AD28" s="464">
        <v>817</v>
      </c>
      <c r="AE28" s="465">
        <v>49.9</v>
      </c>
      <c r="AF28" s="464">
        <v>1</v>
      </c>
      <c r="AG28" s="465">
        <v>0.1</v>
      </c>
      <c r="AH28" s="464">
        <v>886</v>
      </c>
      <c r="AI28" s="465">
        <v>51.5</v>
      </c>
      <c r="AJ28" s="464">
        <v>828</v>
      </c>
      <c r="AK28" s="465">
        <v>48.1</v>
      </c>
      <c r="AL28" s="464">
        <v>8</v>
      </c>
      <c r="AM28" s="465">
        <v>0.5</v>
      </c>
      <c r="AN28" s="464">
        <v>608</v>
      </c>
      <c r="AO28" s="465">
        <v>50.6</v>
      </c>
      <c r="AP28" s="464">
        <v>592</v>
      </c>
      <c r="AQ28" s="465">
        <v>49.3</v>
      </c>
      <c r="AR28" s="464">
        <v>2</v>
      </c>
      <c r="AS28" s="465">
        <v>0.2</v>
      </c>
      <c r="AT28" s="464">
        <v>403</v>
      </c>
      <c r="AU28" s="465">
        <v>45.1</v>
      </c>
      <c r="AV28" s="464">
        <v>488</v>
      </c>
      <c r="AW28" s="465">
        <v>54.6</v>
      </c>
      <c r="AX28" s="464">
        <v>2</v>
      </c>
      <c r="AY28" s="465">
        <v>0.2</v>
      </c>
      <c r="AZ28" s="464">
        <v>539</v>
      </c>
      <c r="BA28" s="465">
        <v>48.9</v>
      </c>
      <c r="BB28" s="464">
        <v>563</v>
      </c>
      <c r="BC28" s="465">
        <v>51.1</v>
      </c>
      <c r="BD28" s="464">
        <v>0</v>
      </c>
      <c r="BE28" s="465">
        <v>0</v>
      </c>
      <c r="BF28" s="464">
        <v>446</v>
      </c>
      <c r="BG28" s="465">
        <v>48.6</v>
      </c>
      <c r="BH28" s="464">
        <v>469</v>
      </c>
      <c r="BI28" s="465">
        <v>51.1</v>
      </c>
      <c r="BJ28" s="464">
        <v>3</v>
      </c>
      <c r="BK28" s="465">
        <v>0.3</v>
      </c>
    </row>
    <row r="29" spans="1:63" ht="20.100000000000001" customHeight="1" x14ac:dyDescent="0.2">
      <c r="A29" s="461" t="s">
        <v>195</v>
      </c>
      <c r="B29" s="462" t="s">
        <v>430</v>
      </c>
      <c r="C29" s="462" t="s">
        <v>127</v>
      </c>
      <c r="D29" s="464">
        <v>276</v>
      </c>
      <c r="E29" s="465">
        <v>60.7</v>
      </c>
      <c r="F29" s="464">
        <v>179</v>
      </c>
      <c r="G29" s="465">
        <v>39.299999999999997</v>
      </c>
      <c r="H29" s="464">
        <v>272</v>
      </c>
      <c r="I29" s="465">
        <v>58.6</v>
      </c>
      <c r="J29" s="464">
        <v>192</v>
      </c>
      <c r="K29" s="465">
        <v>41.4</v>
      </c>
      <c r="L29" s="464">
        <v>249</v>
      </c>
      <c r="M29" s="465">
        <v>56.3</v>
      </c>
      <c r="N29" s="464">
        <v>193</v>
      </c>
      <c r="O29" s="465">
        <v>43.7</v>
      </c>
      <c r="P29" s="464">
        <v>231</v>
      </c>
      <c r="Q29" s="465">
        <v>56.2</v>
      </c>
      <c r="R29" s="464">
        <v>176</v>
      </c>
      <c r="S29" s="465">
        <v>42.8</v>
      </c>
      <c r="T29" s="464">
        <v>4</v>
      </c>
      <c r="U29" s="465">
        <v>1</v>
      </c>
      <c r="V29" s="464">
        <v>204</v>
      </c>
      <c r="W29" s="465">
        <v>54.5</v>
      </c>
      <c r="X29" s="464">
        <v>164</v>
      </c>
      <c r="Y29" s="465">
        <v>43.9</v>
      </c>
      <c r="Z29" s="464">
        <v>6</v>
      </c>
      <c r="AA29" s="465">
        <v>1.6</v>
      </c>
      <c r="AB29" s="464">
        <v>220</v>
      </c>
      <c r="AC29" s="465">
        <v>55.6</v>
      </c>
      <c r="AD29" s="464">
        <v>176</v>
      </c>
      <c r="AE29" s="465">
        <v>44.4</v>
      </c>
      <c r="AF29" s="464">
        <v>0</v>
      </c>
      <c r="AG29" s="465">
        <v>0</v>
      </c>
      <c r="AH29" s="464">
        <v>236</v>
      </c>
      <c r="AI29" s="465">
        <v>53.2</v>
      </c>
      <c r="AJ29" s="464">
        <v>207</v>
      </c>
      <c r="AK29" s="465">
        <v>46.6</v>
      </c>
      <c r="AL29" s="464">
        <v>1</v>
      </c>
      <c r="AM29" s="465">
        <v>0.2</v>
      </c>
      <c r="AN29" s="464">
        <v>204</v>
      </c>
      <c r="AO29" s="465">
        <v>50.1</v>
      </c>
      <c r="AP29" s="464">
        <v>203</v>
      </c>
      <c r="AQ29" s="465">
        <v>49.9</v>
      </c>
      <c r="AR29" s="464">
        <v>0</v>
      </c>
      <c r="AS29" s="465">
        <v>0</v>
      </c>
      <c r="AT29" s="464">
        <v>177</v>
      </c>
      <c r="AU29" s="465">
        <v>44.1</v>
      </c>
      <c r="AV29" s="464">
        <v>224</v>
      </c>
      <c r="AW29" s="465">
        <v>55.9</v>
      </c>
      <c r="AX29" s="464">
        <v>0</v>
      </c>
      <c r="AY29" s="465">
        <v>0</v>
      </c>
      <c r="AZ29" s="464">
        <v>173</v>
      </c>
      <c r="BA29" s="465">
        <v>43.4</v>
      </c>
      <c r="BB29" s="464">
        <v>226</v>
      </c>
      <c r="BC29" s="465">
        <v>56.6</v>
      </c>
      <c r="BD29" s="464">
        <v>0</v>
      </c>
      <c r="BE29" s="465">
        <v>0</v>
      </c>
      <c r="BF29" s="464">
        <v>172</v>
      </c>
      <c r="BG29" s="465">
        <v>41.1</v>
      </c>
      <c r="BH29" s="464">
        <v>247</v>
      </c>
      <c r="BI29" s="465">
        <v>58.9</v>
      </c>
      <c r="BJ29" s="464">
        <v>0</v>
      </c>
      <c r="BK29" s="465">
        <v>0</v>
      </c>
    </row>
    <row r="30" spans="1:63" ht="20.100000000000001" customHeight="1" x14ac:dyDescent="0.2">
      <c r="A30" s="461" t="s">
        <v>200</v>
      </c>
      <c r="B30" s="462" t="s">
        <v>431</v>
      </c>
      <c r="C30" s="462" t="s">
        <v>127</v>
      </c>
      <c r="D30" s="464">
        <v>104</v>
      </c>
      <c r="E30" s="465">
        <v>50.2</v>
      </c>
      <c r="F30" s="464">
        <v>103</v>
      </c>
      <c r="G30" s="465">
        <v>49.8</v>
      </c>
      <c r="H30" s="464">
        <v>70</v>
      </c>
      <c r="I30" s="465">
        <v>53</v>
      </c>
      <c r="J30" s="464">
        <v>62</v>
      </c>
      <c r="K30" s="465">
        <v>47</v>
      </c>
      <c r="L30" s="464">
        <v>75</v>
      </c>
      <c r="M30" s="465">
        <v>56.4</v>
      </c>
      <c r="N30" s="464">
        <v>58</v>
      </c>
      <c r="O30" s="465">
        <v>43.6</v>
      </c>
      <c r="P30" s="464">
        <v>62</v>
      </c>
      <c r="Q30" s="465">
        <v>57.4</v>
      </c>
      <c r="R30" s="464">
        <v>46</v>
      </c>
      <c r="S30" s="465">
        <v>42.6</v>
      </c>
      <c r="T30" s="464">
        <v>0</v>
      </c>
      <c r="U30" s="465">
        <v>0</v>
      </c>
      <c r="V30" s="464">
        <v>27</v>
      </c>
      <c r="W30" s="465">
        <v>41.5</v>
      </c>
      <c r="X30" s="464">
        <v>38</v>
      </c>
      <c r="Y30" s="465">
        <v>58.5</v>
      </c>
      <c r="Z30" s="464">
        <v>0</v>
      </c>
      <c r="AA30" s="465">
        <v>0</v>
      </c>
      <c r="AB30" s="464">
        <v>55</v>
      </c>
      <c r="AC30" s="465">
        <v>60.4</v>
      </c>
      <c r="AD30" s="464">
        <v>36</v>
      </c>
      <c r="AE30" s="465">
        <v>39.6</v>
      </c>
      <c r="AF30" s="464">
        <v>0</v>
      </c>
      <c r="AG30" s="465">
        <v>0</v>
      </c>
      <c r="AH30" s="464">
        <v>58</v>
      </c>
      <c r="AI30" s="465">
        <v>50</v>
      </c>
      <c r="AJ30" s="464">
        <v>58</v>
      </c>
      <c r="AK30" s="465">
        <v>50</v>
      </c>
      <c r="AL30" s="464">
        <v>0</v>
      </c>
      <c r="AM30" s="465">
        <v>0</v>
      </c>
      <c r="AN30" s="464">
        <v>36</v>
      </c>
      <c r="AO30" s="465">
        <v>39.1</v>
      </c>
      <c r="AP30" s="464">
        <v>56</v>
      </c>
      <c r="AQ30" s="465">
        <v>60.9</v>
      </c>
      <c r="AR30" s="464">
        <v>0</v>
      </c>
      <c r="AS30" s="465">
        <v>0</v>
      </c>
      <c r="AT30" s="464">
        <v>52</v>
      </c>
      <c r="AU30" s="465">
        <v>54.2</v>
      </c>
      <c r="AV30" s="464">
        <v>44</v>
      </c>
      <c r="AW30" s="465">
        <v>45.8</v>
      </c>
      <c r="AX30" s="464">
        <v>0</v>
      </c>
      <c r="AY30" s="465">
        <v>0</v>
      </c>
      <c r="AZ30" s="464">
        <v>51</v>
      </c>
      <c r="BA30" s="465">
        <v>42.1</v>
      </c>
      <c r="BB30" s="464">
        <v>70</v>
      </c>
      <c r="BC30" s="465">
        <v>57.9</v>
      </c>
      <c r="BD30" s="464">
        <v>0</v>
      </c>
      <c r="BE30" s="465">
        <v>0</v>
      </c>
      <c r="BF30" s="464">
        <v>55</v>
      </c>
      <c r="BG30" s="465">
        <v>45.8</v>
      </c>
      <c r="BH30" s="464">
        <v>65</v>
      </c>
      <c r="BI30" s="465">
        <v>54.2</v>
      </c>
      <c r="BJ30" s="464">
        <v>0</v>
      </c>
      <c r="BK30" s="465">
        <v>0</v>
      </c>
    </row>
    <row r="31" spans="1:63" ht="20.100000000000001" customHeight="1" x14ac:dyDescent="0.2">
      <c r="A31" s="461" t="s">
        <v>202</v>
      </c>
      <c r="B31" s="468" t="s">
        <v>487</v>
      </c>
      <c r="C31" s="468" t="s">
        <v>132</v>
      </c>
      <c r="D31" s="467">
        <v>0</v>
      </c>
      <c r="E31" s="467">
        <v>0</v>
      </c>
      <c r="F31" s="467">
        <v>0</v>
      </c>
      <c r="G31" s="467">
        <v>0</v>
      </c>
      <c r="H31" s="464">
        <v>559</v>
      </c>
      <c r="I31" s="465">
        <v>49.9</v>
      </c>
      <c r="J31" s="464">
        <v>561</v>
      </c>
      <c r="K31" s="465">
        <v>50.1</v>
      </c>
      <c r="L31" s="464">
        <v>470</v>
      </c>
      <c r="M31" s="465">
        <v>55.8</v>
      </c>
      <c r="N31" s="464">
        <v>372</v>
      </c>
      <c r="O31" s="465">
        <v>44.2</v>
      </c>
      <c r="P31" s="464">
        <v>158</v>
      </c>
      <c r="Q31" s="465">
        <v>53.2</v>
      </c>
      <c r="R31" s="464">
        <v>137</v>
      </c>
      <c r="S31" s="465">
        <v>46.1</v>
      </c>
      <c r="T31" s="464">
        <v>2</v>
      </c>
      <c r="U31" s="465">
        <v>0.7</v>
      </c>
      <c r="V31" s="464">
        <v>628</v>
      </c>
      <c r="W31" s="465">
        <v>53.3</v>
      </c>
      <c r="X31" s="464">
        <v>537</v>
      </c>
      <c r="Y31" s="465">
        <v>45.6</v>
      </c>
      <c r="Z31" s="464">
        <v>13</v>
      </c>
      <c r="AA31" s="465">
        <v>1.1000000000000001</v>
      </c>
      <c r="AB31" s="464">
        <v>625</v>
      </c>
      <c r="AC31" s="465">
        <v>53.5</v>
      </c>
      <c r="AD31" s="464">
        <v>544</v>
      </c>
      <c r="AE31" s="465">
        <v>46.5</v>
      </c>
      <c r="AF31" s="464">
        <v>0</v>
      </c>
      <c r="AG31" s="465">
        <v>0</v>
      </c>
      <c r="AH31" s="464">
        <v>522</v>
      </c>
      <c r="AI31" s="465">
        <v>51.6</v>
      </c>
      <c r="AJ31" s="464">
        <v>485</v>
      </c>
      <c r="AK31" s="465">
        <v>48</v>
      </c>
      <c r="AL31" s="464">
        <v>4</v>
      </c>
      <c r="AM31" s="465">
        <v>0.4</v>
      </c>
      <c r="AN31" s="464">
        <v>337</v>
      </c>
      <c r="AO31" s="465">
        <v>49.7</v>
      </c>
      <c r="AP31" s="464">
        <v>340</v>
      </c>
      <c r="AQ31" s="465">
        <v>50.1</v>
      </c>
      <c r="AR31" s="464">
        <v>1</v>
      </c>
      <c r="AS31" s="465">
        <v>0.1</v>
      </c>
      <c r="AT31" s="464">
        <v>242</v>
      </c>
      <c r="AU31" s="465">
        <v>48.5</v>
      </c>
      <c r="AV31" s="464">
        <v>257</v>
      </c>
      <c r="AW31" s="465">
        <v>51.5</v>
      </c>
      <c r="AX31" s="464">
        <v>0</v>
      </c>
      <c r="AY31" s="465">
        <v>0</v>
      </c>
      <c r="AZ31" s="464">
        <v>273</v>
      </c>
      <c r="BA31" s="465">
        <v>45</v>
      </c>
      <c r="BB31" s="464">
        <v>334</v>
      </c>
      <c r="BC31" s="465">
        <v>55</v>
      </c>
      <c r="BD31" s="464">
        <v>0</v>
      </c>
      <c r="BE31" s="465">
        <v>0</v>
      </c>
      <c r="BF31" s="464">
        <v>266</v>
      </c>
      <c r="BG31" s="465">
        <v>44.3</v>
      </c>
      <c r="BH31" s="464">
        <v>333</v>
      </c>
      <c r="BI31" s="465">
        <v>55.5</v>
      </c>
      <c r="BJ31" s="464">
        <v>1</v>
      </c>
      <c r="BK31" s="465">
        <v>0.2</v>
      </c>
    </row>
    <row r="32" spans="1:63" ht="20.100000000000001" customHeight="1" x14ac:dyDescent="0.2">
      <c r="A32" s="461" t="s">
        <v>205</v>
      </c>
      <c r="B32" s="462" t="s">
        <v>433</v>
      </c>
      <c r="C32" s="462" t="s">
        <v>127</v>
      </c>
      <c r="D32" s="464">
        <v>227</v>
      </c>
      <c r="E32" s="465">
        <v>50.6</v>
      </c>
      <c r="F32" s="464">
        <v>222</v>
      </c>
      <c r="G32" s="465">
        <v>49.4</v>
      </c>
      <c r="H32" s="464">
        <v>215</v>
      </c>
      <c r="I32" s="465">
        <v>49.4</v>
      </c>
      <c r="J32" s="464">
        <v>220</v>
      </c>
      <c r="K32" s="465">
        <v>50.6</v>
      </c>
      <c r="L32" s="464">
        <v>235</v>
      </c>
      <c r="M32" s="465">
        <v>48.4</v>
      </c>
      <c r="N32" s="464">
        <v>251</v>
      </c>
      <c r="O32" s="465">
        <v>51.6</v>
      </c>
      <c r="P32" s="466">
        <v>1393</v>
      </c>
      <c r="Q32" s="465">
        <v>49.8</v>
      </c>
      <c r="R32" s="466">
        <v>1372</v>
      </c>
      <c r="S32" s="465">
        <v>49</v>
      </c>
      <c r="T32" s="464">
        <v>34</v>
      </c>
      <c r="U32" s="465">
        <v>1.2</v>
      </c>
      <c r="V32" s="466">
        <v>1255</v>
      </c>
      <c r="W32" s="465">
        <v>48.6</v>
      </c>
      <c r="X32" s="466">
        <v>1327</v>
      </c>
      <c r="Y32" s="465">
        <v>51.4</v>
      </c>
      <c r="Z32" s="464">
        <v>0</v>
      </c>
      <c r="AA32" s="465">
        <v>0</v>
      </c>
      <c r="AB32" s="464">
        <v>902</v>
      </c>
      <c r="AC32" s="465">
        <v>49</v>
      </c>
      <c r="AD32" s="464">
        <v>939</v>
      </c>
      <c r="AE32" s="465">
        <v>51</v>
      </c>
      <c r="AF32" s="464">
        <v>0</v>
      </c>
      <c r="AG32" s="465">
        <v>0</v>
      </c>
      <c r="AH32" s="464">
        <v>248</v>
      </c>
      <c r="AI32" s="465">
        <v>46.1</v>
      </c>
      <c r="AJ32" s="464">
        <v>290</v>
      </c>
      <c r="AK32" s="465">
        <v>53.9</v>
      </c>
      <c r="AL32" s="464">
        <v>0</v>
      </c>
      <c r="AM32" s="465">
        <v>0</v>
      </c>
      <c r="AN32" s="464">
        <v>273</v>
      </c>
      <c r="AO32" s="465">
        <v>47.8</v>
      </c>
      <c r="AP32" s="464">
        <v>298</v>
      </c>
      <c r="AQ32" s="465">
        <v>52.2</v>
      </c>
      <c r="AR32" s="464">
        <v>0</v>
      </c>
      <c r="AS32" s="465">
        <v>0</v>
      </c>
      <c r="AT32" s="464">
        <v>245</v>
      </c>
      <c r="AU32" s="465">
        <v>44.5</v>
      </c>
      <c r="AV32" s="464">
        <v>304</v>
      </c>
      <c r="AW32" s="465">
        <v>55.3</v>
      </c>
      <c r="AX32" s="464">
        <v>1</v>
      </c>
      <c r="AY32" s="465">
        <v>0.2</v>
      </c>
      <c r="AZ32" s="464">
        <v>299</v>
      </c>
      <c r="BA32" s="465">
        <v>42.8</v>
      </c>
      <c r="BB32" s="464">
        <v>399</v>
      </c>
      <c r="BC32" s="465">
        <v>57.2</v>
      </c>
      <c r="BD32" s="464">
        <v>0</v>
      </c>
      <c r="BE32" s="465">
        <v>0</v>
      </c>
      <c r="BF32" s="464">
        <v>339</v>
      </c>
      <c r="BG32" s="465">
        <v>40.9</v>
      </c>
      <c r="BH32" s="464">
        <v>490</v>
      </c>
      <c r="BI32" s="465">
        <v>59.1</v>
      </c>
      <c r="BJ32" s="464">
        <v>0</v>
      </c>
      <c r="BK32" s="465">
        <v>0</v>
      </c>
    </row>
    <row r="33" spans="1:63" ht="20.100000000000001" customHeight="1" x14ac:dyDescent="0.2">
      <c r="A33" s="461" t="s">
        <v>209</v>
      </c>
      <c r="B33" s="462" t="s">
        <v>434</v>
      </c>
      <c r="C33" s="462" t="s">
        <v>132</v>
      </c>
      <c r="D33" s="464">
        <v>473</v>
      </c>
      <c r="E33" s="465">
        <v>51.9</v>
      </c>
      <c r="F33" s="464">
        <v>438</v>
      </c>
      <c r="G33" s="465">
        <v>48.1</v>
      </c>
      <c r="H33" s="464">
        <v>493</v>
      </c>
      <c r="I33" s="465">
        <v>52.8</v>
      </c>
      <c r="J33" s="464">
        <v>441</v>
      </c>
      <c r="K33" s="465">
        <v>47.2</v>
      </c>
      <c r="L33" s="464">
        <v>422</v>
      </c>
      <c r="M33" s="465">
        <v>51.5</v>
      </c>
      <c r="N33" s="464">
        <v>397</v>
      </c>
      <c r="O33" s="465">
        <v>48.5</v>
      </c>
      <c r="P33" s="464">
        <v>432</v>
      </c>
      <c r="Q33" s="465">
        <v>51.4</v>
      </c>
      <c r="R33" s="464">
        <v>399</v>
      </c>
      <c r="S33" s="465">
        <v>47.5</v>
      </c>
      <c r="T33" s="464">
        <v>9</v>
      </c>
      <c r="U33" s="465">
        <v>1.1000000000000001</v>
      </c>
      <c r="V33" s="464">
        <v>426</v>
      </c>
      <c r="W33" s="465">
        <v>47.1</v>
      </c>
      <c r="X33" s="464">
        <v>466</v>
      </c>
      <c r="Y33" s="465">
        <v>51.5</v>
      </c>
      <c r="Z33" s="464">
        <v>13</v>
      </c>
      <c r="AA33" s="465">
        <v>1.4</v>
      </c>
      <c r="AB33" s="464">
        <v>468</v>
      </c>
      <c r="AC33" s="465">
        <v>49.6</v>
      </c>
      <c r="AD33" s="464">
        <v>475</v>
      </c>
      <c r="AE33" s="465">
        <v>50.4</v>
      </c>
      <c r="AF33" s="464">
        <v>0</v>
      </c>
      <c r="AG33" s="465">
        <v>0</v>
      </c>
      <c r="AH33" s="464">
        <v>477</v>
      </c>
      <c r="AI33" s="465">
        <v>48.8</v>
      </c>
      <c r="AJ33" s="464">
        <v>491</v>
      </c>
      <c r="AK33" s="465">
        <v>50.3</v>
      </c>
      <c r="AL33" s="464">
        <v>9</v>
      </c>
      <c r="AM33" s="465">
        <v>0.9</v>
      </c>
      <c r="AN33" s="464">
        <v>454</v>
      </c>
      <c r="AO33" s="465">
        <v>50.4</v>
      </c>
      <c r="AP33" s="464">
        <v>444</v>
      </c>
      <c r="AQ33" s="465">
        <v>49.3</v>
      </c>
      <c r="AR33" s="464">
        <v>3</v>
      </c>
      <c r="AS33" s="465">
        <v>0.3</v>
      </c>
      <c r="AT33" s="464">
        <v>375</v>
      </c>
      <c r="AU33" s="465">
        <v>43.2</v>
      </c>
      <c r="AV33" s="464">
        <v>413</v>
      </c>
      <c r="AW33" s="465">
        <v>47.6</v>
      </c>
      <c r="AX33" s="464">
        <v>80</v>
      </c>
      <c r="AY33" s="465">
        <v>9.1999999999999993</v>
      </c>
      <c r="AZ33" s="464">
        <v>409</v>
      </c>
      <c r="BA33" s="465">
        <v>44.7</v>
      </c>
      <c r="BB33" s="464">
        <v>506</v>
      </c>
      <c r="BC33" s="465">
        <v>55.2</v>
      </c>
      <c r="BD33" s="464">
        <v>1</v>
      </c>
      <c r="BE33" s="465">
        <v>0.1</v>
      </c>
      <c r="BF33" s="464">
        <v>379</v>
      </c>
      <c r="BG33" s="465">
        <v>43.1</v>
      </c>
      <c r="BH33" s="464">
        <v>499</v>
      </c>
      <c r="BI33" s="465">
        <v>56.8</v>
      </c>
      <c r="BJ33" s="464">
        <v>1</v>
      </c>
      <c r="BK33" s="465">
        <v>0.1</v>
      </c>
    </row>
    <row r="34" spans="1:63" ht="20.100000000000001" customHeight="1" x14ac:dyDescent="0.2">
      <c r="A34" s="461" t="s">
        <v>209</v>
      </c>
      <c r="B34" s="462" t="s">
        <v>435</v>
      </c>
      <c r="C34" s="462" t="s">
        <v>132</v>
      </c>
      <c r="D34" s="466">
        <v>2347</v>
      </c>
      <c r="E34" s="465">
        <v>51.8</v>
      </c>
      <c r="F34" s="466">
        <v>2187</v>
      </c>
      <c r="G34" s="465">
        <v>48.2</v>
      </c>
      <c r="H34" s="466">
        <v>2283</v>
      </c>
      <c r="I34" s="465">
        <v>52</v>
      </c>
      <c r="J34" s="466">
        <v>2109</v>
      </c>
      <c r="K34" s="465">
        <v>48</v>
      </c>
      <c r="L34" s="466">
        <v>1702</v>
      </c>
      <c r="M34" s="465">
        <v>50</v>
      </c>
      <c r="N34" s="466">
        <v>1704</v>
      </c>
      <c r="O34" s="465">
        <v>50</v>
      </c>
      <c r="P34" s="466">
        <v>1614</v>
      </c>
      <c r="Q34" s="465">
        <v>47.3</v>
      </c>
      <c r="R34" s="466">
        <v>1753</v>
      </c>
      <c r="S34" s="465">
        <v>51.3</v>
      </c>
      <c r="T34" s="464">
        <v>48</v>
      </c>
      <c r="U34" s="465">
        <v>1.4</v>
      </c>
      <c r="V34" s="466">
        <v>1619</v>
      </c>
      <c r="W34" s="465">
        <v>46.8</v>
      </c>
      <c r="X34" s="466">
        <v>1788</v>
      </c>
      <c r="Y34" s="465">
        <v>51.7</v>
      </c>
      <c r="Z34" s="464">
        <v>52</v>
      </c>
      <c r="AA34" s="465">
        <v>1.5</v>
      </c>
      <c r="AB34" s="466">
        <v>1419</v>
      </c>
      <c r="AC34" s="465">
        <v>45.9</v>
      </c>
      <c r="AD34" s="466">
        <v>1672</v>
      </c>
      <c r="AE34" s="465">
        <v>54.1</v>
      </c>
      <c r="AF34" s="464">
        <v>2</v>
      </c>
      <c r="AG34" s="465">
        <v>0.1</v>
      </c>
      <c r="AH34" s="466">
        <v>1140</v>
      </c>
      <c r="AI34" s="465">
        <v>45</v>
      </c>
      <c r="AJ34" s="466">
        <v>1385</v>
      </c>
      <c r="AK34" s="465">
        <v>54.7</v>
      </c>
      <c r="AL34" s="464">
        <v>8</v>
      </c>
      <c r="AM34" s="465">
        <v>0.3</v>
      </c>
      <c r="AN34" s="466">
        <v>1050</v>
      </c>
      <c r="AO34" s="465">
        <v>43.7</v>
      </c>
      <c r="AP34" s="466">
        <v>1349</v>
      </c>
      <c r="AQ34" s="465">
        <v>56.2</v>
      </c>
      <c r="AR34" s="464">
        <v>3</v>
      </c>
      <c r="AS34" s="465">
        <v>0.1</v>
      </c>
      <c r="AT34" s="466">
        <v>942</v>
      </c>
      <c r="AU34" s="465">
        <v>42.5</v>
      </c>
      <c r="AV34" s="466">
        <v>1275</v>
      </c>
      <c r="AW34" s="465">
        <v>57.5</v>
      </c>
      <c r="AX34" s="464">
        <v>0</v>
      </c>
      <c r="AY34" s="465">
        <v>0</v>
      </c>
      <c r="AZ34" s="466">
        <v>1080</v>
      </c>
      <c r="BA34" s="465">
        <v>39.200000000000003</v>
      </c>
      <c r="BB34" s="466">
        <v>1672</v>
      </c>
      <c r="BC34" s="465">
        <v>60.8</v>
      </c>
      <c r="BD34" s="464">
        <v>0</v>
      </c>
      <c r="BE34" s="465">
        <v>0</v>
      </c>
      <c r="BF34" s="466">
        <v>878</v>
      </c>
      <c r="BG34" s="465">
        <v>40.200000000000003</v>
      </c>
      <c r="BH34" s="466">
        <v>1307</v>
      </c>
      <c r="BI34" s="465">
        <v>59.8</v>
      </c>
      <c r="BJ34" s="464">
        <v>1</v>
      </c>
      <c r="BK34" s="465">
        <v>0</v>
      </c>
    </row>
    <row r="35" spans="1:63" ht="20.100000000000001" customHeight="1" x14ac:dyDescent="0.2">
      <c r="A35" s="461" t="s">
        <v>209</v>
      </c>
      <c r="B35" s="462" t="s">
        <v>436</v>
      </c>
      <c r="C35" s="462" t="s">
        <v>132</v>
      </c>
      <c r="D35" s="466">
        <v>2400</v>
      </c>
      <c r="E35" s="465">
        <v>52.4</v>
      </c>
      <c r="F35" s="466">
        <v>2179</v>
      </c>
      <c r="G35" s="465">
        <v>47.6</v>
      </c>
      <c r="H35" s="466">
        <v>2248</v>
      </c>
      <c r="I35" s="465">
        <v>52.9</v>
      </c>
      <c r="J35" s="466">
        <v>2001</v>
      </c>
      <c r="K35" s="465">
        <v>47.1</v>
      </c>
      <c r="L35" s="466">
        <v>1921</v>
      </c>
      <c r="M35" s="465">
        <v>52.8</v>
      </c>
      <c r="N35" s="466">
        <v>1720</v>
      </c>
      <c r="O35" s="465">
        <v>47.2</v>
      </c>
      <c r="P35" s="466">
        <v>1740</v>
      </c>
      <c r="Q35" s="465">
        <v>49.3</v>
      </c>
      <c r="R35" s="466">
        <v>1736</v>
      </c>
      <c r="S35" s="465">
        <v>49.2</v>
      </c>
      <c r="T35" s="464">
        <v>51</v>
      </c>
      <c r="U35" s="465">
        <v>1.4</v>
      </c>
      <c r="V35" s="466">
        <v>1899</v>
      </c>
      <c r="W35" s="465">
        <v>49.3</v>
      </c>
      <c r="X35" s="466">
        <v>1905</v>
      </c>
      <c r="Y35" s="465">
        <v>49.4</v>
      </c>
      <c r="Z35" s="464">
        <v>49</v>
      </c>
      <c r="AA35" s="465">
        <v>1.3</v>
      </c>
      <c r="AB35" s="464">
        <v>598</v>
      </c>
      <c r="AC35" s="465">
        <v>47.2</v>
      </c>
      <c r="AD35" s="464">
        <v>668</v>
      </c>
      <c r="AE35" s="465">
        <v>52.8</v>
      </c>
      <c r="AF35" s="464">
        <v>0</v>
      </c>
      <c r="AG35" s="465">
        <v>0</v>
      </c>
      <c r="AH35" s="464">
        <v>691</v>
      </c>
      <c r="AI35" s="465">
        <v>46.2</v>
      </c>
      <c r="AJ35" s="464">
        <v>799</v>
      </c>
      <c r="AK35" s="465">
        <v>53.4</v>
      </c>
      <c r="AL35" s="464">
        <v>6</v>
      </c>
      <c r="AM35" s="465">
        <v>0.4</v>
      </c>
      <c r="AN35" s="466">
        <v>1757</v>
      </c>
      <c r="AO35" s="465">
        <v>45.4</v>
      </c>
      <c r="AP35" s="466">
        <v>2108</v>
      </c>
      <c r="AQ35" s="465">
        <v>54.4</v>
      </c>
      <c r="AR35" s="464">
        <v>7</v>
      </c>
      <c r="AS35" s="465">
        <v>0.2</v>
      </c>
      <c r="AT35" s="466">
        <v>1347</v>
      </c>
      <c r="AU35" s="465">
        <v>44.2</v>
      </c>
      <c r="AV35" s="466">
        <v>1698</v>
      </c>
      <c r="AW35" s="465">
        <v>55.8</v>
      </c>
      <c r="AX35" s="464">
        <v>0</v>
      </c>
      <c r="AY35" s="465">
        <v>0</v>
      </c>
      <c r="AZ35" s="466">
        <v>1722</v>
      </c>
      <c r="BA35" s="465">
        <v>40.299999999999997</v>
      </c>
      <c r="BB35" s="466">
        <v>2546</v>
      </c>
      <c r="BC35" s="465">
        <v>59.7</v>
      </c>
      <c r="BD35" s="464">
        <v>0</v>
      </c>
      <c r="BE35" s="465">
        <v>0</v>
      </c>
      <c r="BF35" s="466">
        <v>1701</v>
      </c>
      <c r="BG35" s="465">
        <v>45.3</v>
      </c>
      <c r="BH35" s="466">
        <v>2055</v>
      </c>
      <c r="BI35" s="465">
        <v>54.7</v>
      </c>
      <c r="BJ35" s="464">
        <v>3</v>
      </c>
      <c r="BK35" s="465">
        <v>0.1</v>
      </c>
    </row>
    <row r="36" spans="1:63" ht="20.100000000000001" customHeight="1" x14ac:dyDescent="0.2">
      <c r="A36" s="461" t="s">
        <v>217</v>
      </c>
      <c r="B36" s="462" t="s">
        <v>437</v>
      </c>
      <c r="C36" s="462" t="s">
        <v>132</v>
      </c>
      <c r="D36" s="464">
        <v>363</v>
      </c>
      <c r="E36" s="465">
        <v>56.3</v>
      </c>
      <c r="F36" s="464">
        <v>282</v>
      </c>
      <c r="G36" s="465">
        <v>43.7</v>
      </c>
      <c r="H36" s="464">
        <v>339</v>
      </c>
      <c r="I36" s="465">
        <v>57.1</v>
      </c>
      <c r="J36" s="464">
        <v>255</v>
      </c>
      <c r="K36" s="465">
        <v>42.9</v>
      </c>
      <c r="L36" s="464">
        <v>349</v>
      </c>
      <c r="M36" s="465">
        <v>56.7</v>
      </c>
      <c r="N36" s="464">
        <v>267</v>
      </c>
      <c r="O36" s="465">
        <v>43.3</v>
      </c>
      <c r="P36" s="464">
        <v>410</v>
      </c>
      <c r="Q36" s="465">
        <v>58.1</v>
      </c>
      <c r="R36" s="464">
        <v>287</v>
      </c>
      <c r="S36" s="465">
        <v>40.700000000000003</v>
      </c>
      <c r="T36" s="464">
        <v>9</v>
      </c>
      <c r="U36" s="465">
        <v>1.3</v>
      </c>
      <c r="V36" s="464">
        <v>341</v>
      </c>
      <c r="W36" s="465">
        <v>57.2</v>
      </c>
      <c r="X36" s="464">
        <v>253</v>
      </c>
      <c r="Y36" s="465">
        <v>42.4</v>
      </c>
      <c r="Z36" s="464">
        <v>2</v>
      </c>
      <c r="AA36" s="465">
        <v>0.3</v>
      </c>
      <c r="AB36" s="464">
        <v>409</v>
      </c>
      <c r="AC36" s="465">
        <v>52.8</v>
      </c>
      <c r="AD36" s="464">
        <v>366</v>
      </c>
      <c r="AE36" s="465">
        <v>47.2</v>
      </c>
      <c r="AF36" s="464">
        <v>0</v>
      </c>
      <c r="AG36" s="465">
        <v>0</v>
      </c>
      <c r="AH36" s="464">
        <v>308</v>
      </c>
      <c r="AI36" s="465">
        <v>45.2</v>
      </c>
      <c r="AJ36" s="464">
        <v>372</v>
      </c>
      <c r="AK36" s="465">
        <v>54.5</v>
      </c>
      <c r="AL36" s="464">
        <v>2</v>
      </c>
      <c r="AM36" s="465">
        <v>0.3</v>
      </c>
      <c r="AN36" s="464">
        <v>402</v>
      </c>
      <c r="AO36" s="465">
        <v>51.5</v>
      </c>
      <c r="AP36" s="464">
        <v>378</v>
      </c>
      <c r="AQ36" s="465">
        <v>48.4</v>
      </c>
      <c r="AR36" s="464">
        <v>1</v>
      </c>
      <c r="AS36" s="465">
        <v>0.1</v>
      </c>
      <c r="AT36" s="464">
        <v>435</v>
      </c>
      <c r="AU36" s="465">
        <v>49.9</v>
      </c>
      <c r="AV36" s="464">
        <v>436</v>
      </c>
      <c r="AW36" s="465">
        <v>50.1</v>
      </c>
      <c r="AX36" s="464">
        <v>0</v>
      </c>
      <c r="AY36" s="465">
        <v>0</v>
      </c>
      <c r="AZ36" s="464">
        <v>788</v>
      </c>
      <c r="BA36" s="465">
        <v>46.2</v>
      </c>
      <c r="BB36" s="464">
        <v>919</v>
      </c>
      <c r="BC36" s="465">
        <v>53.8</v>
      </c>
      <c r="BD36" s="464">
        <v>0</v>
      </c>
      <c r="BE36" s="465">
        <v>0</v>
      </c>
      <c r="BF36" s="464">
        <v>411</v>
      </c>
      <c r="BG36" s="465">
        <v>47</v>
      </c>
      <c r="BH36" s="464">
        <v>462</v>
      </c>
      <c r="BI36" s="465">
        <v>52.9</v>
      </c>
      <c r="BJ36" s="464">
        <v>1</v>
      </c>
      <c r="BK36" s="465">
        <v>0.1</v>
      </c>
    </row>
    <row r="37" spans="1:63" ht="20.100000000000001" customHeight="1" x14ac:dyDescent="0.2">
      <c r="A37" s="461" t="s">
        <v>217</v>
      </c>
      <c r="B37" s="462" t="s">
        <v>438</v>
      </c>
      <c r="C37" s="462" t="s">
        <v>127</v>
      </c>
      <c r="D37" s="466">
        <v>1044</v>
      </c>
      <c r="E37" s="465">
        <v>52.3</v>
      </c>
      <c r="F37" s="464">
        <v>954</v>
      </c>
      <c r="G37" s="465">
        <v>47.7</v>
      </c>
      <c r="H37" s="464">
        <v>179</v>
      </c>
      <c r="I37" s="465">
        <v>56.3</v>
      </c>
      <c r="J37" s="464">
        <v>139</v>
      </c>
      <c r="K37" s="465">
        <v>43.7</v>
      </c>
      <c r="L37" s="464">
        <v>153</v>
      </c>
      <c r="M37" s="465">
        <v>48</v>
      </c>
      <c r="N37" s="464">
        <v>166</v>
      </c>
      <c r="O37" s="465">
        <v>52</v>
      </c>
      <c r="P37" s="464">
        <v>857</v>
      </c>
      <c r="Q37" s="465">
        <v>53.5</v>
      </c>
      <c r="R37" s="464">
        <v>732</v>
      </c>
      <c r="S37" s="465">
        <v>45.7</v>
      </c>
      <c r="T37" s="464">
        <v>12</v>
      </c>
      <c r="U37" s="465">
        <v>0.7</v>
      </c>
      <c r="V37" s="464">
        <v>778</v>
      </c>
      <c r="W37" s="465">
        <v>52</v>
      </c>
      <c r="X37" s="464">
        <v>706</v>
      </c>
      <c r="Y37" s="465">
        <v>47.2</v>
      </c>
      <c r="Z37" s="464">
        <v>11</v>
      </c>
      <c r="AA37" s="465">
        <v>0.7</v>
      </c>
      <c r="AB37" s="464">
        <v>999</v>
      </c>
      <c r="AC37" s="465">
        <v>51.1</v>
      </c>
      <c r="AD37" s="464">
        <v>957</v>
      </c>
      <c r="AE37" s="465">
        <v>48.9</v>
      </c>
      <c r="AF37" s="464">
        <v>0</v>
      </c>
      <c r="AG37" s="465">
        <v>0</v>
      </c>
      <c r="AH37" s="464">
        <v>828</v>
      </c>
      <c r="AI37" s="465">
        <v>48.4</v>
      </c>
      <c r="AJ37" s="464">
        <v>878</v>
      </c>
      <c r="AK37" s="465">
        <v>51.3</v>
      </c>
      <c r="AL37" s="464">
        <v>6</v>
      </c>
      <c r="AM37" s="465">
        <v>0.4</v>
      </c>
      <c r="AN37" s="464">
        <v>769</v>
      </c>
      <c r="AO37" s="465">
        <v>48.7</v>
      </c>
      <c r="AP37" s="464">
        <v>810</v>
      </c>
      <c r="AQ37" s="465">
        <v>51.3</v>
      </c>
      <c r="AR37" s="464">
        <v>1</v>
      </c>
      <c r="AS37" s="465">
        <v>0.1</v>
      </c>
      <c r="AT37" s="464">
        <v>700</v>
      </c>
      <c r="AU37" s="465">
        <v>47.6</v>
      </c>
      <c r="AV37" s="464">
        <v>770</v>
      </c>
      <c r="AW37" s="465">
        <v>52.4</v>
      </c>
      <c r="AX37" s="464">
        <v>0</v>
      </c>
      <c r="AY37" s="465">
        <v>0</v>
      </c>
      <c r="AZ37" s="464">
        <v>774</v>
      </c>
      <c r="BA37" s="465">
        <v>45.4</v>
      </c>
      <c r="BB37" s="464">
        <v>929</v>
      </c>
      <c r="BC37" s="465">
        <v>54.6</v>
      </c>
      <c r="BD37" s="464">
        <v>0</v>
      </c>
      <c r="BE37" s="465">
        <v>0</v>
      </c>
      <c r="BF37" s="464">
        <v>758</v>
      </c>
      <c r="BG37" s="465">
        <v>45.6</v>
      </c>
      <c r="BH37" s="464">
        <v>905</v>
      </c>
      <c r="BI37" s="465">
        <v>54.4</v>
      </c>
      <c r="BJ37" s="464">
        <v>0</v>
      </c>
      <c r="BK37" s="465">
        <v>0</v>
      </c>
    </row>
    <row r="38" spans="1:63" ht="20.100000000000001" customHeight="1" x14ac:dyDescent="0.2">
      <c r="A38" s="461" t="s">
        <v>223</v>
      </c>
      <c r="B38" s="462" t="s">
        <v>439</v>
      </c>
      <c r="C38" s="462" t="s">
        <v>127</v>
      </c>
      <c r="D38" s="464">
        <v>101</v>
      </c>
      <c r="E38" s="465">
        <v>47.4</v>
      </c>
      <c r="F38" s="464">
        <v>112</v>
      </c>
      <c r="G38" s="465">
        <v>52.6</v>
      </c>
      <c r="H38" s="464">
        <v>189</v>
      </c>
      <c r="I38" s="465">
        <v>54.6</v>
      </c>
      <c r="J38" s="464">
        <v>157</v>
      </c>
      <c r="K38" s="465">
        <v>45.4</v>
      </c>
      <c r="L38" s="464">
        <v>161</v>
      </c>
      <c r="M38" s="465">
        <v>55.1</v>
      </c>
      <c r="N38" s="464">
        <v>131</v>
      </c>
      <c r="O38" s="465">
        <v>44.9</v>
      </c>
      <c r="P38" s="464">
        <v>340</v>
      </c>
      <c r="Q38" s="465">
        <v>46.6</v>
      </c>
      <c r="R38" s="464">
        <v>375</v>
      </c>
      <c r="S38" s="465">
        <v>51.4</v>
      </c>
      <c r="T38" s="464">
        <v>15</v>
      </c>
      <c r="U38" s="465">
        <v>2.1</v>
      </c>
      <c r="V38" s="464">
        <v>151</v>
      </c>
      <c r="W38" s="465">
        <v>54.9</v>
      </c>
      <c r="X38" s="464">
        <v>121</v>
      </c>
      <c r="Y38" s="465">
        <v>44</v>
      </c>
      <c r="Z38" s="464">
        <v>3</v>
      </c>
      <c r="AA38" s="465">
        <v>1.1000000000000001</v>
      </c>
      <c r="AB38" s="464">
        <v>137</v>
      </c>
      <c r="AC38" s="465">
        <v>57.3</v>
      </c>
      <c r="AD38" s="464">
        <v>102</v>
      </c>
      <c r="AE38" s="465">
        <v>42.7</v>
      </c>
      <c r="AF38" s="464">
        <v>0</v>
      </c>
      <c r="AG38" s="465">
        <v>0</v>
      </c>
      <c r="AH38" s="464">
        <v>140</v>
      </c>
      <c r="AI38" s="465">
        <v>47</v>
      </c>
      <c r="AJ38" s="464">
        <v>155</v>
      </c>
      <c r="AK38" s="465">
        <v>52</v>
      </c>
      <c r="AL38" s="464">
        <v>3</v>
      </c>
      <c r="AM38" s="465">
        <v>1</v>
      </c>
      <c r="AN38" s="464">
        <v>149</v>
      </c>
      <c r="AO38" s="465">
        <v>47.9</v>
      </c>
      <c r="AP38" s="464">
        <v>162</v>
      </c>
      <c r="AQ38" s="465">
        <v>52.1</v>
      </c>
      <c r="AR38" s="464">
        <v>0</v>
      </c>
      <c r="AS38" s="465">
        <v>0</v>
      </c>
      <c r="AT38" s="464">
        <v>131</v>
      </c>
      <c r="AU38" s="465">
        <v>43.7</v>
      </c>
      <c r="AV38" s="464">
        <v>169</v>
      </c>
      <c r="AW38" s="465">
        <v>56.3</v>
      </c>
      <c r="AX38" s="464">
        <v>0</v>
      </c>
      <c r="AY38" s="465">
        <v>0</v>
      </c>
      <c r="AZ38" s="464">
        <v>168</v>
      </c>
      <c r="BA38" s="465">
        <v>43.2</v>
      </c>
      <c r="BB38" s="464">
        <v>221</v>
      </c>
      <c r="BC38" s="465">
        <v>56.8</v>
      </c>
      <c r="BD38" s="464">
        <v>0</v>
      </c>
      <c r="BE38" s="465">
        <v>0</v>
      </c>
      <c r="BF38" s="464">
        <v>152</v>
      </c>
      <c r="BG38" s="465">
        <v>44.6</v>
      </c>
      <c r="BH38" s="464">
        <v>189</v>
      </c>
      <c r="BI38" s="465">
        <v>55.4</v>
      </c>
      <c r="BJ38" s="464">
        <v>0</v>
      </c>
      <c r="BK38" s="465">
        <v>0</v>
      </c>
    </row>
    <row r="39" spans="1:63" ht="20.100000000000001" customHeight="1" x14ac:dyDescent="0.2">
      <c r="A39" s="461" t="s">
        <v>227</v>
      </c>
      <c r="B39" s="462" t="s">
        <v>440</v>
      </c>
      <c r="C39" s="462" t="s">
        <v>127</v>
      </c>
      <c r="D39" s="464">
        <v>39</v>
      </c>
      <c r="E39" s="465">
        <v>57.4</v>
      </c>
      <c r="F39" s="464">
        <v>29</v>
      </c>
      <c r="G39" s="465">
        <v>42.6</v>
      </c>
      <c r="H39" s="464">
        <v>35</v>
      </c>
      <c r="I39" s="465">
        <v>46.1</v>
      </c>
      <c r="J39" s="464">
        <v>41</v>
      </c>
      <c r="K39" s="465">
        <v>53.9</v>
      </c>
      <c r="L39" s="464">
        <v>48</v>
      </c>
      <c r="M39" s="465">
        <v>53.9</v>
      </c>
      <c r="N39" s="464">
        <v>41</v>
      </c>
      <c r="O39" s="465">
        <v>46.1</v>
      </c>
      <c r="P39" s="464">
        <v>53</v>
      </c>
      <c r="Q39" s="465">
        <v>57.6</v>
      </c>
      <c r="R39" s="464">
        <v>38</v>
      </c>
      <c r="S39" s="465">
        <v>41.3</v>
      </c>
      <c r="T39" s="464">
        <v>1</v>
      </c>
      <c r="U39" s="465">
        <v>1.1000000000000001</v>
      </c>
      <c r="V39" s="464">
        <v>54</v>
      </c>
      <c r="W39" s="465">
        <v>50.5</v>
      </c>
      <c r="X39" s="464">
        <v>52</v>
      </c>
      <c r="Y39" s="465">
        <v>48.6</v>
      </c>
      <c r="Z39" s="464">
        <v>1</v>
      </c>
      <c r="AA39" s="465">
        <v>0.9</v>
      </c>
      <c r="AB39" s="464">
        <v>55</v>
      </c>
      <c r="AC39" s="465">
        <v>52.4</v>
      </c>
      <c r="AD39" s="464">
        <v>50</v>
      </c>
      <c r="AE39" s="465">
        <v>47.6</v>
      </c>
      <c r="AF39" s="464">
        <v>0</v>
      </c>
      <c r="AG39" s="465">
        <v>0</v>
      </c>
      <c r="AH39" s="464">
        <v>38</v>
      </c>
      <c r="AI39" s="465">
        <v>43.7</v>
      </c>
      <c r="AJ39" s="464">
        <v>49</v>
      </c>
      <c r="AK39" s="465">
        <v>56.3</v>
      </c>
      <c r="AL39" s="464">
        <v>0</v>
      </c>
      <c r="AM39" s="465">
        <v>0</v>
      </c>
      <c r="AN39" s="464">
        <v>40</v>
      </c>
      <c r="AO39" s="465">
        <v>45.5</v>
      </c>
      <c r="AP39" s="464">
        <v>48</v>
      </c>
      <c r="AQ39" s="465">
        <v>54.5</v>
      </c>
      <c r="AR39" s="464">
        <v>0</v>
      </c>
      <c r="AS39" s="465">
        <v>0</v>
      </c>
      <c r="AT39" s="464">
        <v>49</v>
      </c>
      <c r="AU39" s="465">
        <v>46.7</v>
      </c>
      <c r="AV39" s="464">
        <v>56</v>
      </c>
      <c r="AW39" s="465">
        <v>53.3</v>
      </c>
      <c r="AX39" s="464">
        <v>0</v>
      </c>
      <c r="AY39" s="465">
        <v>0</v>
      </c>
      <c r="AZ39" s="464">
        <v>48</v>
      </c>
      <c r="BA39" s="465">
        <v>35.299999999999997</v>
      </c>
      <c r="BB39" s="464">
        <v>88</v>
      </c>
      <c r="BC39" s="465">
        <v>64.7</v>
      </c>
      <c r="BD39" s="464">
        <v>0</v>
      </c>
      <c r="BE39" s="465">
        <v>0</v>
      </c>
      <c r="BF39" s="464">
        <v>43</v>
      </c>
      <c r="BG39" s="465">
        <v>48.3</v>
      </c>
      <c r="BH39" s="464">
        <v>46</v>
      </c>
      <c r="BI39" s="465">
        <v>51.7</v>
      </c>
      <c r="BJ39" s="464">
        <v>0</v>
      </c>
      <c r="BK39" s="465">
        <v>0</v>
      </c>
    </row>
    <row r="40" spans="1:63" ht="20.100000000000001" customHeight="1" x14ac:dyDescent="0.2">
      <c r="A40" s="461" t="s">
        <v>230</v>
      </c>
      <c r="B40" s="462" t="s">
        <v>441</v>
      </c>
      <c r="C40" s="462" t="s">
        <v>127</v>
      </c>
      <c r="D40" s="464">
        <v>98</v>
      </c>
      <c r="E40" s="465">
        <v>55.7</v>
      </c>
      <c r="F40" s="464">
        <v>78</v>
      </c>
      <c r="G40" s="465">
        <v>44.3</v>
      </c>
      <c r="H40" s="464">
        <v>112</v>
      </c>
      <c r="I40" s="465">
        <v>62.6</v>
      </c>
      <c r="J40" s="464">
        <v>67</v>
      </c>
      <c r="K40" s="465">
        <v>37.4</v>
      </c>
      <c r="L40" s="464">
        <v>101</v>
      </c>
      <c r="M40" s="465">
        <v>54</v>
      </c>
      <c r="N40" s="464">
        <v>86</v>
      </c>
      <c r="O40" s="465">
        <v>46</v>
      </c>
      <c r="P40" s="464">
        <v>93</v>
      </c>
      <c r="Q40" s="465">
        <v>56.7</v>
      </c>
      <c r="R40" s="464">
        <v>71</v>
      </c>
      <c r="S40" s="465">
        <v>43.3</v>
      </c>
      <c r="T40" s="464">
        <v>0</v>
      </c>
      <c r="U40" s="465">
        <v>0</v>
      </c>
      <c r="V40" s="464">
        <v>530</v>
      </c>
      <c r="W40" s="465">
        <v>53.1</v>
      </c>
      <c r="X40" s="464">
        <v>469</v>
      </c>
      <c r="Y40" s="465">
        <v>46.9</v>
      </c>
      <c r="Z40" s="464">
        <v>0</v>
      </c>
      <c r="AA40" s="465">
        <v>0</v>
      </c>
      <c r="AB40" s="464">
        <v>459</v>
      </c>
      <c r="AC40" s="465">
        <v>49</v>
      </c>
      <c r="AD40" s="464">
        <v>477</v>
      </c>
      <c r="AE40" s="465">
        <v>50.9</v>
      </c>
      <c r="AF40" s="464">
        <v>1</v>
      </c>
      <c r="AG40" s="465">
        <v>0.1</v>
      </c>
      <c r="AH40" s="464">
        <v>403</v>
      </c>
      <c r="AI40" s="465">
        <v>51.9</v>
      </c>
      <c r="AJ40" s="464">
        <v>373</v>
      </c>
      <c r="AK40" s="465">
        <v>48.1</v>
      </c>
      <c r="AL40" s="464">
        <v>0</v>
      </c>
      <c r="AM40" s="465">
        <v>0</v>
      </c>
      <c r="AN40" s="464">
        <v>461</v>
      </c>
      <c r="AO40" s="465">
        <v>51.6</v>
      </c>
      <c r="AP40" s="464">
        <v>431</v>
      </c>
      <c r="AQ40" s="465">
        <v>48.2</v>
      </c>
      <c r="AR40" s="464">
        <v>2</v>
      </c>
      <c r="AS40" s="465">
        <v>0.2</v>
      </c>
      <c r="AT40" s="464">
        <v>346</v>
      </c>
      <c r="AU40" s="465">
        <v>48</v>
      </c>
      <c r="AV40" s="464">
        <v>375</v>
      </c>
      <c r="AW40" s="465">
        <v>52</v>
      </c>
      <c r="AX40" s="464">
        <v>0</v>
      </c>
      <c r="AY40" s="465">
        <v>0</v>
      </c>
      <c r="AZ40" s="464">
        <v>104</v>
      </c>
      <c r="BA40" s="465">
        <v>48.4</v>
      </c>
      <c r="BB40" s="464">
        <v>110</v>
      </c>
      <c r="BC40" s="465">
        <v>51.2</v>
      </c>
      <c r="BD40" s="464">
        <v>1</v>
      </c>
      <c r="BE40" s="465">
        <v>0.5</v>
      </c>
      <c r="BF40" s="464">
        <v>108</v>
      </c>
      <c r="BG40" s="465">
        <v>51.2</v>
      </c>
      <c r="BH40" s="464">
        <v>103</v>
      </c>
      <c r="BI40" s="465">
        <v>48.8</v>
      </c>
      <c r="BJ40" s="464">
        <v>0</v>
      </c>
      <c r="BK40" s="465">
        <v>0</v>
      </c>
    </row>
    <row r="41" spans="1:63" ht="20.100000000000001" customHeight="1" x14ac:dyDescent="0.2">
      <c r="A41" s="461" t="s">
        <v>230</v>
      </c>
      <c r="B41" s="468" t="s">
        <v>488</v>
      </c>
      <c r="C41" s="468" t="s">
        <v>132</v>
      </c>
      <c r="D41" s="467">
        <v>0</v>
      </c>
      <c r="E41" s="467">
        <v>0</v>
      </c>
      <c r="F41" s="467">
        <v>0</v>
      </c>
      <c r="G41" s="467">
        <v>0</v>
      </c>
      <c r="H41" s="464">
        <v>50</v>
      </c>
      <c r="I41" s="465">
        <v>55.6</v>
      </c>
      <c r="J41" s="464">
        <v>40</v>
      </c>
      <c r="K41" s="465">
        <v>44.4</v>
      </c>
      <c r="L41" s="464">
        <v>367</v>
      </c>
      <c r="M41" s="465">
        <v>59.8</v>
      </c>
      <c r="N41" s="464">
        <v>247</v>
      </c>
      <c r="O41" s="465">
        <v>40.200000000000003</v>
      </c>
      <c r="P41" s="464">
        <v>413</v>
      </c>
      <c r="Q41" s="465">
        <v>52.3</v>
      </c>
      <c r="R41" s="464">
        <v>371</v>
      </c>
      <c r="S41" s="465">
        <v>47</v>
      </c>
      <c r="T41" s="464">
        <v>6</v>
      </c>
      <c r="U41" s="465">
        <v>0.8</v>
      </c>
      <c r="V41" s="464">
        <v>488</v>
      </c>
      <c r="W41" s="465">
        <v>52.4</v>
      </c>
      <c r="X41" s="464">
        <v>443</v>
      </c>
      <c r="Y41" s="465">
        <v>47.6</v>
      </c>
      <c r="Z41" s="464">
        <v>0</v>
      </c>
      <c r="AA41" s="465">
        <v>0</v>
      </c>
      <c r="AB41" s="464">
        <v>77</v>
      </c>
      <c r="AC41" s="465">
        <v>50.3</v>
      </c>
      <c r="AD41" s="464">
        <v>76</v>
      </c>
      <c r="AE41" s="465">
        <v>49.7</v>
      </c>
      <c r="AF41" s="464">
        <v>0</v>
      </c>
      <c r="AG41" s="465">
        <v>0</v>
      </c>
      <c r="AH41" s="464">
        <v>434</v>
      </c>
      <c r="AI41" s="465">
        <v>51.8</v>
      </c>
      <c r="AJ41" s="464">
        <v>398</v>
      </c>
      <c r="AK41" s="465">
        <v>47.5</v>
      </c>
      <c r="AL41" s="464">
        <v>6</v>
      </c>
      <c r="AM41" s="465">
        <v>0.7</v>
      </c>
      <c r="AN41" s="464">
        <v>445</v>
      </c>
      <c r="AO41" s="465">
        <v>49.9</v>
      </c>
      <c r="AP41" s="464">
        <v>447</v>
      </c>
      <c r="AQ41" s="465">
        <v>50.1</v>
      </c>
      <c r="AR41" s="464">
        <v>0</v>
      </c>
      <c r="AS41" s="465">
        <v>0</v>
      </c>
      <c r="AT41" s="464">
        <v>96</v>
      </c>
      <c r="AU41" s="465">
        <v>48.7</v>
      </c>
      <c r="AV41" s="464">
        <v>101</v>
      </c>
      <c r="AW41" s="465">
        <v>51.3</v>
      </c>
      <c r="AX41" s="464">
        <v>0</v>
      </c>
      <c r="AY41" s="465">
        <v>0</v>
      </c>
      <c r="AZ41" s="464">
        <v>129</v>
      </c>
      <c r="BA41" s="465">
        <v>44.8</v>
      </c>
      <c r="BB41" s="464">
        <v>159</v>
      </c>
      <c r="BC41" s="465">
        <v>55.2</v>
      </c>
      <c r="BD41" s="464">
        <v>0</v>
      </c>
      <c r="BE41" s="465">
        <v>0</v>
      </c>
      <c r="BF41" s="464">
        <v>119</v>
      </c>
      <c r="BG41" s="465">
        <v>42.2</v>
      </c>
      <c r="BH41" s="464">
        <v>163</v>
      </c>
      <c r="BI41" s="465">
        <v>57.8</v>
      </c>
      <c r="BJ41" s="464">
        <v>0</v>
      </c>
      <c r="BK41" s="465">
        <v>0</v>
      </c>
    </row>
    <row r="42" spans="1:63" ht="20.100000000000001" customHeight="1" x14ac:dyDescent="0.2">
      <c r="A42" s="461" t="s">
        <v>237</v>
      </c>
      <c r="B42" s="462" t="s">
        <v>443</v>
      </c>
      <c r="C42" s="462" t="s">
        <v>132</v>
      </c>
      <c r="D42" s="466">
        <v>1182</v>
      </c>
      <c r="E42" s="465">
        <v>62.3</v>
      </c>
      <c r="F42" s="464">
        <v>716</v>
      </c>
      <c r="G42" s="465">
        <v>37.700000000000003</v>
      </c>
      <c r="H42" s="466">
        <v>1068</v>
      </c>
      <c r="I42" s="465">
        <v>63.6</v>
      </c>
      <c r="J42" s="464">
        <v>611</v>
      </c>
      <c r="K42" s="465">
        <v>36.4</v>
      </c>
      <c r="L42" s="464">
        <v>793</v>
      </c>
      <c r="M42" s="465">
        <v>61.2</v>
      </c>
      <c r="N42" s="464">
        <v>502</v>
      </c>
      <c r="O42" s="465">
        <v>38.799999999999997</v>
      </c>
      <c r="P42" s="464">
        <v>762</v>
      </c>
      <c r="Q42" s="465">
        <v>64.400000000000006</v>
      </c>
      <c r="R42" s="464">
        <v>409</v>
      </c>
      <c r="S42" s="465">
        <v>34.6</v>
      </c>
      <c r="T42" s="464">
        <v>12</v>
      </c>
      <c r="U42" s="465">
        <v>1</v>
      </c>
      <c r="V42" s="464">
        <v>895</v>
      </c>
      <c r="W42" s="465">
        <v>61.7</v>
      </c>
      <c r="X42" s="464">
        <v>556</v>
      </c>
      <c r="Y42" s="465">
        <v>38.299999999999997</v>
      </c>
      <c r="Z42" s="464">
        <v>0</v>
      </c>
      <c r="AA42" s="465">
        <v>0</v>
      </c>
      <c r="AB42" s="464">
        <v>702</v>
      </c>
      <c r="AC42" s="465">
        <v>58.2</v>
      </c>
      <c r="AD42" s="464">
        <v>504</v>
      </c>
      <c r="AE42" s="465">
        <v>41.8</v>
      </c>
      <c r="AF42" s="464">
        <v>0</v>
      </c>
      <c r="AG42" s="465">
        <v>0</v>
      </c>
      <c r="AH42" s="464">
        <v>798</v>
      </c>
      <c r="AI42" s="465">
        <v>55.1</v>
      </c>
      <c r="AJ42" s="464">
        <v>649</v>
      </c>
      <c r="AK42" s="465">
        <v>44.9</v>
      </c>
      <c r="AL42" s="464">
        <v>0</v>
      </c>
      <c r="AM42" s="465">
        <v>0</v>
      </c>
      <c r="AN42" s="464">
        <v>867</v>
      </c>
      <c r="AO42" s="465">
        <v>58.4</v>
      </c>
      <c r="AP42" s="464">
        <v>617</v>
      </c>
      <c r="AQ42" s="465">
        <v>41.6</v>
      </c>
      <c r="AR42" s="464">
        <v>0</v>
      </c>
      <c r="AS42" s="465">
        <v>0</v>
      </c>
      <c r="AT42" s="464">
        <v>866</v>
      </c>
      <c r="AU42" s="465">
        <v>54.6</v>
      </c>
      <c r="AV42" s="464">
        <v>720</v>
      </c>
      <c r="AW42" s="465">
        <v>45.4</v>
      </c>
      <c r="AX42" s="464">
        <v>0</v>
      </c>
      <c r="AY42" s="465">
        <v>0</v>
      </c>
      <c r="AZ42" s="464">
        <v>736</v>
      </c>
      <c r="BA42" s="465">
        <v>54.2</v>
      </c>
      <c r="BB42" s="464">
        <v>621</v>
      </c>
      <c r="BC42" s="465">
        <v>45.8</v>
      </c>
      <c r="BD42" s="464">
        <v>0</v>
      </c>
      <c r="BE42" s="465">
        <v>0</v>
      </c>
      <c r="BF42" s="464">
        <v>762</v>
      </c>
      <c r="BG42" s="465">
        <v>53.8</v>
      </c>
      <c r="BH42" s="464">
        <v>654</v>
      </c>
      <c r="BI42" s="465">
        <v>46.2</v>
      </c>
      <c r="BJ42" s="464">
        <v>1</v>
      </c>
      <c r="BK42" s="465">
        <v>0.1</v>
      </c>
    </row>
    <row r="43" spans="1:63" ht="20.100000000000001" customHeight="1" x14ac:dyDescent="0.2">
      <c r="A43" s="461" t="s">
        <v>237</v>
      </c>
      <c r="B43" s="462" t="s">
        <v>444</v>
      </c>
      <c r="C43" s="462" t="s">
        <v>127</v>
      </c>
      <c r="D43" s="464">
        <v>445</v>
      </c>
      <c r="E43" s="465">
        <v>53.8</v>
      </c>
      <c r="F43" s="464">
        <v>382</v>
      </c>
      <c r="G43" s="465">
        <v>46.2</v>
      </c>
      <c r="H43" s="464">
        <v>439</v>
      </c>
      <c r="I43" s="465">
        <v>56.4</v>
      </c>
      <c r="J43" s="464">
        <v>339</v>
      </c>
      <c r="K43" s="465">
        <v>43.6</v>
      </c>
      <c r="L43" s="464">
        <v>374</v>
      </c>
      <c r="M43" s="465">
        <v>54</v>
      </c>
      <c r="N43" s="464">
        <v>318</v>
      </c>
      <c r="O43" s="465">
        <v>46</v>
      </c>
      <c r="P43" s="464">
        <v>355</v>
      </c>
      <c r="Q43" s="465">
        <v>52</v>
      </c>
      <c r="R43" s="464">
        <v>323</v>
      </c>
      <c r="S43" s="465">
        <v>47.3</v>
      </c>
      <c r="T43" s="464">
        <v>5</v>
      </c>
      <c r="U43" s="465">
        <v>0.7</v>
      </c>
      <c r="V43" s="464">
        <v>374</v>
      </c>
      <c r="W43" s="465">
        <v>54.4</v>
      </c>
      <c r="X43" s="464">
        <v>305</v>
      </c>
      <c r="Y43" s="465">
        <v>44.3</v>
      </c>
      <c r="Z43" s="464">
        <v>9</v>
      </c>
      <c r="AA43" s="465">
        <v>1.3</v>
      </c>
      <c r="AB43" s="464">
        <v>354</v>
      </c>
      <c r="AC43" s="465">
        <v>50</v>
      </c>
      <c r="AD43" s="464">
        <v>354</v>
      </c>
      <c r="AE43" s="465">
        <v>50</v>
      </c>
      <c r="AF43" s="464">
        <v>0</v>
      </c>
      <c r="AG43" s="465">
        <v>0</v>
      </c>
      <c r="AH43" s="464">
        <v>301</v>
      </c>
      <c r="AI43" s="465">
        <v>52.8</v>
      </c>
      <c r="AJ43" s="464">
        <v>265</v>
      </c>
      <c r="AK43" s="465">
        <v>46.5</v>
      </c>
      <c r="AL43" s="464">
        <v>4</v>
      </c>
      <c r="AM43" s="465">
        <v>0.7</v>
      </c>
      <c r="AN43" s="464">
        <v>281</v>
      </c>
      <c r="AO43" s="465">
        <v>53</v>
      </c>
      <c r="AP43" s="464">
        <v>248</v>
      </c>
      <c r="AQ43" s="465">
        <v>46.8</v>
      </c>
      <c r="AR43" s="464">
        <v>1</v>
      </c>
      <c r="AS43" s="465">
        <v>0.2</v>
      </c>
      <c r="AT43" s="464">
        <v>267</v>
      </c>
      <c r="AU43" s="465">
        <v>52.3</v>
      </c>
      <c r="AV43" s="464">
        <v>244</v>
      </c>
      <c r="AW43" s="465">
        <v>47.7</v>
      </c>
      <c r="AX43" s="464">
        <v>0</v>
      </c>
      <c r="AY43" s="465">
        <v>0</v>
      </c>
      <c r="AZ43" s="464">
        <v>300</v>
      </c>
      <c r="BA43" s="465">
        <v>49.1</v>
      </c>
      <c r="BB43" s="464">
        <v>310</v>
      </c>
      <c r="BC43" s="465">
        <v>50.7</v>
      </c>
      <c r="BD43" s="464">
        <v>1</v>
      </c>
      <c r="BE43" s="465">
        <v>0.2</v>
      </c>
      <c r="BF43" s="464">
        <v>364</v>
      </c>
      <c r="BG43" s="465">
        <v>51.8</v>
      </c>
      <c r="BH43" s="464">
        <v>338</v>
      </c>
      <c r="BI43" s="465">
        <v>48.1</v>
      </c>
      <c r="BJ43" s="464">
        <v>1</v>
      </c>
      <c r="BK43" s="465">
        <v>0.1</v>
      </c>
    </row>
    <row r="44" spans="1:63" ht="20.100000000000001" customHeight="1" x14ac:dyDescent="0.2">
      <c r="A44" s="461" t="s">
        <v>242</v>
      </c>
      <c r="B44" s="462" t="s">
        <v>445</v>
      </c>
      <c r="C44" s="462" t="s">
        <v>127</v>
      </c>
      <c r="D44" s="464">
        <v>784</v>
      </c>
      <c r="E44" s="465">
        <v>59.6</v>
      </c>
      <c r="F44" s="464">
        <v>531</v>
      </c>
      <c r="G44" s="465">
        <v>40.4</v>
      </c>
      <c r="H44" s="464">
        <v>775</v>
      </c>
      <c r="I44" s="465">
        <v>59.3</v>
      </c>
      <c r="J44" s="464">
        <v>531</v>
      </c>
      <c r="K44" s="465">
        <v>40.700000000000003</v>
      </c>
      <c r="L44" s="464">
        <v>699</v>
      </c>
      <c r="M44" s="465">
        <v>62.4</v>
      </c>
      <c r="N44" s="464">
        <v>421</v>
      </c>
      <c r="O44" s="465">
        <v>37.6</v>
      </c>
      <c r="P44" s="464">
        <v>632</v>
      </c>
      <c r="Q44" s="465">
        <v>58.4</v>
      </c>
      <c r="R44" s="464">
        <v>441</v>
      </c>
      <c r="S44" s="465">
        <v>40.799999999999997</v>
      </c>
      <c r="T44" s="464">
        <v>9</v>
      </c>
      <c r="U44" s="465">
        <v>0.8</v>
      </c>
      <c r="V44" s="464">
        <v>632</v>
      </c>
      <c r="W44" s="465">
        <v>54.3</v>
      </c>
      <c r="X44" s="464">
        <v>520</v>
      </c>
      <c r="Y44" s="465">
        <v>44.7</v>
      </c>
      <c r="Z44" s="464">
        <v>12</v>
      </c>
      <c r="AA44" s="465">
        <v>1</v>
      </c>
      <c r="AB44" s="464">
        <v>717</v>
      </c>
      <c r="AC44" s="465">
        <v>54.6</v>
      </c>
      <c r="AD44" s="464">
        <v>595</v>
      </c>
      <c r="AE44" s="465">
        <v>45.3</v>
      </c>
      <c r="AF44" s="464">
        <v>1</v>
      </c>
      <c r="AG44" s="465">
        <v>0.1</v>
      </c>
      <c r="AH44" s="464">
        <v>689</v>
      </c>
      <c r="AI44" s="465">
        <v>54</v>
      </c>
      <c r="AJ44" s="464">
        <v>584</v>
      </c>
      <c r="AK44" s="465">
        <v>45.8</v>
      </c>
      <c r="AL44" s="464">
        <v>2</v>
      </c>
      <c r="AM44" s="465">
        <v>0.2</v>
      </c>
      <c r="AN44" s="464">
        <v>666</v>
      </c>
      <c r="AO44" s="465">
        <v>54.2</v>
      </c>
      <c r="AP44" s="464">
        <v>562</v>
      </c>
      <c r="AQ44" s="465">
        <v>45.7</v>
      </c>
      <c r="AR44" s="464">
        <v>1</v>
      </c>
      <c r="AS44" s="465">
        <v>0.1</v>
      </c>
      <c r="AT44" s="464">
        <v>770</v>
      </c>
      <c r="AU44" s="465">
        <v>55.2</v>
      </c>
      <c r="AV44" s="464">
        <v>625</v>
      </c>
      <c r="AW44" s="465">
        <v>44.8</v>
      </c>
      <c r="AX44" s="464">
        <v>0</v>
      </c>
      <c r="AY44" s="465">
        <v>0</v>
      </c>
      <c r="AZ44" s="464">
        <v>778</v>
      </c>
      <c r="BA44" s="465">
        <v>53.4</v>
      </c>
      <c r="BB44" s="464">
        <v>677</v>
      </c>
      <c r="BC44" s="465">
        <v>46.5</v>
      </c>
      <c r="BD44" s="464">
        <v>1</v>
      </c>
      <c r="BE44" s="465">
        <v>0.1</v>
      </c>
      <c r="BF44" s="464">
        <v>667</v>
      </c>
      <c r="BG44" s="465">
        <v>50</v>
      </c>
      <c r="BH44" s="464">
        <v>665</v>
      </c>
      <c r="BI44" s="465">
        <v>49.9</v>
      </c>
      <c r="BJ44" s="464">
        <v>1</v>
      </c>
      <c r="BK44" s="465">
        <v>0.1</v>
      </c>
    </row>
    <row r="45" spans="1:63" ht="20.100000000000001" customHeight="1" x14ac:dyDescent="0.2">
      <c r="A45" s="461" t="s">
        <v>245</v>
      </c>
      <c r="B45" s="462" t="s">
        <v>246</v>
      </c>
      <c r="C45" s="462" t="s">
        <v>127</v>
      </c>
      <c r="D45" s="464">
        <v>851</v>
      </c>
      <c r="E45" s="465">
        <v>46</v>
      </c>
      <c r="F45" s="466">
        <v>1000</v>
      </c>
      <c r="G45" s="465">
        <v>54</v>
      </c>
      <c r="H45" s="464">
        <v>912</v>
      </c>
      <c r="I45" s="465">
        <v>47.2</v>
      </c>
      <c r="J45" s="466">
        <v>1022</v>
      </c>
      <c r="K45" s="465">
        <v>52.8</v>
      </c>
      <c r="L45" s="464">
        <v>867</v>
      </c>
      <c r="M45" s="465">
        <v>47.4</v>
      </c>
      <c r="N45" s="464">
        <v>961</v>
      </c>
      <c r="O45" s="465">
        <v>52.6</v>
      </c>
      <c r="P45" s="464">
        <v>875</v>
      </c>
      <c r="Q45" s="465">
        <v>46.1</v>
      </c>
      <c r="R45" s="466">
        <v>1010</v>
      </c>
      <c r="S45" s="465">
        <v>53.2</v>
      </c>
      <c r="T45" s="464">
        <v>13</v>
      </c>
      <c r="U45" s="465">
        <v>0.7</v>
      </c>
      <c r="V45" s="464">
        <v>963</v>
      </c>
      <c r="W45" s="465">
        <v>46.7</v>
      </c>
      <c r="X45" s="466">
        <v>1078</v>
      </c>
      <c r="Y45" s="465">
        <v>52.3</v>
      </c>
      <c r="Z45" s="464">
        <v>22</v>
      </c>
      <c r="AA45" s="465">
        <v>1.1000000000000001</v>
      </c>
      <c r="AB45" s="464">
        <v>828</v>
      </c>
      <c r="AC45" s="465">
        <v>44.4</v>
      </c>
      <c r="AD45" s="466">
        <v>1035</v>
      </c>
      <c r="AE45" s="465">
        <v>55.5</v>
      </c>
      <c r="AF45" s="464">
        <v>1</v>
      </c>
      <c r="AG45" s="465">
        <v>0.1</v>
      </c>
      <c r="AH45" s="464">
        <v>946</v>
      </c>
      <c r="AI45" s="465">
        <v>44.6</v>
      </c>
      <c r="AJ45" s="466">
        <v>1177</v>
      </c>
      <c r="AK45" s="465">
        <v>55.4</v>
      </c>
      <c r="AL45" s="464">
        <v>0</v>
      </c>
      <c r="AM45" s="465">
        <v>0</v>
      </c>
      <c r="AN45" s="464">
        <v>957</v>
      </c>
      <c r="AO45" s="465">
        <v>44</v>
      </c>
      <c r="AP45" s="466">
        <v>1215</v>
      </c>
      <c r="AQ45" s="465">
        <v>55.9</v>
      </c>
      <c r="AR45" s="464">
        <v>2</v>
      </c>
      <c r="AS45" s="465">
        <v>0.1</v>
      </c>
      <c r="AT45" s="464">
        <v>879</v>
      </c>
      <c r="AU45" s="465">
        <v>44.1</v>
      </c>
      <c r="AV45" s="466">
        <v>1114</v>
      </c>
      <c r="AW45" s="465">
        <v>55.9</v>
      </c>
      <c r="AX45" s="464">
        <v>1</v>
      </c>
      <c r="AY45" s="465">
        <v>0.1</v>
      </c>
      <c r="AZ45" s="464">
        <v>939</v>
      </c>
      <c r="BA45" s="465">
        <v>41</v>
      </c>
      <c r="BB45" s="466">
        <v>1349</v>
      </c>
      <c r="BC45" s="465">
        <v>59</v>
      </c>
      <c r="BD45" s="464">
        <v>0</v>
      </c>
      <c r="BE45" s="465">
        <v>0</v>
      </c>
      <c r="BF45" s="464">
        <v>919</v>
      </c>
      <c r="BG45" s="465">
        <v>39.700000000000003</v>
      </c>
      <c r="BH45" s="466">
        <v>1395</v>
      </c>
      <c r="BI45" s="465">
        <v>60.3</v>
      </c>
      <c r="BJ45" s="464">
        <v>1</v>
      </c>
      <c r="BK45" s="465">
        <v>0</v>
      </c>
    </row>
    <row r="46" spans="1:63" ht="20.100000000000001" customHeight="1" x14ac:dyDescent="0.2">
      <c r="A46" s="461" t="s">
        <v>249</v>
      </c>
      <c r="B46" s="462" t="s">
        <v>446</v>
      </c>
      <c r="C46" s="462" t="s">
        <v>132</v>
      </c>
      <c r="D46" s="466">
        <v>1202</v>
      </c>
      <c r="E46" s="465">
        <v>49</v>
      </c>
      <c r="F46" s="466">
        <v>1252</v>
      </c>
      <c r="G46" s="465">
        <v>51</v>
      </c>
      <c r="H46" s="464">
        <v>155</v>
      </c>
      <c r="I46" s="465">
        <v>56.4</v>
      </c>
      <c r="J46" s="464">
        <v>120</v>
      </c>
      <c r="K46" s="465">
        <v>43.6</v>
      </c>
      <c r="L46" s="464">
        <v>129</v>
      </c>
      <c r="M46" s="465">
        <v>48.7</v>
      </c>
      <c r="N46" s="464">
        <v>136</v>
      </c>
      <c r="O46" s="465">
        <v>51.3</v>
      </c>
      <c r="P46" s="464">
        <v>162</v>
      </c>
      <c r="Q46" s="465">
        <v>52.3</v>
      </c>
      <c r="R46" s="464">
        <v>146</v>
      </c>
      <c r="S46" s="465">
        <v>47.1</v>
      </c>
      <c r="T46" s="464">
        <v>2</v>
      </c>
      <c r="U46" s="465">
        <v>0.6</v>
      </c>
      <c r="V46" s="464">
        <v>861</v>
      </c>
      <c r="W46" s="465">
        <v>47.6</v>
      </c>
      <c r="X46" s="464">
        <v>919</v>
      </c>
      <c r="Y46" s="465">
        <v>50.8</v>
      </c>
      <c r="Z46" s="464">
        <v>28</v>
      </c>
      <c r="AA46" s="465">
        <v>1.5</v>
      </c>
      <c r="AB46" s="464">
        <v>822</v>
      </c>
      <c r="AC46" s="465">
        <v>49.1</v>
      </c>
      <c r="AD46" s="464">
        <v>852</v>
      </c>
      <c r="AE46" s="465">
        <v>50.9</v>
      </c>
      <c r="AF46" s="464">
        <v>1</v>
      </c>
      <c r="AG46" s="465">
        <v>0.1</v>
      </c>
      <c r="AH46" s="464">
        <v>790</v>
      </c>
      <c r="AI46" s="465">
        <v>47.6</v>
      </c>
      <c r="AJ46" s="464">
        <v>861</v>
      </c>
      <c r="AK46" s="465">
        <v>51.9</v>
      </c>
      <c r="AL46" s="464">
        <v>9</v>
      </c>
      <c r="AM46" s="465">
        <v>0.5</v>
      </c>
      <c r="AN46" s="464">
        <v>140</v>
      </c>
      <c r="AO46" s="465">
        <v>49</v>
      </c>
      <c r="AP46" s="464">
        <v>146</v>
      </c>
      <c r="AQ46" s="465">
        <v>51</v>
      </c>
      <c r="AR46" s="464">
        <v>0</v>
      </c>
      <c r="AS46" s="465">
        <v>0</v>
      </c>
      <c r="AT46" s="464">
        <v>114</v>
      </c>
      <c r="AU46" s="465">
        <v>38.299999999999997</v>
      </c>
      <c r="AV46" s="464">
        <v>184</v>
      </c>
      <c r="AW46" s="465">
        <v>61.7</v>
      </c>
      <c r="AX46" s="464">
        <v>0</v>
      </c>
      <c r="AY46" s="465">
        <v>0</v>
      </c>
      <c r="AZ46" s="464">
        <v>143</v>
      </c>
      <c r="BA46" s="465">
        <v>45.7</v>
      </c>
      <c r="BB46" s="464">
        <v>170</v>
      </c>
      <c r="BC46" s="465">
        <v>54.3</v>
      </c>
      <c r="BD46" s="464">
        <v>0</v>
      </c>
      <c r="BE46" s="465">
        <v>0</v>
      </c>
      <c r="BF46" s="464">
        <v>116</v>
      </c>
      <c r="BG46" s="465">
        <v>47.3</v>
      </c>
      <c r="BH46" s="464">
        <v>129</v>
      </c>
      <c r="BI46" s="465">
        <v>52.7</v>
      </c>
      <c r="BJ46" s="464">
        <v>0</v>
      </c>
      <c r="BK46" s="465">
        <v>0</v>
      </c>
    </row>
    <row r="47" spans="1:63" ht="20.100000000000001" customHeight="1" x14ac:dyDescent="0.2">
      <c r="A47" s="461" t="s">
        <v>249</v>
      </c>
      <c r="B47" s="462" t="s">
        <v>447</v>
      </c>
      <c r="C47" s="462" t="s">
        <v>132</v>
      </c>
      <c r="D47" s="464">
        <v>305</v>
      </c>
      <c r="E47" s="465">
        <v>45.1</v>
      </c>
      <c r="F47" s="464">
        <v>371</v>
      </c>
      <c r="G47" s="465">
        <v>54.9</v>
      </c>
      <c r="H47" s="466">
        <v>2274</v>
      </c>
      <c r="I47" s="465">
        <v>50.5</v>
      </c>
      <c r="J47" s="466">
        <v>2227</v>
      </c>
      <c r="K47" s="465">
        <v>49.5</v>
      </c>
      <c r="L47" s="466">
        <v>2406</v>
      </c>
      <c r="M47" s="465">
        <v>50.1</v>
      </c>
      <c r="N47" s="466">
        <v>2394</v>
      </c>
      <c r="O47" s="465">
        <v>49.9</v>
      </c>
      <c r="P47" s="466">
        <v>2359</v>
      </c>
      <c r="Q47" s="465">
        <v>48.8</v>
      </c>
      <c r="R47" s="466">
        <v>2472</v>
      </c>
      <c r="S47" s="465">
        <v>51.2</v>
      </c>
      <c r="T47" s="464">
        <v>0</v>
      </c>
      <c r="U47" s="465">
        <v>0</v>
      </c>
      <c r="V47" s="466">
        <v>2399</v>
      </c>
      <c r="W47" s="465">
        <v>47.8</v>
      </c>
      <c r="X47" s="466">
        <v>2529</v>
      </c>
      <c r="Y47" s="465">
        <v>50.4</v>
      </c>
      <c r="Z47" s="464">
        <v>88</v>
      </c>
      <c r="AA47" s="465">
        <v>1.8</v>
      </c>
      <c r="AB47" s="466">
        <v>1706</v>
      </c>
      <c r="AC47" s="465">
        <v>47.7</v>
      </c>
      <c r="AD47" s="466">
        <v>1873</v>
      </c>
      <c r="AE47" s="465">
        <v>52.3</v>
      </c>
      <c r="AF47" s="464">
        <v>0</v>
      </c>
      <c r="AG47" s="465">
        <v>0</v>
      </c>
      <c r="AH47" s="466">
        <v>1470</v>
      </c>
      <c r="AI47" s="465">
        <v>45.3</v>
      </c>
      <c r="AJ47" s="466">
        <v>1754</v>
      </c>
      <c r="AK47" s="465">
        <v>54</v>
      </c>
      <c r="AL47" s="464">
        <v>22</v>
      </c>
      <c r="AM47" s="465">
        <v>0.7</v>
      </c>
      <c r="AN47" s="466">
        <v>1400</v>
      </c>
      <c r="AO47" s="465">
        <v>43.9</v>
      </c>
      <c r="AP47" s="466">
        <v>1783</v>
      </c>
      <c r="AQ47" s="465">
        <v>55.9</v>
      </c>
      <c r="AR47" s="464">
        <v>6</v>
      </c>
      <c r="AS47" s="465">
        <v>0.2</v>
      </c>
      <c r="AT47" s="466">
        <v>1226</v>
      </c>
      <c r="AU47" s="465">
        <v>43.1</v>
      </c>
      <c r="AV47" s="466">
        <v>1618</v>
      </c>
      <c r="AW47" s="465">
        <v>56.9</v>
      </c>
      <c r="AX47" s="464">
        <v>0</v>
      </c>
      <c r="AY47" s="465">
        <v>0</v>
      </c>
      <c r="AZ47" s="466">
        <v>1238</v>
      </c>
      <c r="BA47" s="465">
        <v>40.700000000000003</v>
      </c>
      <c r="BB47" s="466">
        <v>1804</v>
      </c>
      <c r="BC47" s="465">
        <v>59.3</v>
      </c>
      <c r="BD47" s="464">
        <v>0</v>
      </c>
      <c r="BE47" s="465">
        <v>0</v>
      </c>
      <c r="BF47" s="466">
        <v>1149</v>
      </c>
      <c r="BG47" s="465">
        <v>39.299999999999997</v>
      </c>
      <c r="BH47" s="466">
        <v>1773</v>
      </c>
      <c r="BI47" s="465">
        <v>60.6</v>
      </c>
      <c r="BJ47" s="464">
        <v>4</v>
      </c>
      <c r="BK47" s="465">
        <v>0.1</v>
      </c>
    </row>
    <row r="48" spans="1:63" ht="20.100000000000001" customHeight="1" x14ac:dyDescent="0.2">
      <c r="A48" s="461" t="s">
        <v>249</v>
      </c>
      <c r="B48" s="462" t="s">
        <v>448</v>
      </c>
      <c r="C48" s="462" t="s">
        <v>127</v>
      </c>
      <c r="D48" s="464">
        <v>74</v>
      </c>
      <c r="E48" s="465">
        <v>47.4</v>
      </c>
      <c r="F48" s="464">
        <v>82</v>
      </c>
      <c r="G48" s="465">
        <v>52.6</v>
      </c>
      <c r="H48" s="464">
        <v>57</v>
      </c>
      <c r="I48" s="465">
        <v>50</v>
      </c>
      <c r="J48" s="464">
        <v>57</v>
      </c>
      <c r="K48" s="465">
        <v>50</v>
      </c>
      <c r="L48" s="464">
        <v>60</v>
      </c>
      <c r="M48" s="465">
        <v>46.5</v>
      </c>
      <c r="N48" s="464">
        <v>69</v>
      </c>
      <c r="O48" s="465">
        <v>53.5</v>
      </c>
      <c r="P48" s="464">
        <v>79</v>
      </c>
      <c r="Q48" s="465">
        <v>45.7</v>
      </c>
      <c r="R48" s="464">
        <v>91</v>
      </c>
      <c r="S48" s="465">
        <v>52.6</v>
      </c>
      <c r="T48" s="464">
        <v>3</v>
      </c>
      <c r="U48" s="465">
        <v>1.7</v>
      </c>
      <c r="V48" s="464">
        <v>84</v>
      </c>
      <c r="W48" s="465">
        <v>49.7</v>
      </c>
      <c r="X48" s="464">
        <v>82</v>
      </c>
      <c r="Y48" s="465">
        <v>48.5</v>
      </c>
      <c r="Z48" s="464">
        <v>3</v>
      </c>
      <c r="AA48" s="465">
        <v>1.8</v>
      </c>
      <c r="AB48" s="464">
        <v>76</v>
      </c>
      <c r="AC48" s="465">
        <v>46.3</v>
      </c>
      <c r="AD48" s="464">
        <v>87</v>
      </c>
      <c r="AE48" s="465">
        <v>53</v>
      </c>
      <c r="AF48" s="464">
        <v>1</v>
      </c>
      <c r="AG48" s="465">
        <v>0.6</v>
      </c>
      <c r="AH48" s="464">
        <v>83</v>
      </c>
      <c r="AI48" s="465">
        <v>44.6</v>
      </c>
      <c r="AJ48" s="464">
        <v>103</v>
      </c>
      <c r="AK48" s="465">
        <v>55.4</v>
      </c>
      <c r="AL48" s="464">
        <v>0</v>
      </c>
      <c r="AM48" s="465">
        <v>0</v>
      </c>
      <c r="AN48" s="464">
        <v>97</v>
      </c>
      <c r="AO48" s="465">
        <v>47.5</v>
      </c>
      <c r="AP48" s="464">
        <v>106</v>
      </c>
      <c r="AQ48" s="465">
        <v>52</v>
      </c>
      <c r="AR48" s="464">
        <v>1</v>
      </c>
      <c r="AS48" s="465">
        <v>0.5</v>
      </c>
      <c r="AT48" s="464">
        <v>81</v>
      </c>
      <c r="AU48" s="465">
        <v>46</v>
      </c>
      <c r="AV48" s="464">
        <v>95</v>
      </c>
      <c r="AW48" s="465">
        <v>54</v>
      </c>
      <c r="AX48" s="464">
        <v>0</v>
      </c>
      <c r="AY48" s="465">
        <v>0</v>
      </c>
      <c r="AZ48" s="464">
        <v>76</v>
      </c>
      <c r="BA48" s="465">
        <v>44.2</v>
      </c>
      <c r="BB48" s="464">
        <v>96</v>
      </c>
      <c r="BC48" s="465">
        <v>55.8</v>
      </c>
      <c r="BD48" s="464">
        <v>0</v>
      </c>
      <c r="BE48" s="465">
        <v>0</v>
      </c>
      <c r="BF48" s="464">
        <v>69</v>
      </c>
      <c r="BG48" s="465">
        <v>41.1</v>
      </c>
      <c r="BH48" s="464">
        <v>99</v>
      </c>
      <c r="BI48" s="465">
        <v>58.9</v>
      </c>
      <c r="BJ48" s="464">
        <v>0</v>
      </c>
      <c r="BK48" s="465">
        <v>0</v>
      </c>
    </row>
    <row r="49" spans="1:63" ht="20.100000000000001" customHeight="1" x14ac:dyDescent="0.2">
      <c r="A49" s="461" t="s">
        <v>249</v>
      </c>
      <c r="B49" s="468" t="s">
        <v>489</v>
      </c>
      <c r="C49" s="468" t="s">
        <v>132</v>
      </c>
      <c r="D49" s="467">
        <v>0</v>
      </c>
      <c r="E49" s="467">
        <v>0</v>
      </c>
      <c r="F49" s="467">
        <v>0</v>
      </c>
      <c r="G49" s="467">
        <v>0</v>
      </c>
      <c r="H49" s="467">
        <v>0</v>
      </c>
      <c r="I49" s="467">
        <v>0</v>
      </c>
      <c r="J49" s="467">
        <v>0</v>
      </c>
      <c r="K49" s="467">
        <v>0</v>
      </c>
      <c r="L49" s="467">
        <v>0</v>
      </c>
      <c r="M49" s="467">
        <v>0</v>
      </c>
      <c r="N49" s="467">
        <v>0</v>
      </c>
      <c r="O49" s="467">
        <v>0</v>
      </c>
      <c r="P49" s="467">
        <v>0</v>
      </c>
      <c r="Q49" s="467">
        <v>0</v>
      </c>
      <c r="R49" s="467">
        <v>0</v>
      </c>
      <c r="S49" s="467">
        <v>0</v>
      </c>
      <c r="T49" s="467">
        <v>0</v>
      </c>
      <c r="U49" s="467">
        <v>0</v>
      </c>
      <c r="V49" s="466">
        <v>1038</v>
      </c>
      <c r="W49" s="465">
        <v>48.5</v>
      </c>
      <c r="X49" s="466">
        <v>1066</v>
      </c>
      <c r="Y49" s="465">
        <v>49.8</v>
      </c>
      <c r="Z49" s="464">
        <v>37</v>
      </c>
      <c r="AA49" s="465">
        <v>1.7</v>
      </c>
      <c r="AB49" s="466">
        <v>1051</v>
      </c>
      <c r="AC49" s="465">
        <v>47.6</v>
      </c>
      <c r="AD49" s="466">
        <v>1154</v>
      </c>
      <c r="AE49" s="465">
        <v>52.3</v>
      </c>
      <c r="AF49" s="464">
        <v>1</v>
      </c>
      <c r="AG49" s="465">
        <v>0</v>
      </c>
      <c r="AH49" s="466">
        <v>1059</v>
      </c>
      <c r="AI49" s="465">
        <v>45.9</v>
      </c>
      <c r="AJ49" s="466">
        <v>1241</v>
      </c>
      <c r="AK49" s="465">
        <v>53.8</v>
      </c>
      <c r="AL49" s="464">
        <v>5</v>
      </c>
      <c r="AM49" s="465">
        <v>0.2</v>
      </c>
      <c r="AN49" s="466">
        <v>1104</v>
      </c>
      <c r="AO49" s="465">
        <v>45.8</v>
      </c>
      <c r="AP49" s="466">
        <v>1301</v>
      </c>
      <c r="AQ49" s="465">
        <v>54</v>
      </c>
      <c r="AR49" s="464">
        <v>5</v>
      </c>
      <c r="AS49" s="465">
        <v>0.2</v>
      </c>
      <c r="AT49" s="466">
        <v>1099</v>
      </c>
      <c r="AU49" s="465">
        <v>46</v>
      </c>
      <c r="AV49" s="466">
        <v>1291</v>
      </c>
      <c r="AW49" s="465">
        <v>54</v>
      </c>
      <c r="AX49" s="464">
        <v>1</v>
      </c>
      <c r="AY49" s="465">
        <v>0</v>
      </c>
      <c r="AZ49" s="466">
        <v>1009</v>
      </c>
      <c r="BA49" s="465">
        <v>40.6</v>
      </c>
      <c r="BB49" s="466">
        <v>1478</v>
      </c>
      <c r="BC49" s="465">
        <v>59.4</v>
      </c>
      <c r="BD49" s="464">
        <v>0</v>
      </c>
      <c r="BE49" s="465">
        <v>0</v>
      </c>
      <c r="BF49" s="466">
        <v>1019</v>
      </c>
      <c r="BG49" s="465">
        <v>40.799999999999997</v>
      </c>
      <c r="BH49" s="466">
        <v>1477</v>
      </c>
      <c r="BI49" s="465">
        <v>59.1</v>
      </c>
      <c r="BJ49" s="464">
        <v>2</v>
      </c>
      <c r="BK49" s="465">
        <v>0.1</v>
      </c>
    </row>
    <row r="50" spans="1:63" ht="20.100000000000001" customHeight="1" x14ac:dyDescent="0.2">
      <c r="A50" s="461" t="s">
        <v>249</v>
      </c>
      <c r="B50" s="462" t="s">
        <v>450</v>
      </c>
      <c r="C50" s="462" t="s">
        <v>127</v>
      </c>
      <c r="D50" s="464">
        <v>876</v>
      </c>
      <c r="E50" s="465">
        <v>53.9</v>
      </c>
      <c r="F50" s="464">
        <v>750</v>
      </c>
      <c r="G50" s="465">
        <v>46.1</v>
      </c>
      <c r="H50" s="464">
        <v>844</v>
      </c>
      <c r="I50" s="465">
        <v>53.9</v>
      </c>
      <c r="J50" s="464">
        <v>723</v>
      </c>
      <c r="K50" s="465">
        <v>46.1</v>
      </c>
      <c r="L50" s="464">
        <v>814</v>
      </c>
      <c r="M50" s="465">
        <v>52</v>
      </c>
      <c r="N50" s="464">
        <v>750</v>
      </c>
      <c r="O50" s="465">
        <v>48</v>
      </c>
      <c r="P50" s="464">
        <v>788</v>
      </c>
      <c r="Q50" s="465">
        <v>49.7</v>
      </c>
      <c r="R50" s="464">
        <v>776</v>
      </c>
      <c r="S50" s="465">
        <v>48.9</v>
      </c>
      <c r="T50" s="464">
        <v>23</v>
      </c>
      <c r="U50" s="465">
        <v>1.4</v>
      </c>
      <c r="V50" s="464">
        <v>797</v>
      </c>
      <c r="W50" s="465">
        <v>49.1</v>
      </c>
      <c r="X50" s="464">
        <v>813</v>
      </c>
      <c r="Y50" s="465">
        <v>50.1</v>
      </c>
      <c r="Z50" s="464">
        <v>13</v>
      </c>
      <c r="AA50" s="465">
        <v>0.8</v>
      </c>
      <c r="AB50" s="464">
        <v>640</v>
      </c>
      <c r="AC50" s="465">
        <v>51.3</v>
      </c>
      <c r="AD50" s="464">
        <v>608</v>
      </c>
      <c r="AE50" s="465">
        <v>48.7</v>
      </c>
      <c r="AF50" s="464">
        <v>0</v>
      </c>
      <c r="AG50" s="465">
        <v>0</v>
      </c>
      <c r="AH50" s="464">
        <v>525</v>
      </c>
      <c r="AI50" s="465">
        <v>48</v>
      </c>
      <c r="AJ50" s="464">
        <v>566</v>
      </c>
      <c r="AK50" s="465">
        <v>51.7</v>
      </c>
      <c r="AL50" s="464">
        <v>3</v>
      </c>
      <c r="AM50" s="465">
        <v>0.3</v>
      </c>
      <c r="AN50" s="464">
        <v>748</v>
      </c>
      <c r="AO50" s="465">
        <v>47.6</v>
      </c>
      <c r="AP50" s="464">
        <v>824</v>
      </c>
      <c r="AQ50" s="465">
        <v>52.4</v>
      </c>
      <c r="AR50" s="464">
        <v>1</v>
      </c>
      <c r="AS50" s="465">
        <v>0.1</v>
      </c>
      <c r="AT50" s="464">
        <v>676</v>
      </c>
      <c r="AU50" s="465">
        <v>49.8</v>
      </c>
      <c r="AV50" s="464">
        <v>681</v>
      </c>
      <c r="AW50" s="465">
        <v>50.2</v>
      </c>
      <c r="AX50" s="464">
        <v>0</v>
      </c>
      <c r="AY50" s="465">
        <v>0</v>
      </c>
      <c r="AZ50" s="464">
        <v>720</v>
      </c>
      <c r="BA50" s="465">
        <v>42.5</v>
      </c>
      <c r="BB50" s="464">
        <v>974</v>
      </c>
      <c r="BC50" s="465">
        <v>57.5</v>
      </c>
      <c r="BD50" s="464">
        <v>0</v>
      </c>
      <c r="BE50" s="465">
        <v>0</v>
      </c>
      <c r="BF50" s="464">
        <v>791</v>
      </c>
      <c r="BG50" s="465">
        <v>43.9</v>
      </c>
      <c r="BH50" s="464">
        <v>1010</v>
      </c>
      <c r="BI50" s="465">
        <v>56</v>
      </c>
      <c r="BJ50" s="464">
        <v>1</v>
      </c>
      <c r="BK50" s="465">
        <v>0.1</v>
      </c>
    </row>
    <row r="51" spans="1:63" ht="20.100000000000001" customHeight="1" x14ac:dyDescent="0.2">
      <c r="A51" s="461" t="s">
        <v>263</v>
      </c>
      <c r="B51" s="462" t="s">
        <v>451</v>
      </c>
      <c r="C51" s="462" t="s">
        <v>127</v>
      </c>
      <c r="D51" s="464">
        <v>140</v>
      </c>
      <c r="E51" s="465">
        <v>54.7</v>
      </c>
      <c r="F51" s="464">
        <v>116</v>
      </c>
      <c r="G51" s="465">
        <v>45.3</v>
      </c>
      <c r="H51" s="464">
        <v>716</v>
      </c>
      <c r="I51" s="465">
        <v>51.1</v>
      </c>
      <c r="J51" s="464">
        <v>685</v>
      </c>
      <c r="K51" s="465">
        <v>48.9</v>
      </c>
      <c r="L51" s="464">
        <v>680</v>
      </c>
      <c r="M51" s="465">
        <v>50.2</v>
      </c>
      <c r="N51" s="464">
        <v>674</v>
      </c>
      <c r="O51" s="465">
        <v>49.8</v>
      </c>
      <c r="P51" s="464">
        <v>134</v>
      </c>
      <c r="Q51" s="465">
        <v>52.1</v>
      </c>
      <c r="R51" s="464">
        <v>123</v>
      </c>
      <c r="S51" s="465">
        <v>47.9</v>
      </c>
      <c r="T51" s="464">
        <v>0</v>
      </c>
      <c r="U51" s="465">
        <v>0</v>
      </c>
      <c r="V51" s="464">
        <v>134</v>
      </c>
      <c r="W51" s="465">
        <v>52.5</v>
      </c>
      <c r="X51" s="464">
        <v>121</v>
      </c>
      <c r="Y51" s="465">
        <v>47.5</v>
      </c>
      <c r="Z51" s="464">
        <v>0</v>
      </c>
      <c r="AA51" s="465">
        <v>0</v>
      </c>
      <c r="AB51" s="464">
        <v>130</v>
      </c>
      <c r="AC51" s="465">
        <v>50.8</v>
      </c>
      <c r="AD51" s="464">
        <v>126</v>
      </c>
      <c r="AE51" s="465">
        <v>49.2</v>
      </c>
      <c r="AF51" s="464">
        <v>0</v>
      </c>
      <c r="AG51" s="465">
        <v>0</v>
      </c>
      <c r="AH51" s="464">
        <v>130</v>
      </c>
      <c r="AI51" s="465">
        <v>51.8</v>
      </c>
      <c r="AJ51" s="464">
        <v>121</v>
      </c>
      <c r="AK51" s="465">
        <v>48.2</v>
      </c>
      <c r="AL51" s="464">
        <v>0</v>
      </c>
      <c r="AM51" s="465">
        <v>0</v>
      </c>
      <c r="AN51" s="464">
        <v>118</v>
      </c>
      <c r="AO51" s="465">
        <v>47.8</v>
      </c>
      <c r="AP51" s="464">
        <v>129</v>
      </c>
      <c r="AQ51" s="465">
        <v>52.2</v>
      </c>
      <c r="AR51" s="464">
        <v>0</v>
      </c>
      <c r="AS51" s="465">
        <v>0</v>
      </c>
      <c r="AT51" s="464">
        <v>145</v>
      </c>
      <c r="AU51" s="465">
        <v>52</v>
      </c>
      <c r="AV51" s="464">
        <v>134</v>
      </c>
      <c r="AW51" s="465">
        <v>48</v>
      </c>
      <c r="AX51" s="464">
        <v>0</v>
      </c>
      <c r="AY51" s="465">
        <v>0</v>
      </c>
      <c r="AZ51" s="464">
        <v>446</v>
      </c>
      <c r="BA51" s="465">
        <v>41.6</v>
      </c>
      <c r="BB51" s="464">
        <v>626</v>
      </c>
      <c r="BC51" s="465">
        <v>58.4</v>
      </c>
      <c r="BD51" s="464">
        <v>0</v>
      </c>
      <c r="BE51" s="465">
        <v>0</v>
      </c>
      <c r="BF51" s="464">
        <v>456</v>
      </c>
      <c r="BG51" s="465">
        <v>44</v>
      </c>
      <c r="BH51" s="464">
        <v>578</v>
      </c>
      <c r="BI51" s="465">
        <v>55.8</v>
      </c>
      <c r="BJ51" s="464">
        <v>2</v>
      </c>
      <c r="BK51" s="465">
        <v>0.2</v>
      </c>
    </row>
    <row r="52" spans="1:63" ht="20.100000000000001" customHeight="1" x14ac:dyDescent="0.2">
      <c r="A52" s="461" t="s">
        <v>263</v>
      </c>
      <c r="B52" s="462" t="s">
        <v>452</v>
      </c>
      <c r="C52" s="462" t="s">
        <v>127</v>
      </c>
      <c r="D52" s="464">
        <v>134</v>
      </c>
      <c r="E52" s="465">
        <v>59.8</v>
      </c>
      <c r="F52" s="464">
        <v>90</v>
      </c>
      <c r="G52" s="465">
        <v>40.200000000000003</v>
      </c>
      <c r="H52" s="464">
        <v>157</v>
      </c>
      <c r="I52" s="465">
        <v>59.2</v>
      </c>
      <c r="J52" s="464">
        <v>108</v>
      </c>
      <c r="K52" s="465">
        <v>40.799999999999997</v>
      </c>
      <c r="L52" s="464">
        <v>113</v>
      </c>
      <c r="M52" s="465">
        <v>50.2</v>
      </c>
      <c r="N52" s="464">
        <v>112</v>
      </c>
      <c r="O52" s="465">
        <v>49.8</v>
      </c>
      <c r="P52" s="464">
        <v>99</v>
      </c>
      <c r="Q52" s="465">
        <v>46</v>
      </c>
      <c r="R52" s="464">
        <v>111</v>
      </c>
      <c r="S52" s="465">
        <v>51.6</v>
      </c>
      <c r="T52" s="464">
        <v>5</v>
      </c>
      <c r="U52" s="465">
        <v>2.2999999999999998</v>
      </c>
      <c r="V52" s="464">
        <v>125</v>
      </c>
      <c r="W52" s="465">
        <v>50.8</v>
      </c>
      <c r="X52" s="464">
        <v>121</v>
      </c>
      <c r="Y52" s="465">
        <v>49.2</v>
      </c>
      <c r="Z52" s="464">
        <v>0</v>
      </c>
      <c r="AA52" s="465">
        <v>0</v>
      </c>
      <c r="AB52" s="464">
        <v>113</v>
      </c>
      <c r="AC52" s="465">
        <v>44.8</v>
      </c>
      <c r="AD52" s="464">
        <v>139</v>
      </c>
      <c r="AE52" s="465">
        <v>55.2</v>
      </c>
      <c r="AF52" s="464">
        <v>0</v>
      </c>
      <c r="AG52" s="465">
        <v>0</v>
      </c>
      <c r="AH52" s="464">
        <v>106</v>
      </c>
      <c r="AI52" s="465">
        <v>48.8</v>
      </c>
      <c r="AJ52" s="464">
        <v>111</v>
      </c>
      <c r="AK52" s="465">
        <v>51.2</v>
      </c>
      <c r="AL52" s="464">
        <v>0</v>
      </c>
      <c r="AM52" s="465">
        <v>0</v>
      </c>
      <c r="AN52" s="464">
        <v>101</v>
      </c>
      <c r="AO52" s="465">
        <v>48.8</v>
      </c>
      <c r="AP52" s="464">
        <v>106</v>
      </c>
      <c r="AQ52" s="465">
        <v>51.2</v>
      </c>
      <c r="AR52" s="464">
        <v>0</v>
      </c>
      <c r="AS52" s="465">
        <v>0</v>
      </c>
      <c r="AT52" s="464">
        <v>87</v>
      </c>
      <c r="AU52" s="465">
        <v>43.9</v>
      </c>
      <c r="AV52" s="464">
        <v>111</v>
      </c>
      <c r="AW52" s="465">
        <v>56.1</v>
      </c>
      <c r="AX52" s="464">
        <v>0</v>
      </c>
      <c r="AY52" s="465">
        <v>0</v>
      </c>
      <c r="AZ52" s="464">
        <v>85</v>
      </c>
      <c r="BA52" s="465">
        <v>45.2</v>
      </c>
      <c r="BB52" s="464">
        <v>103</v>
      </c>
      <c r="BC52" s="465">
        <v>54.8</v>
      </c>
      <c r="BD52" s="464">
        <v>0</v>
      </c>
      <c r="BE52" s="465">
        <v>0</v>
      </c>
      <c r="BF52" s="464">
        <v>85</v>
      </c>
      <c r="BG52" s="465">
        <v>48.3</v>
      </c>
      <c r="BH52" s="464">
        <v>91</v>
      </c>
      <c r="BI52" s="465">
        <v>51.7</v>
      </c>
      <c r="BJ52" s="464">
        <v>0</v>
      </c>
      <c r="BK52" s="465">
        <v>0</v>
      </c>
    </row>
    <row r="53" spans="1:63" ht="20.100000000000001" customHeight="1" x14ac:dyDescent="0.2">
      <c r="A53" s="461" t="s">
        <v>267</v>
      </c>
      <c r="B53" s="462" t="s">
        <v>453</v>
      </c>
      <c r="C53" s="462" t="s">
        <v>127</v>
      </c>
      <c r="D53" s="464">
        <v>97</v>
      </c>
      <c r="E53" s="465">
        <v>53.9</v>
      </c>
      <c r="F53" s="464">
        <v>83</v>
      </c>
      <c r="G53" s="465">
        <v>46.1</v>
      </c>
      <c r="H53" s="464">
        <v>236</v>
      </c>
      <c r="I53" s="465">
        <v>61.5</v>
      </c>
      <c r="J53" s="464">
        <v>148</v>
      </c>
      <c r="K53" s="465">
        <v>38.5</v>
      </c>
      <c r="L53" s="464">
        <v>391</v>
      </c>
      <c r="M53" s="465">
        <v>54.2</v>
      </c>
      <c r="N53" s="464">
        <v>330</v>
      </c>
      <c r="O53" s="465">
        <v>45.8</v>
      </c>
      <c r="P53" s="464">
        <v>382</v>
      </c>
      <c r="Q53" s="465">
        <v>59.5</v>
      </c>
      <c r="R53" s="464">
        <v>255</v>
      </c>
      <c r="S53" s="465">
        <v>39.700000000000003</v>
      </c>
      <c r="T53" s="464">
        <v>5</v>
      </c>
      <c r="U53" s="465">
        <v>0.8</v>
      </c>
      <c r="V53" s="464">
        <v>386</v>
      </c>
      <c r="W53" s="465">
        <v>60.1</v>
      </c>
      <c r="X53" s="464">
        <v>253</v>
      </c>
      <c r="Y53" s="465">
        <v>39.4</v>
      </c>
      <c r="Z53" s="464">
        <v>3</v>
      </c>
      <c r="AA53" s="465">
        <v>0.5</v>
      </c>
      <c r="AB53" s="464">
        <v>143</v>
      </c>
      <c r="AC53" s="465">
        <v>53</v>
      </c>
      <c r="AD53" s="464">
        <v>127</v>
      </c>
      <c r="AE53" s="465">
        <v>47</v>
      </c>
      <c r="AF53" s="464">
        <v>0</v>
      </c>
      <c r="AG53" s="465">
        <v>0</v>
      </c>
      <c r="AH53" s="464">
        <v>275</v>
      </c>
      <c r="AI53" s="465">
        <v>53.5</v>
      </c>
      <c r="AJ53" s="464">
        <v>234</v>
      </c>
      <c r="AK53" s="465">
        <v>45.5</v>
      </c>
      <c r="AL53" s="464">
        <v>5</v>
      </c>
      <c r="AM53" s="465">
        <v>1</v>
      </c>
      <c r="AN53" s="464">
        <v>242</v>
      </c>
      <c r="AO53" s="465">
        <v>54.1</v>
      </c>
      <c r="AP53" s="464">
        <v>204</v>
      </c>
      <c r="AQ53" s="465">
        <v>45.6</v>
      </c>
      <c r="AR53" s="464">
        <v>1</v>
      </c>
      <c r="AS53" s="465">
        <v>0.2</v>
      </c>
      <c r="AT53" s="464">
        <v>297</v>
      </c>
      <c r="AU53" s="465">
        <v>52.5</v>
      </c>
      <c r="AV53" s="464">
        <v>269</v>
      </c>
      <c r="AW53" s="465">
        <v>47.5</v>
      </c>
      <c r="AX53" s="464">
        <v>0</v>
      </c>
      <c r="AY53" s="465">
        <v>0</v>
      </c>
      <c r="AZ53" s="464">
        <v>372</v>
      </c>
      <c r="BA53" s="465">
        <v>53.4</v>
      </c>
      <c r="BB53" s="464">
        <v>324</v>
      </c>
      <c r="BC53" s="465">
        <v>46.6</v>
      </c>
      <c r="BD53" s="464">
        <v>0</v>
      </c>
      <c r="BE53" s="465">
        <v>0</v>
      </c>
      <c r="BF53" s="464">
        <v>255</v>
      </c>
      <c r="BG53" s="465">
        <v>49.4</v>
      </c>
      <c r="BH53" s="464">
        <v>261</v>
      </c>
      <c r="BI53" s="465">
        <v>50.6</v>
      </c>
      <c r="BJ53" s="464">
        <v>0</v>
      </c>
      <c r="BK53" s="465">
        <v>0</v>
      </c>
    </row>
    <row r="54" spans="1:63" ht="20.100000000000001" customHeight="1" x14ac:dyDescent="0.2">
      <c r="A54" s="461" t="s">
        <v>267</v>
      </c>
      <c r="B54" s="462" t="s">
        <v>454</v>
      </c>
      <c r="C54" s="462" t="s">
        <v>132</v>
      </c>
      <c r="D54" s="466">
        <v>1624</v>
      </c>
      <c r="E54" s="465">
        <v>56</v>
      </c>
      <c r="F54" s="466">
        <v>1275</v>
      </c>
      <c r="G54" s="465">
        <v>44</v>
      </c>
      <c r="H54" s="466">
        <v>1460</v>
      </c>
      <c r="I54" s="465">
        <v>55.5</v>
      </c>
      <c r="J54" s="466">
        <v>1169</v>
      </c>
      <c r="K54" s="465">
        <v>44.5</v>
      </c>
      <c r="L54" s="466">
        <v>1415</v>
      </c>
      <c r="M54" s="465">
        <v>55.1</v>
      </c>
      <c r="N54" s="466">
        <v>1154</v>
      </c>
      <c r="O54" s="465">
        <v>44.9</v>
      </c>
      <c r="P54" s="466">
        <v>1218</v>
      </c>
      <c r="Q54" s="465">
        <v>52.7</v>
      </c>
      <c r="R54" s="466">
        <v>1063</v>
      </c>
      <c r="S54" s="465">
        <v>46</v>
      </c>
      <c r="T54" s="464">
        <v>32</v>
      </c>
      <c r="U54" s="465">
        <v>1.4</v>
      </c>
      <c r="V54" s="466">
        <v>1277</v>
      </c>
      <c r="W54" s="465">
        <v>51</v>
      </c>
      <c r="X54" s="466">
        <v>1193</v>
      </c>
      <c r="Y54" s="465">
        <v>47.7</v>
      </c>
      <c r="Z54" s="464">
        <v>32</v>
      </c>
      <c r="AA54" s="465">
        <v>1.3</v>
      </c>
      <c r="AB54" s="466">
        <v>1166</v>
      </c>
      <c r="AC54" s="465">
        <v>50.8</v>
      </c>
      <c r="AD54" s="466">
        <v>1125</v>
      </c>
      <c r="AE54" s="465">
        <v>49</v>
      </c>
      <c r="AF54" s="464">
        <v>3</v>
      </c>
      <c r="AG54" s="465">
        <v>0.1</v>
      </c>
      <c r="AH54" s="466">
        <v>1122</v>
      </c>
      <c r="AI54" s="465">
        <v>47.8</v>
      </c>
      <c r="AJ54" s="466">
        <v>1218</v>
      </c>
      <c r="AK54" s="465">
        <v>51.9</v>
      </c>
      <c r="AL54" s="464">
        <v>6</v>
      </c>
      <c r="AM54" s="465">
        <v>0.3</v>
      </c>
      <c r="AN54" s="466">
        <v>1033</v>
      </c>
      <c r="AO54" s="465">
        <v>47.4</v>
      </c>
      <c r="AP54" s="466">
        <v>1144</v>
      </c>
      <c r="AQ54" s="465">
        <v>52.5</v>
      </c>
      <c r="AR54" s="464">
        <v>2</v>
      </c>
      <c r="AS54" s="465">
        <v>0.1</v>
      </c>
      <c r="AT54" s="466">
        <v>1026</v>
      </c>
      <c r="AU54" s="465">
        <v>47.2</v>
      </c>
      <c r="AV54" s="466">
        <v>1149</v>
      </c>
      <c r="AW54" s="465">
        <v>52.8</v>
      </c>
      <c r="AX54" s="464">
        <v>0</v>
      </c>
      <c r="AY54" s="465">
        <v>0</v>
      </c>
      <c r="AZ54" s="466">
        <v>982</v>
      </c>
      <c r="BA54" s="465">
        <v>44.9</v>
      </c>
      <c r="BB54" s="466">
        <v>1205</v>
      </c>
      <c r="BC54" s="465">
        <v>55.1</v>
      </c>
      <c r="BD54" s="464">
        <v>1</v>
      </c>
      <c r="BE54" s="465">
        <v>0</v>
      </c>
      <c r="BF54" s="466">
        <v>782</v>
      </c>
      <c r="BG54" s="465">
        <v>44.5</v>
      </c>
      <c r="BH54" s="466">
        <v>976</v>
      </c>
      <c r="BI54" s="465">
        <v>55.5</v>
      </c>
      <c r="BJ54" s="464">
        <v>1</v>
      </c>
      <c r="BK54" s="465">
        <v>0.1</v>
      </c>
    </row>
    <row r="55" spans="1:63" ht="20.100000000000001" customHeight="1" x14ac:dyDescent="0.2">
      <c r="A55" s="461" t="s">
        <v>272</v>
      </c>
      <c r="B55" s="462" t="s">
        <v>455</v>
      </c>
      <c r="C55" s="462" t="s">
        <v>127</v>
      </c>
      <c r="D55" s="464">
        <v>131</v>
      </c>
      <c r="E55" s="465">
        <v>68.599999999999994</v>
      </c>
      <c r="F55" s="464">
        <v>60</v>
      </c>
      <c r="G55" s="465">
        <v>31.4</v>
      </c>
      <c r="H55" s="464">
        <v>126</v>
      </c>
      <c r="I55" s="465">
        <v>71.599999999999994</v>
      </c>
      <c r="J55" s="464">
        <v>50</v>
      </c>
      <c r="K55" s="465">
        <v>28.4</v>
      </c>
      <c r="L55" s="464">
        <v>96</v>
      </c>
      <c r="M55" s="465">
        <v>60</v>
      </c>
      <c r="N55" s="464">
        <v>64</v>
      </c>
      <c r="O55" s="465">
        <v>40</v>
      </c>
      <c r="P55" s="464">
        <v>104</v>
      </c>
      <c r="Q55" s="465">
        <v>61.5</v>
      </c>
      <c r="R55" s="464">
        <v>65</v>
      </c>
      <c r="S55" s="465">
        <v>38.5</v>
      </c>
      <c r="T55" s="464">
        <v>0</v>
      </c>
      <c r="U55" s="465">
        <v>0</v>
      </c>
      <c r="V55" s="464">
        <v>116</v>
      </c>
      <c r="W55" s="465">
        <v>62.7</v>
      </c>
      <c r="X55" s="464">
        <v>69</v>
      </c>
      <c r="Y55" s="465">
        <v>37.299999999999997</v>
      </c>
      <c r="Z55" s="464">
        <v>0</v>
      </c>
      <c r="AA55" s="465">
        <v>0</v>
      </c>
      <c r="AB55" s="464">
        <v>89</v>
      </c>
      <c r="AC55" s="465">
        <v>55.6</v>
      </c>
      <c r="AD55" s="464">
        <v>71</v>
      </c>
      <c r="AE55" s="465">
        <v>44.4</v>
      </c>
      <c r="AF55" s="464">
        <v>0</v>
      </c>
      <c r="AG55" s="465">
        <v>0</v>
      </c>
      <c r="AH55" s="464">
        <v>87</v>
      </c>
      <c r="AI55" s="465">
        <v>53</v>
      </c>
      <c r="AJ55" s="464">
        <v>75</v>
      </c>
      <c r="AK55" s="465">
        <v>45.7</v>
      </c>
      <c r="AL55" s="464">
        <v>2</v>
      </c>
      <c r="AM55" s="465">
        <v>1.2</v>
      </c>
      <c r="AN55" s="464">
        <v>91</v>
      </c>
      <c r="AO55" s="465">
        <v>53.2</v>
      </c>
      <c r="AP55" s="464">
        <v>76</v>
      </c>
      <c r="AQ55" s="465">
        <v>44.4</v>
      </c>
      <c r="AR55" s="464">
        <v>4</v>
      </c>
      <c r="AS55" s="465">
        <v>2.2999999999999998</v>
      </c>
      <c r="AT55" s="464">
        <v>100</v>
      </c>
      <c r="AU55" s="465">
        <v>61.7</v>
      </c>
      <c r="AV55" s="464">
        <v>62</v>
      </c>
      <c r="AW55" s="465">
        <v>38.299999999999997</v>
      </c>
      <c r="AX55" s="464">
        <v>0</v>
      </c>
      <c r="AY55" s="465">
        <v>0</v>
      </c>
      <c r="AZ55" s="464">
        <v>109</v>
      </c>
      <c r="BA55" s="465">
        <v>55.3</v>
      </c>
      <c r="BB55" s="464">
        <v>88</v>
      </c>
      <c r="BC55" s="465">
        <v>44.7</v>
      </c>
      <c r="BD55" s="464">
        <v>0</v>
      </c>
      <c r="BE55" s="465">
        <v>0</v>
      </c>
      <c r="BF55" s="464">
        <v>321</v>
      </c>
      <c r="BG55" s="465">
        <v>52.5</v>
      </c>
      <c r="BH55" s="464">
        <v>290</v>
      </c>
      <c r="BI55" s="465">
        <v>47.5</v>
      </c>
      <c r="BJ55" s="464">
        <v>0</v>
      </c>
      <c r="BK55" s="465">
        <v>0</v>
      </c>
    </row>
    <row r="56" spans="1:63" ht="20.100000000000001" customHeight="1" x14ac:dyDescent="0.2">
      <c r="A56" s="461" t="s">
        <v>276</v>
      </c>
      <c r="B56" s="462" t="s">
        <v>456</v>
      </c>
      <c r="C56" s="462" t="s">
        <v>127</v>
      </c>
      <c r="D56" s="464">
        <v>71</v>
      </c>
      <c r="E56" s="465">
        <v>57.7</v>
      </c>
      <c r="F56" s="464">
        <v>52</v>
      </c>
      <c r="G56" s="465">
        <v>42.3</v>
      </c>
      <c r="H56" s="464">
        <v>66</v>
      </c>
      <c r="I56" s="465">
        <v>62.3</v>
      </c>
      <c r="J56" s="464">
        <v>40</v>
      </c>
      <c r="K56" s="465">
        <v>37.700000000000003</v>
      </c>
      <c r="L56" s="464">
        <v>72</v>
      </c>
      <c r="M56" s="465">
        <v>63.2</v>
      </c>
      <c r="N56" s="464">
        <v>42</v>
      </c>
      <c r="O56" s="465">
        <v>36.799999999999997</v>
      </c>
      <c r="P56" s="464">
        <v>75</v>
      </c>
      <c r="Q56" s="465">
        <v>57.3</v>
      </c>
      <c r="R56" s="464">
        <v>56</v>
      </c>
      <c r="S56" s="465">
        <v>42.7</v>
      </c>
      <c r="T56" s="464">
        <v>0</v>
      </c>
      <c r="U56" s="465">
        <v>0</v>
      </c>
      <c r="V56" s="464">
        <v>80</v>
      </c>
      <c r="W56" s="465">
        <v>57.1</v>
      </c>
      <c r="X56" s="464">
        <v>60</v>
      </c>
      <c r="Y56" s="465">
        <v>42.9</v>
      </c>
      <c r="Z56" s="464">
        <v>0</v>
      </c>
      <c r="AA56" s="465">
        <v>0</v>
      </c>
      <c r="AB56" s="464">
        <v>110</v>
      </c>
      <c r="AC56" s="465">
        <v>57.3</v>
      </c>
      <c r="AD56" s="464">
        <v>82</v>
      </c>
      <c r="AE56" s="465">
        <v>42.7</v>
      </c>
      <c r="AF56" s="464">
        <v>0</v>
      </c>
      <c r="AG56" s="465">
        <v>0</v>
      </c>
      <c r="AH56" s="464">
        <v>76</v>
      </c>
      <c r="AI56" s="465">
        <v>51.7</v>
      </c>
      <c r="AJ56" s="464">
        <v>69</v>
      </c>
      <c r="AK56" s="465">
        <v>46.9</v>
      </c>
      <c r="AL56" s="464">
        <v>2</v>
      </c>
      <c r="AM56" s="465">
        <v>1.4</v>
      </c>
      <c r="AN56" s="464">
        <v>101</v>
      </c>
      <c r="AO56" s="465">
        <v>56.4</v>
      </c>
      <c r="AP56" s="464">
        <v>78</v>
      </c>
      <c r="AQ56" s="465">
        <v>43.6</v>
      </c>
      <c r="AR56" s="464">
        <v>0</v>
      </c>
      <c r="AS56" s="465">
        <v>0</v>
      </c>
      <c r="AT56" s="464">
        <v>102</v>
      </c>
      <c r="AU56" s="465">
        <v>51.5</v>
      </c>
      <c r="AV56" s="464">
        <v>96</v>
      </c>
      <c r="AW56" s="465">
        <v>48.5</v>
      </c>
      <c r="AX56" s="464">
        <v>0</v>
      </c>
      <c r="AY56" s="465">
        <v>0</v>
      </c>
      <c r="AZ56" s="464">
        <v>111</v>
      </c>
      <c r="BA56" s="465">
        <v>50.2</v>
      </c>
      <c r="BB56" s="464">
        <v>110</v>
      </c>
      <c r="BC56" s="465">
        <v>49.8</v>
      </c>
      <c r="BD56" s="464">
        <v>0</v>
      </c>
      <c r="BE56" s="465">
        <v>0</v>
      </c>
      <c r="BF56" s="464">
        <v>104</v>
      </c>
      <c r="BG56" s="465">
        <v>48.1</v>
      </c>
      <c r="BH56" s="464">
        <v>112</v>
      </c>
      <c r="BI56" s="465">
        <v>51.9</v>
      </c>
      <c r="BJ56" s="464">
        <v>0</v>
      </c>
      <c r="BK56" s="465">
        <v>0</v>
      </c>
    </row>
    <row r="57" spans="1:63" ht="20.100000000000001" customHeight="1" x14ac:dyDescent="0.2">
      <c r="A57" s="461" t="s">
        <v>279</v>
      </c>
      <c r="B57" s="462" t="s">
        <v>457</v>
      </c>
      <c r="C57" s="462" t="s">
        <v>283</v>
      </c>
      <c r="D57" s="466">
        <v>1890</v>
      </c>
      <c r="E57" s="465">
        <v>54.1</v>
      </c>
      <c r="F57" s="466">
        <v>1606</v>
      </c>
      <c r="G57" s="465">
        <v>45.9</v>
      </c>
      <c r="H57" s="466">
        <v>1689</v>
      </c>
      <c r="I57" s="465">
        <v>53.1</v>
      </c>
      <c r="J57" s="466">
        <v>1491</v>
      </c>
      <c r="K57" s="465">
        <v>46.9</v>
      </c>
      <c r="L57" s="466">
        <v>1445</v>
      </c>
      <c r="M57" s="465">
        <v>52.2</v>
      </c>
      <c r="N57" s="466">
        <v>1321</v>
      </c>
      <c r="O57" s="465">
        <v>47.8</v>
      </c>
      <c r="P57" s="466">
        <v>1305</v>
      </c>
      <c r="Q57" s="465">
        <v>49.9</v>
      </c>
      <c r="R57" s="466">
        <v>1278</v>
      </c>
      <c r="S57" s="465">
        <v>48.9</v>
      </c>
      <c r="T57" s="464">
        <v>33</v>
      </c>
      <c r="U57" s="465">
        <v>1.3</v>
      </c>
      <c r="V57" s="466">
        <v>1331</v>
      </c>
      <c r="W57" s="465">
        <v>49</v>
      </c>
      <c r="X57" s="466">
        <v>1358</v>
      </c>
      <c r="Y57" s="465">
        <v>50</v>
      </c>
      <c r="Z57" s="464">
        <v>29</v>
      </c>
      <c r="AA57" s="465">
        <v>1.1000000000000001</v>
      </c>
      <c r="AB57" s="464">
        <v>355</v>
      </c>
      <c r="AC57" s="465">
        <v>41.2</v>
      </c>
      <c r="AD57" s="464">
        <v>505</v>
      </c>
      <c r="AE57" s="465">
        <v>58.6</v>
      </c>
      <c r="AF57" s="464">
        <v>2</v>
      </c>
      <c r="AG57" s="465">
        <v>0.2</v>
      </c>
      <c r="AH57" s="466">
        <v>1385</v>
      </c>
      <c r="AI57" s="465">
        <v>47.3</v>
      </c>
      <c r="AJ57" s="466">
        <v>1527</v>
      </c>
      <c r="AK57" s="465">
        <v>52.2</v>
      </c>
      <c r="AL57" s="464">
        <v>15</v>
      </c>
      <c r="AM57" s="465">
        <v>0.5</v>
      </c>
      <c r="AN57" s="466">
        <v>1314</v>
      </c>
      <c r="AO57" s="465">
        <v>46.2</v>
      </c>
      <c r="AP57" s="466">
        <v>1526</v>
      </c>
      <c r="AQ57" s="465">
        <v>53.6</v>
      </c>
      <c r="AR57" s="464">
        <v>5</v>
      </c>
      <c r="AS57" s="465">
        <v>0.2</v>
      </c>
      <c r="AT57" s="466">
        <v>1153</v>
      </c>
      <c r="AU57" s="465">
        <v>45</v>
      </c>
      <c r="AV57" s="466">
        <v>1408</v>
      </c>
      <c r="AW57" s="465">
        <v>55</v>
      </c>
      <c r="AX57" s="464">
        <v>0</v>
      </c>
      <c r="AY57" s="465">
        <v>0</v>
      </c>
      <c r="AZ57" s="466">
        <v>1133</v>
      </c>
      <c r="BA57" s="465">
        <v>42.2</v>
      </c>
      <c r="BB57" s="466">
        <v>1551</v>
      </c>
      <c r="BC57" s="465">
        <v>57.8</v>
      </c>
      <c r="BD57" s="464">
        <v>0</v>
      </c>
      <c r="BE57" s="465">
        <v>0</v>
      </c>
      <c r="BF57" s="466">
        <v>1149</v>
      </c>
      <c r="BG57" s="465">
        <v>41.5</v>
      </c>
      <c r="BH57" s="466">
        <v>1615</v>
      </c>
      <c r="BI57" s="465">
        <v>58.4</v>
      </c>
      <c r="BJ57" s="464">
        <v>2</v>
      </c>
      <c r="BK57" s="465">
        <v>0.1</v>
      </c>
    </row>
    <row r="58" spans="1:63" ht="20.100000000000001" customHeight="1" x14ac:dyDescent="0.2">
      <c r="A58" s="461" t="s">
        <v>279</v>
      </c>
      <c r="B58" s="462" t="s">
        <v>458</v>
      </c>
      <c r="C58" s="462" t="s">
        <v>132</v>
      </c>
      <c r="D58" s="464">
        <v>830</v>
      </c>
      <c r="E58" s="465">
        <v>48.7</v>
      </c>
      <c r="F58" s="464">
        <v>876</v>
      </c>
      <c r="G58" s="465">
        <v>51.3</v>
      </c>
      <c r="H58" s="464">
        <v>810</v>
      </c>
      <c r="I58" s="465">
        <v>49.7</v>
      </c>
      <c r="J58" s="464">
        <v>819</v>
      </c>
      <c r="K58" s="465">
        <v>50.3</v>
      </c>
      <c r="L58" s="464">
        <v>655</v>
      </c>
      <c r="M58" s="465">
        <v>51.9</v>
      </c>
      <c r="N58" s="464">
        <v>606</v>
      </c>
      <c r="O58" s="465">
        <v>48.1</v>
      </c>
      <c r="P58" s="464">
        <v>830</v>
      </c>
      <c r="Q58" s="465">
        <v>48.5</v>
      </c>
      <c r="R58" s="464">
        <v>866</v>
      </c>
      <c r="S58" s="465">
        <v>50.6</v>
      </c>
      <c r="T58" s="464">
        <v>14</v>
      </c>
      <c r="U58" s="465">
        <v>0.8</v>
      </c>
      <c r="V58" s="464">
        <v>793</v>
      </c>
      <c r="W58" s="465">
        <v>46.8</v>
      </c>
      <c r="X58" s="464">
        <v>878</v>
      </c>
      <c r="Y58" s="465">
        <v>51.8</v>
      </c>
      <c r="Z58" s="464">
        <v>24</v>
      </c>
      <c r="AA58" s="465">
        <v>1.4</v>
      </c>
      <c r="AB58" s="464">
        <v>787</v>
      </c>
      <c r="AC58" s="465">
        <v>47.2</v>
      </c>
      <c r="AD58" s="464">
        <v>881</v>
      </c>
      <c r="AE58" s="465">
        <v>52.8</v>
      </c>
      <c r="AF58" s="464">
        <v>1</v>
      </c>
      <c r="AG58" s="465">
        <v>0.1</v>
      </c>
      <c r="AH58" s="464">
        <v>703</v>
      </c>
      <c r="AI58" s="465">
        <v>45.6</v>
      </c>
      <c r="AJ58" s="464">
        <v>840</v>
      </c>
      <c r="AK58" s="465">
        <v>54.4</v>
      </c>
      <c r="AL58" s="464">
        <v>0</v>
      </c>
      <c r="AM58" s="465">
        <v>0</v>
      </c>
      <c r="AN58" s="464">
        <v>663</v>
      </c>
      <c r="AO58" s="465">
        <v>44.5</v>
      </c>
      <c r="AP58" s="464">
        <v>827</v>
      </c>
      <c r="AQ58" s="465">
        <v>55.5</v>
      </c>
      <c r="AR58" s="464">
        <v>1</v>
      </c>
      <c r="AS58" s="465">
        <v>0.1</v>
      </c>
      <c r="AT58" s="464">
        <v>639</v>
      </c>
      <c r="AU58" s="465">
        <v>43.2</v>
      </c>
      <c r="AV58" s="464">
        <v>839</v>
      </c>
      <c r="AW58" s="465">
        <v>56.7</v>
      </c>
      <c r="AX58" s="464">
        <v>1</v>
      </c>
      <c r="AY58" s="465">
        <v>0.1</v>
      </c>
      <c r="AZ58" s="464">
        <v>642</v>
      </c>
      <c r="BA58" s="465">
        <v>39</v>
      </c>
      <c r="BB58" s="464">
        <v>1004</v>
      </c>
      <c r="BC58" s="465">
        <v>61</v>
      </c>
      <c r="BD58" s="464">
        <v>0</v>
      </c>
      <c r="BE58" s="465">
        <v>0</v>
      </c>
      <c r="BF58" s="464">
        <v>692</v>
      </c>
      <c r="BG58" s="465">
        <v>41.9</v>
      </c>
      <c r="BH58" s="464">
        <v>957</v>
      </c>
      <c r="BI58" s="465">
        <v>58</v>
      </c>
      <c r="BJ58" s="464">
        <v>1</v>
      </c>
      <c r="BK58" s="465">
        <v>0.1</v>
      </c>
    </row>
    <row r="59" spans="1:63" ht="20.100000000000001" customHeight="1" x14ac:dyDescent="0.2">
      <c r="A59" s="461" t="s">
        <v>279</v>
      </c>
      <c r="B59" s="462" t="s">
        <v>459</v>
      </c>
      <c r="C59" s="462" t="s">
        <v>283</v>
      </c>
      <c r="D59" s="464">
        <v>168</v>
      </c>
      <c r="E59" s="465">
        <v>54.5</v>
      </c>
      <c r="F59" s="464">
        <v>140</v>
      </c>
      <c r="G59" s="465">
        <v>45.5</v>
      </c>
      <c r="H59" s="464">
        <v>856</v>
      </c>
      <c r="I59" s="465">
        <v>53.3</v>
      </c>
      <c r="J59" s="464">
        <v>749</v>
      </c>
      <c r="K59" s="465">
        <v>46.7</v>
      </c>
      <c r="L59" s="464">
        <v>218</v>
      </c>
      <c r="M59" s="465">
        <v>50.3</v>
      </c>
      <c r="N59" s="464">
        <v>215</v>
      </c>
      <c r="O59" s="465">
        <v>49.7</v>
      </c>
      <c r="P59" s="464">
        <v>692</v>
      </c>
      <c r="Q59" s="465">
        <v>49.6</v>
      </c>
      <c r="R59" s="464">
        <v>683</v>
      </c>
      <c r="S59" s="465">
        <v>49</v>
      </c>
      <c r="T59" s="464">
        <v>19</v>
      </c>
      <c r="U59" s="465">
        <v>1.4</v>
      </c>
      <c r="V59" s="464">
        <v>593</v>
      </c>
      <c r="W59" s="465">
        <v>52.8</v>
      </c>
      <c r="X59" s="464">
        <v>524</v>
      </c>
      <c r="Y59" s="465">
        <v>46.7</v>
      </c>
      <c r="Z59" s="464">
        <v>6</v>
      </c>
      <c r="AA59" s="465">
        <v>0.5</v>
      </c>
      <c r="AB59" s="464">
        <v>397</v>
      </c>
      <c r="AC59" s="465">
        <v>48.1</v>
      </c>
      <c r="AD59" s="464">
        <v>429</v>
      </c>
      <c r="AE59" s="465">
        <v>51.9</v>
      </c>
      <c r="AF59" s="464">
        <v>0</v>
      </c>
      <c r="AG59" s="465">
        <v>0</v>
      </c>
      <c r="AH59" s="464">
        <v>531</v>
      </c>
      <c r="AI59" s="465">
        <v>50.6</v>
      </c>
      <c r="AJ59" s="464">
        <v>518</v>
      </c>
      <c r="AK59" s="465">
        <v>49.3</v>
      </c>
      <c r="AL59" s="464">
        <v>1</v>
      </c>
      <c r="AM59" s="465">
        <v>0.1</v>
      </c>
      <c r="AN59" s="464">
        <v>424</v>
      </c>
      <c r="AO59" s="465">
        <v>45.6</v>
      </c>
      <c r="AP59" s="464">
        <v>505</v>
      </c>
      <c r="AQ59" s="465">
        <v>54.4</v>
      </c>
      <c r="AR59" s="464">
        <v>0</v>
      </c>
      <c r="AS59" s="465">
        <v>0</v>
      </c>
      <c r="AT59" s="464">
        <v>475</v>
      </c>
      <c r="AU59" s="465">
        <v>47.1</v>
      </c>
      <c r="AV59" s="464">
        <v>534</v>
      </c>
      <c r="AW59" s="465">
        <v>52.9</v>
      </c>
      <c r="AX59" s="464">
        <v>0</v>
      </c>
      <c r="AY59" s="465">
        <v>0</v>
      </c>
      <c r="AZ59" s="464">
        <v>435</v>
      </c>
      <c r="BA59" s="465">
        <v>48.2</v>
      </c>
      <c r="BB59" s="464">
        <v>468</v>
      </c>
      <c r="BC59" s="465">
        <v>51.8</v>
      </c>
      <c r="BD59" s="464">
        <v>0</v>
      </c>
      <c r="BE59" s="465">
        <v>0</v>
      </c>
      <c r="BF59" s="464">
        <v>656</v>
      </c>
      <c r="BG59" s="465">
        <v>41.4</v>
      </c>
      <c r="BH59" s="464">
        <v>925</v>
      </c>
      <c r="BI59" s="465">
        <v>58.4</v>
      </c>
      <c r="BJ59" s="464">
        <v>2</v>
      </c>
      <c r="BK59" s="465">
        <v>0.1</v>
      </c>
    </row>
    <row r="60" spans="1:63" ht="20.100000000000001" customHeight="1" x14ac:dyDescent="0.2">
      <c r="A60" s="461" t="s">
        <v>288</v>
      </c>
      <c r="B60" s="462" t="s">
        <v>460</v>
      </c>
      <c r="C60" s="462" t="s">
        <v>127</v>
      </c>
      <c r="D60" s="464">
        <v>82</v>
      </c>
      <c r="E60" s="465">
        <v>46.6</v>
      </c>
      <c r="F60" s="464">
        <v>94</v>
      </c>
      <c r="G60" s="465">
        <v>53.4</v>
      </c>
      <c r="H60" s="464">
        <v>101</v>
      </c>
      <c r="I60" s="465">
        <v>52.3</v>
      </c>
      <c r="J60" s="464">
        <v>92</v>
      </c>
      <c r="K60" s="465">
        <v>47.7</v>
      </c>
      <c r="L60" s="464">
        <v>94</v>
      </c>
      <c r="M60" s="465">
        <v>45.9</v>
      </c>
      <c r="N60" s="464">
        <v>111</v>
      </c>
      <c r="O60" s="465">
        <v>54.1</v>
      </c>
      <c r="P60" s="464">
        <v>123</v>
      </c>
      <c r="Q60" s="465">
        <v>56.9</v>
      </c>
      <c r="R60" s="464">
        <v>93</v>
      </c>
      <c r="S60" s="465">
        <v>43.1</v>
      </c>
      <c r="T60" s="464">
        <v>0</v>
      </c>
      <c r="U60" s="465">
        <v>0</v>
      </c>
      <c r="V60" s="464">
        <v>123</v>
      </c>
      <c r="W60" s="465">
        <v>59.4</v>
      </c>
      <c r="X60" s="464">
        <v>84</v>
      </c>
      <c r="Y60" s="465">
        <v>40.6</v>
      </c>
      <c r="Z60" s="464">
        <v>0</v>
      </c>
      <c r="AA60" s="465">
        <v>0</v>
      </c>
      <c r="AB60" s="464">
        <v>115</v>
      </c>
      <c r="AC60" s="465">
        <v>56.9</v>
      </c>
      <c r="AD60" s="464">
        <v>87</v>
      </c>
      <c r="AE60" s="465">
        <v>43.1</v>
      </c>
      <c r="AF60" s="464">
        <v>0</v>
      </c>
      <c r="AG60" s="465">
        <v>0</v>
      </c>
      <c r="AH60" s="464">
        <v>124</v>
      </c>
      <c r="AI60" s="465">
        <v>58.8</v>
      </c>
      <c r="AJ60" s="464">
        <v>87</v>
      </c>
      <c r="AK60" s="465">
        <v>41.2</v>
      </c>
      <c r="AL60" s="464">
        <v>0</v>
      </c>
      <c r="AM60" s="465">
        <v>0</v>
      </c>
      <c r="AN60" s="464">
        <v>121</v>
      </c>
      <c r="AO60" s="465">
        <v>55</v>
      </c>
      <c r="AP60" s="464">
        <v>99</v>
      </c>
      <c r="AQ60" s="465">
        <v>45</v>
      </c>
      <c r="AR60" s="464">
        <v>0</v>
      </c>
      <c r="AS60" s="465">
        <v>0</v>
      </c>
      <c r="AT60" s="464">
        <v>103</v>
      </c>
      <c r="AU60" s="465">
        <v>50.5</v>
      </c>
      <c r="AV60" s="464">
        <v>101</v>
      </c>
      <c r="AW60" s="465">
        <v>49.5</v>
      </c>
      <c r="AX60" s="464">
        <v>0</v>
      </c>
      <c r="AY60" s="465">
        <v>0</v>
      </c>
      <c r="AZ60" s="464">
        <v>101</v>
      </c>
      <c r="BA60" s="465">
        <v>50.2</v>
      </c>
      <c r="BB60" s="464">
        <v>100</v>
      </c>
      <c r="BC60" s="465">
        <v>49.8</v>
      </c>
      <c r="BD60" s="464">
        <v>0</v>
      </c>
      <c r="BE60" s="465">
        <v>0</v>
      </c>
      <c r="BF60" s="464">
        <v>100</v>
      </c>
      <c r="BG60" s="465">
        <v>47.8</v>
      </c>
      <c r="BH60" s="464">
        <v>109</v>
      </c>
      <c r="BI60" s="465">
        <v>52.2</v>
      </c>
      <c r="BJ60" s="464">
        <v>0</v>
      </c>
      <c r="BK60" s="465">
        <v>0</v>
      </c>
    </row>
    <row r="61" spans="1:63" ht="20.100000000000001" customHeight="1" x14ac:dyDescent="0.2">
      <c r="A61" s="461" t="s">
        <v>291</v>
      </c>
      <c r="B61" s="462" t="s">
        <v>490</v>
      </c>
      <c r="C61" s="462" t="s">
        <v>132</v>
      </c>
      <c r="D61" s="467">
        <v>0</v>
      </c>
      <c r="E61" s="467">
        <v>0</v>
      </c>
      <c r="F61" s="467">
        <v>0</v>
      </c>
      <c r="G61" s="467">
        <v>0</v>
      </c>
      <c r="H61" s="467">
        <v>0</v>
      </c>
      <c r="I61" s="467">
        <v>0</v>
      </c>
      <c r="J61" s="467">
        <v>0</v>
      </c>
      <c r="K61" s="467">
        <v>0</v>
      </c>
      <c r="L61" s="467">
        <v>0</v>
      </c>
      <c r="M61" s="467">
        <v>0</v>
      </c>
      <c r="N61" s="467">
        <v>0</v>
      </c>
      <c r="O61" s="467">
        <v>0</v>
      </c>
      <c r="P61" s="467">
        <v>0</v>
      </c>
      <c r="Q61" s="467">
        <v>0</v>
      </c>
      <c r="R61" s="467">
        <v>0</v>
      </c>
      <c r="S61" s="467">
        <v>0</v>
      </c>
      <c r="T61" s="467">
        <v>0</v>
      </c>
      <c r="U61" s="467">
        <v>0</v>
      </c>
      <c r="V61" s="467">
        <v>0</v>
      </c>
      <c r="W61" s="467">
        <v>0</v>
      </c>
      <c r="X61" s="467">
        <v>0</v>
      </c>
      <c r="Y61" s="467">
        <v>0</v>
      </c>
      <c r="Z61" s="467">
        <v>0</v>
      </c>
      <c r="AA61" s="467">
        <v>0</v>
      </c>
      <c r="AB61" s="467">
        <v>0</v>
      </c>
      <c r="AC61" s="467">
        <v>0</v>
      </c>
      <c r="AD61" s="467">
        <v>0</v>
      </c>
      <c r="AE61" s="467">
        <v>0</v>
      </c>
      <c r="AF61" s="467">
        <v>0</v>
      </c>
      <c r="AG61" s="467">
        <v>0</v>
      </c>
      <c r="AH61" s="467">
        <v>0</v>
      </c>
      <c r="AI61" s="467">
        <v>0</v>
      </c>
      <c r="AJ61" s="467">
        <v>0</v>
      </c>
      <c r="AK61" s="467">
        <v>0</v>
      </c>
      <c r="AL61" s="467">
        <v>0</v>
      </c>
      <c r="AM61" s="467">
        <v>0</v>
      </c>
      <c r="AN61" s="467">
        <v>0</v>
      </c>
      <c r="AO61" s="467">
        <v>0</v>
      </c>
      <c r="AP61" s="467">
        <v>0</v>
      </c>
      <c r="AQ61" s="467">
        <v>0</v>
      </c>
      <c r="AR61" s="467">
        <v>0</v>
      </c>
      <c r="AS61" s="467">
        <v>0</v>
      </c>
      <c r="AT61" s="467">
        <v>0</v>
      </c>
      <c r="AU61" s="467">
        <v>0</v>
      </c>
      <c r="AV61" s="467">
        <v>0</v>
      </c>
      <c r="AW61" s="467">
        <v>0</v>
      </c>
      <c r="AX61" s="467">
        <v>0</v>
      </c>
      <c r="AY61" s="467">
        <v>0</v>
      </c>
      <c r="AZ61" s="467">
        <v>0</v>
      </c>
      <c r="BA61" s="467">
        <v>0</v>
      </c>
      <c r="BB61" s="467">
        <v>0</v>
      </c>
      <c r="BC61" s="467">
        <v>0</v>
      </c>
      <c r="BD61" s="467">
        <v>0</v>
      </c>
      <c r="BE61" s="467">
        <v>0</v>
      </c>
      <c r="BF61" s="464">
        <v>84</v>
      </c>
      <c r="BG61" s="465">
        <v>46.2</v>
      </c>
      <c r="BH61" s="464">
        <v>98</v>
      </c>
      <c r="BI61" s="465">
        <v>53.8</v>
      </c>
      <c r="BJ61" s="464">
        <v>0</v>
      </c>
      <c r="BK61" s="465">
        <v>0</v>
      </c>
    </row>
    <row r="62" spans="1:63" ht="20.100000000000001" customHeight="1" x14ac:dyDescent="0.2">
      <c r="A62" s="461" t="s">
        <v>291</v>
      </c>
      <c r="B62" s="462" t="s">
        <v>462</v>
      </c>
      <c r="C62" s="462" t="s">
        <v>132</v>
      </c>
      <c r="D62" s="464" t="s">
        <v>353</v>
      </c>
      <c r="E62" s="467">
        <v>0</v>
      </c>
      <c r="F62" s="464" t="s">
        <v>353</v>
      </c>
      <c r="G62" s="467">
        <v>0</v>
      </c>
      <c r="H62" s="464" t="s">
        <v>353</v>
      </c>
      <c r="I62" s="467">
        <v>0</v>
      </c>
      <c r="J62" s="464" t="s">
        <v>353</v>
      </c>
      <c r="K62" s="467">
        <v>0</v>
      </c>
      <c r="L62" s="464">
        <v>949</v>
      </c>
      <c r="M62" s="465">
        <v>49.8</v>
      </c>
      <c r="N62" s="464">
        <v>958</v>
      </c>
      <c r="O62" s="465">
        <v>50.2</v>
      </c>
      <c r="P62" s="464">
        <v>718</v>
      </c>
      <c r="Q62" s="465">
        <v>45.3</v>
      </c>
      <c r="R62" s="464">
        <v>838</v>
      </c>
      <c r="S62" s="465">
        <v>52.8</v>
      </c>
      <c r="T62" s="464">
        <v>30</v>
      </c>
      <c r="U62" s="465">
        <v>1.9</v>
      </c>
      <c r="V62" s="464">
        <v>635</v>
      </c>
      <c r="W62" s="465">
        <v>45.7</v>
      </c>
      <c r="X62" s="464">
        <v>746</v>
      </c>
      <c r="Y62" s="465">
        <v>53.6</v>
      </c>
      <c r="Z62" s="464">
        <v>10</v>
      </c>
      <c r="AA62" s="465">
        <v>0.7</v>
      </c>
      <c r="AB62" s="466">
        <v>1066</v>
      </c>
      <c r="AC62" s="465">
        <v>45.6</v>
      </c>
      <c r="AD62" s="466">
        <v>1270</v>
      </c>
      <c r="AE62" s="465">
        <v>54.4</v>
      </c>
      <c r="AF62" s="464">
        <v>0</v>
      </c>
      <c r="AG62" s="465">
        <v>0</v>
      </c>
      <c r="AH62" s="464">
        <v>46</v>
      </c>
      <c r="AI62" s="465">
        <v>40.700000000000003</v>
      </c>
      <c r="AJ62" s="464">
        <v>67</v>
      </c>
      <c r="AK62" s="465">
        <v>59.3</v>
      </c>
      <c r="AL62" s="464">
        <v>0</v>
      </c>
      <c r="AM62" s="465">
        <v>0</v>
      </c>
      <c r="AN62" s="466">
        <v>1476</v>
      </c>
      <c r="AO62" s="465">
        <v>51.2</v>
      </c>
      <c r="AP62" s="466">
        <v>1409</v>
      </c>
      <c r="AQ62" s="465">
        <v>48.8</v>
      </c>
      <c r="AR62" s="464">
        <v>0</v>
      </c>
      <c r="AS62" s="465">
        <v>0</v>
      </c>
      <c r="AT62" s="466">
        <v>126</v>
      </c>
      <c r="AU62" s="465">
        <v>37.4</v>
      </c>
      <c r="AV62" s="466">
        <v>211</v>
      </c>
      <c r="AW62" s="465">
        <v>62.6</v>
      </c>
      <c r="AX62" s="464">
        <v>0</v>
      </c>
      <c r="AY62" s="465">
        <v>0</v>
      </c>
      <c r="AZ62" s="466">
        <v>121</v>
      </c>
      <c r="BA62" s="465">
        <v>42.2</v>
      </c>
      <c r="BB62" s="466">
        <v>166</v>
      </c>
      <c r="BC62" s="465">
        <v>57.8</v>
      </c>
      <c r="BD62" s="464">
        <v>0</v>
      </c>
      <c r="BE62" s="465">
        <v>0</v>
      </c>
      <c r="BF62" s="466">
        <v>129</v>
      </c>
      <c r="BG62" s="465">
        <v>39.1</v>
      </c>
      <c r="BH62" s="466">
        <v>201</v>
      </c>
      <c r="BI62" s="465">
        <v>60.9</v>
      </c>
      <c r="BJ62" s="464">
        <v>0</v>
      </c>
      <c r="BK62" s="465">
        <v>0</v>
      </c>
    </row>
    <row r="63" spans="1:63" ht="20.100000000000001" customHeight="1" x14ac:dyDescent="0.2">
      <c r="A63" s="461" t="s">
        <v>291</v>
      </c>
      <c r="B63" s="462" t="s">
        <v>464</v>
      </c>
      <c r="C63" s="462" t="s">
        <v>127</v>
      </c>
      <c r="D63" s="464">
        <v>105</v>
      </c>
      <c r="E63" s="465">
        <v>63.3</v>
      </c>
      <c r="F63" s="464">
        <v>61</v>
      </c>
      <c r="G63" s="465">
        <v>36.700000000000003</v>
      </c>
      <c r="H63" s="464">
        <v>116</v>
      </c>
      <c r="I63" s="465">
        <v>63</v>
      </c>
      <c r="J63" s="464">
        <v>68</v>
      </c>
      <c r="K63" s="465">
        <v>37</v>
      </c>
      <c r="L63" s="464">
        <v>111</v>
      </c>
      <c r="M63" s="465">
        <v>52.4</v>
      </c>
      <c r="N63" s="464">
        <v>101</v>
      </c>
      <c r="O63" s="465">
        <v>47.6</v>
      </c>
      <c r="P63" s="464">
        <v>676</v>
      </c>
      <c r="Q63" s="465">
        <v>51.9</v>
      </c>
      <c r="R63" s="464">
        <v>610</v>
      </c>
      <c r="S63" s="465">
        <v>46.8</v>
      </c>
      <c r="T63" s="464">
        <v>17</v>
      </c>
      <c r="U63" s="465">
        <v>1.3</v>
      </c>
      <c r="V63" s="464">
        <v>752</v>
      </c>
      <c r="W63" s="465">
        <v>51.1</v>
      </c>
      <c r="X63" s="464">
        <v>721</v>
      </c>
      <c r="Y63" s="465">
        <v>48.9</v>
      </c>
      <c r="Z63" s="464">
        <v>0</v>
      </c>
      <c r="AA63" s="465">
        <v>0</v>
      </c>
      <c r="AB63" s="464">
        <v>113</v>
      </c>
      <c r="AC63" s="465">
        <v>55.4</v>
      </c>
      <c r="AD63" s="464">
        <v>91</v>
      </c>
      <c r="AE63" s="465">
        <v>44.6</v>
      </c>
      <c r="AF63" s="464">
        <v>0</v>
      </c>
      <c r="AG63" s="465">
        <v>0</v>
      </c>
      <c r="AH63" s="464">
        <v>148</v>
      </c>
      <c r="AI63" s="465">
        <v>55.6</v>
      </c>
      <c r="AJ63" s="464">
        <v>113</v>
      </c>
      <c r="AK63" s="465">
        <v>42.5</v>
      </c>
      <c r="AL63" s="464">
        <v>5</v>
      </c>
      <c r="AM63" s="465">
        <v>1.9</v>
      </c>
      <c r="AN63" s="464">
        <v>664</v>
      </c>
      <c r="AO63" s="465">
        <v>47.6</v>
      </c>
      <c r="AP63" s="464">
        <v>730</v>
      </c>
      <c r="AQ63" s="465">
        <v>52.4</v>
      </c>
      <c r="AR63" s="464">
        <v>0</v>
      </c>
      <c r="AS63" s="465">
        <v>0</v>
      </c>
      <c r="AT63" s="464">
        <v>124</v>
      </c>
      <c r="AU63" s="465">
        <v>52.8</v>
      </c>
      <c r="AV63" s="464">
        <v>111</v>
      </c>
      <c r="AW63" s="465">
        <v>47.2</v>
      </c>
      <c r="AX63" s="464">
        <v>0</v>
      </c>
      <c r="AY63" s="465">
        <v>0</v>
      </c>
      <c r="AZ63" s="464">
        <v>712</v>
      </c>
      <c r="BA63" s="465">
        <v>47.5</v>
      </c>
      <c r="BB63" s="464">
        <v>785</v>
      </c>
      <c r="BC63" s="465">
        <v>52.4</v>
      </c>
      <c r="BD63" s="464">
        <v>2</v>
      </c>
      <c r="BE63" s="465">
        <v>0.1</v>
      </c>
      <c r="BF63" s="464">
        <v>590</v>
      </c>
      <c r="BG63" s="465">
        <v>45.4</v>
      </c>
      <c r="BH63" s="464">
        <v>710</v>
      </c>
      <c r="BI63" s="465">
        <v>54.6</v>
      </c>
      <c r="BJ63" s="464">
        <v>0</v>
      </c>
      <c r="BK63" s="465">
        <v>0</v>
      </c>
    </row>
    <row r="64" spans="1:63" ht="20.100000000000001" customHeight="1" x14ac:dyDescent="0.2">
      <c r="A64" s="461" t="s">
        <v>300</v>
      </c>
      <c r="B64" s="462" t="s">
        <v>465</v>
      </c>
      <c r="C64" s="462" t="s">
        <v>127</v>
      </c>
      <c r="D64" s="464">
        <v>131</v>
      </c>
      <c r="E64" s="465">
        <v>55</v>
      </c>
      <c r="F64" s="464">
        <v>107</v>
      </c>
      <c r="G64" s="465">
        <v>45</v>
      </c>
      <c r="H64" s="464">
        <v>158</v>
      </c>
      <c r="I64" s="465">
        <v>57</v>
      </c>
      <c r="J64" s="464">
        <v>119</v>
      </c>
      <c r="K64" s="465">
        <v>43</v>
      </c>
      <c r="L64" s="464">
        <v>127</v>
      </c>
      <c r="M64" s="465">
        <v>52.9</v>
      </c>
      <c r="N64" s="464">
        <v>113</v>
      </c>
      <c r="O64" s="465">
        <v>47.1</v>
      </c>
      <c r="P64" s="464">
        <v>145</v>
      </c>
      <c r="Q64" s="465">
        <v>24.8</v>
      </c>
      <c r="R64" s="464">
        <v>147</v>
      </c>
      <c r="S64" s="465">
        <v>25.2</v>
      </c>
      <c r="T64" s="464">
        <v>292</v>
      </c>
      <c r="U64" s="465">
        <v>50</v>
      </c>
      <c r="V64" s="464">
        <v>135</v>
      </c>
      <c r="W64" s="465">
        <v>51.1</v>
      </c>
      <c r="X64" s="464">
        <v>129</v>
      </c>
      <c r="Y64" s="465">
        <v>48.9</v>
      </c>
      <c r="Z64" s="464">
        <v>0</v>
      </c>
      <c r="AA64" s="465">
        <v>0</v>
      </c>
      <c r="AB64" s="464">
        <v>125</v>
      </c>
      <c r="AC64" s="465">
        <v>45.8</v>
      </c>
      <c r="AD64" s="464">
        <v>148</v>
      </c>
      <c r="AE64" s="465">
        <v>54.2</v>
      </c>
      <c r="AF64" s="464">
        <v>0</v>
      </c>
      <c r="AG64" s="465">
        <v>0</v>
      </c>
      <c r="AH64" s="464">
        <v>123</v>
      </c>
      <c r="AI64" s="465">
        <v>48.6</v>
      </c>
      <c r="AJ64" s="464">
        <v>130</v>
      </c>
      <c r="AK64" s="465">
        <v>51.4</v>
      </c>
      <c r="AL64" s="464">
        <v>0</v>
      </c>
      <c r="AM64" s="465">
        <v>0</v>
      </c>
      <c r="AN64" s="464">
        <v>120</v>
      </c>
      <c r="AO64" s="465">
        <v>44</v>
      </c>
      <c r="AP64" s="464">
        <v>153</v>
      </c>
      <c r="AQ64" s="465">
        <v>56</v>
      </c>
      <c r="AR64" s="464">
        <v>0</v>
      </c>
      <c r="AS64" s="465">
        <v>0</v>
      </c>
      <c r="AT64" s="464">
        <v>107</v>
      </c>
      <c r="AU64" s="465">
        <v>51.2</v>
      </c>
      <c r="AV64" s="464">
        <v>102</v>
      </c>
      <c r="AW64" s="465">
        <v>48.8</v>
      </c>
      <c r="AX64" s="464">
        <v>0</v>
      </c>
      <c r="AY64" s="465">
        <v>0</v>
      </c>
      <c r="AZ64" s="464">
        <v>103</v>
      </c>
      <c r="BA64" s="465">
        <v>46.2</v>
      </c>
      <c r="BB64" s="464">
        <v>120</v>
      </c>
      <c r="BC64" s="465">
        <v>53.8</v>
      </c>
      <c r="BD64" s="464">
        <v>0</v>
      </c>
      <c r="BE64" s="465">
        <v>0</v>
      </c>
      <c r="BF64" s="464">
        <v>78</v>
      </c>
      <c r="BG64" s="465">
        <v>39.799999999999997</v>
      </c>
      <c r="BH64" s="464">
        <v>118</v>
      </c>
      <c r="BI64" s="465">
        <v>60.2</v>
      </c>
      <c r="BJ64" s="464">
        <v>0</v>
      </c>
      <c r="BK64" s="465">
        <v>0</v>
      </c>
    </row>
    <row r="65" spans="1:63" ht="20.100000000000001" customHeight="1" x14ac:dyDescent="0.2">
      <c r="A65" s="461" t="s">
        <v>300</v>
      </c>
      <c r="B65" s="468" t="s">
        <v>491</v>
      </c>
      <c r="C65" s="468" t="s">
        <v>127</v>
      </c>
      <c r="D65" s="467">
        <v>0</v>
      </c>
      <c r="E65" s="467">
        <v>0</v>
      </c>
      <c r="F65" s="467">
        <v>0</v>
      </c>
      <c r="G65" s="467">
        <v>0</v>
      </c>
      <c r="H65" s="467">
        <v>0</v>
      </c>
      <c r="I65" s="467">
        <v>0</v>
      </c>
      <c r="J65" s="467">
        <v>0</v>
      </c>
      <c r="K65" s="467">
        <v>0</v>
      </c>
      <c r="L65" s="467">
        <v>0</v>
      </c>
      <c r="M65" s="467">
        <v>0</v>
      </c>
      <c r="N65" s="467">
        <v>0</v>
      </c>
      <c r="O65" s="467">
        <v>0</v>
      </c>
      <c r="P65" s="467">
        <v>0</v>
      </c>
      <c r="Q65" s="467">
        <v>0</v>
      </c>
      <c r="R65" s="467">
        <v>0</v>
      </c>
      <c r="S65" s="467">
        <v>0</v>
      </c>
      <c r="T65" s="467">
        <v>0</v>
      </c>
      <c r="U65" s="467">
        <v>0</v>
      </c>
      <c r="V65" s="467">
        <v>0</v>
      </c>
      <c r="W65" s="467">
        <v>0</v>
      </c>
      <c r="X65" s="467">
        <v>0</v>
      </c>
      <c r="Y65" s="467">
        <v>0</v>
      </c>
      <c r="Z65" s="467">
        <v>0</v>
      </c>
      <c r="AA65" s="467">
        <v>0</v>
      </c>
      <c r="AB65" s="467">
        <v>0</v>
      </c>
      <c r="AC65" s="467">
        <v>0</v>
      </c>
      <c r="AD65" s="467">
        <v>0</v>
      </c>
      <c r="AE65" s="467">
        <v>0</v>
      </c>
      <c r="AF65" s="467">
        <v>0</v>
      </c>
      <c r="AG65" s="467">
        <v>0</v>
      </c>
      <c r="AH65" s="467">
        <v>0</v>
      </c>
      <c r="AI65" s="467">
        <v>0</v>
      </c>
      <c r="AJ65" s="467">
        <v>0</v>
      </c>
      <c r="AK65" s="467">
        <v>0</v>
      </c>
      <c r="AL65" s="467">
        <v>0</v>
      </c>
      <c r="AM65" s="467">
        <v>0</v>
      </c>
      <c r="AN65" s="467">
        <v>0</v>
      </c>
      <c r="AO65" s="467">
        <v>0</v>
      </c>
      <c r="AP65" s="467">
        <v>0</v>
      </c>
      <c r="AQ65" s="467">
        <v>0</v>
      </c>
      <c r="AR65" s="467">
        <v>0</v>
      </c>
      <c r="AS65" s="467">
        <v>0</v>
      </c>
      <c r="AT65" s="467">
        <v>0</v>
      </c>
      <c r="AU65" s="467">
        <v>0</v>
      </c>
      <c r="AV65" s="467">
        <v>0</v>
      </c>
      <c r="AW65" s="467">
        <v>0</v>
      </c>
      <c r="AX65" s="467">
        <v>0</v>
      </c>
      <c r="AY65" s="467">
        <v>0</v>
      </c>
      <c r="AZ65" s="464">
        <v>349</v>
      </c>
      <c r="BA65" s="465">
        <v>45.6</v>
      </c>
      <c r="BB65" s="464">
        <v>416</v>
      </c>
      <c r="BC65" s="465">
        <v>54.3</v>
      </c>
      <c r="BD65" s="464">
        <v>1</v>
      </c>
      <c r="BE65" s="465">
        <v>0.1</v>
      </c>
      <c r="BF65" s="464">
        <v>302</v>
      </c>
      <c r="BG65" s="465">
        <v>43.5</v>
      </c>
      <c r="BH65" s="464">
        <v>392</v>
      </c>
      <c r="BI65" s="465">
        <v>56.4</v>
      </c>
      <c r="BJ65" s="464">
        <v>1</v>
      </c>
      <c r="BK65" s="465">
        <v>0.1</v>
      </c>
    </row>
    <row r="66" spans="1:63" ht="20.100000000000001" customHeight="1" x14ac:dyDescent="0.2">
      <c r="A66" s="461" t="s">
        <v>300</v>
      </c>
      <c r="B66" s="462" t="s">
        <v>467</v>
      </c>
      <c r="C66" s="462" t="s">
        <v>127</v>
      </c>
      <c r="D66" s="464">
        <v>147</v>
      </c>
      <c r="E66" s="465">
        <v>52.3</v>
      </c>
      <c r="F66" s="464">
        <v>134</v>
      </c>
      <c r="G66" s="465">
        <v>47.7</v>
      </c>
      <c r="H66" s="464">
        <v>153</v>
      </c>
      <c r="I66" s="465">
        <v>56.5</v>
      </c>
      <c r="J66" s="464">
        <v>118</v>
      </c>
      <c r="K66" s="465">
        <v>43.5</v>
      </c>
      <c r="L66" s="464">
        <v>139</v>
      </c>
      <c r="M66" s="465">
        <v>49.5</v>
      </c>
      <c r="N66" s="464">
        <v>142</v>
      </c>
      <c r="O66" s="465">
        <v>50.5</v>
      </c>
      <c r="P66" s="464">
        <v>132</v>
      </c>
      <c r="Q66" s="465">
        <v>45.8</v>
      </c>
      <c r="R66" s="464">
        <v>156</v>
      </c>
      <c r="S66" s="465">
        <v>54.2</v>
      </c>
      <c r="T66" s="464">
        <v>0</v>
      </c>
      <c r="U66" s="465">
        <v>0</v>
      </c>
      <c r="V66" s="464">
        <v>135</v>
      </c>
      <c r="W66" s="465">
        <v>45.5</v>
      </c>
      <c r="X66" s="464">
        <v>162</v>
      </c>
      <c r="Y66" s="465">
        <v>54.5</v>
      </c>
      <c r="Z66" s="464">
        <v>0</v>
      </c>
      <c r="AA66" s="465">
        <v>0</v>
      </c>
      <c r="AB66" s="464">
        <v>133</v>
      </c>
      <c r="AC66" s="465">
        <v>43.2</v>
      </c>
      <c r="AD66" s="464">
        <v>175</v>
      </c>
      <c r="AE66" s="465">
        <v>56.8</v>
      </c>
      <c r="AF66" s="464">
        <v>0</v>
      </c>
      <c r="AG66" s="465">
        <v>0</v>
      </c>
      <c r="AH66" s="464">
        <v>127</v>
      </c>
      <c r="AI66" s="465">
        <v>46.9</v>
      </c>
      <c r="AJ66" s="464">
        <v>144</v>
      </c>
      <c r="AK66" s="465">
        <v>53.1</v>
      </c>
      <c r="AL66" s="464">
        <v>0</v>
      </c>
      <c r="AM66" s="465">
        <v>0</v>
      </c>
      <c r="AN66" s="464">
        <v>124</v>
      </c>
      <c r="AO66" s="465">
        <v>44.4</v>
      </c>
      <c r="AP66" s="464">
        <v>155</v>
      </c>
      <c r="AQ66" s="465">
        <v>55.6</v>
      </c>
      <c r="AR66" s="464">
        <v>0</v>
      </c>
      <c r="AS66" s="465">
        <v>0</v>
      </c>
      <c r="AT66" s="464">
        <v>134</v>
      </c>
      <c r="AU66" s="465">
        <v>48.4</v>
      </c>
      <c r="AV66" s="464">
        <v>143</v>
      </c>
      <c r="AW66" s="465">
        <v>51.6</v>
      </c>
      <c r="AX66" s="464">
        <v>0</v>
      </c>
      <c r="AY66" s="465">
        <v>0</v>
      </c>
      <c r="AZ66" s="464">
        <v>136</v>
      </c>
      <c r="BA66" s="465">
        <v>48.4</v>
      </c>
      <c r="BB66" s="464">
        <v>145</v>
      </c>
      <c r="BC66" s="465">
        <v>51.6</v>
      </c>
      <c r="BD66" s="464">
        <v>0</v>
      </c>
      <c r="BE66" s="465">
        <v>0</v>
      </c>
      <c r="BF66" s="464">
        <v>127</v>
      </c>
      <c r="BG66" s="465">
        <v>45</v>
      </c>
      <c r="BH66" s="464">
        <v>155</v>
      </c>
      <c r="BI66" s="465">
        <v>55</v>
      </c>
      <c r="BJ66" s="464">
        <v>0</v>
      </c>
      <c r="BK66" s="465">
        <v>0</v>
      </c>
    </row>
    <row r="67" spans="1:63" ht="20.100000000000001" customHeight="1" x14ac:dyDescent="0.2">
      <c r="A67" s="461" t="s">
        <v>300</v>
      </c>
      <c r="B67" s="462" t="s">
        <v>468</v>
      </c>
      <c r="C67" s="462" t="s">
        <v>127</v>
      </c>
      <c r="D67" s="464">
        <v>657</v>
      </c>
      <c r="E67" s="465">
        <v>50.3</v>
      </c>
      <c r="F67" s="464">
        <v>650</v>
      </c>
      <c r="G67" s="465">
        <v>49.7</v>
      </c>
      <c r="H67" s="464">
        <v>689</v>
      </c>
      <c r="I67" s="465">
        <v>52.6</v>
      </c>
      <c r="J67" s="464">
        <v>620</v>
      </c>
      <c r="K67" s="465">
        <v>47.4</v>
      </c>
      <c r="L67" s="464">
        <v>700</v>
      </c>
      <c r="M67" s="465">
        <v>53.3</v>
      </c>
      <c r="N67" s="464">
        <v>613</v>
      </c>
      <c r="O67" s="465">
        <v>46.7</v>
      </c>
      <c r="P67" s="464">
        <v>618</v>
      </c>
      <c r="Q67" s="465">
        <v>51.6</v>
      </c>
      <c r="R67" s="464">
        <v>580</v>
      </c>
      <c r="S67" s="465">
        <v>48.4</v>
      </c>
      <c r="T67" s="464">
        <v>0</v>
      </c>
      <c r="U67" s="465">
        <v>0</v>
      </c>
      <c r="V67" s="464">
        <v>584</v>
      </c>
      <c r="W67" s="465">
        <v>52</v>
      </c>
      <c r="X67" s="464">
        <v>539</v>
      </c>
      <c r="Y67" s="465">
        <v>48</v>
      </c>
      <c r="Z67" s="464">
        <v>0</v>
      </c>
      <c r="AA67" s="465">
        <v>0</v>
      </c>
      <c r="AB67" s="464">
        <v>469</v>
      </c>
      <c r="AC67" s="465">
        <v>53.2</v>
      </c>
      <c r="AD67" s="464">
        <v>413</v>
      </c>
      <c r="AE67" s="465">
        <v>46.8</v>
      </c>
      <c r="AF67" s="464">
        <v>0</v>
      </c>
      <c r="AG67" s="465">
        <v>0</v>
      </c>
      <c r="AH67" s="464">
        <v>557</v>
      </c>
      <c r="AI67" s="465">
        <v>51.1</v>
      </c>
      <c r="AJ67" s="464">
        <v>532</v>
      </c>
      <c r="AK67" s="465">
        <v>48.9</v>
      </c>
      <c r="AL67" s="464">
        <v>0</v>
      </c>
      <c r="AM67" s="465">
        <v>0</v>
      </c>
      <c r="AN67" s="464">
        <v>561</v>
      </c>
      <c r="AO67" s="465">
        <v>47.1</v>
      </c>
      <c r="AP67" s="464">
        <v>628</v>
      </c>
      <c r="AQ67" s="465">
        <v>52.8</v>
      </c>
      <c r="AR67" s="464">
        <v>1</v>
      </c>
      <c r="AS67" s="465">
        <v>0.1</v>
      </c>
      <c r="AT67" s="464">
        <v>687</v>
      </c>
      <c r="AU67" s="465">
        <v>47.9</v>
      </c>
      <c r="AV67" s="464">
        <v>745</v>
      </c>
      <c r="AW67" s="465">
        <v>52</v>
      </c>
      <c r="AX67" s="464">
        <v>1</v>
      </c>
      <c r="AY67" s="465">
        <v>0.1</v>
      </c>
      <c r="AZ67" s="464">
        <v>158</v>
      </c>
      <c r="BA67" s="465">
        <v>44</v>
      </c>
      <c r="BB67" s="464">
        <v>200</v>
      </c>
      <c r="BC67" s="465">
        <v>55.7</v>
      </c>
      <c r="BD67" s="464">
        <v>1</v>
      </c>
      <c r="BE67" s="465">
        <v>0.3</v>
      </c>
      <c r="BF67" s="464">
        <v>141</v>
      </c>
      <c r="BG67" s="465">
        <v>39.9</v>
      </c>
      <c r="BH67" s="464">
        <v>212</v>
      </c>
      <c r="BI67" s="465">
        <v>60.1</v>
      </c>
      <c r="BJ67" s="464">
        <v>0</v>
      </c>
      <c r="BK67" s="465">
        <v>0</v>
      </c>
    </row>
    <row r="68" spans="1:63" ht="20.100000000000001" customHeight="1" x14ac:dyDescent="0.2">
      <c r="A68" s="461" t="s">
        <v>309</v>
      </c>
      <c r="B68" s="462" t="s">
        <v>469</v>
      </c>
      <c r="C68" s="462" t="s">
        <v>132</v>
      </c>
      <c r="D68" s="464">
        <v>807</v>
      </c>
      <c r="E68" s="465">
        <v>64.900000000000006</v>
      </c>
      <c r="F68" s="464">
        <v>437</v>
      </c>
      <c r="G68" s="465">
        <v>35.1</v>
      </c>
      <c r="H68" s="464">
        <v>861</v>
      </c>
      <c r="I68" s="465">
        <v>68.5</v>
      </c>
      <c r="J68" s="464">
        <v>396</v>
      </c>
      <c r="K68" s="465">
        <v>31.5</v>
      </c>
      <c r="L68" s="464">
        <v>328</v>
      </c>
      <c r="M68" s="465">
        <v>61.2</v>
      </c>
      <c r="N68" s="464">
        <v>208</v>
      </c>
      <c r="O68" s="465">
        <v>38.799999999999997</v>
      </c>
      <c r="P68" s="464">
        <v>537</v>
      </c>
      <c r="Q68" s="465">
        <v>62.7</v>
      </c>
      <c r="R68" s="464">
        <v>317</v>
      </c>
      <c r="S68" s="465">
        <v>37</v>
      </c>
      <c r="T68" s="464">
        <v>3</v>
      </c>
      <c r="U68" s="465">
        <v>0.4</v>
      </c>
      <c r="V68" s="464">
        <v>881</v>
      </c>
      <c r="W68" s="465">
        <v>61</v>
      </c>
      <c r="X68" s="464">
        <v>548</v>
      </c>
      <c r="Y68" s="465">
        <v>38</v>
      </c>
      <c r="Z68" s="464">
        <v>15</v>
      </c>
      <c r="AA68" s="465">
        <v>1</v>
      </c>
      <c r="AB68" s="464">
        <v>889</v>
      </c>
      <c r="AC68" s="465">
        <v>60.4</v>
      </c>
      <c r="AD68" s="464">
        <v>583</v>
      </c>
      <c r="AE68" s="465">
        <v>39.6</v>
      </c>
      <c r="AF68" s="464">
        <v>0</v>
      </c>
      <c r="AG68" s="465">
        <v>0</v>
      </c>
      <c r="AH68" s="464">
        <v>798</v>
      </c>
      <c r="AI68" s="465">
        <v>56.9</v>
      </c>
      <c r="AJ68" s="464">
        <v>600</v>
      </c>
      <c r="AK68" s="465">
        <v>42.8</v>
      </c>
      <c r="AL68" s="464">
        <v>5</v>
      </c>
      <c r="AM68" s="465">
        <v>0.4</v>
      </c>
      <c r="AN68" s="464">
        <v>699</v>
      </c>
      <c r="AO68" s="465">
        <v>54.4</v>
      </c>
      <c r="AP68" s="464">
        <v>584</v>
      </c>
      <c r="AQ68" s="465">
        <v>45.5</v>
      </c>
      <c r="AR68" s="464">
        <v>1</v>
      </c>
      <c r="AS68" s="465">
        <v>0.1</v>
      </c>
      <c r="AT68" s="464">
        <v>660</v>
      </c>
      <c r="AU68" s="465">
        <v>54.7</v>
      </c>
      <c r="AV68" s="464">
        <v>544</v>
      </c>
      <c r="AW68" s="465">
        <v>45.1</v>
      </c>
      <c r="AX68" s="464">
        <v>2</v>
      </c>
      <c r="AY68" s="465">
        <v>0.2</v>
      </c>
      <c r="AZ68" s="464">
        <v>517</v>
      </c>
      <c r="BA68" s="465">
        <v>52.1</v>
      </c>
      <c r="BB68" s="464">
        <v>475</v>
      </c>
      <c r="BC68" s="465">
        <v>47.8</v>
      </c>
      <c r="BD68" s="464">
        <v>1</v>
      </c>
      <c r="BE68" s="465">
        <v>0.1</v>
      </c>
      <c r="BF68" s="464">
        <v>763</v>
      </c>
      <c r="BG68" s="465">
        <v>49.7</v>
      </c>
      <c r="BH68" s="464">
        <v>772</v>
      </c>
      <c r="BI68" s="465">
        <v>50.3</v>
      </c>
      <c r="BJ68" s="464">
        <v>0</v>
      </c>
      <c r="BK68" s="465">
        <v>0</v>
      </c>
    </row>
    <row r="69" spans="1:63" ht="20.100000000000001" customHeight="1" x14ac:dyDescent="0.2">
      <c r="A69" s="461" t="s">
        <v>309</v>
      </c>
      <c r="B69" s="468" t="s">
        <v>492</v>
      </c>
      <c r="C69" s="468" t="s">
        <v>127</v>
      </c>
      <c r="D69" s="467">
        <v>0</v>
      </c>
      <c r="E69" s="467">
        <v>0</v>
      </c>
      <c r="F69" s="467">
        <v>0</v>
      </c>
      <c r="G69" s="467">
        <v>0</v>
      </c>
      <c r="H69" s="464">
        <v>228</v>
      </c>
      <c r="I69" s="465">
        <v>80</v>
      </c>
      <c r="J69" s="464">
        <v>57</v>
      </c>
      <c r="K69" s="465">
        <v>20</v>
      </c>
      <c r="L69" s="464">
        <v>176</v>
      </c>
      <c r="M69" s="465">
        <v>73</v>
      </c>
      <c r="N69" s="464">
        <v>65</v>
      </c>
      <c r="O69" s="465">
        <v>27</v>
      </c>
      <c r="P69" s="464">
        <v>250</v>
      </c>
      <c r="Q69" s="465">
        <v>69.099999999999994</v>
      </c>
      <c r="R69" s="464">
        <v>108</v>
      </c>
      <c r="S69" s="465">
        <v>29.8</v>
      </c>
      <c r="T69" s="464">
        <v>4</v>
      </c>
      <c r="U69" s="465">
        <v>1.1000000000000001</v>
      </c>
      <c r="V69" s="464">
        <v>268</v>
      </c>
      <c r="W69" s="465">
        <v>70.5</v>
      </c>
      <c r="X69" s="464">
        <v>110</v>
      </c>
      <c r="Y69" s="465">
        <v>28.9</v>
      </c>
      <c r="Z69" s="464">
        <v>2</v>
      </c>
      <c r="AA69" s="465">
        <v>0.5</v>
      </c>
      <c r="AB69" s="464">
        <v>251</v>
      </c>
      <c r="AC69" s="465">
        <v>69.900000000000006</v>
      </c>
      <c r="AD69" s="464">
        <v>108</v>
      </c>
      <c r="AE69" s="465">
        <v>30.1</v>
      </c>
      <c r="AF69" s="464">
        <v>0</v>
      </c>
      <c r="AG69" s="465">
        <v>0</v>
      </c>
      <c r="AH69" s="464">
        <v>274</v>
      </c>
      <c r="AI69" s="465">
        <v>68.8</v>
      </c>
      <c r="AJ69" s="464">
        <v>120</v>
      </c>
      <c r="AK69" s="465">
        <v>30.2</v>
      </c>
      <c r="AL69" s="464">
        <v>4</v>
      </c>
      <c r="AM69" s="465">
        <v>1</v>
      </c>
      <c r="AN69" s="464">
        <v>315</v>
      </c>
      <c r="AO69" s="465">
        <v>70.3</v>
      </c>
      <c r="AP69" s="464">
        <v>133</v>
      </c>
      <c r="AQ69" s="465">
        <v>29.7</v>
      </c>
      <c r="AR69" s="464">
        <v>0</v>
      </c>
      <c r="AS69" s="465">
        <v>0</v>
      </c>
      <c r="AT69" s="464">
        <v>214</v>
      </c>
      <c r="AU69" s="465">
        <v>65.2</v>
      </c>
      <c r="AV69" s="464">
        <v>114</v>
      </c>
      <c r="AW69" s="465">
        <v>34.799999999999997</v>
      </c>
      <c r="AX69" s="464">
        <v>0</v>
      </c>
      <c r="AY69" s="465">
        <v>0</v>
      </c>
      <c r="AZ69" s="464">
        <v>222</v>
      </c>
      <c r="BA69" s="465">
        <v>73.5</v>
      </c>
      <c r="BB69" s="464">
        <v>80</v>
      </c>
      <c r="BC69" s="465">
        <v>26.5</v>
      </c>
      <c r="BD69" s="464">
        <v>0</v>
      </c>
      <c r="BE69" s="465">
        <v>0</v>
      </c>
      <c r="BF69" s="464">
        <v>159</v>
      </c>
      <c r="BG69" s="465">
        <v>63.9</v>
      </c>
      <c r="BH69" s="464">
        <v>90</v>
      </c>
      <c r="BI69" s="465">
        <v>36.1</v>
      </c>
      <c r="BJ69" s="464">
        <v>0</v>
      </c>
      <c r="BK69" s="465">
        <v>0</v>
      </c>
    </row>
    <row r="70" spans="1:63" ht="20.100000000000001" customHeight="1" x14ac:dyDescent="0.2">
      <c r="A70" s="461" t="s">
        <v>314</v>
      </c>
      <c r="B70" s="462" t="s">
        <v>493</v>
      </c>
      <c r="C70" s="462" t="s">
        <v>127</v>
      </c>
      <c r="D70" s="464">
        <v>141</v>
      </c>
      <c r="E70" s="465">
        <v>49.6</v>
      </c>
      <c r="F70" s="464">
        <v>143</v>
      </c>
      <c r="G70" s="465">
        <v>50.4</v>
      </c>
      <c r="H70" s="464">
        <v>139</v>
      </c>
      <c r="I70" s="465">
        <v>52.7</v>
      </c>
      <c r="J70" s="464">
        <v>125</v>
      </c>
      <c r="K70" s="465">
        <v>47.3</v>
      </c>
      <c r="L70" s="464">
        <v>187</v>
      </c>
      <c r="M70" s="465">
        <v>52.8</v>
      </c>
      <c r="N70" s="464">
        <v>167</v>
      </c>
      <c r="O70" s="465">
        <v>47.2</v>
      </c>
      <c r="P70" s="464">
        <v>159</v>
      </c>
      <c r="Q70" s="465">
        <v>53.7</v>
      </c>
      <c r="R70" s="464">
        <v>137</v>
      </c>
      <c r="S70" s="465">
        <v>46.3</v>
      </c>
      <c r="T70" s="464">
        <v>0</v>
      </c>
      <c r="U70" s="465">
        <v>0</v>
      </c>
      <c r="V70" s="464">
        <v>153</v>
      </c>
      <c r="W70" s="465">
        <v>42.9</v>
      </c>
      <c r="X70" s="464">
        <v>202</v>
      </c>
      <c r="Y70" s="465">
        <v>56.6</v>
      </c>
      <c r="Z70" s="464">
        <v>2</v>
      </c>
      <c r="AA70" s="465">
        <v>0.6</v>
      </c>
      <c r="AB70" s="464">
        <v>177</v>
      </c>
      <c r="AC70" s="465">
        <v>53.2</v>
      </c>
      <c r="AD70" s="464">
        <v>156</v>
      </c>
      <c r="AE70" s="465">
        <v>46.8</v>
      </c>
      <c r="AF70" s="464">
        <v>0</v>
      </c>
      <c r="AG70" s="465">
        <v>0</v>
      </c>
      <c r="AH70" s="464">
        <v>186</v>
      </c>
      <c r="AI70" s="465">
        <v>58.9</v>
      </c>
      <c r="AJ70" s="464">
        <v>130</v>
      </c>
      <c r="AK70" s="465">
        <v>41.1</v>
      </c>
      <c r="AL70" s="464">
        <v>0</v>
      </c>
      <c r="AM70" s="465">
        <v>0</v>
      </c>
      <c r="AN70" s="464">
        <v>169</v>
      </c>
      <c r="AO70" s="465">
        <v>46.9</v>
      </c>
      <c r="AP70" s="464">
        <v>190</v>
      </c>
      <c r="AQ70" s="465">
        <v>52.8</v>
      </c>
      <c r="AR70" s="464">
        <v>1</v>
      </c>
      <c r="AS70" s="465">
        <v>0.3</v>
      </c>
      <c r="AT70" s="464">
        <v>1029</v>
      </c>
      <c r="AU70" s="465">
        <v>47</v>
      </c>
      <c r="AV70" s="464">
        <v>1158</v>
      </c>
      <c r="AW70" s="465">
        <v>52.9</v>
      </c>
      <c r="AX70" s="464">
        <v>1</v>
      </c>
      <c r="AY70" s="465">
        <v>0</v>
      </c>
      <c r="AZ70" s="464">
        <v>172</v>
      </c>
      <c r="BA70" s="465">
        <v>46</v>
      </c>
      <c r="BB70" s="464">
        <v>202</v>
      </c>
      <c r="BC70" s="465">
        <v>54</v>
      </c>
      <c r="BD70" s="464">
        <v>0</v>
      </c>
      <c r="BE70" s="465">
        <v>0</v>
      </c>
      <c r="BF70" s="464">
        <v>145</v>
      </c>
      <c r="BG70" s="465">
        <v>42.6</v>
      </c>
      <c r="BH70" s="464">
        <v>195</v>
      </c>
      <c r="BI70" s="465">
        <v>57.4</v>
      </c>
      <c r="BJ70" s="464">
        <v>0</v>
      </c>
      <c r="BK70" s="465">
        <v>0</v>
      </c>
    </row>
    <row r="71" spans="1:63" ht="20.100000000000001" customHeight="1" x14ac:dyDescent="0.2">
      <c r="A71" s="461" t="s">
        <v>317</v>
      </c>
      <c r="B71" s="462" t="s">
        <v>472</v>
      </c>
      <c r="C71" s="462" t="s">
        <v>127</v>
      </c>
      <c r="D71" s="464">
        <v>97</v>
      </c>
      <c r="E71" s="465">
        <v>64.2</v>
      </c>
      <c r="F71" s="464">
        <v>54</v>
      </c>
      <c r="G71" s="465">
        <v>35.799999999999997</v>
      </c>
      <c r="H71" s="464">
        <v>91</v>
      </c>
      <c r="I71" s="465">
        <v>55.5</v>
      </c>
      <c r="J71" s="464">
        <v>73</v>
      </c>
      <c r="K71" s="465">
        <v>44.5</v>
      </c>
      <c r="L71" s="464">
        <v>129</v>
      </c>
      <c r="M71" s="465">
        <v>54.2</v>
      </c>
      <c r="N71" s="464">
        <v>109</v>
      </c>
      <c r="O71" s="465">
        <v>45.8</v>
      </c>
      <c r="P71" s="464">
        <v>140</v>
      </c>
      <c r="Q71" s="465">
        <v>57.9</v>
      </c>
      <c r="R71" s="464">
        <v>101</v>
      </c>
      <c r="S71" s="465">
        <v>41.7</v>
      </c>
      <c r="T71" s="464">
        <v>1</v>
      </c>
      <c r="U71" s="465">
        <v>0.4</v>
      </c>
      <c r="V71" s="464">
        <v>151</v>
      </c>
      <c r="W71" s="465">
        <v>57.6</v>
      </c>
      <c r="X71" s="464">
        <v>109</v>
      </c>
      <c r="Y71" s="465">
        <v>41.6</v>
      </c>
      <c r="Z71" s="464">
        <v>2</v>
      </c>
      <c r="AA71" s="465">
        <v>0.8</v>
      </c>
      <c r="AB71" s="464">
        <v>94</v>
      </c>
      <c r="AC71" s="465">
        <v>51.6</v>
      </c>
      <c r="AD71" s="464">
        <v>88</v>
      </c>
      <c r="AE71" s="465">
        <v>48.4</v>
      </c>
      <c r="AF71" s="464">
        <v>0</v>
      </c>
      <c r="AG71" s="465">
        <v>0</v>
      </c>
      <c r="AH71" s="464">
        <v>89</v>
      </c>
      <c r="AI71" s="465">
        <v>51.1</v>
      </c>
      <c r="AJ71" s="464">
        <v>85</v>
      </c>
      <c r="AK71" s="465">
        <v>48.9</v>
      </c>
      <c r="AL71" s="464">
        <v>0</v>
      </c>
      <c r="AM71" s="465">
        <v>0</v>
      </c>
      <c r="AN71" s="464">
        <v>92</v>
      </c>
      <c r="AO71" s="465">
        <v>52.9</v>
      </c>
      <c r="AP71" s="464">
        <v>82</v>
      </c>
      <c r="AQ71" s="465">
        <v>47.1</v>
      </c>
      <c r="AR71" s="464">
        <v>0</v>
      </c>
      <c r="AS71" s="465">
        <v>0</v>
      </c>
      <c r="AT71" s="464">
        <v>94</v>
      </c>
      <c r="AU71" s="465">
        <v>46.8</v>
      </c>
      <c r="AV71" s="464">
        <v>107</v>
      </c>
      <c r="AW71" s="465">
        <v>53.2</v>
      </c>
      <c r="AX71" s="464">
        <v>0</v>
      </c>
      <c r="AY71" s="465">
        <v>0</v>
      </c>
      <c r="AZ71" s="464">
        <v>141</v>
      </c>
      <c r="BA71" s="465">
        <v>55.3</v>
      </c>
      <c r="BB71" s="464">
        <v>114</v>
      </c>
      <c r="BC71" s="465">
        <v>44.7</v>
      </c>
      <c r="BD71" s="464">
        <v>0</v>
      </c>
      <c r="BE71" s="465">
        <v>0</v>
      </c>
      <c r="BF71" s="464">
        <v>109</v>
      </c>
      <c r="BG71" s="465">
        <v>42.7</v>
      </c>
      <c r="BH71" s="464">
        <v>146</v>
      </c>
      <c r="BI71" s="465">
        <v>57.3</v>
      </c>
      <c r="BJ71" s="464">
        <v>0</v>
      </c>
      <c r="BK71" s="465">
        <v>0</v>
      </c>
    </row>
    <row r="72" spans="1:63" ht="20.100000000000001" customHeight="1" x14ac:dyDescent="0.2">
      <c r="A72" s="461" t="s">
        <v>320</v>
      </c>
      <c r="B72" s="462" t="s">
        <v>473</v>
      </c>
      <c r="C72" s="462" t="s">
        <v>127</v>
      </c>
      <c r="D72" s="464">
        <v>642</v>
      </c>
      <c r="E72" s="465">
        <v>55.4</v>
      </c>
      <c r="F72" s="464">
        <v>517</v>
      </c>
      <c r="G72" s="465">
        <v>44.6</v>
      </c>
      <c r="H72" s="464">
        <v>557</v>
      </c>
      <c r="I72" s="465">
        <v>53.3</v>
      </c>
      <c r="J72" s="464">
        <v>488</v>
      </c>
      <c r="K72" s="465">
        <v>46.7</v>
      </c>
      <c r="L72" s="464">
        <v>595</v>
      </c>
      <c r="M72" s="465">
        <v>54.8</v>
      </c>
      <c r="N72" s="464">
        <v>491</v>
      </c>
      <c r="O72" s="465">
        <v>45.2</v>
      </c>
      <c r="P72" s="464">
        <v>665</v>
      </c>
      <c r="Q72" s="465">
        <v>51.7</v>
      </c>
      <c r="R72" s="464">
        <v>599</v>
      </c>
      <c r="S72" s="465">
        <v>46.6</v>
      </c>
      <c r="T72" s="464">
        <v>22</v>
      </c>
      <c r="U72" s="465">
        <v>1.7</v>
      </c>
      <c r="V72" s="464">
        <v>746</v>
      </c>
      <c r="W72" s="465">
        <v>52.1</v>
      </c>
      <c r="X72" s="464">
        <v>667</v>
      </c>
      <c r="Y72" s="465">
        <v>46.6</v>
      </c>
      <c r="Z72" s="464">
        <v>18</v>
      </c>
      <c r="AA72" s="465">
        <v>1.3</v>
      </c>
      <c r="AB72" s="464">
        <v>702</v>
      </c>
      <c r="AC72" s="465">
        <v>51.4</v>
      </c>
      <c r="AD72" s="464">
        <v>663</v>
      </c>
      <c r="AE72" s="465">
        <v>48.5</v>
      </c>
      <c r="AF72" s="464">
        <v>1</v>
      </c>
      <c r="AG72" s="465">
        <v>0.1</v>
      </c>
      <c r="AH72" s="464">
        <v>512</v>
      </c>
      <c r="AI72" s="465">
        <v>51.3</v>
      </c>
      <c r="AJ72" s="464">
        <v>484</v>
      </c>
      <c r="AK72" s="465">
        <v>48.4</v>
      </c>
      <c r="AL72" s="464">
        <v>3</v>
      </c>
      <c r="AM72" s="465">
        <v>0.3</v>
      </c>
      <c r="AN72" s="464">
        <v>502</v>
      </c>
      <c r="AO72" s="465">
        <v>52.3</v>
      </c>
      <c r="AP72" s="464">
        <v>455</v>
      </c>
      <c r="AQ72" s="465">
        <v>47.4</v>
      </c>
      <c r="AR72" s="464">
        <v>3</v>
      </c>
      <c r="AS72" s="465">
        <v>0.3</v>
      </c>
      <c r="AT72" s="464">
        <v>466</v>
      </c>
      <c r="AU72" s="465">
        <v>48.4</v>
      </c>
      <c r="AV72" s="464">
        <v>495</v>
      </c>
      <c r="AW72" s="465">
        <v>51.5</v>
      </c>
      <c r="AX72" s="464">
        <v>1</v>
      </c>
      <c r="AY72" s="465">
        <v>0.1</v>
      </c>
      <c r="AZ72" s="464">
        <v>420</v>
      </c>
      <c r="BA72" s="465">
        <v>49.2</v>
      </c>
      <c r="BB72" s="464">
        <v>433</v>
      </c>
      <c r="BC72" s="465">
        <v>50.8</v>
      </c>
      <c r="BD72" s="464">
        <v>0</v>
      </c>
      <c r="BE72" s="465">
        <v>0</v>
      </c>
      <c r="BF72" s="464">
        <v>472</v>
      </c>
      <c r="BG72" s="465">
        <v>49.9</v>
      </c>
      <c r="BH72" s="464">
        <v>473</v>
      </c>
      <c r="BI72" s="465">
        <v>50</v>
      </c>
      <c r="BJ72" s="464">
        <v>1</v>
      </c>
      <c r="BK72" s="465">
        <v>0.1</v>
      </c>
    </row>
    <row r="73" spans="1:63" ht="20.100000000000001" customHeight="1" x14ac:dyDescent="0.2">
      <c r="A73" s="461" t="s">
        <v>323</v>
      </c>
      <c r="B73" s="462" t="s">
        <v>474</v>
      </c>
      <c r="C73" s="462" t="s">
        <v>283</v>
      </c>
      <c r="D73" s="466">
        <v>1440</v>
      </c>
      <c r="E73" s="465">
        <v>55.8</v>
      </c>
      <c r="F73" s="466">
        <v>1142</v>
      </c>
      <c r="G73" s="465">
        <v>44.2</v>
      </c>
      <c r="H73" s="466">
        <v>1410</v>
      </c>
      <c r="I73" s="465">
        <v>56.5</v>
      </c>
      <c r="J73" s="466">
        <v>1084</v>
      </c>
      <c r="K73" s="465">
        <v>43.5</v>
      </c>
      <c r="L73" s="466">
        <v>1310</v>
      </c>
      <c r="M73" s="465">
        <v>55.3</v>
      </c>
      <c r="N73" s="466">
        <v>1058</v>
      </c>
      <c r="O73" s="465">
        <v>44.7</v>
      </c>
      <c r="P73" s="466">
        <v>1231</v>
      </c>
      <c r="Q73" s="465">
        <v>54.3</v>
      </c>
      <c r="R73" s="466">
        <v>1005</v>
      </c>
      <c r="S73" s="465">
        <v>44.4</v>
      </c>
      <c r="T73" s="464">
        <v>30</v>
      </c>
      <c r="U73" s="465">
        <v>1.3</v>
      </c>
      <c r="V73" s="466">
        <v>1207</v>
      </c>
      <c r="W73" s="465">
        <v>52.1</v>
      </c>
      <c r="X73" s="466">
        <v>1080</v>
      </c>
      <c r="Y73" s="465">
        <v>46.6</v>
      </c>
      <c r="Z73" s="464">
        <v>29</v>
      </c>
      <c r="AA73" s="465">
        <v>1.3</v>
      </c>
      <c r="AB73" s="466">
        <v>1135</v>
      </c>
      <c r="AC73" s="465">
        <v>52.5</v>
      </c>
      <c r="AD73" s="466">
        <v>1027</v>
      </c>
      <c r="AE73" s="465">
        <v>47.5</v>
      </c>
      <c r="AF73" s="464">
        <v>0</v>
      </c>
      <c r="AG73" s="465">
        <v>0</v>
      </c>
      <c r="AH73" s="466">
        <v>1177</v>
      </c>
      <c r="AI73" s="465">
        <v>50</v>
      </c>
      <c r="AJ73" s="466">
        <v>1161</v>
      </c>
      <c r="AK73" s="465">
        <v>49.3</v>
      </c>
      <c r="AL73" s="464">
        <v>15</v>
      </c>
      <c r="AM73" s="465">
        <v>0.6</v>
      </c>
      <c r="AN73" s="466">
        <v>1198</v>
      </c>
      <c r="AO73" s="465">
        <v>51.7</v>
      </c>
      <c r="AP73" s="466">
        <v>1117</v>
      </c>
      <c r="AQ73" s="465">
        <v>48.2</v>
      </c>
      <c r="AR73" s="464">
        <v>1</v>
      </c>
      <c r="AS73" s="465">
        <v>0</v>
      </c>
      <c r="AT73" s="466">
        <v>1216</v>
      </c>
      <c r="AU73" s="465">
        <v>49.9</v>
      </c>
      <c r="AV73" s="466">
        <v>1222</v>
      </c>
      <c r="AW73" s="465">
        <v>50.1</v>
      </c>
      <c r="AX73" s="464">
        <v>0</v>
      </c>
      <c r="AY73" s="465">
        <v>0</v>
      </c>
      <c r="AZ73" s="466">
        <v>1183</v>
      </c>
      <c r="BA73" s="465">
        <v>46.4</v>
      </c>
      <c r="BB73" s="466">
        <v>1368</v>
      </c>
      <c r="BC73" s="465">
        <v>53.6</v>
      </c>
      <c r="BD73" s="464">
        <v>1</v>
      </c>
      <c r="BE73" s="465">
        <v>0</v>
      </c>
      <c r="BF73" s="466">
        <v>1214</v>
      </c>
      <c r="BG73" s="465">
        <v>46.9</v>
      </c>
      <c r="BH73" s="466">
        <v>1368</v>
      </c>
      <c r="BI73" s="465">
        <v>52.9</v>
      </c>
      <c r="BJ73" s="464">
        <v>4</v>
      </c>
      <c r="BK73" s="465">
        <v>0.2</v>
      </c>
    </row>
    <row r="74" spans="1:63" ht="20.100000000000001" customHeight="1" x14ac:dyDescent="0.2">
      <c r="A74" s="461" t="s">
        <v>325</v>
      </c>
      <c r="B74" s="462" t="s">
        <v>475</v>
      </c>
      <c r="C74" s="462" t="s">
        <v>127</v>
      </c>
      <c r="D74" s="464">
        <v>33</v>
      </c>
      <c r="E74" s="465">
        <v>32.700000000000003</v>
      </c>
      <c r="F74" s="464">
        <v>68</v>
      </c>
      <c r="G74" s="465">
        <v>67.3</v>
      </c>
      <c r="H74" s="464">
        <v>20</v>
      </c>
      <c r="I74" s="465">
        <v>29.9</v>
      </c>
      <c r="J74" s="464">
        <v>47</v>
      </c>
      <c r="K74" s="465">
        <v>70.099999999999994</v>
      </c>
      <c r="L74" s="464">
        <v>23</v>
      </c>
      <c r="M74" s="465">
        <v>31.9</v>
      </c>
      <c r="N74" s="464">
        <v>49</v>
      </c>
      <c r="O74" s="465">
        <v>68.099999999999994</v>
      </c>
      <c r="P74" s="464">
        <v>17</v>
      </c>
      <c r="Q74" s="465">
        <v>23</v>
      </c>
      <c r="R74" s="464">
        <v>57</v>
      </c>
      <c r="S74" s="465">
        <v>77</v>
      </c>
      <c r="T74" s="464">
        <v>0</v>
      </c>
      <c r="U74" s="465">
        <v>0</v>
      </c>
      <c r="V74" s="464">
        <v>13</v>
      </c>
      <c r="W74" s="465">
        <v>19.7</v>
      </c>
      <c r="X74" s="464">
        <v>53</v>
      </c>
      <c r="Y74" s="465">
        <v>80.3</v>
      </c>
      <c r="Z74" s="464">
        <v>0</v>
      </c>
      <c r="AA74" s="465">
        <v>0</v>
      </c>
      <c r="AB74" s="464">
        <v>33</v>
      </c>
      <c r="AC74" s="465">
        <v>34</v>
      </c>
      <c r="AD74" s="464">
        <v>64</v>
      </c>
      <c r="AE74" s="465">
        <v>66</v>
      </c>
      <c r="AF74" s="464">
        <v>0</v>
      </c>
      <c r="AG74" s="465">
        <v>0</v>
      </c>
      <c r="AH74" s="464">
        <v>54</v>
      </c>
      <c r="AI74" s="465">
        <v>41.9</v>
      </c>
      <c r="AJ74" s="464">
        <v>75</v>
      </c>
      <c r="AK74" s="465">
        <v>58.1</v>
      </c>
      <c r="AL74" s="464">
        <v>0</v>
      </c>
      <c r="AM74" s="465">
        <v>0</v>
      </c>
      <c r="AN74" s="464">
        <v>25</v>
      </c>
      <c r="AO74" s="465">
        <v>31.3</v>
      </c>
      <c r="AP74" s="464">
        <v>55</v>
      </c>
      <c r="AQ74" s="465">
        <v>68.8</v>
      </c>
      <c r="AR74" s="464">
        <v>0</v>
      </c>
      <c r="AS74" s="465">
        <v>0</v>
      </c>
      <c r="AT74" s="464">
        <v>27</v>
      </c>
      <c r="AU74" s="465">
        <v>32.5</v>
      </c>
      <c r="AV74" s="464">
        <v>56</v>
      </c>
      <c r="AW74" s="465">
        <v>67.5</v>
      </c>
      <c r="AX74" s="464">
        <v>0</v>
      </c>
      <c r="AY74" s="465">
        <v>0</v>
      </c>
      <c r="AZ74" s="464">
        <v>28</v>
      </c>
      <c r="BA74" s="465">
        <v>25.5</v>
      </c>
      <c r="BB74" s="464">
        <v>68</v>
      </c>
      <c r="BC74" s="465">
        <v>61.8</v>
      </c>
      <c r="BD74" s="464">
        <v>14</v>
      </c>
      <c r="BE74" s="465">
        <v>12.7</v>
      </c>
      <c r="BF74" s="464">
        <v>35</v>
      </c>
      <c r="BG74" s="465">
        <v>26.9</v>
      </c>
      <c r="BH74" s="464">
        <v>94</v>
      </c>
      <c r="BI74" s="465">
        <v>72.3</v>
      </c>
      <c r="BJ74" s="464">
        <v>1</v>
      </c>
      <c r="BK74" s="465">
        <v>0.8</v>
      </c>
    </row>
    <row r="75" spans="1:63" ht="21" customHeight="1" thickBot="1" x14ac:dyDescent="0.25">
      <c r="A75" s="52"/>
      <c r="B75" s="53" t="s">
        <v>494</v>
      </c>
      <c r="C75" s="53"/>
      <c r="D75" s="43">
        <v>35397</v>
      </c>
      <c r="E75" s="45">
        <v>53.8</v>
      </c>
      <c r="F75" s="43">
        <v>30392</v>
      </c>
      <c r="G75" s="45">
        <v>46.2</v>
      </c>
      <c r="H75" s="43">
        <v>36063</v>
      </c>
      <c r="I75" s="45">
        <v>54.7</v>
      </c>
      <c r="J75" s="43">
        <v>29816</v>
      </c>
      <c r="K75" s="45">
        <v>45.3</v>
      </c>
      <c r="L75" s="43">
        <v>33064</v>
      </c>
      <c r="M75" s="45">
        <v>53.4</v>
      </c>
      <c r="N75" s="43">
        <v>28831</v>
      </c>
      <c r="O75" s="45">
        <v>46.6</v>
      </c>
      <c r="P75" s="43">
        <v>37722</v>
      </c>
      <c r="Q75" s="45">
        <v>51.7</v>
      </c>
      <c r="R75" s="43">
        <v>34341</v>
      </c>
      <c r="S75" s="46">
        <v>47</v>
      </c>
      <c r="T75" s="45">
        <v>934</v>
      </c>
      <c r="U75" s="45">
        <v>1.3</v>
      </c>
      <c r="V75" s="43">
        <v>40728</v>
      </c>
      <c r="W75" s="45">
        <v>50.9</v>
      </c>
      <c r="X75" s="43">
        <v>38546</v>
      </c>
      <c r="Y75" s="45">
        <v>48.2</v>
      </c>
      <c r="Z75" s="45">
        <v>679</v>
      </c>
      <c r="AA75" s="45">
        <v>0.8</v>
      </c>
      <c r="AB75" s="43">
        <v>35618</v>
      </c>
      <c r="AC75" s="45">
        <v>50.4</v>
      </c>
      <c r="AD75" s="43">
        <v>35013</v>
      </c>
      <c r="AE75" s="45">
        <v>49.5</v>
      </c>
      <c r="AF75" s="45">
        <v>36</v>
      </c>
      <c r="AG75" s="45">
        <v>0.1</v>
      </c>
      <c r="AH75" s="43">
        <v>32009</v>
      </c>
      <c r="AI75" s="46">
        <v>48.971130456068416</v>
      </c>
      <c r="AJ75" s="43">
        <v>33169</v>
      </c>
      <c r="AK75" s="46">
        <v>50.745834799504308</v>
      </c>
      <c r="AL75" s="45">
        <v>185</v>
      </c>
      <c r="AM75" s="46">
        <v>0.28183175405990069</v>
      </c>
      <c r="AN75" s="43">
        <v>35301</v>
      </c>
      <c r="AO75" s="46">
        <v>48.291381668946649</v>
      </c>
      <c r="AP75" s="43">
        <v>37729</v>
      </c>
      <c r="AQ75" s="46">
        <v>51.612859097127227</v>
      </c>
      <c r="AR75" s="45">
        <v>70</v>
      </c>
      <c r="AS75" s="46">
        <v>9.575923392612859E-2</v>
      </c>
      <c r="AT75" s="43">
        <v>32227</v>
      </c>
      <c r="AU75" s="46">
        <v>47</v>
      </c>
      <c r="AV75" s="43">
        <v>36260</v>
      </c>
      <c r="AW75" s="46">
        <v>52.9</v>
      </c>
      <c r="AX75" s="45">
        <v>101</v>
      </c>
      <c r="AY75" s="46">
        <v>0.1</v>
      </c>
      <c r="AZ75" s="43">
        <v>33075</v>
      </c>
      <c r="BA75" s="46">
        <v>44.6</v>
      </c>
      <c r="BB75" s="43">
        <v>41052</v>
      </c>
      <c r="BC75" s="46">
        <v>55.356999999999999</v>
      </c>
      <c r="BD75" s="45">
        <v>31</v>
      </c>
      <c r="BE75" s="46" t="s">
        <v>495</v>
      </c>
      <c r="BF75" s="43">
        <v>32636</v>
      </c>
      <c r="BG75" s="46">
        <v>44.213000000000001</v>
      </c>
      <c r="BH75" s="43">
        <v>40997</v>
      </c>
      <c r="BI75" s="46">
        <v>55.540202000000001</v>
      </c>
      <c r="BJ75" s="45">
        <v>182</v>
      </c>
      <c r="BK75" s="46">
        <v>0.246562</v>
      </c>
    </row>
    <row r="76" spans="1:63" ht="30.6" customHeight="1" thickTop="1" x14ac:dyDescent="0.2">
      <c r="A76" s="444"/>
      <c r="B76" s="338" t="s">
        <v>477</v>
      </c>
      <c r="C76" s="338"/>
      <c r="D76" s="446"/>
      <c r="E76" s="446"/>
      <c r="F76" s="445"/>
      <c r="G76" s="730"/>
      <c r="H76" s="730"/>
      <c r="I76" s="445"/>
      <c r="J76" s="446"/>
      <c r="K76" s="446"/>
      <c r="L76" s="445"/>
      <c r="M76" s="446"/>
      <c r="N76" s="446"/>
      <c r="O76" s="445"/>
      <c r="P76" s="446"/>
      <c r="Q76" s="446"/>
      <c r="R76" s="445"/>
      <c r="S76" s="730"/>
      <c r="T76" s="730"/>
      <c r="U76" s="445"/>
      <c r="V76" s="446"/>
      <c r="W76" s="446"/>
      <c r="X76" s="445"/>
      <c r="Y76" s="446"/>
      <c r="Z76" s="446"/>
      <c r="AA76" s="445"/>
      <c r="AB76" s="446"/>
      <c r="AC76" s="446"/>
      <c r="AD76" s="445"/>
      <c r="AE76" s="730"/>
      <c r="AF76" s="730"/>
      <c r="AG76" s="445"/>
      <c r="AH76" s="446"/>
      <c r="AI76" s="446"/>
      <c r="AJ76" s="445"/>
      <c r="AK76" s="446"/>
      <c r="AL76" s="446"/>
      <c r="AM76" s="445"/>
      <c r="AN76" s="446"/>
      <c r="AO76" s="446"/>
      <c r="AP76" s="445"/>
      <c r="AQ76" s="445"/>
      <c r="AR76" s="445"/>
      <c r="AS76" s="445"/>
      <c r="AT76" s="445"/>
      <c r="AU76" s="445"/>
      <c r="AV76" s="445"/>
      <c r="AW76" s="445"/>
      <c r="AX76" s="445"/>
      <c r="AY76" s="445"/>
      <c r="AZ76" s="445"/>
      <c r="BA76" s="445"/>
      <c r="BB76" s="445"/>
      <c r="BC76" s="445"/>
      <c r="BD76" s="445"/>
      <c r="BE76" s="445"/>
      <c r="BF76" s="445"/>
      <c r="BG76" s="445"/>
      <c r="BH76" s="445"/>
      <c r="BI76" s="445"/>
      <c r="BJ76" s="445"/>
      <c r="BK76" s="445"/>
    </row>
    <row r="77" spans="1:63" ht="20.100000000000001" customHeight="1" x14ac:dyDescent="0.2">
      <c r="A77" s="54" t="s">
        <v>329</v>
      </c>
      <c r="B77" s="55" t="s">
        <v>330</v>
      </c>
      <c r="C77" s="55" t="s">
        <v>127</v>
      </c>
      <c r="D77" s="428">
        <v>0</v>
      </c>
      <c r="E77" s="428" t="s">
        <v>496</v>
      </c>
      <c r="F77" s="428" t="s">
        <v>496</v>
      </c>
      <c r="G77" s="428" t="s">
        <v>496</v>
      </c>
      <c r="H77" s="428" t="s">
        <v>496</v>
      </c>
      <c r="I77" s="428" t="s">
        <v>496</v>
      </c>
      <c r="J77" s="428" t="s">
        <v>496</v>
      </c>
      <c r="K77" s="428" t="s">
        <v>496</v>
      </c>
      <c r="L77" s="428" t="s">
        <v>496</v>
      </c>
      <c r="M77" s="428" t="s">
        <v>496</v>
      </c>
      <c r="N77" s="428" t="s">
        <v>496</v>
      </c>
      <c r="O77" s="428" t="s">
        <v>496</v>
      </c>
      <c r="P77" s="428" t="s">
        <v>496</v>
      </c>
      <c r="Q77" s="428" t="s">
        <v>496</v>
      </c>
      <c r="R77" s="428" t="s">
        <v>496</v>
      </c>
      <c r="S77" s="428" t="s">
        <v>496</v>
      </c>
      <c r="T77" s="428" t="s">
        <v>496</v>
      </c>
      <c r="U77" s="428" t="s">
        <v>496</v>
      </c>
      <c r="V77" s="428" t="s">
        <v>496</v>
      </c>
      <c r="W77" s="428" t="s">
        <v>496</v>
      </c>
      <c r="X77" s="428" t="s">
        <v>496</v>
      </c>
      <c r="Y77" s="428" t="s">
        <v>496</v>
      </c>
      <c r="Z77" s="428" t="s">
        <v>496</v>
      </c>
      <c r="AA77" s="428" t="s">
        <v>496</v>
      </c>
      <c r="AB77" s="428" t="s">
        <v>496</v>
      </c>
      <c r="AC77" s="428" t="s">
        <v>496</v>
      </c>
      <c r="AD77" s="428" t="s">
        <v>496</v>
      </c>
      <c r="AE77" s="428" t="s">
        <v>496</v>
      </c>
      <c r="AF77" s="428" t="s">
        <v>496</v>
      </c>
      <c r="AG77" s="428" t="s">
        <v>496</v>
      </c>
      <c r="AH77" s="428" t="s">
        <v>496</v>
      </c>
      <c r="AI77" s="428" t="s">
        <v>496</v>
      </c>
      <c r="AJ77" s="428" t="s">
        <v>496</v>
      </c>
      <c r="AK77" s="428" t="s">
        <v>496</v>
      </c>
      <c r="AL77" s="428" t="s">
        <v>496</v>
      </c>
      <c r="AM77" s="428" t="s">
        <v>496</v>
      </c>
      <c r="AN77" s="428">
        <v>572</v>
      </c>
      <c r="AO77" s="429">
        <v>32.298136645962735</v>
      </c>
      <c r="AP77" s="428">
        <v>1199</v>
      </c>
      <c r="AQ77" s="429">
        <v>67.701863354037258</v>
      </c>
      <c r="AR77" s="448">
        <v>0</v>
      </c>
      <c r="AS77" s="447">
        <v>0</v>
      </c>
      <c r="AT77" s="428">
        <v>1722</v>
      </c>
      <c r="AU77" s="429">
        <v>44.797086368366287</v>
      </c>
      <c r="AV77" s="428">
        <v>2122</v>
      </c>
      <c r="AW77" s="429">
        <v>55.202913631633713</v>
      </c>
      <c r="AX77" s="448">
        <v>0</v>
      </c>
      <c r="AY77" s="447">
        <v>0</v>
      </c>
      <c r="AZ77" s="428">
        <v>49</v>
      </c>
      <c r="BA77" s="429">
        <v>41.524999999999999</v>
      </c>
      <c r="BB77" s="428">
        <v>69</v>
      </c>
      <c r="BC77" s="429">
        <v>58.475000000000001</v>
      </c>
      <c r="BD77" s="448">
        <v>0</v>
      </c>
      <c r="BE77" s="447">
        <v>0</v>
      </c>
      <c r="BF77" s="428">
        <v>68</v>
      </c>
      <c r="BG77" s="429">
        <v>53.125</v>
      </c>
      <c r="BH77" s="428">
        <v>60</v>
      </c>
      <c r="BI77" s="429">
        <v>46.875</v>
      </c>
      <c r="BJ77" s="448">
        <v>0</v>
      </c>
      <c r="BK77" s="447">
        <v>0</v>
      </c>
    </row>
    <row r="78" spans="1:63" ht="27" customHeight="1" x14ac:dyDescent="0.2">
      <c r="A78" s="725" t="s">
        <v>497</v>
      </c>
      <c r="B78" s="725"/>
      <c r="C78" s="725"/>
      <c r="AZ78" s="47"/>
      <c r="BB78" s="47"/>
      <c r="BD78" s="47"/>
      <c r="BF78" s="47"/>
      <c r="BH78" s="47"/>
      <c r="BJ78" s="47"/>
    </row>
    <row r="79" spans="1:63" ht="18" customHeight="1" x14ac:dyDescent="0.2">
      <c r="A79" s="37" t="s">
        <v>479</v>
      </c>
      <c r="B79" s="272"/>
      <c r="C79" s="272"/>
    </row>
    <row r="80" spans="1:63" ht="16.5" customHeight="1" x14ac:dyDescent="0.2">
      <c r="A80" s="37" t="s">
        <v>498</v>
      </c>
      <c r="B80" s="272"/>
      <c r="C80" s="272"/>
    </row>
    <row r="81" spans="1:58" x14ac:dyDescent="0.2">
      <c r="A81" s="37"/>
      <c r="B81" s="272"/>
      <c r="C81" s="272"/>
      <c r="AZ81" s="47"/>
    </row>
    <row r="82" spans="1:58" ht="26.25" customHeight="1" x14ac:dyDescent="0.2">
      <c r="A82" s="733" t="s">
        <v>499</v>
      </c>
      <c r="B82" s="733"/>
      <c r="C82" s="733"/>
      <c r="AN82" s="47"/>
      <c r="AT82" s="47"/>
      <c r="AZ82" s="47"/>
      <c r="BF82" s="47"/>
    </row>
    <row r="83" spans="1:58" x14ac:dyDescent="0.2">
      <c r="A83" s="37" t="s">
        <v>110</v>
      </c>
      <c r="B83" s="273"/>
      <c r="C83" s="273"/>
    </row>
    <row r="84" spans="1:58" x14ac:dyDescent="0.2">
      <c r="AN84" s="47"/>
      <c r="AT84" s="47"/>
      <c r="AZ84" s="47"/>
      <c r="BF84" s="47"/>
    </row>
  </sheetData>
  <autoFilter ref="A5:BK5" xr:uid="{00000000-0001-0000-0800-000000000000}"/>
  <mergeCells count="48">
    <mergeCell ref="BF3:BK3"/>
    <mergeCell ref="BF4:BG4"/>
    <mergeCell ref="BH4:BI4"/>
    <mergeCell ref="BJ4:BK4"/>
    <mergeCell ref="AZ3:BE3"/>
    <mergeCell ref="AZ4:BA4"/>
    <mergeCell ref="BB4:BC4"/>
    <mergeCell ref="BD4:BE4"/>
    <mergeCell ref="AR4:AS4"/>
    <mergeCell ref="AH4:AI4"/>
    <mergeCell ref="AT3:AY3"/>
    <mergeCell ref="AT4:AU4"/>
    <mergeCell ref="AV4:AW4"/>
    <mergeCell ref="AX4:AY4"/>
    <mergeCell ref="AN3:AS3"/>
    <mergeCell ref="AH3:AM3"/>
    <mergeCell ref="AJ4:AK4"/>
    <mergeCell ref="AL4:AM4"/>
    <mergeCell ref="AN4:AO4"/>
    <mergeCell ref="AP4:AQ4"/>
    <mergeCell ref="A1:C1"/>
    <mergeCell ref="AB4:AC4"/>
    <mergeCell ref="AD4:AE4"/>
    <mergeCell ref="AF4:AG4"/>
    <mergeCell ref="A2:B2"/>
    <mergeCell ref="D3:G3"/>
    <mergeCell ref="H3:K3"/>
    <mergeCell ref="V4:W4"/>
    <mergeCell ref="L3:O3"/>
    <mergeCell ref="P3:U3"/>
    <mergeCell ref="V3:AA3"/>
    <mergeCell ref="T4:U4"/>
    <mergeCell ref="Z4:AA4"/>
    <mergeCell ref="R4:S4"/>
    <mergeCell ref="AB3:AG3"/>
    <mergeCell ref="X4:Y4"/>
    <mergeCell ref="A82:C82"/>
    <mergeCell ref="G76:H76"/>
    <mergeCell ref="D4:E4"/>
    <mergeCell ref="F4:G4"/>
    <mergeCell ref="H4:I4"/>
    <mergeCell ref="S76:T76"/>
    <mergeCell ref="AE76:AF76"/>
    <mergeCell ref="N4:O4"/>
    <mergeCell ref="P4:Q4"/>
    <mergeCell ref="A78:C78"/>
    <mergeCell ref="J4:K4"/>
    <mergeCell ref="L4:M4"/>
  </mergeCells>
  <conditionalFormatting sqref="A6:BE8 A62:BE74 A10:BE60 D9:BE9 D61:BE61">
    <cfRule type="expression" dxfId="117" priority="5">
      <formula>MOD(ROW(),2)=0</formula>
    </cfRule>
    <cfRule type="expression" dxfId="116" priority="6">
      <formula>"mod(row,(),2)=0"</formula>
    </cfRule>
  </conditionalFormatting>
  <conditionalFormatting sqref="BF6:BK74">
    <cfRule type="expression" dxfId="115" priority="3">
      <formula>MOD(ROW(),2)=0</formula>
    </cfRule>
    <cfRule type="expression" dxfId="114" priority="4">
      <formula>"mod(row,(),2)=0"</formula>
    </cfRule>
  </conditionalFormatting>
  <conditionalFormatting sqref="A61:C61">
    <cfRule type="expression" dxfId="113" priority="2">
      <formula>MOD(ROW(),2)=0</formula>
    </cfRule>
  </conditionalFormatting>
  <conditionalFormatting sqref="A9:C9">
    <cfRule type="expression" dxfId="112" priority="1">
      <formula>MOD(ROW(),2)=0</formula>
    </cfRule>
  </conditionalFormatting>
  <hyperlinks>
    <hyperlink ref="A2:B2" location="TOC!A1" display="Return to Table of Contents" xr:uid="{00000000-0004-0000-0800-000000000000}"/>
  </hyperlinks>
  <pageMargins left="0.25" right="0.25" top="0.75" bottom="0.75" header="0.3" footer="0.3"/>
  <pageSetup scale="43" fitToWidth="0" orientation="portrait" horizontalDpi="1200" verticalDpi="1200" r:id="rId1"/>
  <headerFooter>
    <oddHeader>&amp;L&amp;9 2022-23 &amp;"Arial,Italic"Survey of Dental Education&amp;"Arial,Regular"
Report 1 - Academic Programs, Enrollment, and Graduates</oddHeader>
  </headerFooter>
  <colBreaks count="3" manualBreakCount="3">
    <brk id="21" max="1048575" man="1"/>
    <brk id="39" max="1048575" man="1"/>
    <brk id="57" max="82"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b98caa7-ac9f-4b3a-9f65-dcd6de64fcc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3F59BFB17CB774C9A37EE73DCBE6410" ma:contentTypeVersion="10" ma:contentTypeDescription="Create a new document." ma:contentTypeScope="" ma:versionID="95230d566ec0fe1257f11d2095946d07">
  <xsd:schema xmlns:xsd="http://www.w3.org/2001/XMLSchema" xmlns:xs="http://www.w3.org/2001/XMLSchema" xmlns:p="http://schemas.microsoft.com/office/2006/metadata/properties" xmlns:ns3="4b98caa7-ac9f-4b3a-9f65-dcd6de64fcca" targetNamespace="http://schemas.microsoft.com/office/2006/metadata/properties" ma:root="true" ma:fieldsID="031bd7384cea51dd4bbf429a28647089" ns3:_="">
    <xsd:import namespace="4b98caa7-ac9f-4b3a-9f65-dcd6de64fcc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98caa7-ac9f-4b3a-9f65-dcd6de64fc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176581-0F1E-4B7C-9F98-611D3C98B43D}">
  <ds:schemaRefs>
    <ds:schemaRef ds:uri="http://schemas.openxmlformats.org/package/2006/metadata/core-properties"/>
    <ds:schemaRef ds:uri="http://www.w3.org/XML/1998/namespace"/>
    <ds:schemaRef ds:uri="http://purl.org/dc/terms/"/>
    <ds:schemaRef ds:uri="4b98caa7-ac9f-4b3a-9f65-dcd6de64fcca"/>
    <ds:schemaRef ds:uri="http://schemas.microsoft.com/office/2006/documentManagement/types"/>
    <ds:schemaRef ds:uri="http://purl.org/dc/dcmitype/"/>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7843AC15-7236-476F-B9F3-EC35C47481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98caa7-ac9f-4b3a-9f65-dcd6de64fc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B9C45F-7583-45C4-8DEF-D2450007315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65</vt:i4>
      </vt:variant>
    </vt:vector>
  </HeadingPairs>
  <TitlesOfParts>
    <vt:vector size="111" baseType="lpstr">
      <vt:lpstr>TOC</vt:lpstr>
      <vt:lpstr>Notes</vt:lpstr>
      <vt:lpstr>Glossary</vt:lpstr>
      <vt:lpstr>Fig1</vt:lpstr>
      <vt:lpstr>Tab1</vt:lpstr>
      <vt:lpstr>Tab2</vt:lpstr>
      <vt:lpstr>Fig2</vt:lpstr>
      <vt:lpstr>Tab3</vt:lpstr>
      <vt:lpstr>Tab4</vt:lpstr>
      <vt:lpstr>Tab5a</vt:lpstr>
      <vt:lpstr>Tab5b</vt:lpstr>
      <vt:lpstr>Tab6</vt:lpstr>
      <vt:lpstr>Tab7</vt:lpstr>
      <vt:lpstr>Fig3</vt:lpstr>
      <vt:lpstr>Tab8</vt:lpstr>
      <vt:lpstr>Fig4</vt:lpstr>
      <vt:lpstr>Tab9</vt:lpstr>
      <vt:lpstr>Tab10a</vt:lpstr>
      <vt:lpstr>Tab10b</vt:lpstr>
      <vt:lpstr>Fig5</vt:lpstr>
      <vt:lpstr>Tab11</vt:lpstr>
      <vt:lpstr>Fig6</vt:lpstr>
      <vt:lpstr>Tab12</vt:lpstr>
      <vt:lpstr>Tab13</vt:lpstr>
      <vt:lpstr>Tab14</vt:lpstr>
      <vt:lpstr>Tab15a</vt:lpstr>
      <vt:lpstr>Tab15b</vt:lpstr>
      <vt:lpstr>Fig7</vt:lpstr>
      <vt:lpstr>Fig8</vt:lpstr>
      <vt:lpstr>Tab16</vt:lpstr>
      <vt:lpstr>Tab17</vt:lpstr>
      <vt:lpstr>Tab18a</vt:lpstr>
      <vt:lpstr>Tab18b</vt:lpstr>
      <vt:lpstr>Fig9</vt:lpstr>
      <vt:lpstr>Tab19</vt:lpstr>
      <vt:lpstr>Tab20</vt:lpstr>
      <vt:lpstr>Fig10</vt:lpstr>
      <vt:lpstr>Tab21</vt:lpstr>
      <vt:lpstr>Fig11</vt:lpstr>
      <vt:lpstr>Tab22a</vt:lpstr>
      <vt:lpstr>Tab22b</vt:lpstr>
      <vt:lpstr>Tab22c</vt:lpstr>
      <vt:lpstr>Tab22d</vt:lpstr>
      <vt:lpstr>Tab22e</vt:lpstr>
      <vt:lpstr>Fig12</vt:lpstr>
      <vt:lpstr>Tab23</vt:lpstr>
      <vt:lpstr>Notes!_ftn1</vt:lpstr>
      <vt:lpstr>Notes!_ftnref1</vt:lpstr>
      <vt:lpstr>'Fig1'!Print_Area</vt:lpstr>
      <vt:lpstr>'Fig10'!Print_Area</vt:lpstr>
      <vt:lpstr>'Fig11'!Print_Area</vt:lpstr>
      <vt:lpstr>'Fig12'!Print_Area</vt:lpstr>
      <vt:lpstr>'Fig2'!Print_Area</vt:lpstr>
      <vt:lpstr>'Fig3'!Print_Area</vt:lpstr>
      <vt:lpstr>'Fig4'!Print_Area</vt:lpstr>
      <vt:lpstr>'Fig5'!Print_Area</vt:lpstr>
      <vt:lpstr>'Fig6'!Print_Area</vt:lpstr>
      <vt:lpstr>'Fig7'!Print_Area</vt:lpstr>
      <vt:lpstr>'Fig8'!Print_Area</vt:lpstr>
      <vt:lpstr>Glossary!Print_Area</vt:lpstr>
      <vt:lpstr>Notes!Print_Area</vt:lpstr>
      <vt:lpstr>'Tab1'!Print_Area</vt:lpstr>
      <vt:lpstr>Tab10b!Print_Area</vt:lpstr>
      <vt:lpstr>'Tab11'!Print_Area</vt:lpstr>
      <vt:lpstr>'Tab12'!Print_Area</vt:lpstr>
      <vt:lpstr>Tab15b!Print_Area</vt:lpstr>
      <vt:lpstr>'Tab16'!Print_Area</vt:lpstr>
      <vt:lpstr>'Tab17'!Print_Area</vt:lpstr>
      <vt:lpstr>Tab18a!Print_Area</vt:lpstr>
      <vt:lpstr>Tab18b!Print_Area</vt:lpstr>
      <vt:lpstr>'Tab19'!Print_Area</vt:lpstr>
      <vt:lpstr>'Tab20'!Print_Area</vt:lpstr>
      <vt:lpstr>'Tab21'!Print_Area</vt:lpstr>
      <vt:lpstr>Tab22a!Print_Area</vt:lpstr>
      <vt:lpstr>Tab22b!Print_Area</vt:lpstr>
      <vt:lpstr>Tab22c!Print_Area</vt:lpstr>
      <vt:lpstr>Tab22d!Print_Area</vt:lpstr>
      <vt:lpstr>Tab22e!Print_Area</vt:lpstr>
      <vt:lpstr>'Tab23'!Print_Area</vt:lpstr>
      <vt:lpstr>'Tab4'!Print_Area</vt:lpstr>
      <vt:lpstr>Tab5a!Print_Area</vt:lpstr>
      <vt:lpstr>Tab5b!Print_Area</vt:lpstr>
      <vt:lpstr>'Tab6'!Print_Area</vt:lpstr>
      <vt:lpstr>'Tab8'!Print_Area</vt:lpstr>
      <vt:lpstr>'Tab9'!Print_Area</vt:lpstr>
      <vt:lpstr>TOC!Print_Area</vt:lpstr>
      <vt:lpstr>Glossary!Print_Titles</vt:lpstr>
      <vt:lpstr>'Tab1'!Print_Titles</vt:lpstr>
      <vt:lpstr>Tab10b!Print_Titles</vt:lpstr>
      <vt:lpstr>'Tab11'!Print_Titles</vt:lpstr>
      <vt:lpstr>'Tab12'!Print_Titles</vt:lpstr>
      <vt:lpstr>'Tab13'!Print_Titles</vt:lpstr>
      <vt:lpstr>'Tab14'!Print_Titles</vt:lpstr>
      <vt:lpstr>Tab15b!Print_Titles</vt:lpstr>
      <vt:lpstr>'Tab16'!Print_Titles</vt:lpstr>
      <vt:lpstr>'Tab17'!Print_Titles</vt:lpstr>
      <vt:lpstr>Tab18b!Print_Titles</vt:lpstr>
      <vt:lpstr>'Tab19'!Print_Titles</vt:lpstr>
      <vt:lpstr>'Tab20'!Print_Titles</vt:lpstr>
      <vt:lpstr>'Tab21'!Print_Titles</vt:lpstr>
      <vt:lpstr>Tab22a!Print_Titles</vt:lpstr>
      <vt:lpstr>Tab22b!Print_Titles</vt:lpstr>
      <vt:lpstr>Tab22c!Print_Titles</vt:lpstr>
      <vt:lpstr>Tab22d!Print_Titles</vt:lpstr>
      <vt:lpstr>Tab22e!Print_Titles</vt:lpstr>
      <vt:lpstr>'Tab4'!Print_Titles</vt:lpstr>
      <vt:lpstr>Tab5a!Print_Titles</vt:lpstr>
      <vt:lpstr>'Tab6'!Print_Titles</vt:lpstr>
      <vt:lpstr>'Tab8'!Print_Titles</vt:lpstr>
      <vt:lpstr>'Tab9'!Print_Titles</vt:lpstr>
      <vt:lpstr>TOC!Print_Titles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2022-23 Survey of Dental Education: Report 1 - Academic Programs, Enrollment and Graduates</dc:title>
  <dc:subject/>
  <dc:creator/>
  <cp:keywords/>
  <dc:description/>
  <cp:lastModifiedBy/>
  <cp:revision/>
  <dcterms:created xsi:type="dcterms:W3CDTF">2021-05-21T18:20:33Z</dcterms:created>
  <dcterms:modified xsi:type="dcterms:W3CDTF">2023-11-16T21:44:55Z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0x01010053F59BFB17CB774C9A37EE73DCBE6410</vt:lpwstr>
  </property>
</Properties>
</file>