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Final_Carbon_Data_R/Rachael 2022 measurements/"/>
    </mc:Choice>
  </mc:AlternateContent>
  <xr:revisionPtr revIDLastSave="0" documentId="13_ncr:1_{3F94138F-5E81-3C4B-AFFE-966D5A382A87}" xr6:coauthVersionLast="47" xr6:coauthVersionMax="47" xr10:uidLastSave="{00000000-0000-0000-0000-000000000000}"/>
  <bookViews>
    <workbookView xWindow="-34880" yWindow="-1360" windowWidth="34880" windowHeight="21020" xr2:uid="{00000000-000D-0000-FFFF-FFFF00000000}"/>
  </bookViews>
  <sheets>
    <sheet name="Sheet1" sheetId="1" r:id="rId1"/>
    <sheet name="transect biomass" sheetId="3" r:id="rId2"/>
    <sheet name="eq" sheetId="2" r:id="rId3"/>
  </sheets>
  <calcPr calcId="191029"/>
  <pivotCaches>
    <pivotCache cacheId="2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B7" i="2"/>
  <c r="F7" i="2" s="1"/>
  <c r="K2" i="1"/>
  <c r="L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K314" i="1"/>
  <c r="L314" i="1" s="1"/>
  <c r="K315" i="1"/>
  <c r="L315" i="1" s="1"/>
  <c r="K316" i="1"/>
  <c r="L316" i="1" s="1"/>
  <c r="B12" i="2"/>
  <c r="F12" i="2" s="1"/>
  <c r="B11" i="2"/>
  <c r="F11" i="2" s="1"/>
  <c r="B10" i="2"/>
  <c r="F10" i="2" s="1"/>
  <c r="B9" i="2"/>
  <c r="F9" i="2" s="1"/>
  <c r="B8" i="2"/>
  <c r="F8" i="2" s="1"/>
  <c r="B6" i="2"/>
  <c r="F6" i="2" s="1"/>
  <c r="B4" i="2"/>
  <c r="F4" i="2" s="1"/>
  <c r="B3" i="2"/>
  <c r="F3" i="2" s="1"/>
  <c r="B2" i="2"/>
  <c r="F2" i="2" s="1"/>
  <c r="M2" i="1" a="1"/>
  <c r="M6" i="1" a="1"/>
  <c r="M10" i="1" a="1"/>
  <c r="M14" i="1" a="1"/>
  <c r="M18" i="1" a="1"/>
  <c r="M22" i="1" a="1"/>
  <c r="M26" i="1" a="1"/>
  <c r="M30" i="1" a="1"/>
  <c r="M34" i="1" a="1"/>
  <c r="M38" i="1" a="1"/>
  <c r="M42" i="1" a="1"/>
  <c r="M46" i="1" a="1"/>
  <c r="M50" i="1" a="1"/>
  <c r="M54" i="1" a="1"/>
  <c r="M58" i="1" a="1"/>
  <c r="M62" i="1" a="1"/>
  <c r="M66" i="1" a="1"/>
  <c r="M70" i="1" a="1"/>
  <c r="M74" i="1" a="1"/>
  <c r="M78" i="1" a="1"/>
  <c r="M82" i="1" a="1"/>
  <c r="M86" i="1" a="1"/>
  <c r="M90" i="1" a="1"/>
  <c r="M94" i="1" a="1"/>
  <c r="M98" i="1" a="1"/>
  <c r="M102" i="1" a="1"/>
  <c r="M106" i="1" a="1"/>
  <c r="M110" i="1" a="1"/>
  <c r="M114" i="1" a="1"/>
  <c r="M118" i="1" a="1"/>
  <c r="M122" i="1" a="1"/>
  <c r="M126" i="1" a="1"/>
  <c r="M130" i="1" a="1"/>
  <c r="M134" i="1" a="1"/>
  <c r="M138" i="1" a="1"/>
  <c r="M142" i="1" a="1"/>
  <c r="M146" i="1" a="1"/>
  <c r="M150" i="1" a="1"/>
  <c r="M154" i="1" a="1"/>
  <c r="M158" i="1" a="1"/>
  <c r="M162" i="1" a="1"/>
  <c r="M166" i="1" a="1"/>
  <c r="M170" i="1" a="1"/>
  <c r="M174" i="1" a="1"/>
  <c r="M178" i="1" a="1"/>
  <c r="M182" i="1" a="1"/>
  <c r="M186" i="1" a="1"/>
  <c r="M190" i="1" a="1"/>
  <c r="M194" i="1" a="1"/>
  <c r="M198" i="1" a="1"/>
  <c r="M202" i="1" a="1"/>
  <c r="M206" i="1" a="1"/>
  <c r="M210" i="1" a="1"/>
  <c r="M214" i="1" a="1"/>
  <c r="M218" i="1" a="1"/>
  <c r="M222" i="1" a="1"/>
  <c r="M226" i="1" a="1"/>
  <c r="M230" i="1" a="1"/>
  <c r="M234" i="1" a="1"/>
  <c r="M238" i="1" a="1"/>
  <c r="M242" i="1" a="1"/>
  <c r="M246" i="1" a="1"/>
  <c r="M250" i="1" a="1"/>
  <c r="M254" i="1" a="1"/>
  <c r="M258" i="1" a="1"/>
  <c r="M262" i="1" a="1"/>
  <c r="M266" i="1" a="1"/>
  <c r="M270" i="1" a="1"/>
  <c r="M274" i="1" a="1"/>
  <c r="M278" i="1" a="1"/>
  <c r="M282" i="1" a="1"/>
  <c r="M286" i="1" a="1"/>
  <c r="M290" i="1" a="1"/>
  <c r="M294" i="1" a="1"/>
  <c r="M298" i="1" a="1"/>
  <c r="M302" i="1" a="1"/>
  <c r="M306" i="1" a="1"/>
  <c r="M310" i="1" a="1"/>
  <c r="M314" i="1" a="1"/>
  <c r="M17" i="1" a="1"/>
  <c r="M193" i="1" a="1"/>
  <c r="M253" i="1" a="1"/>
  <c r="M289" i="1" a="1"/>
  <c r="M25" i="1" a="1"/>
  <c r="M169" i="1" a="1"/>
  <c r="M205" i="1" a="1"/>
  <c r="M225" i="1" a="1"/>
  <c r="M245" i="1" a="1"/>
  <c r="M269" i="1" a="1"/>
  <c r="M293" i="1" a="1"/>
  <c r="M313" i="1" a="1"/>
  <c r="M3" i="1" a="1"/>
  <c r="M7" i="1" a="1"/>
  <c r="M11" i="1" a="1"/>
  <c r="M15" i="1" a="1"/>
  <c r="M19" i="1" a="1"/>
  <c r="M23" i="1" a="1"/>
  <c r="M27" i="1" a="1"/>
  <c r="M31" i="1" a="1"/>
  <c r="M35" i="1" a="1"/>
  <c r="M39" i="1" a="1"/>
  <c r="M43" i="1" a="1"/>
  <c r="M47" i="1" a="1"/>
  <c r="M51" i="1" a="1"/>
  <c r="M55" i="1" a="1"/>
  <c r="M59" i="1" a="1"/>
  <c r="M63" i="1" a="1"/>
  <c r="M67" i="1" a="1"/>
  <c r="M71" i="1" a="1"/>
  <c r="M75" i="1" a="1"/>
  <c r="M79" i="1" a="1"/>
  <c r="M83" i="1" a="1"/>
  <c r="M87" i="1" a="1"/>
  <c r="M91" i="1" a="1"/>
  <c r="M95" i="1" a="1"/>
  <c r="M99" i="1" a="1"/>
  <c r="M103" i="1" a="1"/>
  <c r="M107" i="1" a="1"/>
  <c r="M111" i="1" a="1"/>
  <c r="M115" i="1" a="1"/>
  <c r="M119" i="1" a="1"/>
  <c r="M123" i="1" a="1"/>
  <c r="M127" i="1" a="1"/>
  <c r="M131" i="1" a="1"/>
  <c r="M135" i="1" a="1"/>
  <c r="M139" i="1" a="1"/>
  <c r="M143" i="1" a="1"/>
  <c r="M147" i="1" a="1"/>
  <c r="M151" i="1" a="1"/>
  <c r="M155" i="1" a="1"/>
  <c r="M159" i="1" a="1"/>
  <c r="M163" i="1" a="1"/>
  <c r="M167" i="1" a="1"/>
  <c r="M171" i="1" a="1"/>
  <c r="M175" i="1" a="1"/>
  <c r="M179" i="1" a="1"/>
  <c r="M183" i="1" a="1"/>
  <c r="M187" i="1" a="1"/>
  <c r="M191" i="1" a="1"/>
  <c r="M195" i="1" a="1"/>
  <c r="M199" i="1" a="1"/>
  <c r="M203" i="1" a="1"/>
  <c r="M207" i="1" a="1"/>
  <c r="M211" i="1" a="1"/>
  <c r="M215" i="1" a="1"/>
  <c r="M219" i="1" a="1"/>
  <c r="M223" i="1" a="1"/>
  <c r="M227" i="1" a="1"/>
  <c r="M231" i="1" a="1"/>
  <c r="M235" i="1" a="1"/>
  <c r="M239" i="1" a="1"/>
  <c r="M243" i="1" a="1"/>
  <c r="M247" i="1" a="1"/>
  <c r="M251" i="1" a="1"/>
  <c r="M255" i="1" a="1"/>
  <c r="M259" i="1" a="1"/>
  <c r="M263" i="1" a="1"/>
  <c r="M267" i="1" a="1"/>
  <c r="M271" i="1" a="1"/>
  <c r="M275" i="1" a="1"/>
  <c r="M279" i="1" a="1"/>
  <c r="M283" i="1" a="1"/>
  <c r="M287" i="1" a="1"/>
  <c r="M291" i="1" a="1"/>
  <c r="M295" i="1" a="1"/>
  <c r="M299" i="1" a="1"/>
  <c r="M303" i="1" a="1"/>
  <c r="M307" i="1" a="1"/>
  <c r="M311" i="1" a="1"/>
  <c r="M315" i="1" a="1"/>
  <c r="M21" i="1" a="1"/>
  <c r="M173" i="1" a="1"/>
  <c r="M201" i="1" a="1"/>
  <c r="M221" i="1" a="1"/>
  <c r="M237" i="1" a="1"/>
  <c r="M261" i="1" a="1"/>
  <c r="M277" i="1" a="1"/>
  <c r="M309" i="1" a="1"/>
  <c r="M13" i="1" a="1"/>
  <c r="M197" i="1" a="1"/>
  <c r="M257" i="1" a="1"/>
  <c r="M297" i="1" a="1"/>
  <c r="M4" i="1" a="1"/>
  <c r="M8" i="1" a="1"/>
  <c r="M12" i="1" a="1"/>
  <c r="M16" i="1" a="1"/>
  <c r="M20" i="1" a="1"/>
  <c r="M24" i="1" a="1"/>
  <c r="M28" i="1" a="1"/>
  <c r="M32" i="1" a="1"/>
  <c r="M36" i="1" a="1"/>
  <c r="M40" i="1" a="1"/>
  <c r="M44" i="1" a="1"/>
  <c r="M48" i="1" a="1"/>
  <c r="M52" i="1" a="1"/>
  <c r="M56" i="1" a="1"/>
  <c r="M60" i="1" a="1"/>
  <c r="M64" i="1" a="1"/>
  <c r="M68" i="1" a="1"/>
  <c r="M72" i="1" a="1"/>
  <c r="M76" i="1" a="1"/>
  <c r="M80" i="1" a="1"/>
  <c r="M84" i="1" a="1"/>
  <c r="M88" i="1" a="1"/>
  <c r="M92" i="1" a="1"/>
  <c r="M96" i="1" a="1"/>
  <c r="M100" i="1" a="1"/>
  <c r="M104" i="1" a="1"/>
  <c r="M108" i="1" a="1"/>
  <c r="M112" i="1" a="1"/>
  <c r="M116" i="1" a="1"/>
  <c r="M120" i="1" a="1"/>
  <c r="M124" i="1" a="1"/>
  <c r="M128" i="1" a="1"/>
  <c r="M132" i="1" a="1"/>
  <c r="M136" i="1" a="1"/>
  <c r="M140" i="1" a="1"/>
  <c r="M144" i="1" a="1"/>
  <c r="M148" i="1" a="1"/>
  <c r="M152" i="1" a="1"/>
  <c r="M156" i="1" a="1"/>
  <c r="M160" i="1" a="1"/>
  <c r="M164" i="1" a="1"/>
  <c r="M168" i="1" a="1"/>
  <c r="M172" i="1" a="1"/>
  <c r="M176" i="1" a="1"/>
  <c r="M180" i="1" a="1"/>
  <c r="M184" i="1" a="1"/>
  <c r="M188" i="1" a="1"/>
  <c r="M192" i="1" a="1"/>
  <c r="M196" i="1" a="1"/>
  <c r="M200" i="1" a="1"/>
  <c r="M204" i="1" a="1"/>
  <c r="M208" i="1" a="1"/>
  <c r="M212" i="1" a="1"/>
  <c r="M216" i="1" a="1"/>
  <c r="M220" i="1" a="1"/>
  <c r="M224" i="1" a="1"/>
  <c r="M228" i="1" a="1"/>
  <c r="M232" i="1" a="1"/>
  <c r="M236" i="1" a="1"/>
  <c r="M240" i="1" a="1"/>
  <c r="M244" i="1" a="1"/>
  <c r="M248" i="1" a="1"/>
  <c r="M252" i="1" a="1"/>
  <c r="M256" i="1" a="1"/>
  <c r="M260" i="1" a="1"/>
  <c r="M264" i="1" a="1"/>
  <c r="M268" i="1" a="1"/>
  <c r="M272" i="1" a="1"/>
  <c r="M276" i="1" a="1"/>
  <c r="M280" i="1" a="1"/>
  <c r="M284" i="1" a="1"/>
  <c r="M288" i="1" a="1"/>
  <c r="M292" i="1" a="1"/>
  <c r="M296" i="1" a="1"/>
  <c r="M300" i="1" a="1"/>
  <c r="M304" i="1" a="1"/>
  <c r="M308" i="1" a="1"/>
  <c r="M312" i="1" a="1"/>
  <c r="M316" i="1" a="1"/>
  <c r="M9" i="1" a="1"/>
  <c r="M161" i="1" a="1"/>
  <c r="M177" i="1" a="1"/>
  <c r="M185" i="1" a="1"/>
  <c r="M209" i="1" a="1"/>
  <c r="M217" i="1" a="1"/>
  <c r="M233" i="1" a="1"/>
  <c r="M249" i="1" a="1"/>
  <c r="M273" i="1" a="1"/>
  <c r="M301" i="1" a="1"/>
  <c r="M5" i="1" a="1"/>
  <c r="M165" i="1" a="1"/>
  <c r="M181" i="1" a="1"/>
  <c r="M189" i="1" a="1"/>
  <c r="M213" i="1" a="1"/>
  <c r="M229" i="1" a="1"/>
  <c r="M241" i="1" a="1"/>
  <c r="M265" i="1" a="1"/>
  <c r="M281" i="1" a="1"/>
  <c r="M29" i="1" a="1"/>
  <c r="M33" i="1" a="1"/>
  <c r="M37" i="1" a="1"/>
  <c r="M41" i="1" a="1"/>
  <c r="M45" i="1" a="1"/>
  <c r="M49" i="1" a="1"/>
  <c r="M53" i="1" a="1"/>
  <c r="M57" i="1" a="1"/>
  <c r="M61" i="1" a="1"/>
  <c r="M65" i="1" a="1"/>
  <c r="M69" i="1" a="1"/>
  <c r="M73" i="1" a="1"/>
  <c r="M77" i="1" a="1"/>
  <c r="M81" i="1" a="1"/>
  <c r="M85" i="1" a="1"/>
  <c r="M89" i="1" a="1"/>
  <c r="M93" i="1" a="1"/>
  <c r="M97" i="1" a="1"/>
  <c r="M101" i="1" a="1"/>
  <c r="M105" i="1" a="1"/>
  <c r="M109" i="1" a="1"/>
  <c r="M113" i="1" a="1"/>
  <c r="M117" i="1" a="1"/>
  <c r="M121" i="1" a="1"/>
  <c r="M125" i="1" a="1"/>
  <c r="M129" i="1" a="1"/>
  <c r="M133" i="1" a="1"/>
  <c r="M137" i="1" a="1"/>
  <c r="M141" i="1" a="1"/>
  <c r="M145" i="1" a="1"/>
  <c r="M149" i="1" a="1"/>
  <c r="M153" i="1" a="1"/>
  <c r="M157" i="1" a="1"/>
  <c r="M285" i="1" a="1"/>
  <c r="M305" i="1" a="1"/>
  <c r="M2" i="1" l="1"/>
  <c r="N2" i="1"/>
  <c r="M305" i="1"/>
  <c r="M285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81" i="1"/>
  <c r="M265" i="1"/>
  <c r="M241" i="1"/>
  <c r="M229" i="1"/>
  <c r="M213" i="1"/>
  <c r="M189" i="1"/>
  <c r="M181" i="1"/>
  <c r="M165" i="1"/>
  <c r="M5" i="1"/>
  <c r="M301" i="1"/>
  <c r="M273" i="1"/>
  <c r="M249" i="1"/>
  <c r="M233" i="1"/>
  <c r="M217" i="1"/>
  <c r="M209" i="1"/>
  <c r="M185" i="1"/>
  <c r="M177" i="1"/>
  <c r="M161" i="1"/>
  <c r="M9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297" i="1"/>
  <c r="M257" i="1"/>
  <c r="M197" i="1"/>
  <c r="M13" i="1"/>
  <c r="M309" i="1"/>
  <c r="M277" i="1"/>
  <c r="M261" i="1"/>
  <c r="M237" i="1"/>
  <c r="M221" i="1"/>
  <c r="M201" i="1"/>
  <c r="M173" i="1"/>
  <c r="M21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M313" i="1"/>
  <c r="M293" i="1"/>
  <c r="M269" i="1"/>
  <c r="M245" i="1"/>
  <c r="M225" i="1"/>
  <c r="M205" i="1"/>
  <c r="M169" i="1"/>
  <c r="M25" i="1"/>
  <c r="M289" i="1"/>
  <c r="M253" i="1"/>
  <c r="M193" i="1"/>
  <c r="M17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<sst xmlns="http://schemas.openxmlformats.org/spreadsheetml/2006/main" count="2223" uniqueCount="69">
  <si>
    <t xml:space="preserve">Species </t>
  </si>
  <si>
    <t xml:space="preserve">Height </t>
  </si>
  <si>
    <t>DBH</t>
  </si>
  <si>
    <t>TN</t>
  </si>
  <si>
    <t>N/A</t>
  </si>
  <si>
    <t>A1</t>
  </si>
  <si>
    <t>A2</t>
  </si>
  <si>
    <t>A3</t>
  </si>
  <si>
    <t>black_spruce</t>
  </si>
  <si>
    <t>A4</t>
  </si>
  <si>
    <t>balsam_fir</t>
  </si>
  <si>
    <t>yellow_birch</t>
  </si>
  <si>
    <t>red_maple</t>
  </si>
  <si>
    <t>pin_cherry</t>
  </si>
  <si>
    <t>mountain_ash</t>
  </si>
  <si>
    <t>white_birch</t>
  </si>
  <si>
    <t>trembling_aspen</t>
  </si>
  <si>
    <t>mountain_maple</t>
  </si>
  <si>
    <t>GM</t>
  </si>
  <si>
    <t>alder</t>
  </si>
  <si>
    <t>maple</t>
  </si>
  <si>
    <t>NA</t>
  </si>
  <si>
    <t>CTRL</t>
  </si>
  <si>
    <t>EX</t>
  </si>
  <si>
    <t>Park_ID</t>
  </si>
  <si>
    <t>Site_ID</t>
  </si>
  <si>
    <t>Transect_ID</t>
  </si>
  <si>
    <t>Excl_Ctrl</t>
  </si>
  <si>
    <t>Date_Sampled</t>
  </si>
  <si>
    <t>Dist_Type</t>
  </si>
  <si>
    <t>insect</t>
  </si>
  <si>
    <t>fire</t>
  </si>
  <si>
    <t>mature_forest</t>
  </si>
  <si>
    <t>Subplot_ID</t>
  </si>
  <si>
    <t>B3</t>
  </si>
  <si>
    <t>B1</t>
  </si>
  <si>
    <t>B2</t>
  </si>
  <si>
    <t>B4</t>
  </si>
  <si>
    <t>species</t>
  </si>
  <si>
    <t>(Lambert et al. 1996)</t>
  </si>
  <si>
    <t>DBH. Height]</t>
  </si>
  <si>
    <t xml:space="preserve"> </t>
  </si>
  <si>
    <t>Equation (1)</t>
  </si>
  <si>
    <t>Citation (1)</t>
  </si>
  <si>
    <t>Measurements (1)</t>
  </si>
  <si>
    <t>notes</t>
  </si>
  <si>
    <t>clean eq</t>
  </si>
  <si>
    <t>Rachael used</t>
  </si>
  <si>
    <t>βwood1</t>
  </si>
  <si>
    <t>βwood2</t>
  </si>
  <si>
    <t>βwood3</t>
  </si>
  <si>
    <t>βbark1</t>
  </si>
  <si>
    <t>βbark2</t>
  </si>
  <si>
    <t>βbark3</t>
  </si>
  <si>
    <t>βbranches1</t>
  </si>
  <si>
    <t>βbranches2</t>
  </si>
  <si>
    <t>βbranches3</t>
  </si>
  <si>
    <t>βfoliage1</t>
  </si>
  <si>
    <t>βfoliage2</t>
  </si>
  <si>
    <t>βfoliage3</t>
  </si>
  <si>
    <t>((0.0259*(X4^1.9044)*X2^0.9715)+(0.0069*(X4^2.0834)*X2^0.5371)+(0.0325*(X4^2.3851)*X2^0)+(0.1683*(X4^1.2764)*X2^0))*1000</t>
  </si>
  <si>
    <t>* using yellow birch</t>
  </si>
  <si>
    <t>equation</t>
  </si>
  <si>
    <t>eq w param</t>
  </si>
  <si>
    <t>biomass ind</t>
  </si>
  <si>
    <t>Row Labels</t>
  </si>
  <si>
    <t>Grand Total</t>
  </si>
  <si>
    <t>biomass</t>
  </si>
  <si>
    <t>Sum of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</si>
</sst>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applyFont="1"/>
    <xf numFmtId="0" fontId="1" fillId="2" borderId="0" xfId="0" quotePrefix="1" applyFont="1" applyFill="1"/>
    <xf numFmtId="0" fontId="1" fillId="0" borderId="0" xfId="0" quotePrefix="1" applyFont="1"/>
    <xf numFmtId="0" fontId="1" fillId="0" borderId="1" xfId="0" applyFont="1" applyBorder="1"/>
    <xf numFmtId="0" fontId="6" fillId="2" borderId="1" xfId="0" applyFont="1" applyFill="1" applyBorder="1"/>
    <xf numFmtId="0" fontId="0" fillId="0" borderId="1" xfId="0" applyBorder="1"/>
    <xf numFmtId="0" fontId="7" fillId="0" borderId="0" xfId="0" applyFont="1"/>
    <xf numFmtId="0" fontId="2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NumberFormat="1" applyFont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46.474764699073" createdVersion="8" refreshedVersion="8" minRefreshableVersion="3" recordCount="315" xr:uid="{9DBD7721-BB06-6441-B034-54CB56F2BDEC}">
  <cacheSource type="worksheet">
    <worksheetSource name="Table1"/>
  </cacheSource>
  <cacheFields count="14">
    <cacheField name="Park_ID" numFmtId="0">
      <sharedItems count="2">
        <s v="GM"/>
        <s v="TN"/>
      </sharedItems>
    </cacheField>
    <cacheField name="Site_ID" numFmtId="0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</cacheField>
    <cacheField name="Excl_Ctrl" numFmtId="0">
      <sharedItems count="3">
        <s v="EX"/>
        <s v="CTRL"/>
        <s v="NA"/>
      </sharedItems>
    </cacheField>
    <cacheField name="Dist_Type" numFmtId="0">
      <sharedItems/>
    </cacheField>
    <cacheField name="Date_Sampled" numFmtId="15">
      <sharedItems containsSemiMixedTypes="0" containsNonDate="0" containsDate="1" containsString="0" minDate="2022-06-13T00:00:00" maxDate="2022-07-15T00:00:00"/>
    </cacheField>
    <cacheField name="Transect_ID" numFmtId="0">
      <sharedItems/>
    </cacheField>
    <cacheField name="Subplot_ID" numFmtId="0">
      <sharedItems/>
    </cacheField>
    <cacheField name="Species " numFmtId="0">
      <sharedItems/>
    </cacheField>
    <cacheField name="Height " numFmtId="0">
      <sharedItems containsMixedTypes="1" containsNumber="1" minValue="3" maxValue="15"/>
    </cacheField>
    <cacheField name="DBH" numFmtId="0">
      <sharedItems containsMixedTypes="1" containsNumber="1" minValue="1.5" maxValue="48.1"/>
    </cacheField>
    <cacheField name="equation" numFmtId="0">
      <sharedItems/>
    </cacheField>
    <cacheField name="eq w param" numFmtId="0">
      <sharedItems/>
    </cacheField>
    <cacheField name="biomass ind" numFmtId="0">
      <sharedItems containsMixedTypes="1" containsNumber="1" minValue="1026.7440523269356" maxValue="126727.01653383694"/>
    </cacheField>
    <cacheField name="biomass" numFmtId="0">
      <sharedItems containsSemiMixedTypes="0" containsString="0" containsNumber="1" minValue="0" maxValue="126727.016533836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">
  <r>
    <x v="0"/>
    <x v="0"/>
    <x v="0"/>
    <s v="insect"/>
    <d v="2022-07-06T00:00:00"/>
    <s v="A3"/>
    <s v="B3"/>
    <s v="balsam_fir"/>
    <n v="3.15"/>
    <n v="5"/>
    <s v="((0.0294*(X4^1.8357)*X2^0.864)+(0.0053*(X4^2.0876)*X2^0.5842)+(0.0117*(X4^3.5097)*X2^-1.3006)+(0.1245*(X4^2.523)*X2^-1.123))*1000"/>
    <s v="((0.0294*(3.15^1.8357)*5^0.864)+(0.0053*(3.15^2.0876)*5^0.5842)+(0.0117*(3.15^3.5097)*5^-1.3006)+(0.1245*(3.15^2.523)*5^-1.123))*1000"/>
    <n v="1569.7071354152688"/>
    <n v="1569.7071354152688"/>
  </r>
  <r>
    <x v="0"/>
    <x v="0"/>
    <x v="0"/>
    <s v="insect"/>
    <d v="2022-07-06T00:00:00"/>
    <s v="A3"/>
    <s v="B3"/>
    <s v="balsam_fir"/>
    <n v="3.25"/>
    <n v="5"/>
    <s v="((0.0294*(X4^1.8357)*X2^0.864)+(0.0053*(X4^2.0876)*X2^0.5842)+(0.0117*(X4^3.5097)*X2^-1.3006)+(0.1245*(X4^2.523)*X2^-1.123))*1000"/>
    <s v="((0.0294*(3.25^1.8357)*5^0.864)+(0.0053*(3.25^2.0876)*5^0.5842)+(0.0117*(3.25^3.5097)*5^-1.3006)+(0.1245*(3.25^2.523)*5^-1.123))*1000"/>
    <n v="1676.737276731347"/>
    <n v="1676.737276731347"/>
  </r>
  <r>
    <x v="0"/>
    <x v="0"/>
    <x v="0"/>
    <s v="insect"/>
    <d v="2022-07-06T00:00:00"/>
    <s v="A3"/>
    <s v="B3"/>
    <s v="mountain_ash"/>
    <n v="4"/>
    <n v="4.5"/>
    <s v="((0.0306*(X4^2.1836)*X2^0.574)+(0.0897*(X4^2.2634)*X2^-0.567)+(0.0994*(X4^2.163)*X2^-0.4809)+(0.0124*(X4^1.0325)*X2^0.8747))*1000"/>
    <s v="((0.0306*(4^2.1836)*4.5^0.574)+(0.0897*(4^2.2634)*4.5^-0.567)+(0.0994*(4^2.163)*4.5^-0.4809)+(0.0124*(4^1.0325)*4.5^0.8747))*1000"/>
    <n v="3539.2223987853381"/>
    <n v="3539.2223987853381"/>
  </r>
  <r>
    <x v="0"/>
    <x v="0"/>
    <x v="0"/>
    <s v="insect"/>
    <d v="2022-07-06T00:00:00"/>
    <s v="A1"/>
    <s v="B1"/>
    <s v="balsam_fir"/>
    <n v="4.5"/>
    <n v="6.5"/>
    <s v="((0.0294*(X4^1.8357)*X2^0.864)+(0.0053*(X4^2.0876)*X2^0.5842)+(0.0117*(X4^3.5097)*X2^-1.3006)+(0.1245*(X4^2.523)*X2^-1.123))*1000"/>
    <s v="((0.0294*(4.5^1.8357)*6.5^0.864)+(0.0053*(4.5^2.0876)*6.5^0.5842)+(0.0117*(4.5^3.5097)*6.5^-1.3006)+(0.1245*(4.5^2.523)*6.5^-1.123))*1000"/>
    <n v="3586.356285750865"/>
    <n v="3586.356285750865"/>
  </r>
  <r>
    <x v="0"/>
    <x v="0"/>
    <x v="0"/>
    <s v="insect"/>
    <d v="2022-07-06T00:00:00"/>
    <s v="A3"/>
    <s v="B3"/>
    <s v="yellow_birch"/>
    <n v="5"/>
    <n v="4.5"/>
    <s v="((0.0259*(X4^1.9044)*X2^0.9715)+(0.0069*(X4^2.0834)*X2^0.5371)+(0.0325*(X4^2.3851)*X2^0)+(0.1683*(X4^1.2764)*X2^0))*1000"/>
    <s v="((0.0259*(5^1.9044)*4.5^0.9715)+(0.0069*(5^2.0834)*4.5^0.5371)+(0.0325*(5^2.3851)*4.5^0)+(0.1683*(5^1.2764)*4.5^0))*1000"/>
    <n v="5658.9270553978822"/>
    <n v="5658.9270553978822"/>
  </r>
  <r>
    <x v="0"/>
    <x v="0"/>
    <x v="0"/>
    <s v="insect"/>
    <d v="2022-07-06T00:00:00"/>
    <s v="A1"/>
    <s v="B1"/>
    <s v="balsam_fir"/>
    <n v="6"/>
    <n v="12"/>
    <s v="((0.0294*(X4^1.8357)*X2^0.864)+(0.0053*(X4^2.0876)*X2^0.5842)+(0.0117*(X4^3.5097)*X2^-1.3006)+(0.1245*(X4^2.523)*X2^-1.123))*1000"/>
    <s v="((0.0294*(6^1.8357)*12^0.864)+(0.0053*(6^2.0876)*12^0.5842)+(0.0117*(6^3.5097)*12^-1.3006)+(0.1245*(6^2.523)*12^-1.123))*1000"/>
    <n v="8652.8215354030981"/>
    <n v="8652.8215354030981"/>
  </r>
  <r>
    <x v="0"/>
    <x v="0"/>
    <x v="0"/>
    <s v="insect"/>
    <d v="2022-07-06T00:00:00"/>
    <s v="A2"/>
    <s v="B2"/>
    <s v="balsam_fir"/>
    <n v="6"/>
    <n v="11.75"/>
    <s v="((0.0294*(X4^1.8357)*X2^0.864)+(0.0053*(X4^2.0876)*X2^0.5842)+(0.0117*(X4^3.5097)*X2^-1.3006)+(0.1245*(X4^2.523)*X2^-1.123))*1000"/>
    <s v="((0.0294*(6^1.8357)*11.75^0.864)+(0.0053*(6^2.0876)*11.75^0.5842)+(0.0117*(6^3.5097)*11.75^-1.3006)+(0.1245*(6^2.523)*11.75^-1.123))*1000"/>
    <n v="8543.2276827708829"/>
    <n v="8543.2276827708829"/>
  </r>
  <r>
    <x v="0"/>
    <x v="0"/>
    <x v="0"/>
    <s v="insect"/>
    <d v="2022-07-06T00:00:00"/>
    <s v="A2"/>
    <s v="B2"/>
    <s v="balsam_fir"/>
    <n v="6.5"/>
    <n v="12.25"/>
    <s v="((0.0294*(X4^1.8357)*X2^0.864)+(0.0053*(X4^2.0876)*X2^0.5842)+(0.0117*(X4^3.5097)*X2^-1.3006)+(0.1245*(X4^2.523)*X2^-1.123))*1000"/>
    <s v="((0.0294*(6.5^1.8357)*12.25^0.864)+(0.0053*(6.5^2.0876)*12.25^0.5842)+(0.0117*(6.5^3.5097)*12.25^-1.3006)+(0.1245*(6.5^2.523)*12.25^-1.123))*1000"/>
    <n v="10257.93762155709"/>
    <n v="10257.93762155709"/>
  </r>
  <r>
    <x v="0"/>
    <x v="0"/>
    <x v="0"/>
    <s v="insect"/>
    <d v="2022-07-06T00:00:00"/>
    <s v="A2"/>
    <s v="B2"/>
    <s v="balsam_fir"/>
    <n v="7.5"/>
    <n v="14.25"/>
    <s v="((0.0294*(X4^1.8357)*X2^0.864)+(0.0053*(X4^2.0876)*X2^0.5842)+(0.0117*(X4^3.5097)*X2^-1.3006)+(0.1245*(X4^2.523)*X2^-1.123))*1000"/>
    <s v="((0.0294*(7.5^1.8357)*14.25^0.864)+(0.0053*(7.5^2.0876)*14.25^0.5842)+(0.0117*(7.5^3.5097)*14.25^-1.3006)+(0.1245*(7.5^2.523)*14.25^-1.123))*1000"/>
    <n v="14923.397302719814"/>
    <n v="14923.397302719814"/>
  </r>
  <r>
    <x v="0"/>
    <x v="0"/>
    <x v="0"/>
    <s v="insect"/>
    <d v="2022-07-06T00:00:00"/>
    <s v="A3"/>
    <s v="B3"/>
    <s v="balsam_fir"/>
    <n v="7.5"/>
    <n v="12.75"/>
    <s v="((0.0294*(X4^1.8357)*X2^0.864)+(0.0053*(X4^2.0876)*X2^0.5842)+(0.0117*(X4^3.5097)*X2^-1.3006)+(0.1245*(X4^2.523)*X2^-1.123))*1000"/>
    <s v="((0.0294*(7.5^1.8357)*12.75^0.864)+(0.0053*(7.5^2.0876)*12.75^0.5842)+(0.0117*(7.5^3.5097)*12.75^-1.3006)+(0.1245*(7.5^2.523)*12.75^-1.123))*1000"/>
    <n v="13940.302229236446"/>
    <n v="13940.302229236446"/>
  </r>
  <r>
    <x v="0"/>
    <x v="0"/>
    <x v="0"/>
    <s v="insect"/>
    <d v="2022-07-06T00:00:00"/>
    <s v="A2"/>
    <s v="B2"/>
    <s v="balsam_fir"/>
    <n v="8"/>
    <n v="12"/>
    <s v="((0.0294*(X4^1.8357)*X2^0.864)+(0.0053*(X4^2.0876)*X2^0.5842)+(0.0117*(X4^3.5097)*X2^-1.3006)+(0.1245*(X4^2.523)*X2^-1.123))*1000"/>
    <s v="((0.0294*(8^1.8357)*12^0.864)+(0.0053*(8^2.0876)*12^0.5842)+(0.0117*(8^3.5097)*12^-1.3006)+(0.1245*(8^2.523)*12^-1.123))*1000"/>
    <n v="15315.362397762299"/>
    <n v="15315.362397762299"/>
  </r>
  <r>
    <x v="0"/>
    <x v="0"/>
    <x v="1"/>
    <s v="insect"/>
    <d v="2022-07-06T00:00:00"/>
    <s v="A1"/>
    <s v="B1"/>
    <s v="NA"/>
    <s v="NA"/>
    <s v="NA"/>
    <e v="#N/A"/>
    <e v="#N/A"/>
    <e v="#N/A"/>
    <n v="0"/>
  </r>
  <r>
    <x v="0"/>
    <x v="0"/>
    <x v="1"/>
    <s v="insect"/>
    <d v="2022-07-06T00:00:00"/>
    <s v="A2"/>
    <s v="B2"/>
    <s v="NA"/>
    <s v="NA"/>
    <s v="NA"/>
    <e v="#N/A"/>
    <e v="#N/A"/>
    <e v="#N/A"/>
    <n v="0"/>
  </r>
  <r>
    <x v="0"/>
    <x v="0"/>
    <x v="1"/>
    <s v="insect"/>
    <d v="2022-07-06T00:00:00"/>
    <s v="A3"/>
    <s v="B3"/>
    <s v="NA"/>
    <s v="NA"/>
    <s v="NA"/>
    <e v="#N/A"/>
    <e v="#N/A"/>
    <e v="#N/A"/>
    <n v="0"/>
  </r>
  <r>
    <x v="0"/>
    <x v="0"/>
    <x v="1"/>
    <s v="insect"/>
    <d v="2022-07-06T00:00:00"/>
    <s v="A4"/>
    <s v="B4"/>
    <s v="NA"/>
    <s v="NA"/>
    <s v="NA"/>
    <e v="#N/A"/>
    <e v="#N/A"/>
    <e v="#N/A"/>
    <n v="0"/>
  </r>
  <r>
    <x v="0"/>
    <x v="1"/>
    <x v="2"/>
    <s v="insect"/>
    <d v="2022-06-29T00:00:00"/>
    <s v="A1"/>
    <s v="B1"/>
    <s v="NA"/>
    <s v="NA"/>
    <s v="NA"/>
    <e v="#N/A"/>
    <e v="#N/A"/>
    <e v="#N/A"/>
    <n v="0"/>
  </r>
  <r>
    <x v="0"/>
    <x v="1"/>
    <x v="2"/>
    <s v="insect"/>
    <d v="2022-06-29T00:00:00"/>
    <s v="A2"/>
    <s v="B2"/>
    <s v="NA"/>
    <s v="NA"/>
    <s v="NA"/>
    <e v="#N/A"/>
    <e v="#N/A"/>
    <e v="#N/A"/>
    <n v="0"/>
  </r>
  <r>
    <x v="0"/>
    <x v="1"/>
    <x v="2"/>
    <s v="insect"/>
    <d v="2022-06-29T00:00:00"/>
    <s v="A3"/>
    <s v="B3"/>
    <s v="NA"/>
    <s v="NA"/>
    <s v="NA"/>
    <e v="#N/A"/>
    <e v="#N/A"/>
    <e v="#N/A"/>
    <n v="0"/>
  </r>
  <r>
    <x v="0"/>
    <x v="1"/>
    <x v="2"/>
    <s v="insect"/>
    <d v="2022-06-29T00:00:00"/>
    <s v="A4"/>
    <s v="B4"/>
    <s v="NA"/>
    <s v="NA"/>
    <s v="NA"/>
    <e v="#N/A"/>
    <e v="#N/A"/>
    <e v="#N/A"/>
    <n v="0"/>
  </r>
  <r>
    <x v="0"/>
    <x v="2"/>
    <x v="2"/>
    <s v="insect"/>
    <d v="2022-06-30T00:00:00"/>
    <s v="A1"/>
    <s v="B1"/>
    <s v="NA"/>
    <s v="NA"/>
    <s v="NA"/>
    <e v="#N/A"/>
    <e v="#N/A"/>
    <e v="#N/A"/>
    <n v="0"/>
  </r>
  <r>
    <x v="0"/>
    <x v="2"/>
    <x v="2"/>
    <s v="insect"/>
    <d v="2022-06-30T00:00:00"/>
    <s v="A2"/>
    <s v="B2"/>
    <s v="NA"/>
    <s v="NA"/>
    <s v="NA"/>
    <e v="#N/A"/>
    <e v="#N/A"/>
    <e v="#N/A"/>
    <n v="0"/>
  </r>
  <r>
    <x v="0"/>
    <x v="2"/>
    <x v="2"/>
    <s v="insect"/>
    <d v="2022-06-30T00:00:00"/>
    <s v="A3"/>
    <s v="B3"/>
    <s v="NA"/>
    <s v="NA"/>
    <s v="NA"/>
    <e v="#N/A"/>
    <e v="#N/A"/>
    <e v="#N/A"/>
    <n v="0"/>
  </r>
  <r>
    <x v="0"/>
    <x v="2"/>
    <x v="2"/>
    <s v="insect"/>
    <d v="2022-06-30T00:00:00"/>
    <s v="A4"/>
    <s v="B4"/>
    <s v="NA"/>
    <s v="NA"/>
    <s v="NA"/>
    <e v="#N/A"/>
    <e v="#N/A"/>
    <e v="#N/A"/>
    <n v="0"/>
  </r>
  <r>
    <x v="0"/>
    <x v="3"/>
    <x v="2"/>
    <s v="insect"/>
    <d v="2022-06-29T00:00:00"/>
    <s v="A1"/>
    <s v="B1"/>
    <s v="NA"/>
    <s v="NA"/>
    <s v="NA"/>
    <e v="#N/A"/>
    <e v="#N/A"/>
    <e v="#N/A"/>
    <n v="0"/>
  </r>
  <r>
    <x v="0"/>
    <x v="3"/>
    <x v="2"/>
    <s v="insect"/>
    <d v="2022-06-29T00:00:00"/>
    <s v="A2"/>
    <s v="B2"/>
    <s v="NA"/>
    <s v="NA"/>
    <s v="NA"/>
    <e v="#N/A"/>
    <e v="#N/A"/>
    <e v="#N/A"/>
    <n v="0"/>
  </r>
  <r>
    <x v="0"/>
    <x v="3"/>
    <x v="2"/>
    <s v="insect"/>
    <d v="2022-06-29T00:00:00"/>
    <s v="A3"/>
    <s v="B3"/>
    <s v="NA"/>
    <s v="NA"/>
    <s v="NA"/>
    <e v="#N/A"/>
    <e v="#N/A"/>
    <e v="#N/A"/>
    <n v="0"/>
  </r>
  <r>
    <x v="0"/>
    <x v="3"/>
    <x v="2"/>
    <s v="insect"/>
    <d v="2022-06-29T00:00:00"/>
    <s v="A4"/>
    <s v="B4"/>
    <s v="NA"/>
    <s v="NA"/>
    <s v="NA"/>
    <e v="#N/A"/>
    <e v="#N/A"/>
    <e v="#N/A"/>
    <n v="0"/>
  </r>
  <r>
    <x v="0"/>
    <x v="4"/>
    <x v="0"/>
    <s v="insect"/>
    <d v="2022-06-29T00:00:00"/>
    <s v="A1"/>
    <s v="B1"/>
    <s v="yellow_birch"/>
    <n v="3.14"/>
    <n v="3"/>
    <s v="((0.0259*(X4^1.9044)*X2^0.9715)+(0.0069*(X4^2.0834)*X2^0.5371)+(0.0325*(X4^2.3851)*X2^0)+(0.1683*(X4^1.2764)*X2^0))*1000"/>
    <s v="((0.0259*(3.14^1.9044)*3^0.9715)+(0.0069*(3.14^2.0834)*3^0.5371)+(0.0325*(3.14^2.3851)*3^0)+(0.1683*(3.14^1.2764)*3^0))*1000"/>
    <n v="2023.4763621317722"/>
    <n v="2023.4763621317722"/>
  </r>
  <r>
    <x v="0"/>
    <x v="4"/>
    <x v="0"/>
    <s v="insect"/>
    <d v="2022-06-29T00:00:00"/>
    <s v="A1"/>
    <s v="B1"/>
    <s v="yellow_birch"/>
    <n v="4.5"/>
    <n v="2.5"/>
    <s v="((0.0259*(X4^1.9044)*X2^0.9715)+(0.0069*(X4^2.0834)*X2^0.5371)+(0.0325*(X4^2.3851)*X2^0)+(0.1683*(X4^1.2764)*X2^0))*1000"/>
    <s v="((0.0259*(4.5^1.9044)*2.5^0.9715)+(0.0069*(4.5^2.0834)*2.5^0.5371)+(0.0325*(4.5^2.3851)*2.5^0)+(0.1683*(4.5^1.2764)*2.5^0))*1000"/>
    <n v="3687.6828092939072"/>
    <n v="3687.6828092939072"/>
  </r>
  <r>
    <x v="0"/>
    <x v="4"/>
    <x v="0"/>
    <s v="insect"/>
    <d v="2022-06-29T00:00:00"/>
    <s v="A1"/>
    <s v="B1"/>
    <s v="yellow_birch"/>
    <n v="5"/>
    <n v="3"/>
    <s v="((0.0259*(X4^1.9044)*X2^0.9715)+(0.0069*(X4^2.0834)*X2^0.5371)+(0.0325*(X4^2.3851)*X2^0)+(0.1683*(X4^1.2764)*X2^0))*1000"/>
    <s v="((0.0259*(5^1.9044)*3^0.9715)+(0.0069*(5^2.0834)*3^0.5371)+(0.0325*(5^2.3851)*3^0)+(0.1683*(5^1.2764)*3^0))*1000"/>
    <n v="4793.077720569594"/>
    <n v="4793.077720569594"/>
  </r>
  <r>
    <x v="0"/>
    <x v="4"/>
    <x v="0"/>
    <s v="insect"/>
    <d v="2022-06-29T00:00:00"/>
    <s v="A3"/>
    <s v="B3"/>
    <s v="balsam_fir"/>
    <n v="5"/>
    <n v="4.75"/>
    <s v="((0.0294*(X4^1.8357)*X2^0.864)+(0.0053*(X4^2.0876)*X2^0.5842)+(0.0117*(X4^3.5097)*X2^-1.3006)+(0.1245*(X4^2.523)*X2^-1.123))*1000"/>
    <s v="((0.0294*(5^1.8357)*4.75^0.864)+(0.0053*(5^2.0876)*4.75^0.5842)+(0.0117*(5^3.5097)*4.75^-1.3006)+(0.1245*(5^2.523)*4.75^-1.123))*1000"/>
    <n v="4240.4329689983006"/>
    <n v="4240.4329689983006"/>
  </r>
  <r>
    <x v="0"/>
    <x v="4"/>
    <x v="0"/>
    <s v="insect"/>
    <d v="2022-06-29T00:00:00"/>
    <s v="A3"/>
    <s v="B3"/>
    <s v="balsam_fir"/>
    <n v="5.5"/>
    <n v="5.5"/>
    <s v="((0.0294*(X4^1.8357)*X2^0.864)+(0.0053*(X4^2.0876)*X2^0.5842)+(0.0117*(X4^3.5097)*X2^-1.3006)+(0.1245*(X4^2.523)*X2^-1.123))*1000"/>
    <s v="((0.0294*(5.5^1.8357)*5.5^0.864)+(0.0053*(5.5^2.0876)*5.5^0.5842)+(0.0117*(5.5^3.5097)*5.5^-1.3006)+(0.1245*(5.5^2.523)*5.5^-1.123))*1000"/>
    <n v="5295.2183666215424"/>
    <n v="5295.2183666215424"/>
  </r>
  <r>
    <x v="0"/>
    <x v="4"/>
    <x v="0"/>
    <s v="insect"/>
    <d v="2022-06-29T00:00:00"/>
    <s v="A1"/>
    <s v="B1"/>
    <s v="yellow_birch"/>
    <n v="6"/>
    <n v="3.25"/>
    <s v="((0.0259*(X4^1.9044)*X2^0.9715)+(0.0069*(X4^2.0834)*X2^0.5371)+(0.0325*(X4^2.3851)*X2^0)+(0.1683*(X4^1.2764)*X2^0))*1000"/>
    <s v="((0.0259*(6^1.9044)*3.25^0.9715)+(0.0069*(6^2.0834)*3.25^0.5371)+(0.0325*(6^2.3851)*3.25^0)+(0.1683*(6^1.2764)*3.25^0))*1000"/>
    <n v="7001.7793097281819"/>
    <n v="7001.7793097281819"/>
  </r>
  <r>
    <x v="0"/>
    <x v="4"/>
    <x v="0"/>
    <s v="insect"/>
    <d v="2022-06-29T00:00:00"/>
    <s v="A2"/>
    <s v="B2"/>
    <s v="balsam_fir"/>
    <n v="6"/>
    <n v="11"/>
    <s v="((0.0294*(X4^1.8357)*X2^0.864)+(0.0053*(X4^2.0876)*X2^0.5842)+(0.0117*(X4^3.5097)*X2^-1.3006)+(0.1245*(X4^2.523)*X2^-1.123))*1000"/>
    <s v="((0.0294*(6^1.8357)*11^0.864)+(0.0053*(6^2.0876)*11^0.5842)+(0.0117*(6^3.5097)*11^-1.3006)+(0.1245*(6^2.523)*11^-1.123))*1000"/>
    <n v="8218.7240901132682"/>
    <n v="8218.7240901132682"/>
  </r>
  <r>
    <x v="0"/>
    <x v="4"/>
    <x v="0"/>
    <s v="insect"/>
    <d v="2022-06-29T00:00:00"/>
    <s v="A2"/>
    <s v="B2"/>
    <s v="white_birch"/>
    <n v="7"/>
    <n v="5"/>
    <s v="((0.0259*(X4^1.9044)*X2^0.9715)+(0.0069*(X4^2.0834)*X2^0.5371)+(0.0325*(X4^2.3851)*X2^0)+(0.1683*(X4^1.2764)*X2^0))*1000"/>
    <s v="((0.0259*(7^1.9044)*5^0.9715)+(0.0069*(7^2.0834)*5^0.5371)+(0.0325*(7^2.3851)*5^0)+(0.1683*(7^1.2764)*5^0))*1000"/>
    <n v="11362.574434900374"/>
    <n v="11362.574434900374"/>
  </r>
  <r>
    <x v="0"/>
    <x v="4"/>
    <x v="0"/>
    <s v="insect"/>
    <d v="2022-06-29T00:00:00"/>
    <s v="A2"/>
    <s v="B2"/>
    <s v="white_birch"/>
    <n v="9"/>
    <n v="7.5"/>
    <s v="((0.0259*(X4^1.9044)*X2^0.9715)+(0.0069*(X4^2.0834)*X2^0.5371)+(0.0325*(X4^2.3851)*X2^0)+(0.1683*(X4^1.2764)*X2^0))*1000"/>
    <s v="((0.0259*(9^1.9044)*7.5^0.9715)+(0.0069*(9^2.0834)*7.5^0.5371)+(0.0325*(9^2.3851)*7.5^0)+(0.1683*(9^1.2764)*7.5^0))*1000"/>
    <n v="22938.33020329244"/>
    <n v="22938.33020329244"/>
  </r>
  <r>
    <x v="0"/>
    <x v="4"/>
    <x v="0"/>
    <s v="insect"/>
    <d v="2022-06-29T00:00:00"/>
    <s v="A3"/>
    <s v="B3"/>
    <s v="balsam_fir"/>
    <n v="10"/>
    <n v="13"/>
    <s v="((0.0294*(X4^1.8357)*X2^0.864)+(0.0053*(X4^2.0876)*X2^0.5842)+(0.0117*(X4^3.5097)*X2^-1.3006)+(0.1245*(X4^2.523)*X2^-1.123))*1000"/>
    <s v="((0.0294*(10^1.8357)*13^0.864)+(0.0053*(10^2.0876)*13^0.5842)+(0.0117*(10^3.5097)*13^-1.3006)+(0.1245*(10^2.523)*13^-1.123))*1000"/>
    <n v="25048.16142124607"/>
    <n v="25048.16142124607"/>
  </r>
  <r>
    <x v="0"/>
    <x v="4"/>
    <x v="1"/>
    <s v="insect"/>
    <d v="2022-06-29T00:00:00"/>
    <s v="A1"/>
    <s v="B1"/>
    <s v="NA"/>
    <s v="NA"/>
    <s v="NA"/>
    <e v="#N/A"/>
    <e v="#N/A"/>
    <e v="#N/A"/>
    <n v="0"/>
  </r>
  <r>
    <x v="0"/>
    <x v="4"/>
    <x v="1"/>
    <s v="insect"/>
    <d v="2022-06-29T00:00:00"/>
    <s v="A2"/>
    <s v="B2"/>
    <s v="NA"/>
    <s v="NA"/>
    <s v="NA"/>
    <e v="#N/A"/>
    <e v="#N/A"/>
    <e v="#N/A"/>
    <n v="0"/>
  </r>
  <r>
    <x v="0"/>
    <x v="4"/>
    <x v="1"/>
    <s v="insect"/>
    <d v="2022-06-29T00:00:00"/>
    <s v="A3"/>
    <s v="B3"/>
    <s v="NA"/>
    <s v="NA"/>
    <s v="NA"/>
    <e v="#N/A"/>
    <e v="#N/A"/>
    <e v="#N/A"/>
    <n v="0"/>
  </r>
  <r>
    <x v="0"/>
    <x v="4"/>
    <x v="1"/>
    <s v="insect"/>
    <d v="2022-06-29T00:00:00"/>
    <s v="A4"/>
    <s v="B4"/>
    <s v="NA"/>
    <s v="NA"/>
    <s v="NA"/>
    <e v="#N/A"/>
    <e v="#N/A"/>
    <e v="#N/A"/>
    <n v="0"/>
  </r>
  <r>
    <x v="0"/>
    <x v="5"/>
    <x v="2"/>
    <s v="insect"/>
    <d v="2022-06-28T00:00:00"/>
    <s v="A4"/>
    <s v="B4"/>
    <s v="white_birch"/>
    <n v="12.2"/>
    <n v="21.75"/>
    <s v="((0.0259*(X4^1.9044)*X2^0.9715)+(0.0069*(X4^2.0834)*X2^0.5371)+(0.0325*(X4^2.3851)*X2^0)+(0.1683*(X4^1.2764)*X2^0))*1000"/>
    <s v="((0.0259*(12.2^1.9044)*21.75^0.9715)+(0.0069*(12.2^2.0834)*21.75^0.5371)+(0.0325*(12.2^2.3851)*21.75^0)+(0.1683*(12.2^1.2764)*21.75^0))*1000"/>
    <n v="83854.69849430515"/>
    <n v="83854.69849430515"/>
  </r>
  <r>
    <x v="0"/>
    <x v="5"/>
    <x v="2"/>
    <s v="insect"/>
    <d v="2022-06-28T00:00:00"/>
    <s v="A1"/>
    <s v="B1"/>
    <s v="NA"/>
    <s v="NA"/>
    <s v="NA"/>
    <e v="#N/A"/>
    <e v="#N/A"/>
    <e v="#N/A"/>
    <n v="0"/>
  </r>
  <r>
    <x v="0"/>
    <x v="5"/>
    <x v="2"/>
    <s v="insect"/>
    <d v="2022-06-28T00:00:00"/>
    <s v="A2"/>
    <s v="B2"/>
    <s v="NA"/>
    <s v="NA"/>
    <s v="NA"/>
    <e v="#N/A"/>
    <e v="#N/A"/>
    <e v="#N/A"/>
    <n v="0"/>
  </r>
  <r>
    <x v="0"/>
    <x v="5"/>
    <x v="2"/>
    <s v="insect"/>
    <d v="2022-06-28T00:00:00"/>
    <s v="A3"/>
    <s v="B3"/>
    <s v="NA"/>
    <s v="NA"/>
    <s v="NA"/>
    <e v="#N/A"/>
    <e v="#N/A"/>
    <e v="#N/A"/>
    <n v="0"/>
  </r>
  <r>
    <x v="0"/>
    <x v="6"/>
    <x v="2"/>
    <s v="insect"/>
    <d v="2022-06-30T00:00:00"/>
    <s v="A1"/>
    <s v="B1"/>
    <s v="NA"/>
    <s v="NA"/>
    <s v="NA"/>
    <e v="#N/A"/>
    <e v="#N/A"/>
    <e v="#N/A"/>
    <n v="0"/>
  </r>
  <r>
    <x v="0"/>
    <x v="6"/>
    <x v="2"/>
    <s v="insect"/>
    <d v="2022-06-30T00:00:00"/>
    <s v="A2"/>
    <s v="B2"/>
    <s v="NA"/>
    <s v="NA"/>
    <s v="NA"/>
    <e v="#N/A"/>
    <e v="#N/A"/>
    <e v="#N/A"/>
    <n v="0"/>
  </r>
  <r>
    <x v="0"/>
    <x v="6"/>
    <x v="2"/>
    <s v="insect"/>
    <d v="2022-06-30T00:00:00"/>
    <s v="A3"/>
    <s v="B3"/>
    <s v="NA"/>
    <s v="NA"/>
    <s v="NA"/>
    <e v="#N/A"/>
    <e v="#N/A"/>
    <e v="#N/A"/>
    <n v="0"/>
  </r>
  <r>
    <x v="0"/>
    <x v="6"/>
    <x v="2"/>
    <s v="insect"/>
    <d v="2022-06-30T00:00:00"/>
    <s v="A4"/>
    <s v="B4"/>
    <s v="NA"/>
    <s v="NA"/>
    <s v="NA"/>
    <e v="#N/A"/>
    <e v="#N/A"/>
    <e v="#N/A"/>
    <n v="0"/>
  </r>
  <r>
    <x v="0"/>
    <x v="7"/>
    <x v="2"/>
    <s v="insect"/>
    <d v="2022-07-14T00:00:00"/>
    <s v="A2"/>
    <s v="B2"/>
    <s v="black_spruce"/>
    <n v="7"/>
    <n v="16"/>
    <s v="((0.0309*(X4^1.7527)*X2^1.0014)+(0.0115*(X4^1.7405)*X2^0.6589)+(0.038*(X4^3.2558)*X2^-1.4218)+(0.2048*(X4^2.5754)*X2^-1.3704))*1000"/>
    <s v="((0.0309*(7^1.7527)*16^1.0014)+(0.0115*(7^1.7405)*16^0.6589)+(0.038*(7^3.2558)*16^-1.4218)+(0.2048*(7^2.5754)*16^-1.3704))*1000"/>
    <n v="18247.981208199675"/>
    <n v="18247.981208199675"/>
  </r>
  <r>
    <x v="0"/>
    <x v="7"/>
    <x v="2"/>
    <s v="insect"/>
    <d v="2022-07-14T00:00:00"/>
    <s v="A1"/>
    <s v="B1"/>
    <s v="NA"/>
    <s v="NA"/>
    <s v="NA"/>
    <e v="#N/A"/>
    <e v="#N/A"/>
    <e v="#N/A"/>
    <n v="0"/>
  </r>
  <r>
    <x v="0"/>
    <x v="7"/>
    <x v="2"/>
    <s v="insect"/>
    <d v="2022-07-14T00:00:00"/>
    <s v="A3"/>
    <s v="B3"/>
    <s v="NA"/>
    <s v="NA"/>
    <s v="NA"/>
    <e v="#N/A"/>
    <e v="#N/A"/>
    <e v="#N/A"/>
    <n v="0"/>
  </r>
  <r>
    <x v="0"/>
    <x v="7"/>
    <x v="2"/>
    <s v="insect"/>
    <d v="2022-07-14T00:00:00"/>
    <s v="A4"/>
    <s v="B4"/>
    <s v="NA"/>
    <s v="NA"/>
    <s v="NA"/>
    <e v="#N/A"/>
    <e v="#N/A"/>
    <e v="#N/A"/>
    <n v="0"/>
  </r>
  <r>
    <x v="0"/>
    <x v="8"/>
    <x v="2"/>
    <s v="insect"/>
    <d v="2022-07-14T00:00:00"/>
    <s v="A1"/>
    <s v="B1"/>
    <s v="NA"/>
    <s v="NA"/>
    <s v="NA"/>
    <e v="#N/A"/>
    <e v="#N/A"/>
    <e v="#N/A"/>
    <n v="0"/>
  </r>
  <r>
    <x v="0"/>
    <x v="8"/>
    <x v="2"/>
    <s v="insect"/>
    <d v="2022-07-14T00:00:00"/>
    <s v="A2"/>
    <s v="B2"/>
    <s v="NA"/>
    <s v="NA"/>
    <s v="NA"/>
    <e v="#N/A"/>
    <e v="#N/A"/>
    <e v="#N/A"/>
    <n v="0"/>
  </r>
  <r>
    <x v="0"/>
    <x v="8"/>
    <x v="2"/>
    <s v="insect"/>
    <d v="2022-07-14T00:00:00"/>
    <s v="A3"/>
    <s v="B3"/>
    <s v="NA"/>
    <s v="NA"/>
    <s v="NA"/>
    <e v="#N/A"/>
    <e v="#N/A"/>
    <e v="#N/A"/>
    <n v="0"/>
  </r>
  <r>
    <x v="0"/>
    <x v="8"/>
    <x v="2"/>
    <s v="insect"/>
    <d v="2022-07-14T00:00:00"/>
    <s v="A4"/>
    <s v="B4"/>
    <s v="NA"/>
    <s v="NA"/>
    <s v="NA"/>
    <e v="#N/A"/>
    <e v="#N/A"/>
    <e v="#N/A"/>
    <n v="0"/>
  </r>
  <r>
    <x v="0"/>
    <x v="9"/>
    <x v="2"/>
    <s v="insect"/>
    <d v="2022-07-14T00:00:00"/>
    <s v="A1"/>
    <s v="B1"/>
    <s v="NA"/>
    <s v="NA"/>
    <s v="NA"/>
    <e v="#N/A"/>
    <e v="#N/A"/>
    <e v="#N/A"/>
    <n v="0"/>
  </r>
  <r>
    <x v="0"/>
    <x v="9"/>
    <x v="2"/>
    <s v="insect"/>
    <d v="2022-07-14T00:00:00"/>
    <s v="A2"/>
    <s v="B2"/>
    <s v="NA"/>
    <s v="NA"/>
    <s v="NA"/>
    <e v="#N/A"/>
    <e v="#N/A"/>
    <e v="#N/A"/>
    <n v="0"/>
  </r>
  <r>
    <x v="0"/>
    <x v="9"/>
    <x v="2"/>
    <s v="insect"/>
    <d v="2022-07-14T00:00:00"/>
    <s v="A3"/>
    <s v="B3"/>
    <s v="NA"/>
    <s v="NA"/>
    <s v="NA"/>
    <e v="#N/A"/>
    <e v="#N/A"/>
    <e v="#N/A"/>
    <n v="0"/>
  </r>
  <r>
    <x v="0"/>
    <x v="9"/>
    <x v="2"/>
    <s v="insect"/>
    <d v="2022-07-14T00:00:00"/>
    <s v="A4"/>
    <s v="B4"/>
    <s v="NA"/>
    <s v="NA"/>
    <s v="NA"/>
    <e v="#N/A"/>
    <e v="#N/A"/>
    <e v="#N/A"/>
    <n v="0"/>
  </r>
  <r>
    <x v="0"/>
    <x v="10"/>
    <x v="2"/>
    <s v="insect"/>
    <d v="2022-06-29T00:00:00"/>
    <s v="A4"/>
    <s v="B4"/>
    <s v="balsam_fir"/>
    <n v="3"/>
    <n v="10.5"/>
    <s v="((0.0294*(X4^1.8357)*X2^0.864)+(0.0053*(X4^2.0876)*X2^0.5842)+(0.0117*(X4^3.5097)*X2^-1.3006)+(0.1245*(X4^2.523)*X2^-1.123))*1000"/>
    <s v="((0.0294*(3^1.8357)*10.5^0.864)+(0.0053*(3^2.0876)*10.5^0.5842)+(0.0117*(3^3.5097)*10.5^-1.3006)+(0.1245*(3^2.523)*10.5^-1.123))*1000"/>
    <n v="2060.0088098776164"/>
    <n v="2060.0088098776164"/>
  </r>
  <r>
    <x v="0"/>
    <x v="10"/>
    <x v="2"/>
    <s v="insect"/>
    <d v="2022-06-29T00:00:00"/>
    <s v="A1"/>
    <s v="B1"/>
    <s v="NA"/>
    <s v="NA"/>
    <s v="NA"/>
    <e v="#N/A"/>
    <e v="#N/A"/>
    <e v="#N/A"/>
    <n v="0"/>
  </r>
  <r>
    <x v="0"/>
    <x v="10"/>
    <x v="2"/>
    <s v="insect"/>
    <d v="2022-06-29T00:00:00"/>
    <s v="A3"/>
    <s v="B3"/>
    <s v="NA"/>
    <s v="NA"/>
    <s v="NA"/>
    <e v="#N/A"/>
    <e v="#N/A"/>
    <e v="#N/A"/>
    <n v="0"/>
  </r>
  <r>
    <x v="0"/>
    <x v="10"/>
    <x v="2"/>
    <s v="insect"/>
    <d v="2022-06-29T00:00:00"/>
    <s v="A2"/>
    <s v="B2"/>
    <s v="NA"/>
    <s v="NA"/>
    <s v="NA"/>
    <e v="#N/A"/>
    <e v="#N/A"/>
    <e v="#N/A"/>
    <n v="0"/>
  </r>
  <r>
    <x v="0"/>
    <x v="11"/>
    <x v="2"/>
    <s v="insect"/>
    <d v="2022-06-28T00:00:00"/>
    <s v="A1"/>
    <s v="B1"/>
    <s v="NA"/>
    <s v="NA"/>
    <s v="NA"/>
    <e v="#N/A"/>
    <e v="#N/A"/>
    <e v="#N/A"/>
    <n v="0"/>
  </r>
  <r>
    <x v="0"/>
    <x v="11"/>
    <x v="2"/>
    <s v="insect"/>
    <d v="2022-06-28T00:00:00"/>
    <s v="A2"/>
    <s v="B2"/>
    <s v="NA"/>
    <s v="NA"/>
    <s v="NA"/>
    <e v="#N/A"/>
    <e v="#N/A"/>
    <e v="#N/A"/>
    <n v="0"/>
  </r>
  <r>
    <x v="0"/>
    <x v="11"/>
    <x v="2"/>
    <s v="insect"/>
    <d v="2022-06-28T00:00:00"/>
    <s v="A3"/>
    <s v="B3"/>
    <s v="NA"/>
    <s v="NA"/>
    <s v="NA"/>
    <e v="#N/A"/>
    <e v="#N/A"/>
    <e v="#N/A"/>
    <n v="0"/>
  </r>
  <r>
    <x v="0"/>
    <x v="11"/>
    <x v="2"/>
    <s v="insect"/>
    <d v="2022-06-28T00:00:00"/>
    <s v="A4"/>
    <s v="B4"/>
    <s v="NA"/>
    <s v="NA"/>
    <s v="NA"/>
    <e v="#N/A"/>
    <e v="#N/A"/>
    <e v="#N/A"/>
    <n v="0"/>
  </r>
  <r>
    <x v="0"/>
    <x v="12"/>
    <x v="1"/>
    <s v="mature_forest"/>
    <d v="2022-06-30T00:00:00"/>
    <s v="A4"/>
    <s v="B4"/>
    <s v="balsam_fir"/>
    <n v="3"/>
    <n v="14"/>
    <s v="((0.0294*(X4^1.8357)*X2^0.864)+(0.0053*(X4^2.0876)*X2^0.5842)+(0.0117*(X4^3.5097)*X2^-1.3006)+(0.1245*(X4^2.523)*X2^-1.123))*1000"/>
    <s v="((0.0294*(3^1.8357)*14^0.864)+(0.0053*(3^2.0876)*14^0.5842)+(0.0117*(3^3.5097)*14^-1.3006)+(0.1245*(3^2.523)*14^-1.123))*1000"/>
    <n v="2526.0359390727372"/>
    <n v="2526.0359390727372"/>
  </r>
  <r>
    <x v="0"/>
    <x v="12"/>
    <x v="0"/>
    <s v="mature_forest"/>
    <d v="2022-06-28T00:00:00"/>
    <s v="A2"/>
    <s v="B2"/>
    <s v="balsam_fir"/>
    <n v="4"/>
    <n v="11.1"/>
    <s v="((0.0294*(X4^1.8357)*X2^0.864)+(0.0053*(X4^2.0876)*X2^0.5842)+(0.0117*(X4^3.5097)*X2^-1.3006)+(0.1245*(X4^2.523)*X2^-1.123))*1000"/>
    <s v="((0.0294*(4^1.8357)*11.1^0.864)+(0.0053*(4^2.0876)*11.1^0.5842)+(0.0117*(4^3.5097)*11.1^-1.3006)+(0.1245*(4^2.523)*11.1^-1.123))*1000"/>
    <n v="3729.7398859542814"/>
    <n v="3729.7398859542814"/>
  </r>
  <r>
    <x v="0"/>
    <x v="12"/>
    <x v="1"/>
    <s v="mature_forest"/>
    <d v="2022-06-30T00:00:00"/>
    <s v="A1"/>
    <s v="B1"/>
    <s v="balsam_fir"/>
    <n v="4"/>
    <n v="16"/>
    <s v="((0.0294*(X4^1.8357)*X2^0.864)+(0.0053*(X4^2.0876)*X2^0.5842)+(0.0117*(X4^3.5097)*X2^-1.3006)+(0.1245*(X4^2.523)*X2^-1.123))*1000"/>
    <s v="((0.0294*(4^1.8357)*16^0.864)+(0.0053*(4^2.0876)*16^0.5842)+(0.0117*(4^3.5097)*16^-1.3006)+(0.1245*(4^2.523)*16^-1.123))*1000"/>
    <n v="4818.3486329824318"/>
    <n v="4818.3486329824318"/>
  </r>
  <r>
    <x v="0"/>
    <x v="12"/>
    <x v="0"/>
    <s v="mature_forest"/>
    <d v="2022-06-28T00:00:00"/>
    <s v="A1"/>
    <s v="B1"/>
    <s v="balsam_fir"/>
    <n v="5.5"/>
    <n v="15.3"/>
    <s v="((0.0294*(X4^1.8357)*X2^0.864)+(0.0053*(X4^2.0876)*X2^0.5842)+(0.0117*(X4^3.5097)*X2^-1.3006)+(0.1245*(X4^2.523)*X2^-1.123))*1000"/>
    <s v="((0.0294*(5.5^1.8357)*15.3^0.864)+(0.0053*(5.5^2.0876)*15.3^0.5842)+(0.0117*(5.5^3.5097)*15.3^-1.3006)+(0.1245*(5.5^2.523)*15.3^-1.123))*1000"/>
    <n v="8574.8165516423906"/>
    <n v="8574.8165516423906"/>
  </r>
  <r>
    <x v="0"/>
    <x v="12"/>
    <x v="1"/>
    <s v="mature_forest"/>
    <d v="2022-06-30T00:00:00"/>
    <s v="A3"/>
    <s v="B3"/>
    <s v="balsam_fir"/>
    <n v="5.5"/>
    <n v="40"/>
    <s v="((0.0294*(X4^1.8357)*X2^0.864)+(0.0053*(X4^2.0876)*X2^0.5842)+(0.0117*(X4^3.5097)*X2^-1.3006)+(0.1245*(X4^2.523)*X2^-1.123))*1000"/>
    <s v="((0.0294*(5.5^1.8357)*40^0.864)+(0.0053*(5.5^2.0876)*40^0.5842)+(0.0117*(5.5^3.5097)*40^-1.3006)+(0.1245*(5.5^2.523)*40^-1.123))*1000"/>
    <n v="18068.661205332395"/>
    <n v="18068.661205332395"/>
  </r>
  <r>
    <x v="0"/>
    <x v="12"/>
    <x v="0"/>
    <s v="mature_forest"/>
    <d v="2022-06-28T00:00:00"/>
    <s v="A1"/>
    <s v="B1"/>
    <s v="balsam_fir"/>
    <n v="6"/>
    <n v="15.4"/>
    <s v="((0.0294*(X4^1.8357)*X2^0.864)+(0.0053*(X4^2.0876)*X2^0.5842)+(0.0117*(X4^3.5097)*X2^-1.3006)+(0.1245*(X4^2.523)*X2^-1.123))*1000"/>
    <s v="((0.0294*(6^1.8357)*15.4^0.864)+(0.0053*(6^2.0876)*15.4^0.5842)+(0.0117*(6^3.5097)*15.4^-1.3006)+(0.1245*(6^2.523)*15.4^-1.123))*1000"/>
    <n v="10185.072611276559"/>
    <n v="10185.072611276559"/>
  </r>
  <r>
    <x v="0"/>
    <x v="12"/>
    <x v="0"/>
    <s v="mature_forest"/>
    <d v="2022-06-28T00:00:00"/>
    <s v="A2"/>
    <s v="B2"/>
    <s v="balsam_fir"/>
    <n v="6"/>
    <n v="24.1"/>
    <s v="((0.0294*(X4^1.8357)*X2^0.864)+(0.0053*(X4^2.0876)*X2^0.5842)+(0.0117*(X4^3.5097)*X2^-1.3006)+(0.1245*(X4^2.523)*X2^-1.123))*1000"/>
    <s v="((0.0294*(6^1.8357)*24.1^0.864)+(0.0053*(6^2.0876)*24.1^0.5842)+(0.0117*(6^3.5097)*24.1^-1.3006)+(0.1245*(6^2.523)*24.1^-1.123))*1000"/>
    <n v="14181.088885555731"/>
    <n v="14181.088885555731"/>
  </r>
  <r>
    <x v="0"/>
    <x v="12"/>
    <x v="1"/>
    <s v="mature_forest"/>
    <d v="2022-06-30T00:00:00"/>
    <s v="A3"/>
    <s v="B3"/>
    <s v="balsam_fir"/>
    <n v="6"/>
    <n v="26"/>
    <s v="((0.0294*(X4^1.8357)*X2^0.864)+(0.0053*(X4^2.0876)*X2^0.5842)+(0.0117*(X4^3.5097)*X2^-1.3006)+(0.1245*(X4^2.523)*X2^-1.123))*1000"/>
    <s v="((0.0294*(6^1.8357)*26^0.864)+(0.0053*(6^2.0876)*26^0.5842)+(0.0117*(6^3.5097)*26^-1.3006)+(0.1245*(6^2.523)*26^-1.123))*1000"/>
    <n v="15045.676215075793"/>
    <n v="15045.676215075793"/>
  </r>
  <r>
    <x v="0"/>
    <x v="12"/>
    <x v="1"/>
    <s v="mature_forest"/>
    <d v="2022-06-30T00:00:00"/>
    <s v="A2"/>
    <s v="B2"/>
    <s v="balsam_fir"/>
    <n v="6"/>
    <n v="45"/>
    <s v="((0.0294*(X4^1.8357)*X2^0.864)+(0.0053*(X4^2.0876)*X2^0.5842)+(0.0117*(X4^3.5097)*X2^-1.3006)+(0.1245*(X4^2.523)*X2^-1.123))*1000"/>
    <s v="((0.0294*(6^1.8357)*45^0.864)+(0.0053*(6^2.0876)*45^0.5842)+(0.0117*(6^3.5097)*45^-1.3006)+(0.1245*(6^2.523)*45^-1.123))*1000"/>
    <n v="23410.419548342943"/>
    <n v="23410.419548342943"/>
  </r>
  <r>
    <x v="0"/>
    <x v="12"/>
    <x v="1"/>
    <s v="mature_forest"/>
    <d v="2022-06-30T00:00:00"/>
    <s v="A4"/>
    <s v="B4"/>
    <s v="white_birch"/>
    <n v="7"/>
    <n v="40"/>
    <s v="((0.0259*(X4^1.9044)*X2^0.9715)+(0.0069*(X4^2.0834)*X2^0.5371)+(0.0325*(X4^2.3851)*X2^0)+(0.1683*(X4^1.2764)*X2^0))*1000"/>
    <s v="((0.0259*(7^1.9044)*40^0.9715)+(0.0069*(7^2.0834)*40^0.5371)+(0.0325*(7^2.3851)*40^0)+(0.1683*(7^1.2764)*40^0))*1000"/>
    <n v="46211.203863126269"/>
    <n v="46211.203863126269"/>
  </r>
  <r>
    <x v="0"/>
    <x v="12"/>
    <x v="0"/>
    <s v="mature_forest"/>
    <d v="2022-06-28T00:00:00"/>
    <s v="A3"/>
    <s v="B3"/>
    <s v="NA"/>
    <s v="NA"/>
    <s v="NA"/>
    <e v="#N/A"/>
    <e v="#N/A"/>
    <e v="#N/A"/>
    <n v="0"/>
  </r>
  <r>
    <x v="0"/>
    <x v="13"/>
    <x v="2"/>
    <s v="mature_forest"/>
    <d v="2022-06-30T00:00:00"/>
    <s v="A4"/>
    <s v="B4"/>
    <s v="balsam_fir"/>
    <n v="4.5"/>
    <n v="3.5"/>
    <s v="((0.0294*(X4^1.8357)*X2^0.864)+(0.0053*(X4^2.0876)*X2^0.5842)+(0.0117*(X4^3.5097)*X2^-1.3006)+(0.1245*(X4^2.523)*X2^-1.123))*1000"/>
    <s v="((0.0294*(4.5^1.8357)*3.5^0.864)+(0.0053*(4.5^2.0876)*3.5^0.5842)+(0.0117*(4.5^3.5097)*3.5^-1.3006)+(0.1245*(4.5^2.523)*3.5^-1.123))*1000"/>
    <n v="3432.9467682736999"/>
    <n v="3432.9467682736999"/>
  </r>
  <r>
    <x v="0"/>
    <x v="13"/>
    <x v="2"/>
    <s v="mature_forest"/>
    <d v="2022-06-30T00:00:00"/>
    <s v="A2"/>
    <s v="B2"/>
    <s v="balsam_fir"/>
    <n v="6"/>
    <n v="6"/>
    <s v="((0.0294*(X4^1.8357)*X2^0.864)+(0.0053*(X4^2.0876)*X2^0.5842)+(0.0117*(X4^3.5097)*X2^-1.3006)+(0.1245*(X4^2.523)*X2^-1.123))*1000"/>
    <s v="((0.0294*(6^1.8357)*6^0.864)+(0.0053*(6^2.0876)*6^0.5842)+(0.0117*(6^3.5097)*6^-1.3006)+(0.1245*(6^2.523)*6^-1.123))*1000"/>
    <n v="6485.9234854283468"/>
    <n v="6485.9234854283468"/>
  </r>
  <r>
    <x v="0"/>
    <x v="13"/>
    <x v="2"/>
    <s v="mature_forest"/>
    <d v="2022-06-30T00:00:00"/>
    <s v="A1"/>
    <s v="B1"/>
    <s v="white_birch"/>
    <n v="7"/>
    <n v="6"/>
    <s v="((0.0259*(X4^1.9044)*X2^0.9715)+(0.0069*(X4^2.0834)*X2^0.5371)+(0.0325*(X4^2.3851)*X2^0)+(0.1683*(X4^1.2764)*X2^0))*1000"/>
    <s v="((0.0259*(7^1.9044)*6^0.9715)+(0.0069*(7^2.0834)*6^0.5371)+(0.0325*(7^2.3851)*6^0)+(0.1683*(7^1.2764)*6^0))*1000"/>
    <n v="12434.821161369324"/>
    <n v="12434.821161369324"/>
  </r>
  <r>
    <x v="0"/>
    <x v="13"/>
    <x v="2"/>
    <s v="mature_forest"/>
    <d v="2022-06-30T00:00:00"/>
    <s v="A2"/>
    <s v="B2"/>
    <s v="balsam_fir"/>
    <n v="7.5"/>
    <n v="9.5"/>
    <s v="((0.0294*(X4^1.8357)*X2^0.864)+(0.0053*(X4^2.0876)*X2^0.5842)+(0.0117*(X4^3.5097)*X2^-1.3006)+(0.1245*(X4^2.523)*X2^-1.123))*1000"/>
    <s v="((0.0294*(7.5^1.8357)*9.5^0.864)+(0.0053*(7.5^2.0876)*9.5^0.5842)+(0.0117*(7.5^3.5097)*9.5^-1.3006)+(0.1245*(7.5^2.523)*9.5^-1.123))*1000"/>
    <n v="11972.809009121424"/>
    <n v="11972.809009121424"/>
  </r>
  <r>
    <x v="0"/>
    <x v="13"/>
    <x v="2"/>
    <s v="mature_forest"/>
    <d v="2022-06-30T00:00:00"/>
    <s v="A3"/>
    <s v="B3"/>
    <s v="white_birch"/>
    <n v="7.5"/>
    <n v="7"/>
    <s v="((0.0259*(X4^1.9044)*X2^0.9715)+(0.0069*(X4^2.0834)*X2^0.5371)+(0.0325*(X4^2.3851)*X2^0)+(0.1683*(X4^1.2764)*X2^0))*1000"/>
    <s v="((0.0259*(7.5^1.9044)*7^0.9715)+(0.0069*(7.5^2.0834)*7^0.5371)+(0.0325*(7.5^2.3851)*7^0)+(0.1683*(7.5^1.2764)*7^0))*1000"/>
    <n v="15438.108982545486"/>
    <n v="15438.108982545486"/>
  </r>
  <r>
    <x v="0"/>
    <x v="13"/>
    <x v="2"/>
    <s v="mature_forest"/>
    <d v="2022-06-30T00:00:00"/>
    <s v="A2"/>
    <s v="B2"/>
    <s v="balsam_fir"/>
    <n v="8"/>
    <n v="7.25"/>
    <s v="((0.0294*(X4^1.8357)*X2^0.864)+(0.0053*(X4^2.0876)*X2^0.5842)+(0.0117*(X4^3.5097)*X2^-1.3006)+(0.1245*(X4^2.523)*X2^-1.123))*1000"/>
    <s v="((0.0294*(8^1.8357)*7.25^0.864)+(0.0053*(8^2.0876)*7.25^0.5842)+(0.0117*(8^3.5097)*7.25^-1.3006)+(0.1245*(8^2.523)*7.25^-1.123))*1000"/>
    <n v="12569.291375601939"/>
    <n v="12569.291375601939"/>
  </r>
  <r>
    <x v="0"/>
    <x v="13"/>
    <x v="2"/>
    <s v="mature_forest"/>
    <d v="2022-06-30T00:00:00"/>
    <s v="A1"/>
    <s v="B1"/>
    <s v="balsam_fir"/>
    <n v="9"/>
    <n v="6.25"/>
    <s v="((0.0294*(X4^1.8357)*X2^0.864)+(0.0053*(X4^2.0876)*X2^0.5842)+(0.0117*(X4^3.5097)*X2^-1.3006)+(0.1245*(X4^2.523)*X2^-1.123))*1000"/>
    <s v="((0.0294*(9^1.8357)*6.25^0.864)+(0.0053*(9^2.0876)*6.25^0.5842)+(0.0117*(9^3.5097)*6.25^-1.3006)+(0.1245*(9^2.523)*6.25^-1.123))*1000"/>
    <n v="16078.125625032129"/>
    <n v="16078.125625032129"/>
  </r>
  <r>
    <x v="0"/>
    <x v="13"/>
    <x v="2"/>
    <s v="mature_forest"/>
    <d v="2022-06-30T00:00:00"/>
    <s v="A2"/>
    <s v="B2"/>
    <s v="balsam_fir"/>
    <n v="9"/>
    <n v="10"/>
    <s v="((0.0294*(X4^1.8357)*X2^0.864)+(0.0053*(X4^2.0876)*X2^0.5842)+(0.0117*(X4^3.5097)*X2^-1.3006)+(0.1245*(X4^2.523)*X2^-1.123))*1000"/>
    <s v="((0.0294*(9^1.8357)*10^0.864)+(0.0053*(9^2.0876)*10^0.5842)+(0.0117*(9^3.5097)*10^-1.3006)+(0.1245*(9^2.523)*10^-1.123))*1000"/>
    <n v="17838.651154649742"/>
    <n v="17838.651154649742"/>
  </r>
  <r>
    <x v="0"/>
    <x v="13"/>
    <x v="2"/>
    <s v="mature_forest"/>
    <d v="2022-06-30T00:00:00"/>
    <s v="A3"/>
    <s v="B3"/>
    <s v="balsam_fir"/>
    <n v="9"/>
    <n v="7"/>
    <s v="((0.0294*(X4^1.8357)*X2^0.864)+(0.0053*(X4^2.0876)*X2^0.5842)+(0.0117*(X4^3.5097)*X2^-1.3006)+(0.1245*(X4^2.523)*X2^-1.123))*1000"/>
    <s v="((0.0294*(9^1.8357)*7^0.864)+(0.0053*(9^2.0876)*7^0.5842)+(0.0117*(9^3.5097)*7^-1.3006)+(0.1245*(9^2.523)*7^-1.123))*1000"/>
    <n v="16197.709013951411"/>
    <n v="16197.709013951411"/>
  </r>
  <r>
    <x v="0"/>
    <x v="13"/>
    <x v="2"/>
    <s v="mature_forest"/>
    <d v="2022-06-30T00:00:00"/>
    <s v="A1"/>
    <s v="B1"/>
    <s v="white_birch"/>
    <n v="11"/>
    <n v="10.75"/>
    <s v="((0.0259*(X4^1.9044)*X2^0.9715)+(0.0069*(X4^2.0834)*X2^0.5371)+(0.0325*(X4^2.3851)*X2^0)+(0.1683*(X4^1.2764)*X2^0))*1000"/>
    <s v="((0.0259*(11^1.9044)*10.75^0.9715)+(0.0069*(11^2.0834)*10.75^0.5371)+(0.0325*(11^2.3851)*10.75^0)+(0.1683*(11^1.2764)*10.75^0))*1000"/>
    <n v="42179.540262130729"/>
    <n v="42179.540262130729"/>
  </r>
  <r>
    <x v="0"/>
    <x v="13"/>
    <x v="2"/>
    <s v="mature_forest"/>
    <d v="2022-06-30T00:00:00"/>
    <s v="A1"/>
    <s v="B1"/>
    <s v="balsam_fir"/>
    <n v="11"/>
    <n v="14.25"/>
    <s v="((0.0294*(X4^1.8357)*X2^0.864)+(0.0053*(X4^2.0876)*X2^0.5842)+(0.0117*(X4^3.5097)*X2^-1.3006)+(0.1245*(X4^2.523)*X2^-1.123))*1000"/>
    <s v="((0.0294*(11^1.8357)*14.25^0.864)+(0.0053*(11^2.0876)*14.25^0.5842)+(0.0117*(11^3.5097)*14.25^-1.3006)+(0.1245*(11^2.523)*14.25^-1.123))*1000"/>
    <n v="31896.123901980143"/>
    <n v="31896.123901980143"/>
  </r>
  <r>
    <x v="0"/>
    <x v="13"/>
    <x v="2"/>
    <s v="mature_forest"/>
    <d v="2022-06-30T00:00:00"/>
    <s v="A1"/>
    <s v="B1"/>
    <s v="balsam_fir"/>
    <n v="11"/>
    <n v="15.25"/>
    <s v="((0.0294*(X4^1.8357)*X2^0.864)+(0.0053*(X4^2.0876)*X2^0.5842)+(0.0117*(X4^3.5097)*X2^-1.3006)+(0.1245*(X4^2.523)*X2^-1.123))*1000"/>
    <s v="((0.0294*(11^1.8357)*15.25^0.864)+(0.0053*(11^2.0876)*15.25^0.5842)+(0.0117*(11^3.5097)*15.25^-1.3006)+(0.1245*(11^2.523)*15.25^-1.123))*1000"/>
    <n v="33147.681788439528"/>
    <n v="33147.681788439528"/>
  </r>
  <r>
    <x v="0"/>
    <x v="13"/>
    <x v="2"/>
    <s v="mature_forest"/>
    <d v="2022-06-30T00:00:00"/>
    <s v="A4"/>
    <s v="B4"/>
    <s v="balsam_fir"/>
    <n v="11.5"/>
    <n v="12"/>
    <s v="((0.0294*(X4^1.8357)*X2^0.864)+(0.0053*(X4^2.0876)*X2^0.5842)+(0.0117*(X4^3.5097)*X2^-1.3006)+(0.1245*(X4^2.523)*X2^-1.123))*1000"/>
    <s v="((0.0294*(11.5^1.8357)*12^0.864)+(0.0053*(11.5^2.0876)*12^0.5842)+(0.0117*(11.5^3.5097)*12^-1.3006)+(0.1245*(11.5^2.523)*12^-1.123))*1000"/>
    <n v="32050.91537270691"/>
    <n v="32050.91537270691"/>
  </r>
  <r>
    <x v="0"/>
    <x v="13"/>
    <x v="2"/>
    <s v="mature_forest"/>
    <d v="2022-06-30T00:00:00"/>
    <s v="A3"/>
    <s v="B3"/>
    <s v="balsam_fir"/>
    <n v="12"/>
    <n v="16"/>
    <s v="((0.0294*(X4^1.8357)*X2^0.864)+(0.0053*(X4^2.0876)*X2^0.5842)+(0.0117*(X4^3.5097)*X2^-1.3006)+(0.1245*(X4^2.523)*X2^-1.123))*1000"/>
    <s v="((0.0294*(12^1.8357)*16^0.864)+(0.0053*(12^2.0876)*16^0.5842)+(0.0117*(12^3.5097)*16^-1.3006)+(0.1245*(12^2.523)*16^-1.123))*1000"/>
    <n v="40549.826810635939"/>
    <n v="40549.826810635939"/>
  </r>
  <r>
    <x v="0"/>
    <x v="13"/>
    <x v="2"/>
    <s v="mature_forest"/>
    <d v="2022-06-30T00:00:00"/>
    <s v="A4"/>
    <s v="B4"/>
    <s v="balsam_fir"/>
    <n v="13"/>
    <n v="16.75"/>
    <s v="((0.0294*(X4^1.8357)*X2^0.864)+(0.0053*(X4^2.0876)*X2^0.5842)+(0.0117*(X4^3.5097)*X2^-1.3006)+(0.1245*(X4^2.523)*X2^-1.123))*1000"/>
    <s v="((0.0294*(13^1.8357)*16.75^0.864)+(0.0053*(13^2.0876)*16.75^0.5842)+(0.0117*(13^3.5097)*16.75^-1.3006)+(0.1245*(13^2.523)*16.75^-1.123))*1000"/>
    <n v="48865.476218670839"/>
    <n v="48865.476218670839"/>
  </r>
  <r>
    <x v="0"/>
    <x v="14"/>
    <x v="2"/>
    <s v="mature_forest"/>
    <d v="2022-06-29T00:00:00"/>
    <s v="A2"/>
    <s v="B2"/>
    <s v="balsam_fir"/>
    <n v="3.5"/>
    <n v="4"/>
    <s v="((0.0294*(X4^1.8357)*X2^0.864)+(0.0053*(X4^2.0876)*X2^0.5842)+(0.0117*(X4^3.5097)*X2^-1.3006)+(0.1245*(X4^2.523)*X2^-1.123))*1000"/>
    <s v="((0.0294*(3.5^1.8357)*4^0.864)+(0.0053*(3.5^2.0876)*4^0.5842)+(0.0117*(3.5^3.5097)*4^-1.3006)+(0.1245*(3.5^2.523)*4^-1.123))*1000"/>
    <n v="1909.596106141111"/>
    <n v="1909.596106141111"/>
  </r>
  <r>
    <x v="0"/>
    <x v="14"/>
    <x v="2"/>
    <s v="mature_forest"/>
    <d v="2022-06-29T00:00:00"/>
    <s v="A2"/>
    <s v="B2"/>
    <s v="balsam_fir"/>
    <n v="4"/>
    <n v="5"/>
    <s v="((0.0294*(X4^1.8357)*X2^0.864)+(0.0053*(X4^2.0876)*X2^0.5842)+(0.0117*(X4^3.5097)*X2^-1.3006)+(0.1245*(X4^2.523)*X2^-1.123))*1000"/>
    <s v="((0.0294*(4^1.8357)*5^0.864)+(0.0053*(4^2.0876)*5^0.5842)+(0.0117*(4^3.5097)*5^-1.3006)+(0.1245*(4^2.523)*5^-1.123))*1000"/>
    <n v="2611.9156045305035"/>
    <n v="2611.9156045305035"/>
  </r>
  <r>
    <x v="0"/>
    <x v="14"/>
    <x v="2"/>
    <s v="mature_forest"/>
    <d v="2022-06-29T00:00:00"/>
    <s v="A2"/>
    <s v="B2"/>
    <s v="balsam_fir"/>
    <n v="5"/>
    <n v="6.5"/>
    <s v="((0.0294*(X4^1.8357)*X2^0.864)+(0.0053*(X4^2.0876)*X2^0.5842)+(0.0117*(X4^3.5097)*X2^-1.3006)+(0.1245*(X4^2.523)*X2^-1.123))*1000"/>
    <s v="((0.0294*(5^1.8357)*6.5^0.864)+(0.0053*(5^2.0876)*6.5^0.5842)+(0.0117*(5^3.5097)*6.5^-1.3006)+(0.1245*(5^2.523)*6.5^-1.123))*1000"/>
    <n v="4472.2697261906587"/>
    <n v="4472.2697261906587"/>
  </r>
  <r>
    <x v="0"/>
    <x v="14"/>
    <x v="2"/>
    <s v="mature_forest"/>
    <d v="2022-06-29T00:00:00"/>
    <s v="A3"/>
    <s v="B3"/>
    <s v="balsam_fir"/>
    <n v="5"/>
    <n v="5"/>
    <s v="((0.0294*(X4^1.8357)*X2^0.864)+(0.0053*(X4^2.0876)*X2^0.5842)+(0.0117*(X4^3.5097)*X2^-1.3006)+(0.1245*(X4^2.523)*X2^-1.123))*1000"/>
    <s v="((0.0294*(5^1.8357)*5^0.864)+(0.0053*(5^2.0876)*5^0.5842)+(0.0117*(5^3.5097)*5^-1.3006)+(0.1245*(5^2.523)*5^-1.123))*1000"/>
    <n v="4251.700983909227"/>
    <n v="4251.700983909227"/>
  </r>
  <r>
    <x v="0"/>
    <x v="14"/>
    <x v="2"/>
    <s v="mature_forest"/>
    <d v="2022-06-29T00:00:00"/>
    <s v="A1"/>
    <s v="B1"/>
    <s v="balsam_fir"/>
    <n v="5.5"/>
    <n v="5.25"/>
    <s v="((0.0294*(X4^1.8357)*X2^0.864)+(0.0053*(X4^2.0876)*X2^0.5842)+(0.0117*(X4^3.5097)*X2^-1.3006)+(0.1245*(X4^2.523)*X2^-1.123))*1000"/>
    <s v="((0.0294*(5.5^1.8357)*5.25^0.864)+(0.0053*(5.5^2.0876)*5.25^0.5842)+(0.0117*(5.5^3.5097)*5.25^-1.3006)+(0.1245*(5.5^2.523)*5.25^-1.123))*1000"/>
    <n v="5270.3678970239116"/>
    <n v="5270.3678970239116"/>
  </r>
  <r>
    <x v="0"/>
    <x v="14"/>
    <x v="2"/>
    <s v="mature_forest"/>
    <d v="2022-06-29T00:00:00"/>
    <s v="A1"/>
    <s v="B1"/>
    <s v="balsam_fir"/>
    <n v="5.5"/>
    <n v="10"/>
    <s v="((0.0294*(X4^1.8357)*X2^0.864)+(0.0053*(X4^2.0876)*X2^0.5842)+(0.0117*(X4^3.5097)*X2^-1.3006)+(0.1245*(X4^2.523)*X2^-1.123))*1000"/>
    <s v="((0.0294*(5.5^1.8357)*10^0.864)+(0.0053*(5.5^2.0876)*10^0.5842)+(0.0117*(5.5^3.5097)*10^-1.3006)+(0.1245*(5.5^2.523)*10^-1.123))*1000"/>
    <n v="6552.8351983283383"/>
    <n v="6552.8351983283383"/>
  </r>
  <r>
    <x v="0"/>
    <x v="14"/>
    <x v="2"/>
    <s v="mature_forest"/>
    <d v="2022-06-29T00:00:00"/>
    <s v="A1"/>
    <s v="B1"/>
    <s v="balsam_fir"/>
    <n v="7"/>
    <n v="9"/>
    <s v="((0.0294*(X4^1.8357)*X2^0.864)+(0.0053*(X4^2.0876)*X2^0.5842)+(0.0117*(X4^3.5097)*X2^-1.3006)+(0.1245*(X4^2.523)*X2^-1.123))*1000"/>
    <s v="((0.0294*(7^1.8357)*9^0.864)+(0.0053*(7^2.0876)*9^0.5842)+(0.0117*(7^3.5097)*9^-1.3006)+(0.1245*(7^2.523)*9^-1.123))*1000"/>
    <n v="10148.93300133658"/>
    <n v="10148.93300133658"/>
  </r>
  <r>
    <x v="0"/>
    <x v="14"/>
    <x v="2"/>
    <s v="mature_forest"/>
    <d v="2022-06-29T00:00:00"/>
    <s v="A1"/>
    <s v="B1"/>
    <s v="balsam_fir"/>
    <n v="7"/>
    <n v="8"/>
    <s v="((0.0294*(X4^1.8357)*X2^0.864)+(0.0053*(X4^2.0876)*X2^0.5842)+(0.0117*(X4^3.5097)*X2^-1.3006)+(0.1245*(X4^2.523)*X2^-1.123))*1000"/>
    <s v="((0.0294*(7^1.8357)*8^0.864)+(0.0053*(7^2.0876)*8^0.5842)+(0.0117*(7^3.5097)*8^-1.3006)+(0.1245*(7^2.523)*8^-1.123))*1000"/>
    <n v="9704.3987716067968"/>
    <n v="9704.3987716067968"/>
  </r>
  <r>
    <x v="0"/>
    <x v="14"/>
    <x v="2"/>
    <s v="mature_forest"/>
    <d v="2022-06-29T00:00:00"/>
    <s v="A2"/>
    <s v="B2"/>
    <s v="balsam_fir"/>
    <n v="12"/>
    <n v="20"/>
    <s v="((0.0294*(X4^1.8357)*X2^0.864)+(0.0053*(X4^2.0876)*X2^0.5842)+(0.0117*(X4^3.5097)*X2^-1.3006)+(0.1245*(X4^2.523)*X2^-1.123))*1000"/>
    <s v="((0.0294*(12^1.8357)*20^0.864)+(0.0053*(12^2.0876)*20^0.5842)+(0.0117*(12^3.5097)*20^-1.3006)+(0.1245*(12^2.523)*20^-1.123))*1000"/>
    <n v="46646.071412724043"/>
    <n v="46646.071412724043"/>
  </r>
  <r>
    <x v="0"/>
    <x v="14"/>
    <x v="2"/>
    <s v="mature_forest"/>
    <d v="2022-06-29T00:00:00"/>
    <s v="A4"/>
    <s v="B4"/>
    <s v="NA"/>
    <s v="N/A"/>
    <s v="N/A"/>
    <e v="#N/A"/>
    <e v="#N/A"/>
    <e v="#N/A"/>
    <n v="0"/>
  </r>
  <r>
    <x v="0"/>
    <x v="15"/>
    <x v="2"/>
    <s v="mature_forest"/>
    <d v="2022-07-14T00:00:00"/>
    <s v="A1"/>
    <s v="B1"/>
    <s v="balsam_fir"/>
    <n v="4"/>
    <n v="6.5"/>
    <s v="((0.0294*(X4^1.8357)*X2^0.864)+(0.0053*(X4^2.0876)*X2^0.5842)+(0.0117*(X4^3.5097)*X2^-1.3006)+(0.1245*(X4^2.523)*X2^-1.123))*1000"/>
    <s v="((0.0294*(4^1.8357)*6.5^0.864)+(0.0053*(4^2.0876)*6.5^0.5842)+(0.0117*(4^3.5097)*6.5^-1.3006)+(0.1245*(4^2.523)*6.5^-1.123))*1000"/>
    <n v="2809.0509222064888"/>
    <n v="2809.0509222064888"/>
  </r>
  <r>
    <x v="0"/>
    <x v="15"/>
    <x v="2"/>
    <s v="mature_forest"/>
    <d v="2022-07-14T00:00:00"/>
    <s v="A1"/>
    <s v="B1"/>
    <s v="balsam_fir"/>
    <n v="5"/>
    <n v="5.5"/>
    <s v="((0.0294*(X4^1.8357)*X2^0.864)+(0.0053*(X4^2.0876)*X2^0.5842)+(0.0117*(X4^3.5097)*X2^-1.3006)+(0.1245*(X4^2.523)*X2^-1.123))*1000"/>
    <s v="((0.0294*(5^1.8357)*5.5^0.864)+(0.0053*(5^2.0876)*5.5^0.5842)+(0.0117*(5^3.5097)*5.5^-1.3006)+(0.1245*(5^2.523)*5.5^-1.123))*1000"/>
    <n v="4300.581885117228"/>
    <n v="4300.581885117228"/>
  </r>
  <r>
    <x v="0"/>
    <x v="15"/>
    <x v="2"/>
    <s v="mature_forest"/>
    <d v="2022-07-14T00:00:00"/>
    <s v="A1"/>
    <s v="B1"/>
    <s v="balsam_fir"/>
    <n v="7"/>
    <n v="13"/>
    <s v="((0.0294*(X4^1.8357)*X2^0.864)+(0.0053*(X4^2.0876)*X2^0.5842)+(0.0117*(X4^3.5097)*X2^-1.3006)+(0.1245*(X4^2.523)*X2^-1.123))*1000"/>
    <s v="((0.0294*(7^1.8357)*13^0.864)+(0.0053*(7^2.0876)*13^0.5842)+(0.0117*(7^3.5097)*13^-1.3006)+(0.1245*(7^2.523)*13^-1.123))*1000"/>
    <n v="12307.247715223892"/>
    <n v="12307.247715223892"/>
  </r>
  <r>
    <x v="0"/>
    <x v="15"/>
    <x v="2"/>
    <s v="mature_forest"/>
    <d v="2022-07-14T00:00:00"/>
    <s v="A1"/>
    <s v="B1"/>
    <s v="mountain_ash"/>
    <n v="7"/>
    <n v="6.5"/>
    <s v="((0.0306*(X4^2.1836)*X2^0.574)+(0.0897*(X4^2.2634)*X2^-0.567)+(0.0994*(X4^2.163)*X2^-0.4809)+(0.0124*(X4^1.0325)*X2^0.8747))*1000"/>
    <s v="((0.0306*(7^2.1836)*6.5^0.574)+(0.0897*(7^2.2634)*6.5^-0.567)+(0.0994*(7^2.163)*6.5^-0.4809)+(0.0124*(7^1.0325)*6.5^0.8747))*1000"/>
    <n v="12009.458548598252"/>
    <n v="12009.458548598252"/>
  </r>
  <r>
    <x v="0"/>
    <x v="15"/>
    <x v="2"/>
    <s v="mature_forest"/>
    <d v="2022-07-14T00:00:00"/>
    <s v="A3"/>
    <s v="B3"/>
    <s v="balsam_fir"/>
    <n v="7"/>
    <n v="9.25"/>
    <s v="((0.0294*(X4^1.8357)*X2^0.864)+(0.0053*(X4^2.0876)*X2^0.5842)+(0.0117*(X4^3.5097)*X2^-1.3006)+(0.1245*(X4^2.523)*X2^-1.123))*1000"/>
    <s v="((0.0294*(7^1.8357)*9.25^0.864)+(0.0053*(7^2.0876)*9.25^0.5842)+(0.0117*(7^3.5097)*9.25^-1.3006)+(0.1245*(7^2.523)*9.25^-1.123))*1000"/>
    <n v="10269.081918707327"/>
    <n v="10269.081918707327"/>
  </r>
  <r>
    <x v="0"/>
    <x v="15"/>
    <x v="2"/>
    <s v="mature_forest"/>
    <d v="2022-07-14T00:00:00"/>
    <s v="A3"/>
    <s v="B3"/>
    <s v="balsam_fir"/>
    <n v="8"/>
    <n v="7.5"/>
    <s v="((0.0294*(X4^1.8357)*X2^0.864)+(0.0053*(X4^2.0876)*X2^0.5842)+(0.0117*(X4^3.5097)*X2^-1.3006)+(0.1245*(X4^2.523)*X2^-1.123))*1000"/>
    <s v="((0.0294*(8^1.8357)*7.5^0.864)+(0.0053*(8^2.0876)*7.5^0.5842)+(0.0117*(8^3.5097)*7.5^-1.3006)+(0.1245*(8^2.523)*7.5^-1.123))*1000"/>
    <n v="12663.099118510288"/>
    <n v="12663.099118510288"/>
  </r>
  <r>
    <x v="0"/>
    <x v="15"/>
    <x v="2"/>
    <s v="mature_forest"/>
    <d v="2022-07-14T00:00:00"/>
    <s v="A3"/>
    <s v="B3"/>
    <s v="balsam_fir"/>
    <n v="8"/>
    <n v="11"/>
    <s v="((0.0294*(X4^1.8357)*X2^0.864)+(0.0053*(X4^2.0876)*X2^0.5842)+(0.0117*(X4^3.5097)*X2^-1.3006)+(0.1245*(X4^2.523)*X2^-1.123))*1000"/>
    <s v="((0.0294*(8^1.8357)*11^0.864)+(0.0053*(8^2.0876)*11^0.5842)+(0.0117*(8^3.5097)*11^-1.3006)+(0.1245*(8^2.523)*11^-1.123))*1000"/>
    <n v="14631.225726537659"/>
    <n v="14631.225726537659"/>
  </r>
  <r>
    <x v="0"/>
    <x v="15"/>
    <x v="2"/>
    <s v="mature_forest"/>
    <d v="2022-07-14T00:00:00"/>
    <s v="A4"/>
    <s v="B4"/>
    <s v="balsam_fir"/>
    <n v="8"/>
    <n v="11.25"/>
    <s v="((0.0294*(X4^1.8357)*X2^0.864)+(0.0053*(X4^2.0876)*X2^0.5842)+(0.0117*(X4^3.5097)*X2^-1.3006)+(0.1245*(X4^2.523)*X2^-1.123))*1000"/>
    <s v="((0.0294*(8^1.8357)*11.25^0.864)+(0.0053*(8^2.0876)*11.25^0.5842)+(0.0117*(8^3.5097)*11.25^-1.3006)+(0.1245*(8^2.523)*11.25^-1.123))*1000"/>
    <n v="14799.272804078881"/>
    <n v="14799.272804078881"/>
  </r>
  <r>
    <x v="0"/>
    <x v="15"/>
    <x v="2"/>
    <s v="mature_forest"/>
    <d v="2022-07-14T00:00:00"/>
    <s v="A4"/>
    <s v="B4"/>
    <s v="balsam_fir"/>
    <n v="8"/>
    <n v="8.75"/>
    <s v="((0.0294*(X4^1.8357)*X2^0.864)+(0.0053*(X4^2.0876)*X2^0.5842)+(0.0117*(X4^3.5097)*X2^-1.3006)+(0.1245*(X4^2.523)*X2^-1.123))*1000"/>
    <s v="((0.0294*(8^1.8357)*8.75^0.864)+(0.0053*(8^2.0876)*8.75^0.5842)+(0.0117*(8^3.5097)*8.75^-1.3006)+(0.1245*(8^2.523)*8.75^-1.123))*1000"/>
    <n v="13254.140244851686"/>
    <n v="13254.140244851686"/>
  </r>
  <r>
    <x v="0"/>
    <x v="15"/>
    <x v="2"/>
    <s v="mature_forest"/>
    <d v="2022-07-14T00:00:00"/>
    <s v="A2"/>
    <s v="B2"/>
    <s v="balsam_fir"/>
    <n v="8.5"/>
    <n v="10.5"/>
    <s v="((0.0294*(X4^1.8357)*X2^0.864)+(0.0053*(X4^2.0876)*X2^0.5842)+(0.0117*(X4^3.5097)*X2^-1.3006)+(0.1245*(X4^2.523)*X2^-1.123))*1000"/>
    <s v="((0.0294*(8.5^1.8357)*10.5^0.864)+(0.0053*(8.5^2.0876)*10.5^0.5842)+(0.0117*(8.5^3.5097)*10.5^-1.3006)+(0.1245*(8.5^2.523)*10.5^-1.123))*1000"/>
    <n v="16190.663364316897"/>
    <n v="16190.663364316897"/>
  </r>
  <r>
    <x v="0"/>
    <x v="15"/>
    <x v="2"/>
    <s v="mature_forest"/>
    <d v="2022-07-14T00:00:00"/>
    <s v="A3"/>
    <s v="B3"/>
    <s v="balsam_fir"/>
    <n v="8.5"/>
    <n v="11.5"/>
    <s v="((0.0294*(X4^1.8357)*X2^0.864)+(0.0053*(X4^2.0876)*X2^0.5842)+(0.0117*(X4^3.5097)*X2^-1.3006)+(0.1245*(X4^2.523)*X2^-1.123))*1000"/>
    <s v="((0.0294*(8.5^1.8357)*11.5^0.864)+(0.0053*(8.5^2.0876)*11.5^0.5842)+(0.0117*(8.5^3.5097)*11.5^-1.3006)+(0.1245*(8.5^2.523)*11.5^-1.123))*1000"/>
    <n v="16919.276861706836"/>
    <n v="16919.276861706836"/>
  </r>
  <r>
    <x v="0"/>
    <x v="15"/>
    <x v="2"/>
    <s v="mature_forest"/>
    <d v="2022-07-14T00:00:00"/>
    <s v="A3"/>
    <s v="B3"/>
    <s v="balsam_fir"/>
    <n v="9"/>
    <n v="11.5"/>
    <s v="((0.0294*(X4^1.8357)*X2^0.864)+(0.0053*(X4^2.0876)*X2^0.5842)+(0.0117*(X4^3.5097)*X2^-1.3006)+(0.1245*(X4^2.523)*X2^-1.123))*1000"/>
    <s v="((0.0294*(9^1.8357)*11.5^0.864)+(0.0053*(9^2.0876)*11.5^0.5842)+(0.0117*(9^3.5097)*11.5^-1.3006)+(0.1245*(9^2.523)*11.5^-1.123))*1000"/>
    <n v="19000.48383083905"/>
    <n v="19000.48383083905"/>
  </r>
  <r>
    <x v="0"/>
    <x v="15"/>
    <x v="2"/>
    <s v="mature_forest"/>
    <d v="2022-07-14T00:00:00"/>
    <s v="A3"/>
    <s v="B3"/>
    <s v="balsam_fir"/>
    <n v="9"/>
    <n v="11.25"/>
    <s v="((0.0294*(X4^1.8357)*X2^0.864)+(0.0053*(X4^2.0876)*X2^0.5842)+(0.0117*(X4^3.5097)*X2^-1.3006)+(0.1245*(X4^2.523)*X2^-1.123))*1000"/>
    <s v="((0.0294*(9^1.8357)*11.25^0.864)+(0.0053*(9^2.0876)*11.25^0.5842)+(0.0117*(9^3.5097)*11.25^-1.3006)+(0.1245*(9^2.523)*11.25^-1.123))*1000"/>
    <n v="18798.093947882087"/>
    <n v="18798.093947882087"/>
  </r>
  <r>
    <x v="0"/>
    <x v="15"/>
    <x v="2"/>
    <s v="mature_forest"/>
    <d v="2022-07-14T00:00:00"/>
    <s v="A4"/>
    <s v="B4"/>
    <s v="balsam_fir"/>
    <n v="9"/>
    <n v="13"/>
    <s v="((0.0294*(X4^1.8357)*X2^0.864)+(0.0053*(X4^2.0876)*X2^0.5842)+(0.0117*(X4^3.5097)*X2^-1.3006)+(0.1245*(X4^2.523)*X2^-1.123))*1000"/>
    <s v="((0.0294*(9^1.8357)*13^0.864)+(0.0053*(9^2.0876)*13^0.5842)+(0.0117*(9^3.5097)*13^-1.3006)+(0.1245*(9^2.523)*13^-1.123))*1000"/>
    <n v="20267.172529582596"/>
    <n v="20267.172529582596"/>
  </r>
  <r>
    <x v="0"/>
    <x v="15"/>
    <x v="2"/>
    <s v="mature_forest"/>
    <d v="2022-07-14T00:00:00"/>
    <s v="A1"/>
    <s v="B1"/>
    <s v="balsam_fir"/>
    <n v="10"/>
    <n v="13.5"/>
    <s v="((0.0294*(X4^1.8357)*X2^0.864)+(0.0053*(X4^2.0876)*X2^0.5842)+(0.0117*(X4^3.5097)*X2^-1.3006)+(0.1245*(X4^2.523)*X2^-1.123))*1000"/>
    <s v="((0.0294*(10^1.8357)*13.5^0.864)+(0.0053*(10^2.0876)*13.5^0.5842)+(0.0117*(10^3.5097)*13.5^-1.3006)+(0.1245*(10^2.523)*13.5^-1.123))*1000"/>
    <n v="25563.940021938306"/>
    <n v="25563.940021938306"/>
  </r>
  <r>
    <x v="0"/>
    <x v="15"/>
    <x v="2"/>
    <s v="mature_forest"/>
    <d v="2022-07-14T00:00:00"/>
    <s v="A3"/>
    <s v="B3"/>
    <s v="balsam_fir"/>
    <n v="10"/>
    <n v="11.75"/>
    <s v="((0.0294*(X4^1.8357)*X2^0.864)+(0.0053*(X4^2.0876)*X2^0.5842)+(0.0117*(X4^3.5097)*X2^-1.3006)+(0.1245*(X4^2.523)*X2^-1.123))*1000"/>
    <s v="((0.0294*(10^1.8357)*11.75^0.864)+(0.0053*(10^2.0876)*11.75^0.5842)+(0.0117*(10^3.5097)*11.75^-1.3006)+(0.1245*(10^2.523)*11.75^-1.123))*1000"/>
    <n v="23806.002487392496"/>
    <n v="23806.002487392496"/>
  </r>
  <r>
    <x v="0"/>
    <x v="15"/>
    <x v="2"/>
    <s v="mature_forest"/>
    <d v="2022-07-14T00:00:00"/>
    <s v="A4"/>
    <s v="B4"/>
    <s v="balsam_fir"/>
    <n v="10"/>
    <n v="14"/>
    <s v="((0.0294*(X4^1.8357)*X2^0.864)+(0.0053*(X4^2.0876)*X2^0.5842)+(0.0117*(X4^3.5097)*X2^-1.3006)+(0.1245*(X4^2.523)*X2^-1.123))*1000"/>
    <s v="((0.0294*(10^1.8357)*14^0.864)+(0.0053*(10^2.0876)*14^0.5842)+(0.0117*(10^3.5097)*14^-1.3006)+(0.1245*(10^2.523)*14^-1.123))*1000"/>
    <n v="26088.234285995364"/>
    <n v="26088.234285995364"/>
  </r>
  <r>
    <x v="0"/>
    <x v="15"/>
    <x v="2"/>
    <s v="mature_forest"/>
    <d v="2022-07-14T00:00:00"/>
    <s v="A2"/>
    <s v="B2"/>
    <s v="balsam_fir"/>
    <n v="12"/>
    <n v="20.5"/>
    <s v="((0.0294*(X4^1.8357)*X2^0.864)+(0.0053*(X4^2.0876)*X2^0.5842)+(0.0117*(X4^3.5097)*X2^-1.3006)+(0.1245*(X4^2.523)*X2^-1.123))*1000"/>
    <s v="((0.0294*(12^1.8357)*20.5^0.864)+(0.0053*(12^2.0876)*20.5^0.5842)+(0.0117*(12^3.5097)*20.5^-1.3006)+(0.1245*(12^2.523)*20.5^-1.123))*1000"/>
    <n v="47424.766424278954"/>
    <n v="47424.766424278954"/>
  </r>
  <r>
    <x v="0"/>
    <x v="16"/>
    <x v="2"/>
    <s v="mature_forest"/>
    <d v="2022-07-06T00:00:00"/>
    <s v="A3"/>
    <s v="B3"/>
    <s v="balsam_fir"/>
    <n v="3"/>
    <n v="4.7"/>
    <s v="((0.0294*(X4^1.8357)*X2^0.864)+(0.0053*(X4^2.0876)*X2^0.5842)+(0.0117*(X4^3.5097)*X2^-1.3006)+(0.1245*(X4^2.523)*X2^-1.123))*1000"/>
    <s v="((0.0294*(3^1.8357)*4.7^0.864)+(0.0053*(3^2.0876)*4.7^0.5842)+(0.0117*(3^3.5097)*4.7^-1.3006)+(0.1245*(3^2.523)*4.7^-1.123))*1000"/>
    <n v="1394.8731444062892"/>
    <n v="1394.8731444062892"/>
  </r>
  <r>
    <x v="0"/>
    <x v="16"/>
    <x v="2"/>
    <s v="mature_forest"/>
    <d v="2022-07-06T00:00:00"/>
    <s v="A4"/>
    <s v="B4"/>
    <s v="balsam_fir"/>
    <n v="3.2"/>
    <n v="3.6"/>
    <s v="((0.0294*(X4^1.8357)*X2^0.864)+(0.0053*(X4^2.0876)*X2^0.5842)+(0.0117*(X4^3.5097)*X2^-1.3006)+(0.1245*(X4^2.523)*X2^-1.123))*1000"/>
    <s v="((0.0294*(3.2^1.8357)*3.6^0.864)+(0.0053*(3.2^2.0876)*3.6^0.5842)+(0.0117*(3.2^3.5097)*3.6^-1.3006)+(0.1245*(3.2^2.523)*3.6^-1.123))*1000"/>
    <n v="1566.0560410858875"/>
    <n v="1566.0560410858875"/>
  </r>
  <r>
    <x v="0"/>
    <x v="16"/>
    <x v="2"/>
    <s v="mature_forest"/>
    <d v="2022-07-06T00:00:00"/>
    <s v="A1"/>
    <s v="B1"/>
    <s v="balsam_fir"/>
    <n v="3.3"/>
    <n v="6.1"/>
    <s v="((0.0294*(X4^1.8357)*X2^0.864)+(0.0053*(X4^2.0876)*X2^0.5842)+(0.0117*(X4^3.5097)*X2^-1.3006)+(0.1245*(X4^2.523)*X2^-1.123))*1000"/>
    <s v="((0.0294*(3.3^1.8357)*6.1^0.864)+(0.0053*(3.3^2.0876)*6.1^0.5842)+(0.0117*(3.3^3.5097)*6.1^-1.3006)+(0.1245*(3.3^2.523)*6.1^-1.123))*1000"/>
    <n v="1845.2798904251974"/>
    <n v="1845.2798904251974"/>
  </r>
  <r>
    <x v="0"/>
    <x v="16"/>
    <x v="2"/>
    <s v="mature_forest"/>
    <d v="2022-07-06T00:00:00"/>
    <s v="A3"/>
    <s v="B3"/>
    <s v="balsam_fir"/>
    <n v="3.3"/>
    <n v="4.0999999999999996"/>
    <s v="((0.0294*(X4^1.8357)*X2^0.864)+(0.0053*(X4^2.0876)*X2^0.5842)+(0.0117*(X4^3.5097)*X2^-1.3006)+(0.1245*(X4^2.523)*X2^-1.123))*1000"/>
    <s v="((0.0294*(3.3^1.8357)*4.1^0.864)+(0.0053*(3.3^2.0876)*4.1^0.5842)+(0.0117*(3.3^3.5097)*4.1^-1.3006)+(0.1245*(3.3^2.523)*4.1^-1.123))*1000"/>
    <n v="1678.9962570755183"/>
    <n v="1678.9962570755183"/>
  </r>
  <r>
    <x v="0"/>
    <x v="16"/>
    <x v="2"/>
    <s v="mature_forest"/>
    <d v="2022-07-06T00:00:00"/>
    <s v="A4"/>
    <s v="B4"/>
    <s v="balsam_fir"/>
    <n v="3.3"/>
    <n v="4.5"/>
    <s v="((0.0294*(X4^1.8357)*X2^0.864)+(0.0053*(X4^2.0876)*X2^0.5842)+(0.0117*(X4^3.5097)*X2^-1.3006)+(0.1245*(X4^2.523)*X2^-1.123))*1000"/>
    <s v="((0.0294*(3.3^1.8357)*4.5^0.864)+(0.0053*(3.3^2.0876)*4.5^0.5842)+(0.0117*(3.3^3.5097)*4.5^-1.3006)+(0.1245*(3.3^2.523)*4.5^-1.123))*1000"/>
    <n v="1696.1584894904588"/>
    <n v="1696.1584894904588"/>
  </r>
  <r>
    <x v="0"/>
    <x v="16"/>
    <x v="2"/>
    <s v="mature_forest"/>
    <d v="2022-07-06T00:00:00"/>
    <s v="A3"/>
    <s v="B3"/>
    <s v="balsam_fir"/>
    <n v="3.8"/>
    <n v="5.0999999999999996"/>
    <s v="((0.0294*(X4^1.8357)*X2^0.864)+(0.0053*(X4^2.0876)*X2^0.5842)+(0.0117*(X4^3.5097)*X2^-1.3006)+(0.1245*(X4^2.523)*X2^-1.123))*1000"/>
    <s v="((0.0294*(3.8^1.8357)*5.1^0.864)+(0.0053*(3.8^2.0876)*5.1^0.5842)+(0.0117*(3.8^3.5097)*5.1^-1.3006)+(0.1245*(3.8^2.523)*5.1^-1.123))*1000"/>
    <n v="2348.2293461939385"/>
    <n v="2348.2293461939385"/>
  </r>
  <r>
    <x v="0"/>
    <x v="16"/>
    <x v="2"/>
    <s v="mature_forest"/>
    <d v="2022-07-06T00:00:00"/>
    <s v="A3"/>
    <s v="B3"/>
    <s v="balsam_fir"/>
    <n v="4"/>
    <n v="5.7"/>
    <s v="((0.0294*(X4^1.8357)*X2^0.864)+(0.0053*(X4^2.0876)*X2^0.5842)+(0.0117*(X4^3.5097)*X2^-1.3006)+(0.1245*(X4^2.523)*X2^-1.123))*1000"/>
    <s v="((0.0294*(4^1.8357)*5.7^0.864)+(0.0053*(4^2.0876)*5.7^0.5842)+(0.0117*(4^3.5097)*5.7^-1.3006)+(0.1245*(4^2.523)*5.7^-1.123))*1000"/>
    <n v="2690.1197382237474"/>
    <n v="2690.1197382237474"/>
  </r>
  <r>
    <x v="0"/>
    <x v="16"/>
    <x v="2"/>
    <s v="mature_forest"/>
    <d v="2022-07-06T00:00:00"/>
    <s v="A2"/>
    <s v="B2"/>
    <s v="balsam_fir"/>
    <n v="4.7"/>
    <n v="8.1999999999999993"/>
    <s v="((0.0294*(X4^1.8357)*X2^0.864)+(0.0053*(X4^2.0876)*X2^0.5842)+(0.0117*(X4^3.5097)*X2^-1.3006)+(0.1245*(X4^2.523)*X2^-1.123))*1000"/>
    <s v="((0.0294*(4.7^1.8357)*8.2^0.864)+(0.0053*(4.7^2.0876)*8.2^0.5842)+(0.0117*(4.7^3.5097)*8.2^-1.3006)+(0.1245*(4.7^2.523)*8.2^-1.123))*1000"/>
    <n v="4315.2710694630568"/>
    <n v="4315.2710694630568"/>
  </r>
  <r>
    <x v="0"/>
    <x v="16"/>
    <x v="2"/>
    <s v="mature_forest"/>
    <d v="2022-07-06T00:00:00"/>
    <s v="A3"/>
    <s v="B3"/>
    <s v="balsam_fir"/>
    <n v="6"/>
    <n v="14.9"/>
    <s v="((0.0294*(X4^1.8357)*X2^0.864)+(0.0053*(X4^2.0876)*X2^0.5842)+(0.0117*(X4^3.5097)*X2^-1.3006)+(0.1245*(X4^2.523)*X2^-1.123))*1000"/>
    <s v="((0.0294*(6^1.8357)*14.9^0.864)+(0.0053*(6^2.0876)*14.9^0.5842)+(0.0117*(6^3.5097)*14.9^-1.3006)+(0.1245*(6^2.523)*14.9^-1.123))*1000"/>
    <n v="9956.5691806938758"/>
    <n v="9956.5691806938758"/>
  </r>
  <r>
    <x v="0"/>
    <x v="16"/>
    <x v="2"/>
    <s v="mature_forest"/>
    <d v="2022-07-06T00:00:00"/>
    <s v="A4"/>
    <s v="B4"/>
    <s v="balsam_fir"/>
    <n v="6"/>
    <n v="10.4"/>
    <s v="((0.0294*(X4^1.8357)*X2^0.864)+(0.0053*(X4^2.0876)*X2^0.5842)+(0.0117*(X4^3.5097)*X2^-1.3006)+(0.1245*(X4^2.523)*X2^-1.123))*1000"/>
    <s v="((0.0294*(6^1.8357)*10.4^0.864)+(0.0053*(6^2.0876)*10.4^0.5842)+(0.0117*(6^3.5097)*10.4^-1.3006)+(0.1245*(6^2.523)*10.4^-1.123))*1000"/>
    <n v="7964.8144672523049"/>
    <n v="7964.8144672523049"/>
  </r>
  <r>
    <x v="0"/>
    <x v="17"/>
    <x v="2"/>
    <s v="mature_forest"/>
    <d v="2022-06-30T00:00:00"/>
    <s v="A1"/>
    <s v="B1"/>
    <s v="balsam_fir"/>
    <n v="5"/>
    <n v="3.25"/>
    <s v="((0.0294*(X4^1.8357)*X2^0.864)+(0.0053*(X4^2.0876)*X2^0.5842)+(0.0117*(X4^3.5097)*X2^-1.3006)+(0.1245*(X4^2.523)*X2^-1.123))*1000"/>
    <s v="((0.0294*(5^1.8357)*3.25^0.864)+(0.0053*(5^2.0876)*3.25^0.5842)+(0.0117*(5^3.5097)*3.25^-1.3006)+(0.1245*(5^2.523)*3.25^-1.123))*1000"/>
    <n v="4505.3102509269274"/>
    <n v="4505.3102509269274"/>
  </r>
  <r>
    <x v="0"/>
    <x v="17"/>
    <x v="2"/>
    <s v="mature_forest"/>
    <d v="2022-06-30T00:00:00"/>
    <s v="A4"/>
    <s v="B4"/>
    <s v="balsam_fir"/>
    <n v="5"/>
    <n v="6.5"/>
    <s v="((0.0294*(X4^1.8357)*X2^0.864)+(0.0053*(X4^2.0876)*X2^0.5842)+(0.0117*(X4^3.5097)*X2^-1.3006)+(0.1245*(X4^2.523)*X2^-1.123))*1000"/>
    <s v="((0.0294*(5^1.8357)*6.5^0.864)+(0.0053*(5^2.0876)*6.5^0.5842)+(0.0117*(5^3.5097)*6.5^-1.3006)+(0.1245*(5^2.523)*6.5^-1.123))*1000"/>
    <n v="4472.2697261906587"/>
    <n v="4472.2697261906587"/>
  </r>
  <r>
    <x v="0"/>
    <x v="17"/>
    <x v="2"/>
    <s v="mature_forest"/>
    <d v="2022-06-30T00:00:00"/>
    <s v="A4"/>
    <s v="B4"/>
    <s v="balsam_fir"/>
    <n v="5.5"/>
    <n v="5.5"/>
    <s v="((0.0294*(X4^1.8357)*X2^0.864)+(0.0053*(X4^2.0876)*X2^0.5842)+(0.0117*(X4^3.5097)*X2^-1.3006)+(0.1245*(X4^2.523)*X2^-1.123))*1000"/>
    <s v="((0.0294*(5.5^1.8357)*5.5^0.864)+(0.0053*(5.5^2.0876)*5.5^0.5842)+(0.0117*(5.5^3.5097)*5.5^-1.3006)+(0.1245*(5.5^2.523)*5.5^-1.123))*1000"/>
    <n v="5295.2183666215424"/>
    <n v="5295.2183666215424"/>
  </r>
  <r>
    <x v="0"/>
    <x v="17"/>
    <x v="2"/>
    <s v="mature_forest"/>
    <d v="2022-06-30T00:00:00"/>
    <s v="A3"/>
    <s v="B3"/>
    <s v="balsam_fir"/>
    <n v="6"/>
    <n v="7.75"/>
    <s v="((0.0294*(X4^1.8357)*X2^0.864)+(0.0053*(X4^2.0876)*X2^0.5842)+(0.0117*(X4^3.5097)*X2^-1.3006)+(0.1245*(X4^2.523)*X2^-1.123))*1000"/>
    <s v="((0.0294*(6^1.8357)*7.75^0.864)+(0.0053*(6^2.0876)*7.75^0.5842)+(0.0117*(6^3.5097)*7.75^-1.3006)+(0.1245*(6^2.523)*7.75^-1.123))*1000"/>
    <n v="6950.5367569286136"/>
    <n v="6950.5367569286136"/>
  </r>
  <r>
    <x v="0"/>
    <x v="17"/>
    <x v="2"/>
    <s v="mature_forest"/>
    <d v="2022-06-30T00:00:00"/>
    <s v="A3"/>
    <s v="B3"/>
    <s v="balsam_fir"/>
    <n v="6.5"/>
    <n v="7.75"/>
    <s v="((0.0294*(X4^1.8357)*X2^0.864)+(0.0053*(X4^2.0876)*X2^0.5842)+(0.0117*(X4^3.5097)*X2^-1.3006)+(0.1245*(X4^2.523)*X2^-1.123))*1000"/>
    <s v="((0.0294*(6.5^1.8357)*7.75^0.864)+(0.0053*(6.5^2.0876)*7.75^0.5842)+(0.0117*(6.5^3.5097)*7.75^-1.3006)+(0.1245*(6.5^2.523)*7.75^-1.123))*1000"/>
    <n v="8216.1790447251897"/>
    <n v="8216.1790447251897"/>
  </r>
  <r>
    <x v="0"/>
    <x v="17"/>
    <x v="2"/>
    <s v="mature_forest"/>
    <d v="2022-06-30T00:00:00"/>
    <s v="A3"/>
    <s v="B3"/>
    <s v="white_birch"/>
    <n v="7"/>
    <n v="10.25"/>
    <s v="((0.0259*(X4^1.9044)*X2^0.9715)+(0.0069*(X4^2.0834)*X2^0.5371)+(0.0325*(X4^2.3851)*X2^0)+(0.1683*(X4^1.2764)*X2^0))*1000"/>
    <s v="((0.0259*(7^1.9044)*10.25^0.9715)+(0.0069*(7^2.0834)*10.25^0.5371)+(0.0325*(7^2.3851)*10.25^0)+(0.1683*(7^1.2764)*10.25^0))*1000"/>
    <n v="16881.483852065798"/>
    <n v="16881.483852065798"/>
  </r>
  <r>
    <x v="0"/>
    <x v="17"/>
    <x v="2"/>
    <s v="mature_forest"/>
    <d v="2022-06-30T00:00:00"/>
    <s v="A3"/>
    <s v="B3"/>
    <s v="white_birch"/>
    <n v="7.5"/>
    <n v="7.25"/>
    <s v="((0.0259*(X4^1.9044)*X2^0.9715)+(0.0069*(X4^2.0834)*X2^0.5371)+(0.0325*(X4^2.3851)*X2^0)+(0.1683*(X4^1.2764)*X2^0))*1000"/>
    <s v="((0.0259*(7.5^1.9044)*7.25^0.9715)+(0.0069*(7.5^2.0834)*7.25^0.5371)+(0.0325*(7.5^2.3851)*7.25^0)+(0.1683*(7.5^1.2764)*7.25^0))*1000"/>
    <n v="15738.911817164786"/>
    <n v="15738.911817164786"/>
  </r>
  <r>
    <x v="0"/>
    <x v="17"/>
    <x v="2"/>
    <s v="mature_forest"/>
    <d v="2022-06-30T00:00:00"/>
    <s v="A4"/>
    <s v="B4"/>
    <s v="balsam_fir"/>
    <n v="8"/>
    <n v="9.5"/>
    <s v="((0.0294*(X4^1.8357)*X2^0.864)+(0.0053*(X4^2.0876)*X2^0.5842)+(0.0117*(X4^3.5097)*X2^-1.3006)+(0.1245*(X4^2.523)*X2^-1.123))*1000"/>
    <s v="((0.0294*(8^1.8357)*9.5^0.864)+(0.0053*(8^2.0876)*9.5^0.5842)+(0.0117*(8^3.5097)*9.5^-1.3006)+(0.1245*(8^2.523)*9.5^-1.123))*1000"/>
    <n v="13679.741221047541"/>
    <n v="13679.741221047541"/>
  </r>
  <r>
    <x v="0"/>
    <x v="17"/>
    <x v="2"/>
    <s v="mature_forest"/>
    <d v="2022-06-30T00:00:00"/>
    <s v="A1"/>
    <s v="B1"/>
    <s v="balsam_fir"/>
    <n v="8.5"/>
    <n v="5.5"/>
    <s v="((0.0294*(X4^1.8357)*X2^0.864)+(0.0053*(X4^2.0876)*X2^0.5842)+(0.0117*(X4^3.5097)*X2^-1.3006)+(0.1245*(X4^2.523)*X2^-1.123))*1000"/>
    <s v="((0.0294*(8.5^1.8357)*5.5^0.864)+(0.0053*(8.5^2.0876)*5.5^0.5842)+(0.0117*(8.5^3.5097)*5.5^-1.3006)+(0.1245*(8.5^2.523)*5.5^-1.123))*1000"/>
    <n v="14159.76515186052"/>
    <n v="14159.76515186052"/>
  </r>
  <r>
    <x v="0"/>
    <x v="17"/>
    <x v="2"/>
    <s v="mature_forest"/>
    <d v="2022-06-30T00:00:00"/>
    <s v="A3"/>
    <s v="B3"/>
    <s v="white_birch"/>
    <n v="9"/>
    <n v="9.5"/>
    <s v="((0.0259*(X4^1.9044)*X2^0.9715)+(0.0069*(X4^2.0834)*X2^0.5371)+(0.0325*(X4^2.3851)*X2^0)+(0.1683*(X4^1.2764)*X2^0))*1000"/>
    <s v="((0.0259*(9^1.9044)*9.5^0.9715)+(0.0069*(9^2.0834)*9.5^0.5371)+(0.0325*(9^2.3851)*9.5^0)+(0.1683*(9^1.2764)*9.5^0))*1000"/>
    <n v="26315.187849936254"/>
    <n v="26315.187849936254"/>
  </r>
  <r>
    <x v="0"/>
    <x v="17"/>
    <x v="2"/>
    <s v="mature_forest"/>
    <d v="2022-06-30T00:00:00"/>
    <s v="A4"/>
    <s v="B4"/>
    <s v="white_birch"/>
    <n v="9.5"/>
    <n v="11.25"/>
    <s v="((0.0259*(X4^1.9044)*X2^0.9715)+(0.0069*(X4^2.0834)*X2^0.5371)+(0.0325*(X4^2.3851)*X2^0)+(0.1683*(X4^1.2764)*X2^0))*1000"/>
    <s v="((0.0259*(9.5^1.9044)*11.25^0.9715)+(0.0069*(9.5^2.0834)*11.25^0.5371)+(0.0325*(9.5^2.3851)*11.25^0)+(0.1683*(9.5^1.2764)*11.25^0))*1000"/>
    <n v="32506.813714594424"/>
    <n v="32506.813714594424"/>
  </r>
  <r>
    <x v="0"/>
    <x v="17"/>
    <x v="2"/>
    <s v="mature_forest"/>
    <d v="2022-06-30T00:00:00"/>
    <s v="A1"/>
    <s v="B1"/>
    <s v="balsam_fir"/>
    <n v="10"/>
    <n v="8.25"/>
    <s v="((0.0294*(X4^1.8357)*X2^0.864)+(0.0053*(X4^2.0876)*X2^0.5842)+(0.0117*(X4^3.5097)*X2^-1.3006)+(0.1245*(X4^2.523)*X2^-1.123))*1000"/>
    <s v="((0.0294*(10^1.8357)*8.25^0.864)+(0.0053*(10^2.0876)*8.25^0.5842)+(0.0117*(10^3.5097)*8.25^-1.3006)+(0.1245*(10^2.523)*8.25^-1.123))*1000"/>
    <n v="21007.929164461581"/>
    <n v="21007.929164461581"/>
  </r>
  <r>
    <x v="0"/>
    <x v="17"/>
    <x v="2"/>
    <s v="mature_forest"/>
    <d v="2022-06-30T00:00:00"/>
    <s v="A3"/>
    <s v="B3"/>
    <s v="yellow_birch"/>
    <n v="10"/>
    <n v="12"/>
    <s v="((0.0259*(X4^1.9044)*X2^0.9715)+(0.0069*(X4^2.0834)*X2^0.5371)+(0.0325*(X4^2.3851)*X2^0)+(0.1683*(X4^1.2764)*X2^0))*1000"/>
    <s v="((0.0259*(10^1.9044)*12^0.9715)+(0.0069*(10^2.0834)*12^0.5371)+(0.0325*(10^2.3851)*12^0)+(0.1683*(10^1.2764)*12^0))*1000"/>
    <n v="37478.712472157924"/>
    <n v="37478.712472157924"/>
  </r>
  <r>
    <x v="0"/>
    <x v="17"/>
    <x v="2"/>
    <s v="mature_forest"/>
    <d v="2022-06-30T00:00:00"/>
    <s v="A3"/>
    <s v="B3"/>
    <s v="white_birch"/>
    <n v="10"/>
    <n v="12"/>
    <s v="((0.0259*(X4^1.9044)*X2^0.9715)+(0.0069*(X4^2.0834)*X2^0.5371)+(0.0325*(X4^2.3851)*X2^0)+(0.1683*(X4^1.2764)*X2^0))*1000"/>
    <s v="((0.0259*(10^1.9044)*12^0.9715)+(0.0069*(10^2.0834)*12^0.5371)+(0.0325*(10^2.3851)*12^0)+(0.1683*(10^1.2764)*12^0))*1000"/>
    <n v="37478.712472157924"/>
    <n v="37478.712472157924"/>
  </r>
  <r>
    <x v="0"/>
    <x v="17"/>
    <x v="2"/>
    <s v="mature_forest"/>
    <d v="2022-06-30T00:00:00"/>
    <s v="A3"/>
    <s v="B3"/>
    <s v="yellow_birch"/>
    <n v="11"/>
    <n v="12.5"/>
    <s v="((0.0259*(X4^1.9044)*X2^0.9715)+(0.0069*(X4^2.0834)*X2^0.5371)+(0.0325*(X4^2.3851)*X2^0)+(0.1683*(X4^1.2764)*X2^0))*1000"/>
    <s v="((0.0259*(11^1.9044)*12.5^0.9715)+(0.0069*(11^2.0834)*12.5^0.5371)+(0.0325*(11^2.3851)*12.5^0)+(0.1683*(11^1.2764)*12.5^0))*1000"/>
    <n v="46438.184015734769"/>
    <n v="46438.184015734769"/>
  </r>
  <r>
    <x v="0"/>
    <x v="17"/>
    <x v="2"/>
    <s v="mature_forest"/>
    <d v="2022-06-30T00:00:00"/>
    <s v="A4"/>
    <s v="B4"/>
    <s v="white_birch"/>
    <n v="11"/>
    <n v="12.5"/>
    <s v="((0.0259*(X4^1.9044)*X2^0.9715)+(0.0069*(X4^2.0834)*X2^0.5371)+(0.0325*(X4^2.3851)*X2^0)+(0.1683*(X4^1.2764)*X2^0))*1000"/>
    <s v="((0.0259*(11^1.9044)*12.5^0.9715)+(0.0069*(11^2.0834)*12.5^0.5371)+(0.0325*(11^2.3851)*12.5^0)+(0.1683*(11^1.2764)*12.5^0))*1000"/>
    <n v="46438.184015734769"/>
    <n v="46438.184015734769"/>
  </r>
  <r>
    <x v="0"/>
    <x v="17"/>
    <x v="2"/>
    <s v="mature_forest"/>
    <d v="2022-06-30T00:00:00"/>
    <s v="A1"/>
    <s v="B1"/>
    <s v="balsam_fir"/>
    <n v="11.5"/>
    <n v="15.5"/>
    <s v="((0.0294*(X4^1.8357)*X2^0.864)+(0.0053*(X4^2.0876)*X2^0.5842)+(0.0117*(X4^3.5097)*X2^-1.3006)+(0.1245*(X4^2.523)*X2^-1.123))*1000"/>
    <s v="((0.0294*(11.5^1.8357)*15.5^0.864)+(0.0053*(11.5^2.0876)*15.5^0.5842)+(0.0117*(11.5^3.5097)*15.5^-1.3006)+(0.1245*(11.5^2.523)*15.5^-1.123))*1000"/>
    <n v="36565.807680920378"/>
    <n v="36565.807680920378"/>
  </r>
  <r>
    <x v="0"/>
    <x v="17"/>
    <x v="2"/>
    <s v="mature_forest"/>
    <d v="2022-06-30T00:00:00"/>
    <s v="A2"/>
    <s v="B2"/>
    <s v="balsam_fir"/>
    <n v="13"/>
    <n v="26"/>
    <s v="((0.0294*(X4^1.8357)*X2^0.864)+(0.0053*(X4^2.0876)*X2^0.5842)+(0.0117*(X4^3.5097)*X2^-1.3006)+(0.1245*(X4^2.523)*X2^-1.123))*1000"/>
    <s v="((0.0294*(13^1.8357)*26^0.864)+(0.0053*(13^2.0876)*26^0.5842)+(0.0117*(13^3.5097)*26^-1.3006)+(0.1245*(13^2.523)*26^-1.123))*1000"/>
    <n v="65387.160367902965"/>
    <n v="65387.160367902965"/>
  </r>
  <r>
    <x v="0"/>
    <x v="17"/>
    <x v="2"/>
    <s v="mature_forest"/>
    <d v="2022-06-30T00:00:00"/>
    <s v="A3"/>
    <s v="B3"/>
    <s v="yellow_birch"/>
    <n v="13"/>
    <n v="26"/>
    <s v="((0.0259*(X4^1.9044)*X2^0.9715)+(0.0069*(X4^2.0834)*X2^0.5371)+(0.0325*(X4^2.3851)*X2^0)+(0.1683*(X4^1.2764)*X2^0))*1000"/>
    <s v="((0.0259*(13^1.9044)*26^0.9715)+(0.0069*(13^2.0834)*26^0.5371)+(0.0325*(13^2.3851)*26^0)+(0.1683*(13^1.2764)*26^0))*1000"/>
    <n v="108664.08492778716"/>
    <n v="108664.08492778716"/>
  </r>
  <r>
    <x v="1"/>
    <x v="18"/>
    <x v="0"/>
    <s v="insect"/>
    <d v="2022-06-14T00:00:00"/>
    <s v="A2"/>
    <s v="B2"/>
    <s v="balsam_fir"/>
    <n v="3"/>
    <n v="4.75"/>
    <s v="((0.0294*(X4^1.8357)*X2^0.864)+(0.0053*(X4^2.0876)*X2^0.5842)+(0.0117*(X4^3.5097)*X2^-1.3006)+(0.1245*(X4^2.523)*X2^-1.123))*1000"/>
    <s v="((0.0294*(3^1.8357)*4.75^0.864)+(0.0053*(3^2.0876)*4.75^0.5842)+(0.0117*(3^3.5097)*4.75^-1.3006)+(0.1245*(3^2.523)*4.75^-1.123))*1000"/>
    <n v="1398.2578456583319"/>
    <n v="1398.2578456583319"/>
  </r>
  <r>
    <x v="1"/>
    <x v="18"/>
    <x v="0"/>
    <s v="insect"/>
    <d v="2022-06-14T00:00:00"/>
    <s v="A3"/>
    <s v="B3"/>
    <s v="white_birch"/>
    <n v="3.5"/>
    <n v="3"/>
    <s v="((0.0259*(X4^1.9044)*X2^0.9715)+(0.0069*(X4^2.0834)*X2^0.5371)+(0.0325*(X4^2.3851)*X2^0)+(0.1683*(X4^1.2764)*X2^0))*1000"/>
    <s v="((0.0259*(3.5^1.9044)*3^0.9715)+(0.0069*(3.5^2.0834)*3^0.5371)+(0.0325*(3.5^2.3851)*3^0)+(0.1683*(3.5^1.2764)*3^0))*1000"/>
    <n v="2465.4051487987513"/>
    <n v="2465.4051487987513"/>
  </r>
  <r>
    <x v="1"/>
    <x v="18"/>
    <x v="0"/>
    <s v="insect"/>
    <d v="2022-06-14T00:00:00"/>
    <s v="A3"/>
    <s v="B3"/>
    <s v="balsam_fir"/>
    <n v="3.5"/>
    <n v="4.5"/>
    <s v="((0.0294*(X4^1.8357)*X2^0.864)+(0.0053*(X4^2.0876)*X2^0.5842)+(0.0117*(X4^3.5097)*X2^-1.3006)+(0.1245*(X4^2.523)*X2^-1.123))*1000"/>
    <s v="((0.0294*(3.5^1.8357)*4.5^0.864)+(0.0053*(3.5^2.0876)*4.5^0.5842)+(0.0117*(3.5^3.5097)*4.5^-1.3006)+(0.1245*(3.5^2.523)*4.5^-1.123))*1000"/>
    <n v="1926.2895968752548"/>
    <n v="1926.2895968752548"/>
  </r>
  <r>
    <x v="1"/>
    <x v="18"/>
    <x v="0"/>
    <s v="insect"/>
    <d v="2022-06-14T00:00:00"/>
    <s v="A3"/>
    <s v="B3"/>
    <s v="balsam_fir"/>
    <n v="4"/>
    <n v="4.5"/>
    <s v="((0.0294*(X4^1.8357)*X2^0.864)+(0.0053*(X4^2.0876)*X2^0.5842)+(0.0117*(X4^3.5097)*X2^-1.3006)+(0.1245*(X4^2.523)*X2^-1.123))*1000"/>
    <s v="((0.0294*(4^1.8357)*4.5^0.864)+(0.0053*(4^2.0876)*4.5^0.5842)+(0.0117*(4^3.5097)*4.5^-1.3006)+(0.1245*(4^2.523)*4.5^-1.123))*1000"/>
    <n v="2578.6021928983891"/>
    <n v="2578.6021928983891"/>
  </r>
  <r>
    <x v="1"/>
    <x v="18"/>
    <x v="0"/>
    <s v="insect"/>
    <d v="2022-06-14T00:00:00"/>
    <s v="A1"/>
    <s v="B1"/>
    <s v="balsam_fir"/>
    <n v="4.5"/>
    <n v="5"/>
    <s v="((0.0294*(X4^1.8357)*X2^0.864)+(0.0053*(X4^2.0876)*X2^0.5842)+(0.0117*(X4^3.5097)*X2^-1.3006)+(0.1245*(X4^2.523)*X2^-1.123))*1000"/>
    <s v="((0.0294*(4.5^1.8357)*5^0.864)+(0.0053*(4.5^2.0876)*5^0.5842)+(0.0117*(4.5^3.5097)*5^-1.3006)+(0.1245*(4.5^2.523)*5^-1.123))*1000"/>
    <n v="3372.7851897050682"/>
    <n v="3372.7851897050682"/>
  </r>
  <r>
    <x v="1"/>
    <x v="18"/>
    <x v="0"/>
    <s v="insect"/>
    <d v="2022-06-14T00:00:00"/>
    <s v="A3"/>
    <s v="B3"/>
    <s v="balsam_fir"/>
    <n v="4.5"/>
    <n v="5.75"/>
    <s v="((0.0294*(X4^1.8357)*X2^0.864)+(0.0053*(X4^2.0876)*X2^0.5842)+(0.0117*(X4^3.5097)*X2^-1.3006)+(0.1245*(X4^2.523)*X2^-1.123))*1000"/>
    <s v="((0.0294*(4.5^1.8357)*5.75^0.864)+(0.0053*(4.5^2.0876)*5.75^0.5842)+(0.0117*(4.5^3.5097)*5.75^-1.3006)+(0.1245*(4.5^2.523)*5.75^-1.123))*1000"/>
    <n v="3460.2235012574165"/>
    <n v="3460.2235012574165"/>
  </r>
  <r>
    <x v="1"/>
    <x v="18"/>
    <x v="0"/>
    <s v="insect"/>
    <d v="2022-06-14T00:00:00"/>
    <s v="A3"/>
    <s v="B3"/>
    <s v="balsam_fir"/>
    <n v="4.5"/>
    <n v="4.5"/>
    <s v="((0.0294*(X4^1.8357)*X2^0.864)+(0.0053*(X4^2.0876)*X2^0.5842)+(0.0117*(X4^3.5097)*X2^-1.3006)+(0.1245*(X4^2.523)*X2^-1.123))*1000"/>
    <s v="((0.0294*(4.5^1.8357)*4.5^0.864)+(0.0053*(4.5^2.0876)*4.5^0.5842)+(0.0117*(4.5^3.5097)*4.5^-1.3006)+(0.1245*(4.5^2.523)*4.5^-1.123))*1000"/>
    <n v="3347.1923468557252"/>
    <n v="3347.1923468557252"/>
  </r>
  <r>
    <x v="1"/>
    <x v="18"/>
    <x v="0"/>
    <s v="insect"/>
    <d v="2022-06-14T00:00:00"/>
    <s v="A1"/>
    <s v="B1"/>
    <s v="balsam_fir"/>
    <n v="5"/>
    <n v="6.5"/>
    <s v="((0.0294*(X4^1.8357)*X2^0.864)+(0.0053*(X4^2.0876)*X2^0.5842)+(0.0117*(X4^3.5097)*X2^-1.3006)+(0.1245*(X4^2.523)*X2^-1.123))*1000"/>
    <s v="((0.0294*(5^1.8357)*6.5^0.864)+(0.0053*(5^2.0876)*6.5^0.5842)+(0.0117*(5^3.5097)*6.5^-1.3006)+(0.1245*(5^2.523)*6.5^-1.123))*1000"/>
    <n v="4472.2697261906587"/>
    <n v="4472.2697261906587"/>
  </r>
  <r>
    <x v="1"/>
    <x v="18"/>
    <x v="0"/>
    <s v="insect"/>
    <d v="2022-06-14T00:00:00"/>
    <s v="A2"/>
    <s v="B2"/>
    <s v="white_birch"/>
    <n v="5"/>
    <n v="5"/>
    <s v="((0.0259*(X4^1.9044)*X2^0.9715)+(0.0069*(X4^2.0834)*X2^0.5371)+(0.0325*(X4^2.3851)*X2^0)+(0.1683*(X4^1.2764)*X2^0))*1000"/>
    <s v="((0.0259*(5^1.9044)*5^0.9715)+(0.0069*(5^2.0834)*5^0.5371)+(0.0325*(5^2.3851)*5^0)+(0.1683*(5^1.2764)*5^0))*1000"/>
    <n v="5942.649717713055"/>
    <n v="5942.649717713055"/>
  </r>
  <r>
    <x v="1"/>
    <x v="18"/>
    <x v="0"/>
    <s v="insect"/>
    <d v="2022-06-14T00:00:00"/>
    <s v="A4"/>
    <s v="B4"/>
    <s v="white_birch"/>
    <n v="5"/>
    <n v="4"/>
    <s v="((0.0259*(X4^1.9044)*X2^0.9715)+(0.0069*(X4^2.0834)*X2^0.5371)+(0.0325*(X4^2.3851)*X2^0)+(0.1683*(X4^1.2764)*X2^0))*1000"/>
    <s v="((0.0259*(5^1.9044)*4^0.9715)+(0.0069*(5^2.0834)*4^0.5371)+(0.0325*(5^2.3851)*4^0)+(0.1683*(5^1.2764)*4^0))*1000"/>
    <n v="5373.0211876206868"/>
    <n v="5373.0211876206868"/>
  </r>
  <r>
    <x v="1"/>
    <x v="18"/>
    <x v="0"/>
    <s v="insect"/>
    <d v="2022-06-14T00:00:00"/>
    <s v="A4"/>
    <s v="B4"/>
    <s v="white_birch"/>
    <n v="5"/>
    <n v="3.25"/>
    <s v="((0.0259*(X4^1.9044)*X2^0.9715)+(0.0069*(X4^2.0834)*X2^0.5371)+(0.0325*(X4^2.3851)*X2^0)+(0.1683*(X4^1.2764)*X2^0))*1000"/>
    <s v="((0.0259*(5^1.9044)*3.25^0.9715)+(0.0069*(5^2.0834)*3.25^0.5371)+(0.0325*(5^2.3851)*3.25^0)+(0.1683*(5^1.2764)*3.25^0))*1000"/>
    <n v="4939.2397248370717"/>
    <n v="4939.2397248370717"/>
  </r>
  <r>
    <x v="1"/>
    <x v="18"/>
    <x v="0"/>
    <s v="insect"/>
    <d v="2022-06-14T00:00:00"/>
    <s v="A4"/>
    <s v="B4"/>
    <s v="white_birch"/>
    <n v="5"/>
    <n v="3"/>
    <s v="((0.0259*(X4^1.9044)*X2^0.9715)+(0.0069*(X4^2.0834)*X2^0.5371)+(0.0325*(X4^2.3851)*X2^0)+(0.1683*(X4^1.2764)*X2^0))*1000"/>
    <s v="((0.0259*(5^1.9044)*3^0.9715)+(0.0069*(5^2.0834)*3^0.5371)+(0.0325*(5^2.3851)*3^0)+(0.1683*(5^1.2764)*3^0))*1000"/>
    <n v="4793.077720569594"/>
    <n v="4793.077720569594"/>
  </r>
  <r>
    <x v="1"/>
    <x v="18"/>
    <x v="0"/>
    <s v="insect"/>
    <d v="2022-06-14T00:00:00"/>
    <s v="A1"/>
    <s v="B1"/>
    <s v="balsam_fir"/>
    <n v="5.5"/>
    <n v="7.5"/>
    <s v="((0.0294*(X4^1.8357)*X2^0.864)+(0.0053*(X4^2.0876)*X2^0.5842)+(0.0117*(X4^3.5097)*X2^-1.3006)+(0.1245*(X4^2.523)*X2^-1.123))*1000"/>
    <s v="((0.0294*(5.5^1.8357)*7.5^0.864)+(0.0053*(5.5^2.0876)*7.5^0.5842)+(0.0117*(5.5^3.5097)*7.5^-1.3006)+(0.1245*(5.5^2.523)*7.5^-1.123))*1000"/>
    <n v="5730.1563554006952"/>
    <n v="5730.1563554006952"/>
  </r>
  <r>
    <x v="1"/>
    <x v="18"/>
    <x v="0"/>
    <s v="insect"/>
    <d v="2022-06-14T00:00:00"/>
    <s v="A2"/>
    <s v="B2"/>
    <s v="balsam_fir"/>
    <n v="5.5"/>
    <n v="5.5"/>
    <s v="((0.0294*(X4^1.8357)*X2^0.864)+(0.0053*(X4^2.0876)*X2^0.5842)+(0.0117*(X4^3.5097)*X2^-1.3006)+(0.1245*(X4^2.523)*X2^-1.123))*1000"/>
    <s v="((0.0294*(5.5^1.8357)*5.5^0.864)+(0.0053*(5.5^2.0876)*5.5^0.5842)+(0.0117*(5.5^3.5097)*5.5^-1.3006)+(0.1245*(5.5^2.523)*5.5^-1.123))*1000"/>
    <n v="5295.2183666215424"/>
    <n v="5295.2183666215424"/>
  </r>
  <r>
    <x v="1"/>
    <x v="18"/>
    <x v="0"/>
    <s v="insect"/>
    <d v="2022-06-14T00:00:00"/>
    <s v="A2"/>
    <s v="B2"/>
    <s v="white_birch"/>
    <n v="5.5"/>
    <n v="5.25"/>
    <s v="((0.0259*(X4^1.9044)*X2^0.9715)+(0.0069*(X4^2.0834)*X2^0.5371)+(0.0325*(X4^2.3851)*X2^0)+(0.1683*(X4^1.2764)*X2^0))*1000"/>
    <s v="((0.0259*(5.5^1.9044)*5.25^0.9715)+(0.0069*(5.5^2.0834)*5.25^0.5371)+(0.0325*(5.5^2.3851)*5.25^0)+(0.1683*(5.5^1.2764)*5.25^0))*1000"/>
    <n v="7297.9458628364428"/>
    <n v="7297.9458628364428"/>
  </r>
  <r>
    <x v="1"/>
    <x v="18"/>
    <x v="0"/>
    <s v="insect"/>
    <d v="2022-06-14T00:00:00"/>
    <s v="A3"/>
    <s v="B3"/>
    <s v="balsam_fir"/>
    <n v="5.5"/>
    <n v="7.75"/>
    <s v="((0.0294*(X4^1.8357)*X2^0.864)+(0.0053*(X4^2.0876)*X2^0.5842)+(0.0117*(X4^3.5097)*X2^-1.3006)+(0.1245*(X4^2.523)*X2^-1.123))*1000"/>
    <s v="((0.0294*(5.5^1.8357)*7.75^0.864)+(0.0053*(5.5^2.0876)*7.75^0.5842)+(0.0117*(5.5^3.5097)*7.75^-1.3006)+(0.1245*(5.5^2.523)*7.75^-1.123))*1000"/>
    <n v="5803.310509462618"/>
    <n v="5803.310509462618"/>
  </r>
  <r>
    <x v="1"/>
    <x v="18"/>
    <x v="0"/>
    <s v="insect"/>
    <d v="2022-06-14T00:00:00"/>
    <s v="A4"/>
    <s v="B4"/>
    <s v="white_birch"/>
    <n v="5.5"/>
    <n v="4.5"/>
    <s v="((0.0259*(X4^1.9044)*X2^0.9715)+(0.0069*(X4^2.0834)*X2^0.5371)+(0.0325*(X4^2.3851)*X2^0)+(0.1683*(X4^1.2764)*X2^0))*1000"/>
    <s v="((0.0259*(5.5^1.9044)*4.5^0.9715)+(0.0069*(5.5^2.0834)*4.5^0.5371)+(0.0325*(5.5^2.3851)*4.5^0)+(0.1683*(5.5^1.2764)*4.5^0))*1000"/>
    <n v="6787.7456557773994"/>
    <n v="6787.7456557773994"/>
  </r>
  <r>
    <x v="1"/>
    <x v="18"/>
    <x v="1"/>
    <s v="insect"/>
    <d v="2022-06-14T00:00:00"/>
    <s v="A3"/>
    <s v="B3"/>
    <s v="black_spruce"/>
    <n v="6"/>
    <n v="21"/>
    <s v="((0.0309*(X4^1.7527)*X2^1.0014)+(0.0115*(X4^1.7405)*X2^0.6589)+(0.038*(X4^3.2558)*X2^-1.4218)+(0.2048*(X4^2.5754)*X2^-1.3704))*1000"/>
    <s v="((0.0309*(6^1.7527)*21^1.0014)+(0.0115*(6^1.7405)*21^0.6589)+(0.038*(6^3.2558)*21^-1.4218)+(0.2048*(6^2.5754)*21^-1.3704))*1000"/>
    <n v="17485.493603281979"/>
    <n v="17485.493603281979"/>
  </r>
  <r>
    <x v="1"/>
    <x v="18"/>
    <x v="0"/>
    <s v="insect"/>
    <d v="2022-06-14T00:00:00"/>
    <s v="A2"/>
    <s v="B2"/>
    <s v="balsam_fir"/>
    <n v="6"/>
    <n v="7.25"/>
    <s v="((0.0294*(X4^1.8357)*X2^0.864)+(0.0053*(X4^2.0876)*X2^0.5842)+(0.0117*(X4^3.5097)*X2^-1.3006)+(0.1245*(X4^2.523)*X2^-1.123))*1000"/>
    <s v="((0.0294*(6^1.8357)*7.25^0.864)+(0.0053*(6^2.0876)*7.25^0.5842)+(0.0117*(6^3.5097)*7.25^-1.3006)+(0.1245*(6^2.523)*7.25^-1.123))*1000"/>
    <n v="6792.3667984712019"/>
    <n v="6792.3667984712019"/>
  </r>
  <r>
    <x v="1"/>
    <x v="18"/>
    <x v="0"/>
    <s v="insect"/>
    <d v="2022-06-14T00:00:00"/>
    <s v="A4"/>
    <s v="B4"/>
    <s v="white_birch"/>
    <n v="6"/>
    <n v="5"/>
    <s v="((0.0259*(X4^1.9044)*X2^0.9715)+(0.0069*(X4^2.0834)*X2^0.5371)+(0.0325*(X4^2.3851)*X2^0)+(0.1683*(X4^1.2764)*X2^0))*1000"/>
    <s v="((0.0259*(6^1.9044)*5^0.9715)+(0.0069*(6^2.0834)*5^0.5371)+(0.0325*(6^2.3851)*5^0)+(0.1683*(6^1.2764)*5^0))*1000"/>
    <n v="8426.2639821183566"/>
    <n v="8426.2639821183566"/>
  </r>
  <r>
    <x v="1"/>
    <x v="18"/>
    <x v="0"/>
    <s v="insect"/>
    <d v="2022-06-14T00:00:00"/>
    <s v="A2"/>
    <s v="B2"/>
    <s v="white_birch"/>
    <n v="6.5"/>
    <n v="6"/>
    <s v="((0.0259*(X4^1.9044)*X2^0.9715)+(0.0069*(X4^2.0834)*X2^0.5371)+(0.0325*(X4^2.3851)*X2^0)+(0.1683*(X4^1.2764)*X2^0))*1000"/>
    <s v="((0.0259*(6.5^1.9044)*6^0.9715)+(0.0069*(6.5^2.0834)*6^0.5371)+(0.0325*(6.5^2.3851)*6^0)+(0.1683*(6.5^1.2764)*6^0))*1000"/>
    <n v="10767.242040661256"/>
    <n v="10767.242040661256"/>
  </r>
  <r>
    <x v="1"/>
    <x v="18"/>
    <x v="0"/>
    <s v="insect"/>
    <d v="2022-06-14T00:00:00"/>
    <s v="A4"/>
    <s v="B4"/>
    <s v="white_birch"/>
    <n v="6.5"/>
    <n v="6.75"/>
    <s v="((0.0259*(X4^1.9044)*X2^0.9715)+(0.0069*(X4^2.0834)*X2^0.5371)+(0.0325*(X4^2.3851)*X2^0)+(0.1683*(X4^1.2764)*X2^0))*1000"/>
    <s v="((0.0259*(6.5^1.9044)*6.75^0.9715)+(0.0069*(6.5^2.0834)*6.75^0.5371)+(0.0325*(6.5^2.3851)*6.75^0)+(0.1683*(6.5^1.2764)*6.75^0))*1000"/>
    <n v="11457.90690288414"/>
    <n v="11457.90690288414"/>
  </r>
  <r>
    <x v="1"/>
    <x v="18"/>
    <x v="0"/>
    <s v="insect"/>
    <d v="2022-06-14T00:00:00"/>
    <s v="A4"/>
    <s v="B4"/>
    <s v="white_birch"/>
    <n v="7"/>
    <n v="7"/>
    <s v="((0.0259*(X4^1.9044)*X2^0.9715)+(0.0069*(X4^2.0834)*X2^0.5371)+(0.0325*(X4^2.3851)*X2^0)+(0.1683*(X4^1.2764)*X2^0))*1000"/>
    <s v="((0.0259*(7^1.9044)*7^0.9715)+(0.0069*(7^2.0834)*7^0.5371)+(0.0325*(7^2.3851)*7^0)+(0.1683*(7^1.2764)*7^0))*1000"/>
    <n v="13495.174544514926"/>
    <n v="13495.174544514926"/>
  </r>
  <r>
    <x v="1"/>
    <x v="18"/>
    <x v="1"/>
    <s v="insect"/>
    <d v="2022-06-14T00:00:00"/>
    <s v="A1"/>
    <s v="B1"/>
    <s v="NA"/>
    <s v="NA"/>
    <s v="NA"/>
    <e v="#N/A"/>
    <e v="#N/A"/>
    <e v="#N/A"/>
    <n v="0"/>
  </r>
  <r>
    <x v="1"/>
    <x v="18"/>
    <x v="1"/>
    <s v="insect"/>
    <d v="2022-06-14T00:00:00"/>
    <s v="A2"/>
    <s v="B2"/>
    <s v="NA"/>
    <s v="NA"/>
    <s v="NA"/>
    <e v="#N/A"/>
    <e v="#N/A"/>
    <e v="#N/A"/>
    <n v="0"/>
  </r>
  <r>
    <x v="1"/>
    <x v="18"/>
    <x v="1"/>
    <s v="insect"/>
    <d v="2022-06-14T00:00:00"/>
    <s v="A4"/>
    <s v="B4"/>
    <s v="NA"/>
    <s v="NA"/>
    <s v="NA"/>
    <e v="#N/A"/>
    <e v="#N/A"/>
    <e v="#N/A"/>
    <n v="0"/>
  </r>
  <r>
    <x v="1"/>
    <x v="19"/>
    <x v="0"/>
    <s v="insect"/>
    <d v="2022-06-14T00:00:00"/>
    <s v="A3"/>
    <s v="B3"/>
    <s v="black_spruce"/>
    <n v="3.5"/>
    <n v="5.2"/>
    <s v="((0.0309*(X4^1.7527)*X2^1.0014)+(0.0115*(X4^1.7405)*X2^0.6589)+(0.038*(X4^3.2558)*X2^-1.4218)+(0.2048*(X4^2.5754)*X2^-1.3704))*1000"/>
    <s v="((0.0309*(3.5^1.7527)*5.2^1.0014)+(0.0115*(3.5^1.7405)*5.2^0.6589)+(0.038*(3.5^3.2558)*5.2^-1.4218)+(0.2048*(3.5^2.5754)*5.2^-1.3704))*1000"/>
    <n v="2502.8805473464754"/>
    <n v="2502.8805473464754"/>
  </r>
  <r>
    <x v="1"/>
    <x v="19"/>
    <x v="0"/>
    <s v="insect"/>
    <d v="2022-06-14T00:00:00"/>
    <s v="A4"/>
    <s v="B4"/>
    <s v="balsam_fir"/>
    <n v="3.8"/>
    <n v="6.1"/>
    <s v="((0.0294*(X4^1.8357)*X2^0.864)+(0.0053*(X4^2.0876)*X2^0.5842)+(0.0117*(X4^3.5097)*X2^-1.3006)+(0.1245*(X4^2.523)*X2^-1.123))*1000"/>
    <s v="((0.0294*(3.8^1.8357)*6.1^0.864)+(0.0053*(3.8^2.0876)*6.1^0.5842)+(0.0117*(3.8^3.5097)*6.1^-1.3006)+(0.1245*(3.8^2.523)*6.1^-1.123))*1000"/>
    <n v="2468.6073558308813"/>
    <n v="2468.6073558308813"/>
  </r>
  <r>
    <x v="1"/>
    <x v="19"/>
    <x v="0"/>
    <s v="insect"/>
    <d v="2022-06-14T00:00:00"/>
    <s v="A4"/>
    <s v="B4"/>
    <s v="balsam_fir"/>
    <n v="3.9"/>
    <n v="6"/>
    <s v="((0.0294*(X4^1.8357)*X2^0.864)+(0.0053*(X4^2.0876)*X2^0.5842)+(0.0117*(X4^3.5097)*X2^-1.3006)+(0.1245*(X4^2.523)*X2^-1.123))*1000"/>
    <s v="((0.0294*(3.9^1.8357)*6^0.864)+(0.0053*(3.9^2.0876)*6^0.5842)+(0.0117*(3.9^3.5097)*6^-1.3006)+(0.1245*(3.9^2.523)*6^-1.123))*1000"/>
    <n v="2591.1245202277823"/>
    <n v="2591.1245202277823"/>
  </r>
  <r>
    <x v="1"/>
    <x v="19"/>
    <x v="0"/>
    <s v="insect"/>
    <d v="2022-06-14T00:00:00"/>
    <s v="A4"/>
    <s v="B4"/>
    <s v="balsam_fir"/>
    <n v="4"/>
    <n v="3.6"/>
    <s v="((0.0294*(X4^1.8357)*X2^0.864)+(0.0053*(X4^2.0876)*X2^0.5842)+(0.0117*(X4^3.5097)*X2^-1.3006)+(0.1245*(X4^2.523)*X2^-1.123))*1000"/>
    <s v="((0.0294*(4^1.8357)*3.6^0.864)+(0.0053*(4^2.0876)*3.6^0.5842)+(0.0117*(4^3.5097)*3.6^-1.3006)+(0.1245*(4^2.523)*3.6^-1.123))*1000"/>
    <n v="2598.1298581101778"/>
    <n v="2598.1298581101778"/>
  </r>
  <r>
    <x v="1"/>
    <x v="19"/>
    <x v="0"/>
    <s v="insect"/>
    <d v="2022-06-14T00:00:00"/>
    <s v="A1"/>
    <s v="B1"/>
    <s v="mountain_maple"/>
    <n v="4"/>
    <n v="4.3"/>
    <s v="((0.0315*(X4^2.0342)*X2^0.7485)+(0.0283*(X4^2.0907)*X2^0)+(0.0225*(X4^2.4106)*X2^0)+(0.0571*(X4^1.4898)*X2^0))*1000"/>
    <s v="((0.0315*(4^2.0342)*4.3^0.7485)+(0.0283*(4^2.0907)*4.3^0)+(0.0225*(4^2.4106)*4.3^0)+(0.0571*(4^1.4898)*4.3^0))*1000"/>
    <n v="3174.5358884907"/>
    <n v="3174.5358884907"/>
  </r>
  <r>
    <x v="1"/>
    <x v="19"/>
    <x v="0"/>
    <s v="insect"/>
    <d v="2022-06-14T00:00:00"/>
    <s v="A2"/>
    <s v="B2"/>
    <s v="balsam_fir"/>
    <n v="4.5"/>
    <n v="6"/>
    <s v="((0.0294*(X4^1.8357)*X2^0.864)+(0.0053*(X4^2.0876)*X2^0.5842)+(0.0117*(X4^3.5097)*X2^-1.3006)+(0.1245*(X4^2.523)*X2^-1.123))*1000"/>
    <s v="((0.0294*(4.5^1.8357)*6^0.864)+(0.0053*(4.5^2.0876)*6^0.5842)+(0.0117*(4.5^3.5097)*6^-1.3006)+(0.1245*(4.5^2.523)*6^-1.123))*1000"/>
    <n v="3498.7916735780555"/>
    <n v="3498.7916735780555"/>
  </r>
  <r>
    <x v="1"/>
    <x v="19"/>
    <x v="0"/>
    <s v="insect"/>
    <d v="2022-06-14T00:00:00"/>
    <s v="A2"/>
    <s v="B2"/>
    <s v="white_birch"/>
    <n v="6.5"/>
    <n v="8"/>
    <s v="((0.0259*(X4^1.9044)*X2^0.9715)+(0.0069*(X4^2.0834)*X2^0.5371)+(0.0325*(X4^2.3851)*X2^0)+(0.1683*(X4^1.2764)*X2^0))*1000"/>
    <s v="((0.0259*(6.5^1.9044)*8^0.9715)+(0.0069*(6.5^2.0834)*8^0.5371)+(0.0325*(6.5^2.3851)*8^0)+(0.1683*(6.5^1.2764)*8^0))*1000"/>
    <n v="12598.371114839108"/>
    <n v="12598.371114839108"/>
  </r>
  <r>
    <x v="1"/>
    <x v="19"/>
    <x v="1"/>
    <s v="insect"/>
    <d v="2022-06-14T00:00:00"/>
    <s v="A1"/>
    <s v="B1"/>
    <s v="white_birch"/>
    <n v="7"/>
    <n v="26.5"/>
    <s v="((0.0259*(X4^1.9044)*X2^0.9715)+(0.0069*(X4^2.0834)*X2^0.5371)+(0.0325*(X4^2.3851)*X2^0)+(0.1683*(X4^1.2764)*X2^0))*1000"/>
    <s v="((0.0259*(7^1.9044)*26.5^0.9715)+(0.0069*(7^2.0834)*26.5^0.5371)+(0.0325*(7^2.3851)*26.5^0)+(0.1683*(7^1.2764)*26.5^0))*1000"/>
    <n v="33130.720775077636"/>
    <n v="33130.720775077636"/>
  </r>
  <r>
    <x v="1"/>
    <x v="19"/>
    <x v="1"/>
    <s v="insect"/>
    <d v="2022-06-14T00:00:00"/>
    <s v="A2"/>
    <s v="B2"/>
    <s v="NA"/>
    <s v="N/A"/>
    <s v="N/A"/>
    <e v="#N/A"/>
    <e v="#N/A"/>
    <e v="#N/A"/>
    <n v="0"/>
  </r>
  <r>
    <x v="1"/>
    <x v="19"/>
    <x v="1"/>
    <s v="insect"/>
    <d v="2022-06-14T00:00:00"/>
    <s v="A3"/>
    <s v="B3"/>
    <s v="NA"/>
    <s v="N/A"/>
    <s v="N/A"/>
    <e v="#N/A"/>
    <e v="#N/A"/>
    <e v="#N/A"/>
    <n v="0"/>
  </r>
  <r>
    <x v="1"/>
    <x v="19"/>
    <x v="1"/>
    <s v="insect"/>
    <d v="2022-06-14T00:00:00"/>
    <s v="A4"/>
    <s v="B4"/>
    <s v="NA"/>
    <s v="N/A"/>
    <s v="N/A"/>
    <e v="#N/A"/>
    <e v="#N/A"/>
    <e v="#N/A"/>
    <n v="0"/>
  </r>
  <r>
    <x v="1"/>
    <x v="20"/>
    <x v="0"/>
    <s v="insect"/>
    <d v="2022-06-16T00:00:00"/>
    <s v="A1"/>
    <s v="B1"/>
    <s v="red_maple"/>
    <n v="3"/>
    <n v="2.5"/>
    <s v="((0.0315*(X4^2.0342)*X2^0.7485)+(0.0283*(X4^2.0907)*X2^0)+(0.0225*(X4^2.4106)*X2^0)+(0.0571*(X4^1.4898)*X2^0))*1000"/>
    <s v="((0.0315*(3^2.0342)*2.5^0.7485)+(0.0283*(3^2.0907)*2.5^0)+(0.0225*(3^2.4106)*2.5^0)+(0.0571*(3^1.4898)*2.5^0))*1000"/>
    <n v="1477.1354951172689"/>
    <n v="1477.1354951172689"/>
  </r>
  <r>
    <x v="1"/>
    <x v="20"/>
    <x v="0"/>
    <s v="insect"/>
    <d v="2022-06-16T00:00:00"/>
    <s v="A2"/>
    <s v="B2"/>
    <s v="red_maple"/>
    <n v="3"/>
    <n v="1.5"/>
    <s v="((0.0315*(X4^2.0342)*X2^0.7485)+(0.0283*(X4^2.0907)*X2^0)+(0.0225*(X4^2.4106)*X2^0)+(0.0571*(X4^1.4898)*X2^0))*1000"/>
    <s v="((0.0315*(3^2.0342)*1.5^0.7485)+(0.0283*(3^2.0907)*1.5^0)+(0.0225*(3^2.4106)*1.5^0)+(0.0571*(3^1.4898)*1.5^0))*1000"/>
    <n v="1291.4369332706194"/>
    <n v="1291.4369332706194"/>
  </r>
  <r>
    <x v="1"/>
    <x v="20"/>
    <x v="0"/>
    <s v="insect"/>
    <d v="2022-06-16T00:00:00"/>
    <s v="A1"/>
    <s v="B1"/>
    <s v="red_maple"/>
    <n v="3.5"/>
    <n v="3.5"/>
    <s v="((0.0315*(X4^2.0342)*X2^0.7485)+(0.0283*(X4^2.0907)*X2^0)+(0.0225*(X4^2.4106)*X2^0)+(0.0571*(X4^1.4898)*X2^0))*1000"/>
    <s v="((0.0315*(3.5^2.0342)*3.5^0.7485)+(0.0283*(3.5^2.0907)*3.5^0)+(0.0225*(3.5^2.4106)*3.5^0)+(0.0571*(3.5^1.4898)*3.5^0))*1000"/>
    <n v="2247.2419067356032"/>
    <n v="2247.2419067356032"/>
  </r>
  <r>
    <x v="1"/>
    <x v="20"/>
    <x v="0"/>
    <s v="insect"/>
    <d v="2022-06-16T00:00:00"/>
    <s v="A1"/>
    <s v="B1"/>
    <s v="red_maple"/>
    <n v="3.5"/>
    <n v="2.5"/>
    <s v="((0.0315*(X4^2.0342)*X2^0.7485)+(0.0283*(X4^2.0907)*X2^0)+(0.0225*(X4^2.4106)*X2^0)+(0.0571*(X4^1.4898)*X2^0))*1000"/>
    <s v="((0.0315*(3.5^2.0342)*2.5^0.7485)+(0.0283*(3.5^2.0907)*2.5^0)+(0.0225*(3.5^2.4106)*2.5^0)+(0.0571*(3.5^1.4898)*2.5^0))*1000"/>
    <n v="2018.2139556523371"/>
    <n v="2018.2139556523371"/>
  </r>
  <r>
    <x v="1"/>
    <x v="20"/>
    <x v="1"/>
    <s v="insect"/>
    <d v="2022-06-16T00:00:00"/>
    <s v="A4"/>
    <s v="B4"/>
    <s v="black_spruce"/>
    <n v="4"/>
    <n v="4"/>
    <s v="((0.0309*(X4^1.7527)*X2^1.0014)+(0.0115*(X4^1.7405)*X2^0.6589)+(0.038*(X4^3.2558)*X2^-1.4218)+(0.2048*(X4^2.5754)*X2^-1.3704))*1000"/>
    <s v="((0.0309*(4^1.7527)*4^1.0014)+(0.0115*(4^1.7405)*4^0.6589)+(0.038*(4^3.2558)*4^-1.4218)+(0.2048*(4^2.5754)*4^-1.3704))*1000"/>
    <n v="3297.9168730273523"/>
    <n v="3297.9168730273523"/>
  </r>
  <r>
    <x v="1"/>
    <x v="20"/>
    <x v="0"/>
    <s v="insect"/>
    <d v="2022-06-16T00:00:00"/>
    <s v="A1"/>
    <s v="B1"/>
    <s v="red_maple"/>
    <n v="4"/>
    <n v="4.5"/>
    <s v="((0.0315*(X4^2.0342)*X2^0.7485)+(0.0283*(X4^2.0907)*X2^0)+(0.0225*(X4^2.4106)*X2^0)+(0.0571*(X4^1.4898)*X2^0))*1000"/>
    <s v="((0.0315*(4^2.0342)*4.5^0.7485)+(0.0283*(4^2.0907)*4.5^0)+(0.0225*(4^2.4106)*4.5^0)+(0.0571*(4^1.4898)*4.5^0))*1000"/>
    <n v="3229.0396166989422"/>
    <n v="3229.0396166989422"/>
  </r>
  <r>
    <x v="1"/>
    <x v="20"/>
    <x v="0"/>
    <s v="insect"/>
    <d v="2022-06-16T00:00:00"/>
    <s v="A1"/>
    <s v="B1"/>
    <s v="red_maple"/>
    <n v="4"/>
    <n v="3"/>
    <s v="((0.0315*(X4^2.0342)*X2^0.7485)+(0.0283*(X4^2.0907)*X2^0)+(0.0225*(X4^2.4106)*X2^0)+(0.0571*(X4^1.4898)*X2^0))*1000"/>
    <s v="((0.0315*(4^2.0342)*3^0.7485)+(0.0283*(4^2.0907)*3^0)+(0.0225*(4^2.4106)*3^0)+(0.0571*(4^1.4898)*3^0))*1000"/>
    <n v="2802.598433668054"/>
    <n v="2802.598433668054"/>
  </r>
  <r>
    <x v="1"/>
    <x v="20"/>
    <x v="0"/>
    <s v="insect"/>
    <d v="2022-06-16T00:00:00"/>
    <s v="A3"/>
    <s v="B3"/>
    <s v="red_maple"/>
    <n v="4"/>
    <n v="2.5"/>
    <s v="((0.0315*(X4^2.0342)*X2^0.7485)+(0.0283*(X4^2.0907)*X2^0)+(0.0225*(X4^2.4106)*X2^0)+(0.0571*(X4^1.4898)*X2^0))*1000"/>
    <s v="((0.0315*(4^2.0342)*2.5^0.7485)+(0.0283*(4^2.0907)*2.5^0)+(0.0225*(4^2.4106)*2.5^0)+(0.0571*(4^1.4898)*2.5^0))*1000"/>
    <n v="2649.1793300147865"/>
    <n v="2649.1793300147865"/>
  </r>
  <r>
    <x v="1"/>
    <x v="20"/>
    <x v="0"/>
    <s v="insect"/>
    <d v="2022-06-16T00:00:00"/>
    <s v="A4"/>
    <s v="B4"/>
    <s v="mountain_ash"/>
    <n v="4"/>
    <n v="2.25"/>
    <s v="((0.0306*(X4^2.1836)*X2^0.574)+(0.0897*(X4^2.2634)*X2^-0.567)+(0.0994*(X4^2.163)*X2^-0.4809)+(0.0124*(X4^1.0325)*X2^0.8747))*1000"/>
    <s v="((0.0306*(4^2.1836)*2.25^0.574)+(0.0897*(4^2.2634)*2.25^-0.567)+(0.0994*(4^2.163)*2.25^-0.4809)+(0.0124*(4^1.0325)*2.25^0.8747))*1000"/>
    <n v="3766.7292004097771"/>
    <n v="3766.7292004097771"/>
  </r>
  <r>
    <x v="1"/>
    <x v="20"/>
    <x v="0"/>
    <s v="insect"/>
    <d v="2022-06-16T00:00:00"/>
    <s v="A1"/>
    <s v="B1"/>
    <s v="red_maple"/>
    <n v="4.5"/>
    <n v="2.5"/>
    <s v="((0.0315*(X4^2.0342)*X2^0.7485)+(0.0283*(X4^2.0907)*X2^0)+(0.0225*(X4^2.4106)*X2^0)+(0.0571*(X4^1.4898)*X2^0))*1000"/>
    <s v="((0.0315*(4.5^2.0342)*2.5^0.7485)+(0.0283*(4.5^2.0907)*2.5^0)+(0.0225*(4.5^2.4106)*2.5^0)+(0.0571*(4.5^1.4898)*2.5^0))*1000"/>
    <n v="3371.8515061214716"/>
    <n v="3371.8515061214716"/>
  </r>
  <r>
    <x v="1"/>
    <x v="20"/>
    <x v="0"/>
    <s v="insect"/>
    <d v="2022-06-16T00:00:00"/>
    <s v="A1"/>
    <s v="B1"/>
    <s v="red_maple"/>
    <n v="5"/>
    <n v="4.75"/>
    <s v="((0.0315*(X4^2.0342)*X2^0.7485)+(0.0283*(X4^2.0907)*X2^0)+(0.0225*(X4^2.4106)*X2^0)+(0.0571*(X4^1.4898)*X2^0))*1000"/>
    <s v="((0.0315*(5^2.0342)*4.75^0.7485)+(0.0283*(5^2.0907)*4.75^0)+(0.0225*(5^2.4106)*4.75^0)+(0.0571*(5^1.4898)*4.75^0))*1000"/>
    <n v="5206.8472519935685"/>
    <n v="5206.8472519935685"/>
  </r>
  <r>
    <x v="1"/>
    <x v="20"/>
    <x v="0"/>
    <s v="insect"/>
    <d v="2022-06-16T00:00:00"/>
    <s v="A1"/>
    <s v="B1"/>
    <s v="red_maple"/>
    <n v="5"/>
    <n v="3"/>
    <s v="((0.0315*(X4^2.0342)*X2^0.7485)+(0.0283*(X4^2.0907)*X2^0)+(0.0225*(X4^2.4106)*X2^0)+(0.0571*(X4^1.4898)*X2^0))*1000"/>
    <s v="((0.0315*(5^2.0342)*3^0.7485)+(0.0283*(5^2.0907)*3^0)+(0.0225*(5^2.4106)*3^0)+(0.0571*(5^1.4898)*3^0))*1000"/>
    <n v="4429.4962174456496"/>
    <n v="4429.4962174456496"/>
  </r>
  <r>
    <x v="1"/>
    <x v="20"/>
    <x v="0"/>
    <s v="insect"/>
    <d v="2022-06-16T00:00:00"/>
    <s v="A2"/>
    <s v="B2"/>
    <s v="red_maple"/>
    <n v="5"/>
    <n v="4"/>
    <s v="((0.0315*(X4^2.0342)*X2^0.7485)+(0.0283*(X4^2.0907)*X2^0)+(0.0225*(X4^2.4106)*X2^0)+(0.0571*(X4^1.4898)*X2^0))*1000"/>
    <s v="((0.0315*(5^2.0342)*4^0.7485)+(0.0283*(5^2.0907)*4^0)+(0.0225*(5^2.4106)*4^0)+(0.0571*(5^1.4898)*4^0))*1000"/>
    <n v="4884.4656681913675"/>
    <n v="4884.4656681913675"/>
  </r>
  <r>
    <x v="1"/>
    <x v="20"/>
    <x v="0"/>
    <s v="insect"/>
    <d v="2022-06-16T00:00:00"/>
    <s v="A2"/>
    <s v="B2"/>
    <s v="pin_cherry"/>
    <n v="5.5"/>
    <n v="4"/>
    <s v="((0.0181*(X4^1.7013)*X2^1.3057)+(0.0101*(X4^1.5956)*X2^0.919)+(0.0005*(X4^2.8004)*X2^0.8603)+(0.1976*(X4^1.4421)*X2^-0.5264))*1000"/>
    <s v="((0.0181*(5.5^1.7013)*4^1.3057)+(0.0101*(5.5^1.5956)*4^0.919)+(0.0005*(5.5^2.8004)*4^0.8603)+(0.1976*(5.5^1.4421)*4^-0.5264))*1000"/>
    <n v="3867.1940036370688"/>
    <n v="3867.1940036370688"/>
  </r>
  <r>
    <x v="1"/>
    <x v="20"/>
    <x v="0"/>
    <s v="insect"/>
    <d v="2022-06-16T00:00:00"/>
    <s v="A4"/>
    <s v="B4"/>
    <s v="red_maple"/>
    <n v="5.5"/>
    <n v="2.5"/>
    <s v="((0.0315*(X4^2.0342)*X2^0.7485)+(0.0283*(X4^2.0907)*X2^0)+(0.0225*(X4^2.4106)*X2^0)+(0.0571*(X4^1.4898)*X2^0))*1000"/>
    <s v="((0.0315*(5.5^2.0342)*2.5^0.7485)+(0.0283*(5.5^2.0907)*2.5^0)+(0.0225*(5.5^2.4106)*2.5^0)+(0.0571*(5.5^1.4898)*2.5^0))*1000"/>
    <n v="5099.0708100615975"/>
    <n v="5099.0708100615975"/>
  </r>
  <r>
    <x v="1"/>
    <x v="20"/>
    <x v="0"/>
    <s v="insect"/>
    <d v="2022-06-16T00:00:00"/>
    <s v="A2"/>
    <s v="B2"/>
    <s v="red_maple"/>
    <n v="6"/>
    <n v="4.75"/>
    <s v="((0.0315*(X4^2.0342)*X2^0.7485)+(0.0283*(X4^2.0907)*X2^0)+(0.0225*(X4^2.4106)*X2^0)+(0.0571*(X4^1.4898)*X2^0))*1000"/>
    <s v="((0.0315*(6^2.0342)*4.75^0.7485)+(0.0283*(6^2.0907)*4.75^0)+(0.0225*(6^2.4106)*4.75^0)+(0.0571*(6^1.4898)*4.75^0))*1000"/>
    <n v="7583.1737875489325"/>
    <n v="7583.1737875489325"/>
  </r>
  <r>
    <x v="1"/>
    <x v="20"/>
    <x v="0"/>
    <s v="insect"/>
    <d v="2022-06-16T00:00:00"/>
    <s v="A3"/>
    <s v="B3"/>
    <s v="red_maple"/>
    <n v="6"/>
    <n v="3"/>
    <s v="((0.0315*(X4^2.0342)*X2^0.7485)+(0.0283*(X4^2.0907)*X2^0)+(0.0225*(X4^2.4106)*X2^0)+(0.0571*(X4^1.4898)*X2^0))*1000"/>
    <s v="((0.0315*(6^2.0342)*3^0.7485)+(0.0283*(6^2.0907)*3^0)+(0.0225*(6^2.4106)*3^0)+(0.0571*(6^1.4898)*3^0))*1000"/>
    <n v="6456.7866783500485"/>
    <n v="6456.7866783500485"/>
  </r>
  <r>
    <x v="1"/>
    <x v="20"/>
    <x v="0"/>
    <s v="insect"/>
    <d v="2022-06-16T00:00:00"/>
    <s v="A3"/>
    <s v="B3"/>
    <s v="red_maple"/>
    <n v="6"/>
    <n v="3.5"/>
    <s v="((0.0315*(X4^2.0342)*X2^0.7485)+(0.0283*(X4^2.0907)*X2^0)+(0.0225*(X4^2.4106)*X2^0)+(0.0571*(X4^1.4898)*X2^0))*1000"/>
    <s v="((0.0315*(6^2.0342)*3.5^0.7485)+(0.0283*(6^2.0907)*3.5^0)+(0.0225*(6^2.4106)*3.5^0)+(0.0571*(6^1.4898)*3.5^0))*1000"/>
    <n v="6792.3573914453864"/>
    <n v="6792.3573914453864"/>
  </r>
  <r>
    <x v="1"/>
    <x v="20"/>
    <x v="0"/>
    <s v="insect"/>
    <d v="2022-06-16T00:00:00"/>
    <s v="A2"/>
    <s v="B2"/>
    <s v="red_maple"/>
    <n v="6.5"/>
    <n v="7"/>
    <s v="((0.0315*(X4^2.0342)*X2^0.7485)+(0.0283*(X4^2.0907)*X2^0)+(0.0225*(X4^2.4106)*X2^0)+(0.0571*(X4^1.4898)*X2^0))*1000"/>
    <s v="((0.0315*(6.5^2.0342)*7^0.7485)+(0.0283*(6.5^2.0907)*7^0)+(0.0225*(6.5^2.4106)*7^0)+(0.0571*(6.5^1.4898)*7^0))*1000"/>
    <n v="10483.732512589042"/>
    <n v="10483.732512589042"/>
  </r>
  <r>
    <x v="1"/>
    <x v="20"/>
    <x v="0"/>
    <s v="insect"/>
    <d v="2022-06-16T00:00:00"/>
    <s v="A2"/>
    <s v="B2"/>
    <s v="red_maple"/>
    <n v="6.5"/>
    <n v="6.5"/>
    <s v="((0.0315*(X4^2.0342)*X2^0.7485)+(0.0283*(X4^2.0907)*X2^0)+(0.0225*(X4^2.4106)*X2^0)+(0.0571*(X4^1.4898)*X2^0))*1000"/>
    <s v="((0.0315*(6.5^2.0342)*6.5^0.7485)+(0.0283*(6.5^2.0907)*6.5^0)+(0.0225*(6.5^2.4106)*6.5^0)+(0.0571*(6.5^1.4898)*6.5^0))*1000"/>
    <n v="10155.212311226642"/>
    <n v="10155.212311226642"/>
  </r>
  <r>
    <x v="1"/>
    <x v="20"/>
    <x v="0"/>
    <s v="insect"/>
    <d v="2022-06-16T00:00:00"/>
    <s v="A4"/>
    <s v="B4"/>
    <s v="red_maple"/>
    <n v="7.5"/>
    <n v="5.5"/>
    <s v="((0.0315*(X4^2.0342)*X2^0.7485)+(0.0283*(X4^2.0907)*X2^0)+(0.0225*(X4^2.4106)*X2^0)+(0.0571*(X4^1.4898)*X2^0))*1000"/>
    <s v="((0.0315*(7.5^2.0342)*5.5^0.7485)+(0.0283*(7.5^2.0907)*5.5^0)+(0.0225*(7.5^2.4106)*5.5^0)+(0.0571*(7.5^1.4898)*5.5^0))*1000"/>
    <n v="12754.93551122457"/>
    <n v="12754.93551122457"/>
  </r>
  <r>
    <x v="1"/>
    <x v="20"/>
    <x v="0"/>
    <s v="insect"/>
    <d v="2022-06-16T00:00:00"/>
    <s v="A1"/>
    <s v="B1"/>
    <s v="red_maple"/>
    <n v="8"/>
    <n v="6.5"/>
    <s v="((0.0315*(X4^2.0342)*X2^0.7485)+(0.0283*(X4^2.0907)*X2^0)+(0.0225*(X4^2.4106)*X2^0)+(0.0571*(X4^1.4898)*X2^0))*1000"/>
    <s v="((0.0315*(8^2.0342)*6.5^0.7485)+(0.0283*(8^2.0907)*6.5^0)+(0.0225*(8^2.4106)*6.5^0)+(0.0571*(8^1.4898)*6.5^0))*1000"/>
    <n v="15621.056697953736"/>
    <n v="15621.056697953736"/>
  </r>
  <r>
    <x v="1"/>
    <x v="20"/>
    <x v="0"/>
    <s v="insect"/>
    <d v="2022-06-16T00:00:00"/>
    <s v="A4"/>
    <s v="B4"/>
    <s v="red_maple"/>
    <n v="8"/>
    <n v="5"/>
    <s v="((0.0315*(X4^2.0342)*X2^0.7485)+(0.0283*(X4^2.0907)*X2^0)+(0.0225*(X4^2.4106)*X2^0)+(0.0571*(X4^1.4898)*X2^0))*1000"/>
    <s v="((0.0315*(8^2.0342)*5^0.7485)+(0.0283*(8^2.0907)*5^0)+(0.0225*(8^2.4106)*5^0)+(0.0571*(8^1.4898)*5^0))*1000"/>
    <n v="14054.332066163959"/>
    <n v="14054.332066163959"/>
  </r>
  <r>
    <x v="1"/>
    <x v="20"/>
    <x v="1"/>
    <s v="insect"/>
    <d v="2022-06-16T00:00:00"/>
    <s v="A1"/>
    <s v="B1"/>
    <s v="NA"/>
    <s v="N/A"/>
    <s v="N/A"/>
    <e v="#N/A"/>
    <e v="#N/A"/>
    <e v="#N/A"/>
    <n v="0"/>
  </r>
  <r>
    <x v="1"/>
    <x v="20"/>
    <x v="1"/>
    <s v="insect"/>
    <d v="2022-06-16T00:00:00"/>
    <s v="A2"/>
    <s v="B2"/>
    <s v="NA"/>
    <s v="N/A"/>
    <s v="N/A"/>
    <e v="#N/A"/>
    <e v="#N/A"/>
    <e v="#N/A"/>
    <n v="0"/>
  </r>
  <r>
    <x v="1"/>
    <x v="20"/>
    <x v="1"/>
    <s v="insect"/>
    <d v="2022-06-16T00:00:00"/>
    <s v="A3"/>
    <s v="B3"/>
    <s v="NA"/>
    <s v="N/A"/>
    <s v="N/A"/>
    <e v="#N/A"/>
    <e v="#N/A"/>
    <e v="#N/A"/>
    <n v="0"/>
  </r>
  <r>
    <x v="1"/>
    <x v="21"/>
    <x v="1"/>
    <s v="insect"/>
    <d v="2022-06-20T00:00:00"/>
    <s v="A2"/>
    <s v="B2"/>
    <s v="black_spruce"/>
    <n v="5.5"/>
    <n v="4.75"/>
    <s v="((0.0309*(X4^1.7527)*X2^1.0014)+(0.0115*(X4^1.7405)*X2^0.6589)+(0.038*(X4^3.2558)*X2^-1.4218)+(0.2048*(X4^2.5754)*X2^-1.3704))*1000"/>
    <s v="((0.0309*(5.5^1.7527)*4.75^1.0014)+(0.0115*(5.5^1.7405)*4.75^0.6589)+(0.038*(5.5^3.2558)*4.75^-1.4218)+(0.2048*(5.5^2.5754)*4.75^-1.3704))*1000"/>
    <n v="6562.9760438919366"/>
    <n v="6562.9760438919366"/>
  </r>
  <r>
    <x v="1"/>
    <x v="21"/>
    <x v="0"/>
    <s v="insect"/>
    <d v="2022-06-20T00:00:00"/>
    <s v="A2"/>
    <s v="B2"/>
    <s v="black_spruce"/>
    <n v="5.5"/>
    <n v="6"/>
    <s v="((0.0309*(X4^1.7527)*X2^1.0014)+(0.0115*(X4^1.7405)*X2^0.6589)+(0.038*(X4^3.2558)*X2^-1.4218)+(0.2048*(X4^2.5754)*X2^-1.3704))*1000"/>
    <s v="((0.0309*(5.5^1.7527)*6^1.0014)+(0.0115*(5.5^1.7405)*6^0.6589)+(0.038*(5.5^3.2558)*6^-1.4218)+(0.2048*(5.5^2.5754)*6^-1.3704))*1000"/>
    <n v="6599.5784485850209"/>
    <n v="6599.5784485850209"/>
  </r>
  <r>
    <x v="1"/>
    <x v="21"/>
    <x v="1"/>
    <s v="insect"/>
    <d v="2022-06-20T00:00:00"/>
    <s v="A2"/>
    <s v="B2"/>
    <s v="black_spruce"/>
    <n v="7"/>
    <n v="7"/>
    <s v="((0.0309*(X4^1.7527)*X2^1.0014)+(0.0115*(X4^1.7405)*X2^0.6589)+(0.038*(X4^3.2558)*X2^-1.4218)+(0.2048*(X4^2.5754)*X2^-1.3704))*1000"/>
    <s v="((0.0309*(7^1.7527)*7^1.0014)+(0.0115*(7^1.7405)*7^0.6589)+(0.038*(7^3.2558)*7^-1.4218)+(0.2048*(7^2.5754)*7^-1.3704))*1000"/>
    <n v="11278.331427656227"/>
    <n v="11278.331427656227"/>
  </r>
  <r>
    <x v="1"/>
    <x v="21"/>
    <x v="1"/>
    <s v="insect"/>
    <d v="2022-06-20T00:00:00"/>
    <s v="A2"/>
    <s v="B2"/>
    <s v="black_spruce"/>
    <n v="7"/>
    <n v="6.5"/>
    <s v="((0.0309*(X4^1.7527)*X2^1.0014)+(0.0115*(X4^1.7405)*X2^0.6589)+(0.038*(X4^3.2558)*X2^-1.4218)+(0.2048*(X4^2.5754)*X2^-1.3704))*1000"/>
    <s v="((0.0309*(7^1.7527)*6.5^1.0014)+(0.0115*(7^1.7405)*6.5^0.6589)+(0.038*(7^3.2558)*6.5^-1.4218)+(0.2048*(7^2.5754)*6.5^-1.3704))*1000"/>
    <n v="11128.277536645721"/>
    <n v="11128.277536645721"/>
  </r>
  <r>
    <x v="1"/>
    <x v="21"/>
    <x v="1"/>
    <s v="insect"/>
    <d v="2022-06-20T00:00:00"/>
    <s v="A2"/>
    <s v="B2"/>
    <s v="black_spruce"/>
    <n v="8"/>
    <n v="8"/>
    <s v="((0.0309*(X4^1.7527)*X2^1.0014)+(0.0115*(X4^1.7405)*X2^0.6589)+(0.038*(X4^3.2558)*X2^-1.4218)+(0.2048*(X4^2.5754)*X2^-1.3704))*1000"/>
    <s v="((0.0309*(8^1.7527)*8^1.0014)+(0.0115*(8^1.7405)*8^0.6589)+(0.038*(8^3.2558)*8^-1.4218)+(0.2048*(8^2.5754)*8^-1.3704))*1000"/>
    <n v="15407.798662858504"/>
    <n v="15407.798662858504"/>
  </r>
  <r>
    <x v="1"/>
    <x v="21"/>
    <x v="1"/>
    <s v="insect"/>
    <d v="2022-06-20T00:00:00"/>
    <s v="A2"/>
    <s v="B2"/>
    <s v="balsam_fir"/>
    <n v="10"/>
    <n v="16.5"/>
    <s v="((0.0294*(X4^1.8357)*X2^0.864)+(0.0053*(X4^2.0876)*X2^0.5842)+(0.0117*(X4^3.5097)*X2^-1.3006)+(0.1245*(X4^2.523)*X2^-1.123))*1000"/>
    <s v="((0.0294*(10^1.8357)*16.5^0.864)+(0.0053*(10^2.0876)*16.5^0.5842)+(0.0117*(10^3.5097)*16.5^-1.3006)+(0.1245*(10^2.523)*16.5^-1.123))*1000"/>
    <n v="28800.837876328387"/>
    <n v="28800.837876328387"/>
  </r>
  <r>
    <x v="1"/>
    <x v="21"/>
    <x v="0"/>
    <s v="insect"/>
    <d v="2022-06-20T00:00:00"/>
    <s v="A4"/>
    <s v="B4"/>
    <s v="balsam_fir"/>
    <n v="11.2"/>
    <n v="24"/>
    <s v="((0.0294*(X4^1.8357)*X2^0.864)+(0.0053*(X4^2.0876)*X2^0.5842)+(0.0117*(X4^3.5097)*X2^-1.3006)+(0.1245*(X4^2.523)*X2^-1.123))*1000"/>
    <s v="((0.0294*(11.2^1.8357)*24^0.864)+(0.0053*(11.2^2.0876)*24^0.5842)+(0.0117*(11.2^3.5097)*24^-1.3006)+(0.1245*(11.2^2.523)*24^-1.123))*1000"/>
    <n v="46347.173925528128"/>
    <n v="46347.173925528128"/>
  </r>
  <r>
    <x v="1"/>
    <x v="21"/>
    <x v="0"/>
    <s v="insect"/>
    <d v="2022-06-20T00:00:00"/>
    <s v="A3"/>
    <s v="B3"/>
    <s v="balsam_fir"/>
    <n v="12.4"/>
    <n v="26.75"/>
    <s v="((0.0294*(X4^1.8357)*X2^0.864)+(0.0053*(X4^2.0876)*X2^0.5842)+(0.0117*(X4^3.5097)*X2^-1.3006)+(0.1245*(X4^2.523)*X2^-1.123))*1000"/>
    <s v="((0.0294*(12.4^1.8357)*26.75^0.864)+(0.0053*(12.4^2.0876)*26.75^0.5842)+(0.0117*(12.4^3.5097)*26.75^-1.3006)+(0.1245*(12.4^2.523)*26.75^-1.123))*1000"/>
    <n v="60971.620821095566"/>
    <n v="60971.620821095566"/>
  </r>
  <r>
    <x v="1"/>
    <x v="21"/>
    <x v="0"/>
    <s v="insect"/>
    <d v="2022-06-20T00:00:00"/>
    <s v="A2"/>
    <s v="B2"/>
    <s v="balsam_fir"/>
    <n v="14.8"/>
    <n v="40"/>
    <s v="((0.0294*(X4^1.8357)*X2^0.864)+(0.0053*(X4^2.0876)*X2^0.5842)+(0.0117*(X4^3.5097)*X2^-1.3006)+(0.1245*(X4^2.523)*X2^-1.123))*1000"/>
    <s v="((0.0294*(14.8^1.8357)*40^0.864)+(0.0053*(14.8^2.0876)*40^0.5842)+(0.0117*(14.8^3.5097)*40^-1.3006)+(0.1245*(14.8^2.523)*40^-1.123))*1000"/>
    <n v="115870.51744624211"/>
    <n v="115870.51744624211"/>
  </r>
  <r>
    <x v="1"/>
    <x v="21"/>
    <x v="1"/>
    <s v="insect"/>
    <d v="2022-06-20T00:00:00"/>
    <s v="A1"/>
    <s v="B1"/>
    <s v="NA"/>
    <s v="N/A"/>
    <s v="N/A"/>
    <e v="#N/A"/>
    <e v="#N/A"/>
    <e v="#N/A"/>
    <n v="0"/>
  </r>
  <r>
    <x v="1"/>
    <x v="21"/>
    <x v="1"/>
    <s v="insect"/>
    <d v="2022-06-20T00:00:00"/>
    <s v="A3"/>
    <s v="B3"/>
    <s v="NA"/>
    <s v="N/A"/>
    <s v="N/A"/>
    <e v="#N/A"/>
    <e v="#N/A"/>
    <e v="#N/A"/>
    <n v="0"/>
  </r>
  <r>
    <x v="1"/>
    <x v="21"/>
    <x v="1"/>
    <s v="insect"/>
    <d v="2022-06-20T00:00:00"/>
    <s v="A4"/>
    <s v="B4"/>
    <s v="NA"/>
    <s v="N/A"/>
    <s v="N/A"/>
    <e v="#N/A"/>
    <e v="#N/A"/>
    <e v="#N/A"/>
    <n v="0"/>
  </r>
  <r>
    <x v="1"/>
    <x v="21"/>
    <x v="0"/>
    <s v="insect"/>
    <d v="2022-06-20T00:00:00"/>
    <s v="A1"/>
    <s v="B1"/>
    <s v="NA"/>
    <s v="N/A"/>
    <s v="N/A"/>
    <e v="#N/A"/>
    <e v="#N/A"/>
    <e v="#N/A"/>
    <n v="0"/>
  </r>
  <r>
    <x v="1"/>
    <x v="22"/>
    <x v="2"/>
    <s v="insect"/>
    <d v="2022-06-15T00:00:00"/>
    <s v="A1"/>
    <s v="B1"/>
    <s v="NA"/>
    <s v="NA"/>
    <s v="NA"/>
    <e v="#N/A"/>
    <e v="#N/A"/>
    <e v="#N/A"/>
    <n v="0"/>
  </r>
  <r>
    <x v="1"/>
    <x v="22"/>
    <x v="2"/>
    <s v="insect"/>
    <d v="2022-06-15T00:00:00"/>
    <s v="A2"/>
    <s v="B2"/>
    <s v="NA"/>
    <s v="NA"/>
    <s v="NA"/>
    <e v="#N/A"/>
    <e v="#N/A"/>
    <e v="#N/A"/>
    <n v="0"/>
  </r>
  <r>
    <x v="1"/>
    <x v="22"/>
    <x v="2"/>
    <s v="insect"/>
    <d v="2022-06-15T00:00:00"/>
    <s v="A3"/>
    <s v="B3"/>
    <s v="NA"/>
    <s v="NA"/>
    <s v="NA"/>
    <e v="#N/A"/>
    <e v="#N/A"/>
    <e v="#N/A"/>
    <n v="0"/>
  </r>
  <r>
    <x v="1"/>
    <x v="22"/>
    <x v="2"/>
    <s v="insect"/>
    <d v="2022-06-15T00:00:00"/>
    <s v="A4"/>
    <s v="B4"/>
    <s v="NA"/>
    <s v="NA"/>
    <s v="NA"/>
    <e v="#N/A"/>
    <e v="#N/A"/>
    <e v="#N/A"/>
    <n v="0"/>
  </r>
  <r>
    <x v="1"/>
    <x v="23"/>
    <x v="2"/>
    <s v="insect"/>
    <d v="2022-06-13T00:00:00"/>
    <s v="A3"/>
    <s v="B3"/>
    <s v="black_spruce"/>
    <n v="11.4"/>
    <n v="42.5"/>
    <s v="((0.0309*(X4^1.7527)*X2^1.0014)+(0.0115*(X4^1.7405)*X2^0.6589)+(0.038*(X4^3.2558)*X2^-1.4218)+(0.2048*(X4^2.5754)*X2^-1.3704))*1000"/>
    <s v="((0.0309*(11.4^1.7527)*42.5^1.0014)+(0.0115*(11.4^1.7405)*42.5^0.6589)+(0.038*(11.4^3.2558)*42.5^-1.4218)+(0.2048*(11.4^2.5754)*42.5^-1.3704))*1000"/>
    <n v="104528.69809944238"/>
    <n v="104528.69809944238"/>
  </r>
  <r>
    <x v="1"/>
    <x v="23"/>
    <x v="2"/>
    <s v="insect"/>
    <d v="2022-06-13T00:00:00"/>
    <s v="A1"/>
    <s v="B1"/>
    <s v="NA"/>
    <s v="NA"/>
    <s v="NA"/>
    <e v="#N/A"/>
    <e v="#N/A"/>
    <e v="#N/A"/>
    <n v="0"/>
  </r>
  <r>
    <x v="1"/>
    <x v="23"/>
    <x v="2"/>
    <s v="insect"/>
    <d v="2022-06-13T00:00:00"/>
    <s v="A2"/>
    <s v="B2"/>
    <s v="NA"/>
    <s v="NA"/>
    <s v="NA"/>
    <e v="#N/A"/>
    <e v="#N/A"/>
    <e v="#N/A"/>
    <n v="0"/>
  </r>
  <r>
    <x v="1"/>
    <x v="23"/>
    <x v="2"/>
    <s v="insect"/>
    <d v="2022-06-13T00:00:00"/>
    <s v="A4"/>
    <s v="B4"/>
    <s v="NA"/>
    <s v="NA"/>
    <s v="NA"/>
    <e v="#N/A"/>
    <e v="#N/A"/>
    <e v="#N/A"/>
    <n v="0"/>
  </r>
  <r>
    <x v="1"/>
    <x v="24"/>
    <x v="0"/>
    <s v="fire"/>
    <d v="2022-06-16T00:00:00"/>
    <s v="A4"/>
    <s v="B4"/>
    <s v="trembling_aspen"/>
    <n v="3"/>
    <n v="3.5"/>
    <s v="((0.0117*(X4^1.7757)*X2^1.2555)+(0.018*(X4^1.8131)*X2^0.5144)+(0.0112*(X4^3.0861)*X2^-0.7164)+(0.0617*(X4^1.8615)*X2^-0.5375))*1000"/>
    <s v="((0.0117*(3^1.7757)*3.5^1.2555)+(0.018*(3^1.8131)*3.5^0.5144)+(0.0112*(3^3.0861)*3.5^-0.7164)+(0.0617*(3^1.8615)*3.5^-0.5375))*1000"/>
    <n v="1026.7440523269356"/>
    <n v="1026.7440523269356"/>
  </r>
  <r>
    <x v="1"/>
    <x v="24"/>
    <x v="0"/>
    <s v="fire"/>
    <d v="2022-06-16T00:00:00"/>
    <s v="A1"/>
    <s v="B1"/>
    <s v="alder"/>
    <n v="3.25"/>
    <n v="2.2999999999999998"/>
    <s v="((0.0117*(X4^1.7757)*X2^1.2555)+(0.018*(X4^1.8131)*X2^0.5144)+(0.0112*(X4^3.0861)*X2^-0.7164)+(0.0617*(X4^1.8615)*X2^-0.5375))*1000"/>
    <s v="((0.0117*(3.25^1.7757)*2.3^1.2555)+(0.018*(3.25^1.8131)*2.3^0.5144)+(0.0112*(3.25^3.0861)*2.3^-0.7164)+(0.0617*(3.25^1.8615)*2.3^-0.5375))*1000"/>
    <n v="1092.1630908871052"/>
    <n v="1092.1630908871052"/>
  </r>
  <r>
    <x v="1"/>
    <x v="24"/>
    <x v="0"/>
    <s v="fire"/>
    <d v="2022-06-16T00:00:00"/>
    <s v="A1"/>
    <s v="B1"/>
    <s v="trembling_aspen"/>
    <n v="4"/>
    <n v="3.4"/>
    <s v="((0.0117*(X4^1.7757)*X2^1.2555)+(0.018*(X4^1.8131)*X2^0.5144)+(0.0112*(X4^3.0861)*X2^-0.7164)+(0.0617*(X4^1.8615)*X2^-0.5375))*1000"/>
    <s v="((0.0117*(4^1.7757)*3.4^1.2555)+(0.018*(4^1.8131)*3.4^0.5144)+(0.0112*(4^3.0861)*3.4^-0.7164)+(0.0617*(4^1.8615)*3.4^-0.5375))*1000"/>
    <n v="1812.8488361992154"/>
    <n v="1812.8488361992154"/>
  </r>
  <r>
    <x v="1"/>
    <x v="24"/>
    <x v="0"/>
    <s v="fire"/>
    <d v="2022-06-16T00:00:00"/>
    <s v="A3"/>
    <s v="B3"/>
    <s v="trembling_aspen"/>
    <n v="4.3"/>
    <n v="4.7"/>
    <s v="((0.0117*(X4^1.7757)*X2^1.2555)+(0.018*(X4^1.8131)*X2^0.5144)+(0.0112*(X4^3.0861)*X2^-0.7164)+(0.0617*(X4^1.8615)*X2^-0.5375))*1000"/>
    <s v="((0.0117*(4.3^1.7757)*4.7^1.2555)+(0.018*(4.3^1.8131)*4.7^0.5144)+(0.0112*(4.3^3.0861)*4.7^-0.7164)+(0.0617*(4.3^1.8615)*4.7^-0.5375))*1000"/>
    <n v="2389.2169156624818"/>
    <n v="2389.2169156624818"/>
  </r>
  <r>
    <x v="1"/>
    <x v="24"/>
    <x v="0"/>
    <s v="fire"/>
    <d v="2022-06-16T00:00:00"/>
    <s v="A2"/>
    <s v="B2"/>
    <s v="trembling_aspen"/>
    <n v="4.5"/>
    <n v="4.4000000000000004"/>
    <s v="((0.0117*(X4^1.7757)*X2^1.2555)+(0.018*(X4^1.8131)*X2^0.5144)+(0.0112*(X4^3.0861)*X2^-0.7164)+(0.0617*(X4^1.8615)*X2^-0.5375))*1000"/>
    <s v="((0.0117*(4.5^1.7757)*4.4^1.2555)+(0.018*(4.5^1.8131)*4.4^0.5144)+(0.0112*(4.5^3.0861)*4.4^-0.7164)+(0.0617*(4.5^1.8615)*4.4^-0.5375))*1000"/>
    <n v="2535.3662723500224"/>
    <n v="2535.3662723500224"/>
  </r>
  <r>
    <x v="1"/>
    <x v="24"/>
    <x v="0"/>
    <s v="fire"/>
    <d v="2022-06-16T00:00:00"/>
    <s v="A1"/>
    <s v="B1"/>
    <s v="trembling_aspen"/>
    <n v="5.5"/>
    <n v="3.7"/>
    <s v="((0.0117*(X4^1.7757)*X2^1.2555)+(0.018*(X4^1.8131)*X2^0.5144)+(0.0112*(X4^3.0861)*X2^-0.7164)+(0.0617*(X4^1.8615)*X2^-0.5375))*1000"/>
    <s v="((0.0117*(5.5^1.7757)*3.7^1.2555)+(0.018*(5.5^1.8131)*3.7^0.5144)+(0.0112*(5.5^3.0861)*3.7^-0.7164)+(0.0617*(5.5^1.8615)*3.7^-0.5375))*1000"/>
    <n v="3598.9353575758482"/>
    <n v="3598.9353575758482"/>
  </r>
  <r>
    <x v="1"/>
    <x v="24"/>
    <x v="1"/>
    <s v="fire"/>
    <d v="2022-06-16T00:00:00"/>
    <s v="A1"/>
    <s v="B1"/>
    <s v="NA"/>
    <s v="NA"/>
    <s v="NA"/>
    <e v="#N/A"/>
    <e v="#N/A"/>
    <e v="#N/A"/>
    <n v="0"/>
  </r>
  <r>
    <x v="1"/>
    <x v="24"/>
    <x v="1"/>
    <s v="fire"/>
    <d v="2022-06-16T00:00:00"/>
    <s v="A2"/>
    <s v="B2"/>
    <s v="NA"/>
    <s v="NA"/>
    <s v="NA"/>
    <e v="#N/A"/>
    <e v="#N/A"/>
    <e v="#N/A"/>
    <n v="0"/>
  </r>
  <r>
    <x v="1"/>
    <x v="24"/>
    <x v="1"/>
    <s v="fire"/>
    <d v="2022-06-16T00:00:00"/>
    <s v="A3"/>
    <s v="B3"/>
    <s v="NA"/>
    <s v="NA"/>
    <s v="NA"/>
    <e v="#N/A"/>
    <e v="#N/A"/>
    <e v="#N/A"/>
    <n v="0"/>
  </r>
  <r>
    <x v="1"/>
    <x v="24"/>
    <x v="1"/>
    <s v="fire"/>
    <d v="2022-06-16T00:00:00"/>
    <s v="A4"/>
    <s v="B4"/>
    <s v="NA"/>
    <s v="NA"/>
    <s v="NA"/>
    <e v="#N/A"/>
    <e v="#N/A"/>
    <e v="#N/A"/>
    <n v="0"/>
  </r>
  <r>
    <x v="1"/>
    <x v="25"/>
    <x v="2"/>
    <s v="fire"/>
    <d v="2022-06-17T00:00:00"/>
    <s v="A1"/>
    <s v="B1"/>
    <s v="NA"/>
    <s v="NA"/>
    <s v="NA"/>
    <e v="#N/A"/>
    <e v="#N/A"/>
    <e v="#N/A"/>
    <n v="0"/>
  </r>
  <r>
    <x v="1"/>
    <x v="25"/>
    <x v="2"/>
    <s v="fire"/>
    <d v="2022-06-17T00:00:00"/>
    <s v="A3"/>
    <s v="B3"/>
    <s v="NA"/>
    <s v="NA"/>
    <s v="NA"/>
    <e v="#N/A"/>
    <e v="#N/A"/>
    <e v="#N/A"/>
    <n v="0"/>
  </r>
  <r>
    <x v="1"/>
    <x v="25"/>
    <x v="2"/>
    <s v="fire"/>
    <d v="2022-06-17T00:00:00"/>
    <s v="A2"/>
    <s v="B2"/>
    <s v="NA"/>
    <s v="NA"/>
    <s v="NA"/>
    <e v="#N/A"/>
    <e v="#N/A"/>
    <e v="#N/A"/>
    <n v="0"/>
  </r>
  <r>
    <x v="1"/>
    <x v="25"/>
    <x v="2"/>
    <s v="fire"/>
    <d v="2022-06-17T00:00:00"/>
    <s v="A4"/>
    <s v="B4"/>
    <s v="NA"/>
    <s v="NA"/>
    <s v="NA"/>
    <e v="#N/A"/>
    <e v="#N/A"/>
    <e v="#N/A"/>
    <n v="0"/>
  </r>
  <r>
    <x v="1"/>
    <x v="26"/>
    <x v="2"/>
    <s v="fire"/>
    <d v="2022-06-15T00:00:00"/>
    <s v="A2"/>
    <s v="B2"/>
    <s v="black_spruce"/>
    <n v="5"/>
    <n v="6.25"/>
    <s v="((0.0309*(X4^1.7527)*X2^1.0014)+(0.0115*(X4^1.7405)*X2^0.6589)+(0.038*(X4^3.2558)*X2^-1.4218)+(0.2048*(X4^2.5754)*X2^-1.3704))*1000"/>
    <s v="((0.0309*(5^1.7527)*6.25^1.0014)+(0.0115*(5^1.7405)*6.25^0.6589)+(0.038*(5^3.2558)*6.25^-1.4218)+(0.2048*(5^2.5754)*6.25^-1.3704))*1000"/>
    <n v="5463.0978081703652"/>
    <n v="5463.0978081703652"/>
  </r>
  <r>
    <x v="1"/>
    <x v="26"/>
    <x v="2"/>
    <s v="fire"/>
    <d v="2022-06-15T00:00:00"/>
    <s v="A1"/>
    <s v="B1"/>
    <s v="NA"/>
    <s v="NA"/>
    <s v="NA"/>
    <e v="#N/A"/>
    <e v="#N/A"/>
    <e v="#N/A"/>
    <n v="0"/>
  </r>
  <r>
    <x v="1"/>
    <x v="26"/>
    <x v="2"/>
    <s v="fire"/>
    <d v="2022-06-15T00:00:00"/>
    <s v="A3"/>
    <s v="B3"/>
    <s v="NA"/>
    <s v="NA"/>
    <s v="NA"/>
    <e v="#N/A"/>
    <e v="#N/A"/>
    <e v="#N/A"/>
    <n v="0"/>
  </r>
  <r>
    <x v="1"/>
    <x v="26"/>
    <x v="2"/>
    <s v="fire"/>
    <d v="2022-06-15T00:00:00"/>
    <s v="A4"/>
    <s v="B4"/>
    <s v="NA"/>
    <s v="NA"/>
    <s v="NA"/>
    <e v="#N/A"/>
    <e v="#N/A"/>
    <e v="#N/A"/>
    <n v="0"/>
  </r>
  <r>
    <x v="1"/>
    <x v="27"/>
    <x v="2"/>
    <s v="fire"/>
    <d v="2022-06-17T00:00:00"/>
    <s v="A3"/>
    <s v="B3"/>
    <s v="black_spruce"/>
    <n v="3"/>
    <n v="5"/>
    <s v="((0.0309*(X4^1.7527)*X2^1.0014)+(0.0115*(X4^1.7405)*X2^0.6589)+(0.038*(X4^3.2558)*X2^-1.4218)+(0.2048*(X4^2.5754)*X2^-1.3704))*1000"/>
    <s v="((0.0309*(3^1.7527)*5^1.0014)+(0.0115*(3^1.7405)*5^0.6589)+(0.038*(3^3.2558)*5^-1.4218)+(0.2048*(3^2.5754)*5^-1.3704))*1000"/>
    <n v="1806.8223768200314"/>
    <n v="1806.8223768200314"/>
  </r>
  <r>
    <x v="1"/>
    <x v="27"/>
    <x v="2"/>
    <s v="fire"/>
    <d v="2022-06-17T00:00:00"/>
    <s v="A1"/>
    <s v="B1"/>
    <s v="black_spruce"/>
    <n v="3.5"/>
    <n v="6"/>
    <s v="((0.0309*(X4^1.7527)*X2^1.0014)+(0.0115*(X4^1.7405)*X2^0.6589)+(0.038*(X4^3.2558)*X2^-1.4218)+(0.2048*(X4^2.5754)*X2^-1.3704))*1000"/>
    <s v="((0.0309*(3.5^1.7527)*6^1.0014)+(0.0115*(3.5^1.7405)*6^0.6589)+(0.038*(3.5^3.2558)*6^-1.4218)+(0.2048*(3.5^2.5754)*6^-1.3704))*1000"/>
    <n v="2620.1277684550673"/>
    <n v="2620.1277684550673"/>
  </r>
  <r>
    <x v="1"/>
    <x v="27"/>
    <x v="2"/>
    <s v="fire"/>
    <d v="2022-06-17T00:00:00"/>
    <s v="A4"/>
    <s v="B4"/>
    <s v="black_spruce"/>
    <n v="8"/>
    <n v="24"/>
    <s v="((0.0309*(X4^1.7527)*X2^1.0014)+(0.0115*(X4^1.7405)*X2^0.6589)+(0.038*(X4^3.2558)*X2^-1.4218)+(0.2048*(X4^2.5754)*X2^-1.3704))*1000"/>
    <s v="((0.0309*(8^1.7527)*24^1.0014)+(0.0115*(8^1.7405)*24^0.6589)+(0.038*(8^3.2558)*24^-1.4218)+(0.2048*(8^2.5754)*24^-1.3704))*1000"/>
    <n v="32907.660392924568"/>
    <n v="32907.660392924568"/>
  </r>
  <r>
    <x v="1"/>
    <x v="27"/>
    <x v="2"/>
    <s v="fire"/>
    <d v="2022-06-17T00:00:00"/>
    <s v="A2"/>
    <s v="B2"/>
    <s v="NA"/>
    <s v="NA"/>
    <s v="NA"/>
    <e v="#N/A"/>
    <e v="#N/A"/>
    <e v="#N/A"/>
    <n v="0"/>
  </r>
  <r>
    <x v="1"/>
    <x v="28"/>
    <x v="2"/>
    <s v="fire"/>
    <d v="2022-06-15T00:00:00"/>
    <s v="A1"/>
    <s v="B1"/>
    <s v="NA"/>
    <s v="NA"/>
    <s v="NA"/>
    <e v="#N/A"/>
    <e v="#N/A"/>
    <e v="#N/A"/>
    <n v="0"/>
  </r>
  <r>
    <x v="1"/>
    <x v="28"/>
    <x v="2"/>
    <s v="fire"/>
    <d v="2022-06-15T00:00:00"/>
    <s v="A2"/>
    <s v="B2"/>
    <s v="NA"/>
    <s v="NA"/>
    <s v="NA"/>
    <e v="#N/A"/>
    <e v="#N/A"/>
    <e v="#N/A"/>
    <n v="0"/>
  </r>
  <r>
    <x v="1"/>
    <x v="28"/>
    <x v="2"/>
    <s v="fire"/>
    <d v="2022-06-15T00:00:00"/>
    <s v="A3"/>
    <s v="B3"/>
    <s v="NA"/>
    <s v="NA"/>
    <s v="NA"/>
    <e v="#N/A"/>
    <e v="#N/A"/>
    <e v="#N/A"/>
    <n v="0"/>
  </r>
  <r>
    <x v="1"/>
    <x v="28"/>
    <x v="2"/>
    <s v="fire"/>
    <d v="2022-06-15T00:00:00"/>
    <s v="A4"/>
    <s v="B4"/>
    <s v="NA"/>
    <s v="NA"/>
    <s v="NA"/>
    <e v="#N/A"/>
    <e v="#N/A"/>
    <e v="#N/A"/>
    <n v="0"/>
  </r>
  <r>
    <x v="1"/>
    <x v="29"/>
    <x v="2"/>
    <s v="fire"/>
    <d v="2022-06-15T00:00:00"/>
    <s v="A1"/>
    <s v="B1"/>
    <s v="NA"/>
    <s v="NA"/>
    <s v="NA"/>
    <e v="#N/A"/>
    <e v="#N/A"/>
    <e v="#N/A"/>
    <n v="0"/>
  </r>
  <r>
    <x v="1"/>
    <x v="29"/>
    <x v="2"/>
    <s v="fire"/>
    <d v="2022-06-15T00:00:00"/>
    <s v="A2"/>
    <s v="B2"/>
    <s v="NA"/>
    <s v="NA"/>
    <s v="NA"/>
    <e v="#N/A"/>
    <e v="#N/A"/>
    <e v="#N/A"/>
    <n v="0"/>
  </r>
  <r>
    <x v="1"/>
    <x v="29"/>
    <x v="2"/>
    <s v="fire"/>
    <d v="2022-06-15T00:00:00"/>
    <s v="A3"/>
    <s v="B3"/>
    <s v="NA"/>
    <s v="NA"/>
    <s v="NA"/>
    <e v="#N/A"/>
    <e v="#N/A"/>
    <e v="#N/A"/>
    <n v="0"/>
  </r>
  <r>
    <x v="1"/>
    <x v="29"/>
    <x v="2"/>
    <s v="fire"/>
    <d v="2022-06-15T00:00:00"/>
    <s v="A4"/>
    <s v="B4"/>
    <s v="NA"/>
    <s v="NA"/>
    <s v="NA"/>
    <e v="#N/A"/>
    <e v="#N/A"/>
    <e v="#N/A"/>
    <n v="0"/>
  </r>
  <r>
    <x v="1"/>
    <x v="30"/>
    <x v="0"/>
    <s v="mature_forest"/>
    <d v="2022-06-21T00:00:00"/>
    <s v="A4"/>
    <s v="B4"/>
    <s v="trembling_aspen"/>
    <n v="3.34"/>
    <n v="3.75"/>
    <s v="((0.0117*(X4^1.7757)*X2^1.2555)+(0.018*(X4^1.8131)*X2^0.5144)+(0.0112*(X4^3.0861)*X2^-0.7164)+(0.0617*(X4^1.8615)*X2^-0.5375))*1000"/>
    <s v="((0.0117*(3.34^1.7757)*3.75^1.2555)+(0.018*(3.34^1.8131)*3.75^0.5144)+(0.0112*(3.34^3.0861)*3.75^-0.7164)+(0.0617*(3.34^1.8615)*3.75^-0.5375))*1000"/>
    <n v="1305.6441388912087"/>
    <n v="1305.6441388912087"/>
  </r>
  <r>
    <x v="1"/>
    <x v="30"/>
    <x v="0"/>
    <s v="mature_forest"/>
    <d v="2022-06-21T00:00:00"/>
    <s v="A4"/>
    <s v="B4"/>
    <s v="mountain_maple"/>
    <n v="3.84"/>
    <n v="2.75"/>
    <s v="((0.0315*(X4^2.0342)*X2^0.7485)+(0.0283*(X4^2.0907)*X2^0)+(0.0225*(X4^2.4106)*X2^0)+(0.0571*(X4^1.4898)*X2^0))*1000"/>
    <s v="((0.0315*(3.84^2.0342)*2.75^0.7485)+(0.0283*(3.84^2.0907)*2.75^0)+(0.0225*(3.84^2.4106)*2.75^0)+(0.0571*(3.84^1.4898)*2.75^0))*1000"/>
    <n v="2508.7826750909471"/>
    <n v="2508.7826750909471"/>
  </r>
  <r>
    <x v="1"/>
    <x v="30"/>
    <x v="0"/>
    <s v="mature_forest"/>
    <d v="2022-06-21T00:00:00"/>
    <s v="A2"/>
    <s v="B2"/>
    <s v="white_birch"/>
    <n v="4.5"/>
    <n v="2.5"/>
    <s v="((0.0259*(X4^1.9044)*X2^0.9715)+(0.0069*(X4^2.0834)*X2^0.5371)+(0.0325*(X4^2.3851)*X2^0)+(0.1683*(X4^1.2764)*X2^0))*1000"/>
    <s v="((0.0259*(4.5^1.9044)*2.5^0.9715)+(0.0069*(4.5^2.0834)*2.5^0.5371)+(0.0325*(4.5^2.3851)*2.5^0)+(0.1683*(4.5^1.2764)*2.5^0))*1000"/>
    <n v="3687.6828092939072"/>
    <n v="3687.6828092939072"/>
  </r>
  <r>
    <x v="1"/>
    <x v="30"/>
    <x v="0"/>
    <s v="mature_forest"/>
    <d v="2022-06-21T00:00:00"/>
    <s v="A2"/>
    <s v="B2"/>
    <s v="white_birch"/>
    <n v="5"/>
    <n v="3"/>
    <s v="((0.0259*(X4^1.9044)*X2^0.9715)+(0.0069*(X4^2.0834)*X2^0.5371)+(0.0325*(X4^2.3851)*X2^0)+(0.1683*(X4^1.2764)*X2^0))*1000"/>
    <s v="((0.0259*(5^1.9044)*3^0.9715)+(0.0069*(5^2.0834)*3^0.5371)+(0.0325*(5^2.3851)*3^0)+(0.1683*(5^1.2764)*3^0))*1000"/>
    <n v="4793.077720569594"/>
    <n v="4793.077720569594"/>
  </r>
  <r>
    <x v="1"/>
    <x v="30"/>
    <x v="0"/>
    <s v="mature_forest"/>
    <d v="2022-06-21T00:00:00"/>
    <s v="A2"/>
    <s v="B2"/>
    <s v="white_birch"/>
    <n v="5"/>
    <n v="3.5"/>
    <s v="((0.0259*(X4^1.9044)*X2^0.9715)+(0.0069*(X4^2.0834)*X2^0.5371)+(0.0325*(X4^2.3851)*X2^0)+(0.1683*(X4^1.2764)*X2^0))*1000"/>
    <s v="((0.0259*(5^1.9044)*3.5^0.9715)+(0.0069*(5^2.0834)*3.5^0.5371)+(0.0325*(5^2.3851)*3.5^0)+(0.1683*(5^1.2764)*3.5^0))*1000"/>
    <n v="5084.5680240641504"/>
    <n v="5084.5680240641504"/>
  </r>
  <r>
    <x v="1"/>
    <x v="30"/>
    <x v="0"/>
    <s v="mature_forest"/>
    <d v="2022-06-21T00:00:00"/>
    <s v="A2"/>
    <s v="B2"/>
    <s v="trembling_aspen"/>
    <n v="5.5"/>
    <n v="3.5"/>
    <s v="((0.0117*(X4^1.7757)*X2^1.2555)+(0.018*(X4^1.8131)*X2^0.5144)+(0.0112*(X4^3.0861)*X2^-0.7164)+(0.0617*(X4^1.8615)*X2^-0.5375))*1000"/>
    <s v="((0.0117*(5.5^1.7757)*3.5^1.2555)+(0.018*(5.5^1.8131)*3.5^0.5144)+(0.0112*(5.5^3.0861)*3.5^-0.7164)+(0.0617*(5.5^1.8615)*3.5^-0.5375))*1000"/>
    <n v="3549.4092600111635"/>
    <n v="3549.4092600111635"/>
  </r>
  <r>
    <x v="1"/>
    <x v="30"/>
    <x v="0"/>
    <s v="mature_forest"/>
    <d v="2022-06-21T00:00:00"/>
    <s v="A2"/>
    <s v="B2"/>
    <s v="balsam_fir"/>
    <n v="7.5"/>
    <n v="15"/>
    <s v="((0.0294*(X4^1.8357)*X2^0.864)+(0.0053*(X4^2.0876)*X2^0.5842)+(0.0117*(X4^3.5097)*X2^-1.3006)+(0.1245*(X4^2.523)*X2^-1.123))*1000"/>
    <s v="((0.0294*(7.5^1.8357)*15^0.864)+(0.0053*(7.5^2.0876)*15^0.5842)+(0.0117*(7.5^3.5097)*15^-1.3006)+(0.1245*(7.5^2.523)*15^-1.123))*1000"/>
    <n v="15423.82773822908"/>
    <n v="15423.82773822908"/>
  </r>
  <r>
    <x v="1"/>
    <x v="30"/>
    <x v="0"/>
    <s v="mature_forest"/>
    <d v="2022-06-21T00:00:00"/>
    <s v="A2"/>
    <s v="B2"/>
    <s v="balsam_fir"/>
    <n v="9"/>
    <n v="29.5"/>
    <s v="((0.0294*(X4^1.8357)*X2^0.864)+(0.0053*(X4^2.0876)*X2^0.5842)+(0.0117*(X4^3.5097)*X2^-1.3006)+(0.1245*(X4^2.523)*X2^-1.123))*1000"/>
    <s v="((0.0294*(9^1.8357)*29.5^0.864)+(0.0053*(9^2.0876)*29.5^0.5842)+(0.0117*(9^3.5097)*29.5^-1.3006)+(0.1245*(9^2.523)*29.5^-1.123))*1000"/>
    <n v="35691.613517893064"/>
    <n v="35691.613517893064"/>
  </r>
  <r>
    <x v="1"/>
    <x v="30"/>
    <x v="1"/>
    <s v="mature_forest"/>
    <d v="2022-06-21T00:00:00"/>
    <s v="A4"/>
    <s v="B4"/>
    <s v="balsam_fir"/>
    <n v="9.5"/>
    <n v="13.5"/>
    <s v="((0.0294*(X4^1.8357)*X2^0.864)+(0.0053*(X4^2.0876)*X2^0.5842)+(0.0117*(X4^3.5097)*X2^-1.3006)+(0.1245*(X4^2.523)*X2^-1.123))*1000"/>
    <s v="((0.0294*(9.5^1.8357)*13.5^0.864)+(0.0053*(9.5^2.0876)*13.5^0.5842)+(0.0117*(9.5^3.5097)*13.5^-1.3006)+(0.1245*(9.5^2.523)*13.5^-1.123))*1000"/>
    <n v="23065.686467653941"/>
    <n v="23065.686467653941"/>
  </r>
  <r>
    <x v="1"/>
    <x v="30"/>
    <x v="0"/>
    <s v="mature_forest"/>
    <d v="2022-06-21T00:00:00"/>
    <s v="A3"/>
    <s v="B3"/>
    <s v="black_spruce"/>
    <n v="10"/>
    <n v="33.75"/>
    <s v="((0.0309*(X4^1.7527)*X2^1.0014)+(0.0115*(X4^1.7405)*X2^0.6589)+(0.038*(X4^3.2558)*X2^-1.4218)+(0.2048*(X4^2.5754)*X2^-1.3704))*1000"/>
    <s v="((0.0309*(10^1.7527)*33.75^1.0014)+(0.0115*(10^1.7405)*33.75^0.6589)+(0.038*(10^3.2558)*33.75^-1.4218)+(0.2048*(10^2.5754)*33.75^-1.3704))*1000"/>
    <n v="66811.754862401474"/>
    <n v="66811.754862401474"/>
  </r>
  <r>
    <x v="1"/>
    <x v="30"/>
    <x v="0"/>
    <s v="mature_forest"/>
    <d v="2022-06-21T00:00:00"/>
    <s v="A2"/>
    <s v="B2"/>
    <s v="balsam_fir"/>
    <n v="10.5"/>
    <n v="25.5"/>
    <s v="((0.0294*(X4^1.8357)*X2^0.864)+(0.0053*(X4^2.0876)*X2^0.5842)+(0.0117*(X4^3.5097)*X2^-1.3006)+(0.1245*(X4^2.523)*X2^-1.123))*1000"/>
    <s v="((0.0294*(10.5^1.8357)*25.5^0.864)+(0.0053*(10.5^2.0876)*25.5^0.5842)+(0.0117*(10.5^3.5097)*25.5^-1.3006)+(0.1245*(10.5^2.523)*25.5^-1.123))*1000"/>
    <n v="42820.80135950134"/>
    <n v="42820.80135950134"/>
  </r>
  <r>
    <x v="1"/>
    <x v="30"/>
    <x v="0"/>
    <s v="mature_forest"/>
    <d v="2022-06-21T00:00:00"/>
    <s v="A1"/>
    <s v="B1"/>
    <s v="balsam_fir"/>
    <n v="12"/>
    <n v="36"/>
    <s v="((0.0294*(X4^1.8357)*X2^0.864)+(0.0053*(X4^2.0876)*X2^0.5842)+(0.0117*(X4^3.5097)*X2^-1.3006)+(0.1245*(X4^2.523)*X2^-1.123))*1000"/>
    <s v="((0.0294*(12^1.8357)*36^0.864)+(0.0053*(12^2.0876)*36^0.5842)+(0.0117*(12^3.5097)*36^-1.3006)+(0.1245*(12^2.523)*36^-1.123))*1000"/>
    <n v="71788.532627790526"/>
    <n v="71788.532627790526"/>
  </r>
  <r>
    <x v="1"/>
    <x v="30"/>
    <x v="1"/>
    <s v="mature_forest"/>
    <d v="2022-06-21T00:00:00"/>
    <s v="A4"/>
    <s v="B4"/>
    <s v="balsam_fir"/>
    <n v="13.5"/>
    <n v="31"/>
    <s v="((0.0294*(X4^1.8357)*X2^0.864)+(0.0053*(X4^2.0876)*X2^0.5842)+(0.0117*(X4^3.5097)*X2^-1.3006)+(0.1245*(X4^2.523)*X2^-1.123))*1000"/>
    <s v="((0.0294*(13.5^1.8357)*31^0.864)+(0.0053*(13.5^2.0876)*31^0.5842)+(0.0117*(13.5^3.5097)*31^-1.3006)+(0.1245*(13.5^2.523)*31^-1.123))*1000"/>
    <n v="80033.059012390207"/>
    <n v="80033.059012390207"/>
  </r>
  <r>
    <x v="1"/>
    <x v="30"/>
    <x v="1"/>
    <s v="mature_forest"/>
    <d v="2022-06-21T00:00:00"/>
    <s v="A1"/>
    <s v="B1"/>
    <s v="balsam_fir"/>
    <n v="14.2"/>
    <n v="31"/>
    <s v="((0.0294*(X4^1.8357)*X2^0.864)+(0.0053*(X4^2.0876)*X2^0.5842)+(0.0117*(X4^3.5097)*X2^-1.3006)+(0.1245*(X4^2.523)*X2^-1.123))*1000"/>
    <s v="((0.0294*(14.2^1.8357)*31^0.864)+(0.0053*(14.2^2.0876)*31^0.5842)+(0.0117*(14.2^3.5097)*31^-1.3006)+(0.1245*(14.2^2.523)*31^-1.123))*1000"/>
    <n v="88135.763315485208"/>
    <n v="88135.763315485208"/>
  </r>
  <r>
    <x v="1"/>
    <x v="30"/>
    <x v="0"/>
    <s v="mature_forest"/>
    <d v="2022-06-21T00:00:00"/>
    <s v="A4"/>
    <s v="B4"/>
    <s v="balsam_fir"/>
    <n v="15"/>
    <n v="30"/>
    <s v="((0.0294*(X4^1.8357)*X2^0.864)+(0.0053*(X4^2.0876)*X2^0.5842)+(0.0117*(X4^3.5097)*X2^-1.3006)+(0.1245*(X4^2.523)*X2^-1.123))*1000"/>
    <s v="((0.0294*(15^1.8357)*30^0.864)+(0.0053*(15^2.0876)*30^0.5842)+(0.0117*(15^3.5097)*30^-1.3006)+(0.1245*(15^2.523)*30^-1.123))*1000"/>
    <n v="95522.931252745446"/>
    <n v="95522.931252745446"/>
  </r>
  <r>
    <x v="1"/>
    <x v="30"/>
    <x v="1"/>
    <s v="mature_forest"/>
    <d v="2022-06-21T00:00:00"/>
    <s v="A2"/>
    <s v="B2"/>
    <s v="NA"/>
    <s v="NA"/>
    <s v="NA"/>
    <e v="#N/A"/>
    <e v="#N/A"/>
    <e v="#N/A"/>
    <n v="0"/>
  </r>
  <r>
    <x v="1"/>
    <x v="30"/>
    <x v="1"/>
    <s v="mature_forest"/>
    <d v="2022-06-21T00:00:00"/>
    <s v="A3"/>
    <s v="B3"/>
    <s v="NA"/>
    <s v="NA"/>
    <s v="NA"/>
    <e v="#N/A"/>
    <e v="#N/A"/>
    <e v="#N/A"/>
    <n v="0"/>
  </r>
  <r>
    <x v="1"/>
    <x v="31"/>
    <x v="2"/>
    <s v="mature_forest"/>
    <d v="2022-06-13T00:00:00"/>
    <s v="A2"/>
    <s v="B2"/>
    <s v="black_spruce"/>
    <n v="8.5"/>
    <n v="28"/>
    <s v="((0.0309*(X4^1.7527)*X2^1.0014)+(0.0115*(X4^1.7405)*X2^0.6589)+(0.038*(X4^3.2558)*X2^-1.4218)+(0.2048*(X4^2.5754)*X2^-1.3704))*1000"/>
    <s v="((0.0309*(8.5^1.7527)*28^1.0014)+(0.0115*(8.5^1.7405)*28^0.6589)+(0.038*(8.5^3.2558)*28^-1.4218)+(0.2048*(8.5^2.5754)*28^-1.3704))*1000"/>
    <n v="42158.972765284823"/>
    <n v="42158.972765284823"/>
  </r>
  <r>
    <x v="1"/>
    <x v="31"/>
    <x v="2"/>
    <s v="mature_forest"/>
    <d v="2022-06-13T00:00:00"/>
    <s v="A2"/>
    <s v="B2"/>
    <s v="black_spruce"/>
    <n v="8.6"/>
    <n v="29.5"/>
    <s v="((0.0309*(X4^1.7527)*X2^1.0014)+(0.0115*(X4^1.7405)*X2^0.6589)+(0.038*(X4^3.2558)*X2^-1.4218)+(0.2048*(X4^2.5754)*X2^-1.3704))*1000"/>
    <s v="((0.0309*(8.6^1.7527)*29.5^1.0014)+(0.0115*(8.6^1.7405)*29.5^0.6589)+(0.038*(8.6^3.2558)*29.5^-1.4218)+(0.2048*(8.6^2.5754)*29.5^-1.3704))*1000"/>
    <n v="45158.132012121838"/>
    <n v="45158.132012121838"/>
  </r>
  <r>
    <x v="1"/>
    <x v="31"/>
    <x v="2"/>
    <s v="mature_forest"/>
    <d v="2022-06-13T00:00:00"/>
    <s v="A3"/>
    <s v="B3"/>
    <s v="black_spruce"/>
    <n v="9.1999999999999993"/>
    <n v="46"/>
    <s v="((0.0309*(X4^1.7527)*X2^1.0014)+(0.0115*(X4^1.7405)*X2^0.6589)+(0.038*(X4^3.2558)*X2^-1.4218)+(0.2048*(X4^2.5754)*X2^-1.3704))*1000"/>
    <s v="((0.0309*(9.2^1.7527)*46^1.0014)+(0.0115*(9.2^1.7405)*46^0.6589)+(0.038*(9.2^3.2558)*46^-1.4218)+(0.2048*(9.2^2.5754)*46^-1.3704))*1000"/>
    <n v="77240.058574116119"/>
    <n v="77240.058574116119"/>
  </r>
  <r>
    <x v="1"/>
    <x v="31"/>
    <x v="2"/>
    <s v="mature_forest"/>
    <d v="2022-06-13T00:00:00"/>
    <s v="A2"/>
    <s v="B2"/>
    <s v="black_spruce"/>
    <n v="9.9"/>
    <n v="48.1"/>
    <s v="((0.0309*(X4^1.7527)*X2^1.0014)+(0.0115*(X4^1.7405)*X2^0.6589)+(0.038*(X4^3.2558)*X2^-1.4218)+(0.2048*(X4^2.5754)*X2^-1.3704))*1000"/>
    <s v="((0.0309*(9.9^1.7527)*48.1^1.0014)+(0.0115*(9.9^1.7405)*48.1^0.6589)+(0.038*(9.9^3.2558)*48.1^-1.4218)+(0.2048*(9.9^2.5754)*48.1^-1.3704))*1000"/>
    <n v="91702.338793279094"/>
    <n v="91702.338793279094"/>
  </r>
  <r>
    <x v="1"/>
    <x v="31"/>
    <x v="2"/>
    <s v="mature_forest"/>
    <d v="2022-06-13T00:00:00"/>
    <s v="A1"/>
    <s v="B1"/>
    <s v="black_spruce"/>
    <n v="11.4"/>
    <n v="31.75"/>
    <s v="((0.0309*(X4^1.7527)*X2^1.0014)+(0.0115*(X4^1.7405)*X2^0.6589)+(0.038*(X4^3.2558)*X2^-1.4218)+(0.2048*(X4^2.5754)*X2^-1.3704))*1000"/>
    <s v="((0.0309*(11.4^1.7527)*31.75^1.0014)+(0.0115*(11.4^1.7405)*31.75^0.6589)+(0.038*(11.4^3.2558)*31.75^-1.4218)+(0.2048*(11.4^2.5754)*31.75^-1.3704))*1000"/>
    <n v="79655.665828707759"/>
    <n v="79655.665828707759"/>
  </r>
  <r>
    <x v="1"/>
    <x v="31"/>
    <x v="2"/>
    <s v="mature_forest"/>
    <d v="2022-06-13T00:00:00"/>
    <s v="A1"/>
    <s v="B1"/>
    <s v="black_spruce"/>
    <n v="14.4"/>
    <n v="33.5"/>
    <s v="((0.0309*(X4^1.7527)*X2^1.0014)+(0.0115*(X4^1.7405)*X2^0.6589)+(0.038*(X4^3.2558)*X2^-1.4218)+(0.2048*(X4^2.5754)*X2^-1.3704))*1000"/>
    <s v="((0.0309*(14.4^1.7527)*33.5^1.0014)+(0.0115*(14.4^1.7405)*33.5^0.6589)+(0.038*(14.4^3.2558)*33.5^-1.4218)+(0.2048*(14.4^2.5754)*33.5^-1.3704))*1000"/>
    <n v="126727.01653383694"/>
    <n v="126727.01653383694"/>
  </r>
  <r>
    <x v="1"/>
    <x v="31"/>
    <x v="2"/>
    <s v="mature_forest"/>
    <d v="2022-06-13T00:00:00"/>
    <s v="A4"/>
    <s v="B4"/>
    <s v="NA"/>
    <s v="NA"/>
    <s v="NA"/>
    <e v="#N/A"/>
    <e v="#N/A"/>
    <e v="#N/A"/>
    <n v="0"/>
  </r>
  <r>
    <x v="1"/>
    <x v="32"/>
    <x v="2"/>
    <s v="mature_forest"/>
    <d v="2022-06-13T00:00:00"/>
    <s v="A2"/>
    <s v="B2"/>
    <s v="balsam_fir"/>
    <n v="8.3000000000000007"/>
    <n v="13.5"/>
    <s v="((0.0294*(X4^1.8357)*X2^0.864)+(0.0053*(X4^2.0876)*X2^0.5842)+(0.0117*(X4^3.5097)*X2^-1.3006)+(0.1245*(X4^2.523)*X2^-1.123))*1000"/>
    <s v="((0.0294*(8.3^1.8357)*13.5^0.864)+(0.0053*(8.3^2.0876)*13.5^0.5842)+(0.0117*(8.3^3.5097)*13.5^-1.3006)+(0.1245*(8.3^2.523)*13.5^-1.123))*1000"/>
    <n v="17627.301403966081"/>
    <n v="17627.301403966081"/>
  </r>
  <r>
    <x v="1"/>
    <x v="32"/>
    <x v="2"/>
    <s v="mature_forest"/>
    <d v="2022-06-13T00:00:00"/>
    <s v="A4"/>
    <s v="B4"/>
    <s v="balsam_fir"/>
    <n v="11"/>
    <n v="28.5"/>
    <s v="((0.0294*(X4^1.8357)*X2^0.864)+(0.0053*(X4^2.0876)*X2^0.5842)+(0.0117*(X4^3.5097)*X2^-1.3006)+(0.1245*(X4^2.523)*X2^-1.123))*1000"/>
    <s v="((0.0294*(11^1.8357)*28.5^0.864)+(0.0053*(11^2.0876)*28.5^0.5842)+(0.0117*(11^3.5097)*28.5^-1.3006)+(0.1245*(11^2.523)*28.5^-1.123))*1000"/>
    <n v="50857.656945017377"/>
    <n v="50857.656945017377"/>
  </r>
  <r>
    <x v="1"/>
    <x v="32"/>
    <x v="2"/>
    <s v="mature_forest"/>
    <d v="2022-06-13T00:00:00"/>
    <s v="A2"/>
    <s v="B2"/>
    <s v="black_spruce"/>
    <n v="11.4"/>
    <n v="21"/>
    <s v="((0.0309*(X4^1.7527)*X2^1.0014)+(0.0115*(X4^1.7405)*X2^0.6589)+(0.038*(X4^3.2558)*X2^-1.4218)+(0.2048*(X4^2.5754)*X2^-1.3704))*1000"/>
    <s v="((0.0309*(11.4^1.7527)*21^1.0014)+(0.0115*(11.4^1.7405)*21^0.6589)+(0.038*(11.4^3.2558)*21^-1.4218)+(0.2048*(11.4^2.5754)*21^-1.3704))*1000"/>
    <n v="55350.52618333303"/>
    <n v="55350.52618333303"/>
  </r>
  <r>
    <x v="1"/>
    <x v="32"/>
    <x v="2"/>
    <s v="mature_forest"/>
    <d v="2022-06-13T00:00:00"/>
    <s v="A1"/>
    <s v="B1"/>
    <s v="NA"/>
    <s v="NA"/>
    <s v="NA"/>
    <e v="#N/A"/>
    <e v="#N/A"/>
    <e v="#N/A"/>
    <n v="0"/>
  </r>
  <r>
    <x v="1"/>
    <x v="32"/>
    <x v="2"/>
    <s v="mature_forest"/>
    <d v="2022-06-13T00:00:00"/>
    <s v="A3"/>
    <s v="B3"/>
    <s v="NA"/>
    <s v="NA"/>
    <s v="NA"/>
    <e v="#N/A"/>
    <e v="#N/A"/>
    <e v="#N/A"/>
    <n v="0"/>
  </r>
  <r>
    <x v="1"/>
    <x v="33"/>
    <x v="1"/>
    <s v="mature_forest"/>
    <d v="2022-06-20T00:00:00"/>
    <s v="A3"/>
    <s v="B3"/>
    <s v="balsam_fir"/>
    <n v="3.3"/>
    <n v="3.8"/>
    <s v="((0.0294*(X4^1.8357)*X2^0.864)+(0.0053*(X4^2.0876)*X2^0.5842)+(0.0117*(X4^3.5097)*X2^-1.3006)+(0.1245*(X4^2.523)*X2^-1.123))*1000"/>
    <s v="((0.0294*(3.3^1.8357)*3.8^0.864)+(0.0053*(3.3^2.0876)*3.8^0.5842)+(0.0117*(3.3^3.5097)*3.8^-1.3006)+(0.1245*(3.3^2.523)*3.8^-1.123))*1000"/>
    <n v="1675.1148230894487"/>
    <n v="1675.1148230894487"/>
  </r>
  <r>
    <x v="1"/>
    <x v="33"/>
    <x v="0"/>
    <s v="mature_forest"/>
    <d v="2022-06-20T00:00:00"/>
    <s v="A3"/>
    <s v="B3"/>
    <s v="balsam_fir"/>
    <n v="3.9"/>
    <n v="6.8"/>
    <s v="((0.0294*(X4^1.8357)*X2^0.864)+(0.0053*(X4^2.0876)*X2^0.5842)+(0.0117*(X4^3.5097)*X2^-1.3006)+(0.1245*(X4^2.523)*X2^-1.123))*1000"/>
    <s v="((0.0294*(3.9^1.8357)*6.8^0.864)+(0.0053*(3.9^2.0876)*6.8^0.5842)+(0.0117*(3.9^3.5097)*6.8^-1.3006)+(0.1245*(3.9^2.523)*6.8^-1.123))*1000"/>
    <n v="2714.8396851852581"/>
    <n v="2714.8396851852581"/>
  </r>
  <r>
    <x v="1"/>
    <x v="33"/>
    <x v="0"/>
    <s v="mature_forest"/>
    <d v="2022-06-20T00:00:00"/>
    <s v="A3"/>
    <s v="B3"/>
    <s v="trembling_aspen"/>
    <n v="6.8"/>
    <n v="33.299999999999997"/>
    <s v="((0.0117*(X4^1.7757)*X2^1.2555)+(0.018*(X4^1.8131)*X2^0.5144)+(0.0112*(X4^3.0861)*X2^-0.7164)+(0.0617*(X4^1.8615)*X2^-0.5375))*1000"/>
    <s v="((0.0117*(6.8^1.7757)*33.3^1.2555)+(0.018*(6.8^1.8131)*33.3^0.5144)+(0.0112*(6.8^3.0861)*33.3^-0.7164)+(0.0617*(6.8^1.8615)*33.3^-0.5375))*1000"/>
    <n v="32901.278207122486"/>
    <n v="32901.278207122486"/>
  </r>
  <r>
    <x v="1"/>
    <x v="33"/>
    <x v="1"/>
    <s v="mature_forest"/>
    <d v="2022-06-20T00:00:00"/>
    <s v="A3"/>
    <s v="B3"/>
    <s v="trembling_aspen"/>
    <n v="14.2"/>
    <n v="33.200000000000003"/>
    <s v="((0.0117*(X4^1.7757)*X2^1.2555)+(0.018*(X4^1.8131)*X2^0.5144)+(0.0112*(X4^3.0861)*X2^-0.7164)+(0.0617*(X4^1.8615)*X2^-0.5375))*1000"/>
    <s v="((0.0117*(14.2^1.7757)*33.2^1.2555)+(0.018*(14.2^1.8131)*33.2^0.5144)+(0.0112*(14.2^3.0861)*33.2^-0.7164)+(0.0617*(14.2^1.8615)*33.2^-0.5375))*1000"/>
    <n v="123688.68479183428"/>
    <n v="123688.68479183428"/>
  </r>
  <r>
    <x v="1"/>
    <x v="33"/>
    <x v="0"/>
    <s v="mature_forest"/>
    <d v="2022-06-20T00:00:00"/>
    <s v="A1"/>
    <s v="B1"/>
    <s v="NA"/>
    <s v="N/A"/>
    <s v="N/A"/>
    <e v="#N/A"/>
    <e v="#N/A"/>
    <e v="#N/A"/>
    <n v="0"/>
  </r>
  <r>
    <x v="1"/>
    <x v="33"/>
    <x v="0"/>
    <s v="mature_forest"/>
    <d v="2022-06-20T00:00:00"/>
    <s v="A2"/>
    <s v="B2"/>
    <s v="NA"/>
    <s v="N/A"/>
    <s v="N/A"/>
    <e v="#N/A"/>
    <e v="#N/A"/>
    <e v="#N/A"/>
    <n v="0"/>
  </r>
  <r>
    <x v="1"/>
    <x v="33"/>
    <x v="0"/>
    <s v="mature_forest"/>
    <d v="2022-06-20T00:00:00"/>
    <s v="A4"/>
    <s v="B4"/>
    <s v="NA"/>
    <s v="N/A"/>
    <s v="N/A"/>
    <e v="#N/A"/>
    <e v="#N/A"/>
    <e v="#N/A"/>
    <n v="0"/>
  </r>
  <r>
    <x v="1"/>
    <x v="33"/>
    <x v="1"/>
    <s v="mature_forest"/>
    <d v="2022-06-20T00:00:00"/>
    <s v="A2"/>
    <s v="B2"/>
    <s v="NA"/>
    <s v="NA"/>
    <s v="NA"/>
    <e v="#N/A"/>
    <e v="#N/A"/>
    <e v="#N/A"/>
    <n v="0"/>
  </r>
  <r>
    <x v="1"/>
    <x v="33"/>
    <x v="1"/>
    <s v="mature_forest"/>
    <d v="2022-06-20T00:00:00"/>
    <s v="A1"/>
    <s v="B1"/>
    <s v="NA"/>
    <s v="NA"/>
    <s v="NA"/>
    <e v="#N/A"/>
    <e v="#N/A"/>
    <e v="#N/A"/>
    <n v="0"/>
  </r>
  <r>
    <x v="1"/>
    <x v="33"/>
    <x v="1"/>
    <s v="mature_forest"/>
    <d v="2022-06-20T00:00:00"/>
    <s v="A4"/>
    <s v="B4"/>
    <s v="NA"/>
    <s v="NA"/>
    <s v="NA"/>
    <e v="#N/A"/>
    <e v="#N/A"/>
    <e v="#N/A"/>
    <n v="0"/>
  </r>
  <r>
    <x v="0"/>
    <x v="34"/>
    <x v="2"/>
    <s v="mature_forest"/>
    <d v="2022-07-04T00:00:00"/>
    <s v="A1"/>
    <s v="B1"/>
    <s v="balsam_fir"/>
    <n v="4"/>
    <n v="3.5"/>
    <s v="((0.0294*(X4^1.8357)*X2^0.864)+(0.0053*(X4^2.0876)*X2^0.5842)+(0.0117*(X4^3.5097)*X2^-1.3006)+(0.1245*(X4^2.523)*X2^-1.123))*1000"/>
    <s v="((0.0294*(4^1.8357)*3.5^0.864)+(0.0053*(4^2.0876)*3.5^0.5842)+(0.0117*(4^3.5097)*3.5^-1.3006)+(0.1245*(4^2.523)*3.5^-1.123))*1000"/>
    <n v="2609.6606854351999"/>
    <n v="2609.6606854351999"/>
  </r>
  <r>
    <x v="0"/>
    <x v="34"/>
    <x v="2"/>
    <s v="mature_forest"/>
    <d v="2022-07-04T00:00:00"/>
    <s v="A2"/>
    <s v="B2"/>
    <s v="balsam_fir"/>
    <n v="4"/>
    <n v="6"/>
    <s v="((0.0294*(X4^1.8357)*X2^0.864)+(0.0053*(X4^2.0876)*X2^0.5842)+(0.0117*(X4^3.5097)*X2^-1.3006)+(0.1245*(X4^2.523)*X2^-1.123))*1000"/>
    <s v="((0.0294*(4^1.8357)*6^0.864)+(0.0053*(4^2.0876)*6^0.5842)+(0.0117*(4^3.5097)*6^-1.3006)+(0.1245*(4^2.523)*6^-1.123))*1000"/>
    <n v="2731.7379712514712"/>
    <n v="2731.7379712514712"/>
  </r>
  <r>
    <x v="0"/>
    <x v="34"/>
    <x v="2"/>
    <s v="mature_forest"/>
    <d v="2022-07-04T00:00:00"/>
    <s v="A1"/>
    <s v="B1"/>
    <s v="balsam_fir"/>
    <n v="5"/>
    <n v="7.3"/>
    <s v="((0.0294*(X4^1.8357)*X2^0.864)+(0.0053*(X4^2.0876)*X2^0.5842)+(0.0117*(X4^3.5097)*X2^-1.3006)+(0.1245*(X4^2.523)*X2^-1.123))*1000"/>
    <s v="((0.0294*(5^1.8357)*7.3^0.864)+(0.0053*(5^2.0876)*7.3^0.5842)+(0.0117*(5^3.5097)*7.3^-1.3006)+(0.1245*(5^2.523)*7.3^-1.123))*1000"/>
    <n v="4655.4793219417043"/>
    <n v="4655.4793219417043"/>
  </r>
  <r>
    <x v="0"/>
    <x v="34"/>
    <x v="2"/>
    <s v="mature_forest"/>
    <d v="2022-07-04T00:00:00"/>
    <s v="A2"/>
    <s v="B2"/>
    <s v="balsam_fir"/>
    <n v="7.5"/>
    <n v="19.100000000000001"/>
    <s v="((0.0294*(X4^1.8357)*X2^0.864)+(0.0053*(X4^2.0876)*X2^0.5842)+(0.0117*(X4^3.5097)*X2^-1.3006)+(0.1245*(X4^2.523)*X2^-1.123))*1000"/>
    <s v="((0.0294*(7.5^1.8357)*19.1^0.864)+(0.0053*(7.5^2.0876)*19.1^0.5842)+(0.0117*(7.5^3.5097)*19.1^-1.3006)+(0.1245*(7.5^2.523)*19.1^-1.123))*1000"/>
    <n v="18210.076242032676"/>
    <n v="18210.076242032676"/>
  </r>
  <r>
    <x v="0"/>
    <x v="34"/>
    <x v="2"/>
    <s v="mature_forest"/>
    <d v="2022-07-04T00:00:00"/>
    <s v="A3"/>
    <s v="B3"/>
    <s v="maple"/>
    <n v="8"/>
    <n v="4.5999999999999996"/>
    <s v="((0.0315*(X4^2.0342)*X2^0.7485)+(0.0283*(X4^2.0907)*X2^0)+(0.0225*(X4^2.4106)*X2^0)+(0.0571*(X4^1.4898)*X2^0))*1000"/>
    <s v="((0.0315*(8^2.0342)*4.6^0.7485)+(0.0283*(8^2.0907)*4.6^0)+(0.0225*(8^2.4106)*4.6^0)+(0.0571*(8^1.4898)*4.6^0))*1000"/>
    <n v="13617.478981666942"/>
    <n v="13617.478981666942"/>
  </r>
  <r>
    <x v="0"/>
    <x v="34"/>
    <x v="2"/>
    <s v="mature_forest"/>
    <d v="2022-07-04T00:00:00"/>
    <s v="A4"/>
    <s v="B4"/>
    <s v="NA"/>
    <s v="NA"/>
    <s v="NA"/>
    <e v="#N/A"/>
    <e v="#N/A"/>
    <e v="#N/A"/>
    <n v="0"/>
  </r>
  <r>
    <x v="0"/>
    <x v="35"/>
    <x v="2"/>
    <s v="mature_forest"/>
    <d v="2022-07-07T00:00:00"/>
    <s v="A3"/>
    <s v="B3"/>
    <s v="black_spruce"/>
    <n v="6"/>
    <n v="16"/>
    <s v="((0.0309*(X4^1.7527)*X2^1.0014)+(0.0115*(X4^1.7405)*X2^0.6589)+(0.038*(X4^3.2558)*X2^-1.4218)+(0.2048*(X4^2.5754)*X2^-1.3704))*1000"/>
    <s v="((0.0309*(6^1.7527)*16^1.0014)+(0.0115*(6^1.7405)*16^0.6589)+(0.038*(6^3.2558)*16^-1.4218)+(0.2048*(6^2.5754)*16^-1.3704))*1000"/>
    <n v="13802.420583455834"/>
    <n v="13802.420583455834"/>
  </r>
  <r>
    <x v="0"/>
    <x v="35"/>
    <x v="2"/>
    <s v="mature_forest"/>
    <d v="2022-07-07T00:00:00"/>
    <s v="A1"/>
    <s v="B1"/>
    <s v="white_birch"/>
    <n v="7"/>
    <n v="15"/>
    <s v="((0.0259*(X4^1.9044)*X2^0.9715)+(0.0069*(X4^2.0834)*X2^0.5371)+(0.0325*(X4^2.3851)*X2^0)+(0.1683*(X4^1.2764)*X2^0))*1000"/>
    <s v="((0.0259*(7^1.9044)*15^0.9715)+(0.0069*(7^2.0834)*15^0.5371)+(0.0325*(7^2.3851)*15^0)+(0.1683*(7^1.2764)*15^0))*1000"/>
    <n v="21720.551342975192"/>
    <n v="21720.551342975192"/>
  </r>
  <r>
    <x v="0"/>
    <x v="35"/>
    <x v="2"/>
    <s v="mature_forest"/>
    <d v="2022-07-07T00:00:00"/>
    <s v="A2"/>
    <s v="B2"/>
    <s v="NA"/>
    <s v="NA"/>
    <s v="NA"/>
    <e v="#N/A"/>
    <e v="#N/A"/>
    <e v="#N/A"/>
    <n v="0"/>
  </r>
  <r>
    <x v="0"/>
    <x v="35"/>
    <x v="2"/>
    <s v="mature_forest"/>
    <d v="2022-07-07T00:00:00"/>
    <s v="A4"/>
    <s v="B4"/>
    <s v="NA"/>
    <s v="NA"/>
    <s v="NA"/>
    <e v="#N/A"/>
    <e v="#N/A"/>
    <e v="#N/A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B290F-BB35-5341-BE10-AD88EF83AF8C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6" firstHeaderRow="1" firstDataRow="1" firstDataCol="1"/>
  <pivotFields count="14">
    <pivotField axis="axisRow" showAll="0">
      <items count="3">
        <item x="0"/>
        <item x="1"/>
        <item t="default"/>
      </items>
    </pivotField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0"/>
    <field x="1"/>
    <field x="2"/>
  </rowFields>
  <rowItems count="85">
    <i>
      <x/>
    </i>
    <i r="1">
      <x/>
    </i>
    <i r="2">
      <x/>
    </i>
    <i r="2">
      <x v="1"/>
    </i>
    <i r="1">
      <x v="1"/>
    </i>
    <i r="2">
      <x v="2"/>
    </i>
    <i r="1">
      <x v="2"/>
    </i>
    <i r="2">
      <x v="2"/>
    </i>
    <i r="1">
      <x v="3"/>
    </i>
    <i r="2">
      <x v="2"/>
    </i>
    <i r="1">
      <x v="4"/>
    </i>
    <i r="2">
      <x/>
    </i>
    <i r="2">
      <x v="1"/>
    </i>
    <i r="1">
      <x v="5"/>
    </i>
    <i r="2">
      <x v="2"/>
    </i>
    <i r="1">
      <x v="6"/>
    </i>
    <i r="2">
      <x v="2"/>
    </i>
    <i r="1">
      <x v="7"/>
    </i>
    <i r="2">
      <x v="2"/>
    </i>
    <i r="1">
      <x v="8"/>
    </i>
    <i r="2">
      <x v="2"/>
    </i>
    <i r="1">
      <x v="9"/>
    </i>
    <i r="2">
      <x v="2"/>
    </i>
    <i r="1">
      <x v="10"/>
    </i>
    <i r="2">
      <x v="2"/>
    </i>
    <i r="1">
      <x v="11"/>
    </i>
    <i r="2">
      <x v="2"/>
    </i>
    <i r="1">
      <x v="12"/>
    </i>
    <i r="2">
      <x/>
    </i>
    <i r="2">
      <x v="1"/>
    </i>
    <i r="1">
      <x v="13"/>
    </i>
    <i r="2">
      <x v="2"/>
    </i>
    <i r="1">
      <x v="14"/>
    </i>
    <i r="2">
      <x v="2"/>
    </i>
    <i r="1">
      <x v="15"/>
    </i>
    <i r="2">
      <x v="2"/>
    </i>
    <i r="1">
      <x v="16"/>
    </i>
    <i r="2">
      <x v="2"/>
    </i>
    <i r="1">
      <x v="17"/>
    </i>
    <i r="2">
      <x v="2"/>
    </i>
    <i r="1">
      <x v="34"/>
    </i>
    <i r="2">
      <x v="2"/>
    </i>
    <i r="1">
      <x v="35"/>
    </i>
    <i r="2">
      <x v="2"/>
    </i>
    <i>
      <x v="1"/>
    </i>
    <i r="1">
      <x v="18"/>
    </i>
    <i r="2">
      <x/>
    </i>
    <i r="2">
      <x v="1"/>
    </i>
    <i r="1">
      <x v="19"/>
    </i>
    <i r="2">
      <x/>
    </i>
    <i r="2">
      <x v="1"/>
    </i>
    <i r="1">
      <x v="20"/>
    </i>
    <i r="2">
      <x/>
    </i>
    <i r="2">
      <x v="1"/>
    </i>
    <i r="1">
      <x v="21"/>
    </i>
    <i r="2">
      <x/>
    </i>
    <i r="2">
      <x v="1"/>
    </i>
    <i r="1">
      <x v="22"/>
    </i>
    <i r="2">
      <x v="2"/>
    </i>
    <i r="1">
      <x v="23"/>
    </i>
    <i r="2">
      <x v="2"/>
    </i>
    <i r="1">
      <x v="24"/>
    </i>
    <i r="2">
      <x/>
    </i>
    <i r="2">
      <x v="1"/>
    </i>
    <i r="1">
      <x v="25"/>
    </i>
    <i r="2">
      <x v="2"/>
    </i>
    <i r="1">
      <x v="26"/>
    </i>
    <i r="2">
      <x v="2"/>
    </i>
    <i r="1">
      <x v="27"/>
    </i>
    <i r="2">
      <x v="2"/>
    </i>
    <i r="1">
      <x v="28"/>
    </i>
    <i r="2">
      <x v="2"/>
    </i>
    <i r="1">
      <x v="29"/>
    </i>
    <i r="2">
      <x v="2"/>
    </i>
    <i r="1">
      <x v="30"/>
    </i>
    <i r="2">
      <x/>
    </i>
    <i r="2">
      <x v="1"/>
    </i>
    <i r="1">
      <x v="31"/>
    </i>
    <i r="2">
      <x v="2"/>
    </i>
    <i r="1">
      <x v="32"/>
    </i>
    <i r="2">
      <x v="2"/>
    </i>
    <i r="1">
      <x v="33"/>
    </i>
    <i r="2">
      <x/>
    </i>
    <i r="2">
      <x v="1"/>
    </i>
    <i t="grand">
      <x/>
    </i>
  </rowItems>
  <colItems count="1">
    <i/>
  </colItems>
  <dataFields count="1">
    <dataField name="Sum of biomas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140AD-A059-4AE9-8C6D-5F2F64EF0D72}" name="Table1" displayName="Table1" ref="A1:N316" totalsRowShown="0" headerRowDxfId="15" dataDxfId="14">
  <autoFilter ref="A1:N316" xr:uid="{89F140AD-A059-4AE9-8C6D-5F2F64EF0D72}"/>
  <sortState xmlns:xlrd2="http://schemas.microsoft.com/office/spreadsheetml/2017/richdata2" ref="A2:J316">
    <sortCondition ref="B1:B316"/>
  </sortState>
  <tableColumns count="14">
    <tableColumn id="1" xr3:uid="{8F2CC28A-3FD6-4B4B-8893-D272D06BACD7}" name="Park_ID" dataDxfId="13"/>
    <tableColumn id="2" xr3:uid="{33CF4F26-37DD-451C-B7C8-034CDB93420B}" name="Site_ID" dataDxfId="12"/>
    <tableColumn id="3" xr3:uid="{B98094E5-8FF0-4D6D-BBE2-7362634EED88}" name="Excl_Ctrl" dataDxfId="11"/>
    <tableColumn id="9" xr3:uid="{6BA473D6-F357-407E-89F9-C5E1852EBDD6}" name="Dist_Type" dataDxfId="10"/>
    <tableColumn id="8" xr3:uid="{60B7CB3A-7923-496C-842C-692FB2F16EDE}" name="Date_Sampled" dataDxfId="9"/>
    <tableColumn id="4" xr3:uid="{C3C11940-9815-4948-86DD-3DA33935EB37}" name="Transect_ID" dataDxfId="8"/>
    <tableColumn id="10" xr3:uid="{382B8E89-7CC7-4B99-ABBB-5CB0375F0E8F}" name="Subplot_ID" dataDxfId="7"/>
    <tableColumn id="5" xr3:uid="{C729ACA1-C6D7-45EB-9363-10FA36D02114}" name="Species " dataDxfId="6"/>
    <tableColumn id="6" xr3:uid="{2732A255-C5BC-498E-9802-A5BBE995AE7D}" name="Height " dataDxfId="5"/>
    <tableColumn id="7" xr3:uid="{11646FEE-6611-4AEC-990E-23D8AA8EEE00}" name="DBH" dataDxfId="4"/>
    <tableColumn id="11" xr3:uid="{315542D5-84E4-D140-906C-BD11AED63046}" name="equation" dataDxfId="3">
      <calculatedColumnFormula>VLOOKUP(Table1[[#This Row],[Species ]],eq!$A$2:$B$12,2,)</calculatedColumnFormula>
    </tableColumn>
    <tableColumn id="12" xr3:uid="{A5DAD34D-FA47-2640-A29C-591C1B3DC365}" name="eq w param" dataDxfId="2">
      <calculatedColumnFormula>SUBSTITUTE(SUBSTITUTE(K2, "X2",J2),"X4",I2)</calculatedColumnFormula>
    </tableColumn>
    <tableColumn id="13" xr3:uid="{99E8CB0D-1F2C-DB49-9816-3F4A83FB52A8}" name="biomass ind" dataDxfId="1">
      <calculatedColumnFormula array="1">eval_tr</calculatedColumnFormula>
    </tableColumn>
    <tableColumn id="14" xr3:uid="{B03EEE92-A443-CB44-88C3-449F0A345FAC}" name="biomass" dataDxfId="0">
      <calculatedColumnFormula>IF(ISNUMBER(M2),M2,0)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6"/>
  <sheetViews>
    <sheetView tabSelected="1" topLeftCell="K1" workbookViewId="0">
      <selection activeCell="L2" sqref="L2"/>
    </sheetView>
  </sheetViews>
  <sheetFormatPr baseColWidth="10" defaultColWidth="12.5" defaultRowHeight="15.75" customHeight="1" x14ac:dyDescent="0.15"/>
  <cols>
    <col min="1" max="1" width="9.6640625" customWidth="1"/>
    <col min="2" max="2" width="9.5" customWidth="1"/>
    <col min="3" max="3" width="11.5" customWidth="1"/>
    <col min="4" max="4" width="12.5" customWidth="1"/>
    <col min="5" max="5" width="16.1640625" customWidth="1"/>
    <col min="6" max="6" width="13.33203125" customWidth="1"/>
    <col min="7" max="7" width="11.83203125" customWidth="1"/>
    <col min="8" max="8" width="12.6640625" customWidth="1"/>
    <col min="9" max="9" width="8.1640625" customWidth="1"/>
    <col min="11" max="11" width="116.5" bestFit="1" customWidth="1"/>
    <col min="12" max="12" width="122" bestFit="1" customWidth="1"/>
  </cols>
  <sheetData>
    <row r="1" spans="1:14" ht="15.75" customHeight="1" x14ac:dyDescent="0.15">
      <c r="A1" s="1" t="s">
        <v>24</v>
      </c>
      <c r="B1" s="1" t="s">
        <v>25</v>
      </c>
      <c r="C1" s="1" t="s">
        <v>27</v>
      </c>
      <c r="D1" s="1" t="s">
        <v>29</v>
      </c>
      <c r="E1" s="1" t="s">
        <v>28</v>
      </c>
      <c r="F1" s="1" t="s">
        <v>26</v>
      </c>
      <c r="G1" s="1" t="s">
        <v>33</v>
      </c>
      <c r="H1" s="1" t="s">
        <v>0</v>
      </c>
      <c r="I1" s="1" t="s">
        <v>1</v>
      </c>
      <c r="J1" s="1" t="s">
        <v>2</v>
      </c>
      <c r="K1" s="17" t="s">
        <v>62</v>
      </c>
      <c r="L1" s="17" t="s">
        <v>63</v>
      </c>
      <c r="M1" s="17" t="s">
        <v>64</v>
      </c>
      <c r="N1" s="17" t="s">
        <v>67</v>
      </c>
    </row>
    <row r="2" spans="1:14" ht="15.75" customHeight="1" x14ac:dyDescent="0.15">
      <c r="A2" s="5" t="s">
        <v>18</v>
      </c>
      <c r="B2" s="5">
        <v>1</v>
      </c>
      <c r="C2" s="5" t="s">
        <v>23</v>
      </c>
      <c r="D2" s="5" t="s">
        <v>30</v>
      </c>
      <c r="E2" s="7">
        <v>44748</v>
      </c>
      <c r="F2" s="5" t="s">
        <v>7</v>
      </c>
      <c r="G2" s="5" t="s">
        <v>34</v>
      </c>
      <c r="H2" s="3" t="s">
        <v>10</v>
      </c>
      <c r="I2" s="4">
        <v>3.15</v>
      </c>
      <c r="J2" s="4">
        <v>5</v>
      </c>
      <c r="K2" s="17" t="str">
        <f>VLOOKUP(Table1[[#This Row],[Species ]],eq!$A$2:$B$12,2,)</f>
        <v>((0.0294*(X4^1.8357)*X2^0.864)+(0.0053*(X4^2.0876)*X2^0.5842)+(0.0117*(X4^3.5097)*X2^-1.3006)+(0.1245*(X4^2.523)*X2^-1.123))*1000</v>
      </c>
      <c r="L2" s="17" t="str">
        <f t="shared" ref="L2:L65" si="0">SUBSTITUTE(SUBSTITUTE(K2, "X2",J2),"X4",I2)</f>
        <v>((0.0294*(3.15^1.8357)*5^0.864)+(0.0053*(3.15^2.0876)*5^0.5842)+(0.0117*(3.15^3.5097)*5^-1.3006)+(0.1245*(3.15^2.523)*5^-1.123))*1000</v>
      </c>
      <c r="M2" s="17" cm="1">
        <f t="array" ref="M2">eval_tr</f>
        <v>1569.7071354152688</v>
      </c>
      <c r="N2" s="23">
        <f t="shared" ref="N2:N65" si="1">IF(ISNUMBER(M2),M2,0)</f>
        <v>1569.7071354152688</v>
      </c>
    </row>
    <row r="3" spans="1:14" ht="15.75" customHeight="1" x14ac:dyDescent="0.15">
      <c r="A3" s="5" t="s">
        <v>18</v>
      </c>
      <c r="B3" s="5">
        <v>1</v>
      </c>
      <c r="C3" s="5" t="s">
        <v>23</v>
      </c>
      <c r="D3" s="5" t="s">
        <v>30</v>
      </c>
      <c r="E3" s="7">
        <v>44748</v>
      </c>
      <c r="F3" s="5" t="s">
        <v>7</v>
      </c>
      <c r="G3" s="5" t="s">
        <v>34</v>
      </c>
      <c r="H3" s="3" t="s">
        <v>10</v>
      </c>
      <c r="I3" s="4">
        <v>3.25</v>
      </c>
      <c r="J3" s="4">
        <v>5</v>
      </c>
      <c r="K3" s="17" t="str">
        <f>VLOOKUP(Table1[[#This Row],[Species ]],eq!$A$2:$B$12,2,)</f>
        <v>((0.0294*(X4^1.8357)*X2^0.864)+(0.0053*(X4^2.0876)*X2^0.5842)+(0.0117*(X4^3.5097)*X2^-1.3006)+(0.1245*(X4^2.523)*X2^-1.123))*1000</v>
      </c>
      <c r="L3" s="17" t="str">
        <f t="shared" si="0"/>
        <v>((0.0294*(3.25^1.8357)*5^0.864)+(0.0053*(3.25^2.0876)*5^0.5842)+(0.0117*(3.25^3.5097)*5^-1.3006)+(0.1245*(3.25^2.523)*5^-1.123))*1000</v>
      </c>
      <c r="M3" s="17" cm="1">
        <f t="array" ref="M3">eval_tr</f>
        <v>1676.737276731347</v>
      </c>
      <c r="N3" s="23">
        <f t="shared" si="1"/>
        <v>1676.737276731347</v>
      </c>
    </row>
    <row r="4" spans="1:14" ht="15.75" customHeight="1" x14ac:dyDescent="0.15">
      <c r="A4" s="5" t="s">
        <v>18</v>
      </c>
      <c r="B4" s="5">
        <v>1</v>
      </c>
      <c r="C4" s="5" t="s">
        <v>23</v>
      </c>
      <c r="D4" s="5" t="s">
        <v>30</v>
      </c>
      <c r="E4" s="7">
        <v>44748</v>
      </c>
      <c r="F4" s="5" t="s">
        <v>7</v>
      </c>
      <c r="G4" s="5" t="s">
        <v>34</v>
      </c>
      <c r="H4" s="5" t="s">
        <v>14</v>
      </c>
      <c r="I4" s="4">
        <v>4</v>
      </c>
      <c r="J4" s="4">
        <v>4.5</v>
      </c>
      <c r="K4" s="17" t="str">
        <f>VLOOKUP(Table1[[#This Row],[Species ]],eq!$A$2:$B$12,2,)</f>
        <v>((0.0306*(X4^2.1836)*X2^0.574)+(0.0897*(X4^2.2634)*X2^-0.567)+(0.0994*(X4^2.163)*X2^-0.4809)+(0.0124*(X4^1.0325)*X2^0.8747))*1000</v>
      </c>
      <c r="L4" s="17" t="str">
        <f t="shared" si="0"/>
        <v>((0.0306*(4^2.1836)*4.5^0.574)+(0.0897*(4^2.2634)*4.5^-0.567)+(0.0994*(4^2.163)*4.5^-0.4809)+(0.0124*(4^1.0325)*4.5^0.8747))*1000</v>
      </c>
      <c r="M4" s="17" cm="1">
        <f t="array" ref="M4">eval_tr</f>
        <v>3539.2223987853381</v>
      </c>
      <c r="N4" s="23">
        <f t="shared" si="1"/>
        <v>3539.2223987853381</v>
      </c>
    </row>
    <row r="5" spans="1:14" ht="15.75" customHeight="1" x14ac:dyDescent="0.15">
      <c r="A5" s="5" t="s">
        <v>18</v>
      </c>
      <c r="B5" s="5">
        <v>1</v>
      </c>
      <c r="C5" s="5" t="s">
        <v>23</v>
      </c>
      <c r="D5" s="5" t="s">
        <v>30</v>
      </c>
      <c r="E5" s="7">
        <v>44748</v>
      </c>
      <c r="F5" s="5" t="s">
        <v>5</v>
      </c>
      <c r="G5" s="5" t="s">
        <v>35</v>
      </c>
      <c r="H5" s="3" t="s">
        <v>10</v>
      </c>
      <c r="I5" s="4">
        <v>4.5</v>
      </c>
      <c r="J5" s="4">
        <v>6.5</v>
      </c>
      <c r="K5" s="17" t="str">
        <f>VLOOKUP(Table1[[#This Row],[Species ]],eq!$A$2:$B$12,2,)</f>
        <v>((0.0294*(X4^1.8357)*X2^0.864)+(0.0053*(X4^2.0876)*X2^0.5842)+(0.0117*(X4^3.5097)*X2^-1.3006)+(0.1245*(X4^2.523)*X2^-1.123))*1000</v>
      </c>
      <c r="L5" s="17" t="str">
        <f t="shared" si="0"/>
        <v>((0.0294*(4.5^1.8357)*6.5^0.864)+(0.0053*(4.5^2.0876)*6.5^0.5842)+(0.0117*(4.5^3.5097)*6.5^-1.3006)+(0.1245*(4.5^2.523)*6.5^-1.123))*1000</v>
      </c>
      <c r="M5" s="17" cm="1">
        <f t="array" ref="M5">eval_tr</f>
        <v>3586.356285750865</v>
      </c>
      <c r="N5" s="23">
        <f t="shared" si="1"/>
        <v>3586.356285750865</v>
      </c>
    </row>
    <row r="6" spans="1:14" ht="15.75" customHeight="1" x14ac:dyDescent="0.15">
      <c r="A6" s="5" t="s">
        <v>18</v>
      </c>
      <c r="B6" s="5">
        <v>1</v>
      </c>
      <c r="C6" s="5" t="s">
        <v>23</v>
      </c>
      <c r="D6" s="5" t="s">
        <v>30</v>
      </c>
      <c r="E6" s="7">
        <v>44748</v>
      </c>
      <c r="F6" s="5" t="s">
        <v>7</v>
      </c>
      <c r="G6" s="5" t="s">
        <v>34</v>
      </c>
      <c r="H6" s="5" t="s">
        <v>11</v>
      </c>
      <c r="I6" s="4">
        <v>5</v>
      </c>
      <c r="J6" s="4">
        <v>4.5</v>
      </c>
      <c r="K6" s="17" t="str">
        <f>VLOOKUP(Table1[[#This Row],[Species ]],eq!$A$2:$B$12,2,)</f>
        <v>((0.0259*(X4^1.9044)*X2^0.9715)+(0.0069*(X4^2.0834)*X2^0.5371)+(0.0325*(X4^2.3851)*X2^0)+(0.1683*(X4^1.2764)*X2^0))*1000</v>
      </c>
      <c r="L6" s="17" t="str">
        <f t="shared" si="0"/>
        <v>((0.0259*(5^1.9044)*4.5^0.9715)+(0.0069*(5^2.0834)*4.5^0.5371)+(0.0325*(5^2.3851)*4.5^0)+(0.1683*(5^1.2764)*4.5^0))*1000</v>
      </c>
      <c r="M6" s="17" cm="1">
        <f t="array" ref="M6">eval_tr</f>
        <v>5658.9270553978822</v>
      </c>
      <c r="N6" s="23">
        <f t="shared" si="1"/>
        <v>5658.9270553978822</v>
      </c>
    </row>
    <row r="7" spans="1:14" ht="15.75" customHeight="1" x14ac:dyDescent="0.15">
      <c r="A7" s="5" t="s">
        <v>18</v>
      </c>
      <c r="B7" s="5">
        <v>1</v>
      </c>
      <c r="C7" s="5" t="s">
        <v>23</v>
      </c>
      <c r="D7" s="5" t="s">
        <v>30</v>
      </c>
      <c r="E7" s="7">
        <v>44748</v>
      </c>
      <c r="F7" s="5" t="s">
        <v>5</v>
      </c>
      <c r="G7" s="5" t="s">
        <v>35</v>
      </c>
      <c r="H7" s="3" t="s">
        <v>10</v>
      </c>
      <c r="I7" s="4">
        <v>6</v>
      </c>
      <c r="J7" s="4">
        <v>12</v>
      </c>
      <c r="K7" s="17" t="str">
        <f>VLOOKUP(Table1[[#This Row],[Species ]],eq!$A$2:$B$12,2,)</f>
        <v>((0.0294*(X4^1.8357)*X2^0.864)+(0.0053*(X4^2.0876)*X2^0.5842)+(0.0117*(X4^3.5097)*X2^-1.3006)+(0.1245*(X4^2.523)*X2^-1.123))*1000</v>
      </c>
      <c r="L7" s="17" t="str">
        <f t="shared" si="0"/>
        <v>((0.0294*(6^1.8357)*12^0.864)+(0.0053*(6^2.0876)*12^0.5842)+(0.0117*(6^3.5097)*12^-1.3006)+(0.1245*(6^2.523)*12^-1.123))*1000</v>
      </c>
      <c r="M7" s="17" cm="1">
        <f t="array" ref="M7">eval_tr</f>
        <v>8652.8215354030981</v>
      </c>
      <c r="N7" s="23">
        <f t="shared" si="1"/>
        <v>8652.8215354030981</v>
      </c>
    </row>
    <row r="8" spans="1:14" ht="15.75" customHeight="1" x14ac:dyDescent="0.15">
      <c r="A8" s="5" t="s">
        <v>18</v>
      </c>
      <c r="B8" s="5">
        <v>1</v>
      </c>
      <c r="C8" s="5" t="s">
        <v>23</v>
      </c>
      <c r="D8" s="5" t="s">
        <v>30</v>
      </c>
      <c r="E8" s="7">
        <v>44748</v>
      </c>
      <c r="F8" s="5" t="s">
        <v>6</v>
      </c>
      <c r="G8" s="5" t="s">
        <v>36</v>
      </c>
      <c r="H8" s="3" t="s">
        <v>10</v>
      </c>
      <c r="I8" s="4">
        <v>6</v>
      </c>
      <c r="J8" s="4">
        <v>11.75</v>
      </c>
      <c r="K8" s="17" t="str">
        <f>VLOOKUP(Table1[[#This Row],[Species ]],eq!$A$2:$B$12,2,)</f>
        <v>((0.0294*(X4^1.8357)*X2^0.864)+(0.0053*(X4^2.0876)*X2^0.5842)+(0.0117*(X4^3.5097)*X2^-1.3006)+(0.1245*(X4^2.523)*X2^-1.123))*1000</v>
      </c>
      <c r="L8" s="17" t="str">
        <f t="shared" si="0"/>
        <v>((0.0294*(6^1.8357)*11.75^0.864)+(0.0053*(6^2.0876)*11.75^0.5842)+(0.0117*(6^3.5097)*11.75^-1.3006)+(0.1245*(6^2.523)*11.75^-1.123))*1000</v>
      </c>
      <c r="M8" s="17" cm="1">
        <f t="array" ref="M8">eval_tr</f>
        <v>8543.2276827708829</v>
      </c>
      <c r="N8" s="23">
        <f t="shared" si="1"/>
        <v>8543.2276827708829</v>
      </c>
    </row>
    <row r="9" spans="1:14" ht="15.75" customHeight="1" x14ac:dyDescent="0.15">
      <c r="A9" s="5" t="s">
        <v>18</v>
      </c>
      <c r="B9" s="5">
        <v>1</v>
      </c>
      <c r="C9" s="5" t="s">
        <v>23</v>
      </c>
      <c r="D9" s="5" t="s">
        <v>30</v>
      </c>
      <c r="E9" s="7">
        <v>44748</v>
      </c>
      <c r="F9" s="5" t="s">
        <v>6</v>
      </c>
      <c r="G9" s="5" t="s">
        <v>36</v>
      </c>
      <c r="H9" s="3" t="s">
        <v>10</v>
      </c>
      <c r="I9" s="4">
        <v>6.5</v>
      </c>
      <c r="J9" s="4">
        <v>12.25</v>
      </c>
      <c r="K9" s="17" t="str">
        <f>VLOOKUP(Table1[[#This Row],[Species ]],eq!$A$2:$B$12,2,)</f>
        <v>((0.0294*(X4^1.8357)*X2^0.864)+(0.0053*(X4^2.0876)*X2^0.5842)+(0.0117*(X4^3.5097)*X2^-1.3006)+(0.1245*(X4^2.523)*X2^-1.123))*1000</v>
      </c>
      <c r="L9" s="17" t="str">
        <f t="shared" si="0"/>
        <v>((0.0294*(6.5^1.8357)*12.25^0.864)+(0.0053*(6.5^2.0876)*12.25^0.5842)+(0.0117*(6.5^3.5097)*12.25^-1.3006)+(0.1245*(6.5^2.523)*12.25^-1.123))*1000</v>
      </c>
      <c r="M9" s="17" cm="1">
        <f t="array" ref="M9">eval_tr</f>
        <v>10257.93762155709</v>
      </c>
      <c r="N9" s="23">
        <f t="shared" si="1"/>
        <v>10257.93762155709</v>
      </c>
    </row>
    <row r="10" spans="1:14" ht="15.75" customHeight="1" x14ac:dyDescent="0.15">
      <c r="A10" s="5" t="s">
        <v>18</v>
      </c>
      <c r="B10" s="5">
        <v>1</v>
      </c>
      <c r="C10" s="5" t="s">
        <v>23</v>
      </c>
      <c r="D10" s="5" t="s">
        <v>30</v>
      </c>
      <c r="E10" s="7">
        <v>44748</v>
      </c>
      <c r="F10" s="5" t="s">
        <v>6</v>
      </c>
      <c r="G10" s="5" t="s">
        <v>36</v>
      </c>
      <c r="H10" s="3" t="s">
        <v>10</v>
      </c>
      <c r="I10" s="4">
        <v>7.5</v>
      </c>
      <c r="J10" s="4">
        <v>14.25</v>
      </c>
      <c r="K10" s="17" t="str">
        <f>VLOOKUP(Table1[[#This Row],[Species ]],eq!$A$2:$B$12,2,)</f>
        <v>((0.0294*(X4^1.8357)*X2^0.864)+(0.0053*(X4^2.0876)*X2^0.5842)+(0.0117*(X4^3.5097)*X2^-1.3006)+(0.1245*(X4^2.523)*X2^-1.123))*1000</v>
      </c>
      <c r="L10" s="17" t="str">
        <f t="shared" si="0"/>
        <v>((0.0294*(7.5^1.8357)*14.25^0.864)+(0.0053*(7.5^2.0876)*14.25^0.5842)+(0.0117*(7.5^3.5097)*14.25^-1.3006)+(0.1245*(7.5^2.523)*14.25^-1.123))*1000</v>
      </c>
      <c r="M10" s="17" cm="1">
        <f t="array" ref="M10">eval_tr</f>
        <v>14923.397302719814</v>
      </c>
      <c r="N10" s="23">
        <f t="shared" si="1"/>
        <v>14923.397302719814</v>
      </c>
    </row>
    <row r="11" spans="1:14" ht="15.75" customHeight="1" x14ac:dyDescent="0.15">
      <c r="A11" s="5" t="s">
        <v>18</v>
      </c>
      <c r="B11" s="5">
        <v>1</v>
      </c>
      <c r="C11" s="5" t="s">
        <v>23</v>
      </c>
      <c r="D11" s="5" t="s">
        <v>30</v>
      </c>
      <c r="E11" s="7">
        <v>44748</v>
      </c>
      <c r="F11" s="5" t="s">
        <v>7</v>
      </c>
      <c r="G11" s="5" t="s">
        <v>34</v>
      </c>
      <c r="H11" s="3" t="s">
        <v>10</v>
      </c>
      <c r="I11" s="4">
        <v>7.5</v>
      </c>
      <c r="J11" s="4">
        <v>12.75</v>
      </c>
      <c r="K11" s="17" t="str">
        <f>VLOOKUP(Table1[[#This Row],[Species ]],eq!$A$2:$B$12,2,)</f>
        <v>((0.0294*(X4^1.8357)*X2^0.864)+(0.0053*(X4^2.0876)*X2^0.5842)+(0.0117*(X4^3.5097)*X2^-1.3006)+(0.1245*(X4^2.523)*X2^-1.123))*1000</v>
      </c>
      <c r="L11" s="17" t="str">
        <f t="shared" si="0"/>
        <v>((0.0294*(7.5^1.8357)*12.75^0.864)+(0.0053*(7.5^2.0876)*12.75^0.5842)+(0.0117*(7.5^3.5097)*12.75^-1.3006)+(0.1245*(7.5^2.523)*12.75^-1.123))*1000</v>
      </c>
      <c r="M11" s="17" cm="1">
        <f t="array" ref="M11">eval_tr</f>
        <v>13940.302229236446</v>
      </c>
      <c r="N11" s="23">
        <f t="shared" si="1"/>
        <v>13940.302229236446</v>
      </c>
    </row>
    <row r="12" spans="1:14" ht="15.75" customHeight="1" x14ac:dyDescent="0.15">
      <c r="A12" s="5" t="s">
        <v>18</v>
      </c>
      <c r="B12" s="5">
        <v>1</v>
      </c>
      <c r="C12" s="5" t="s">
        <v>23</v>
      </c>
      <c r="D12" s="5" t="s">
        <v>30</v>
      </c>
      <c r="E12" s="7">
        <v>44748</v>
      </c>
      <c r="F12" s="5" t="s">
        <v>6</v>
      </c>
      <c r="G12" s="5" t="s">
        <v>36</v>
      </c>
      <c r="H12" s="3" t="s">
        <v>10</v>
      </c>
      <c r="I12" s="4">
        <v>8</v>
      </c>
      <c r="J12" s="4">
        <v>12</v>
      </c>
      <c r="K12" s="17" t="str">
        <f>VLOOKUP(Table1[[#This Row],[Species ]],eq!$A$2:$B$12,2,)</f>
        <v>((0.0294*(X4^1.8357)*X2^0.864)+(0.0053*(X4^2.0876)*X2^0.5842)+(0.0117*(X4^3.5097)*X2^-1.3006)+(0.1245*(X4^2.523)*X2^-1.123))*1000</v>
      </c>
      <c r="L12" s="17" t="str">
        <f t="shared" si="0"/>
        <v>((0.0294*(8^1.8357)*12^0.864)+(0.0053*(8^2.0876)*12^0.5842)+(0.0117*(8^3.5097)*12^-1.3006)+(0.1245*(8^2.523)*12^-1.123))*1000</v>
      </c>
      <c r="M12" s="17" cm="1">
        <f t="array" ref="M12">eval_tr</f>
        <v>15315.362397762299</v>
      </c>
      <c r="N12" s="23">
        <f t="shared" si="1"/>
        <v>15315.362397762299</v>
      </c>
    </row>
    <row r="13" spans="1:14" ht="15.75" customHeight="1" x14ac:dyDescent="0.15">
      <c r="A13" s="5" t="s">
        <v>18</v>
      </c>
      <c r="B13" s="5">
        <v>1</v>
      </c>
      <c r="C13" s="5" t="s">
        <v>22</v>
      </c>
      <c r="D13" s="5" t="s">
        <v>30</v>
      </c>
      <c r="E13" s="7">
        <v>44748</v>
      </c>
      <c r="F13" s="5" t="s">
        <v>5</v>
      </c>
      <c r="G13" s="5" t="s">
        <v>35</v>
      </c>
      <c r="H13" s="5" t="s">
        <v>21</v>
      </c>
      <c r="I13" s="4" t="s">
        <v>21</v>
      </c>
      <c r="J13" s="4" t="s">
        <v>21</v>
      </c>
      <c r="K13" s="17" t="e">
        <f>VLOOKUP(Table1[[#This Row],[Species ]],eq!$A$2:$B$12,2,)</f>
        <v>#N/A</v>
      </c>
      <c r="L13" s="17" t="e">
        <f t="shared" si="0"/>
        <v>#N/A</v>
      </c>
      <c r="M13" s="17" t="e" cm="1">
        <f t="array" ref="M13">eval_tr</f>
        <v>#N/A</v>
      </c>
      <c r="N13" s="23">
        <f t="shared" si="1"/>
        <v>0</v>
      </c>
    </row>
    <row r="14" spans="1:14" ht="15.75" customHeight="1" x14ac:dyDescent="0.15">
      <c r="A14" s="5" t="s">
        <v>18</v>
      </c>
      <c r="B14" s="5">
        <v>1</v>
      </c>
      <c r="C14" s="5" t="s">
        <v>22</v>
      </c>
      <c r="D14" s="5" t="s">
        <v>30</v>
      </c>
      <c r="E14" s="7">
        <v>44748</v>
      </c>
      <c r="F14" s="5" t="s">
        <v>6</v>
      </c>
      <c r="G14" s="5" t="s">
        <v>36</v>
      </c>
      <c r="H14" s="5" t="s">
        <v>21</v>
      </c>
      <c r="I14" s="4" t="s">
        <v>21</v>
      </c>
      <c r="J14" s="4" t="s">
        <v>21</v>
      </c>
      <c r="K14" s="17" t="e">
        <f>VLOOKUP(Table1[[#This Row],[Species ]],eq!$A$2:$B$12,2,)</f>
        <v>#N/A</v>
      </c>
      <c r="L14" s="17" t="e">
        <f t="shared" si="0"/>
        <v>#N/A</v>
      </c>
      <c r="M14" s="17" t="e" cm="1">
        <f t="array" ref="M14">eval_tr</f>
        <v>#N/A</v>
      </c>
      <c r="N14" s="23">
        <f t="shared" si="1"/>
        <v>0</v>
      </c>
    </row>
    <row r="15" spans="1:14" ht="15.75" customHeight="1" x14ac:dyDescent="0.15">
      <c r="A15" s="5" t="s">
        <v>18</v>
      </c>
      <c r="B15" s="5">
        <v>1</v>
      </c>
      <c r="C15" s="5" t="s">
        <v>22</v>
      </c>
      <c r="D15" s="5" t="s">
        <v>30</v>
      </c>
      <c r="E15" s="7">
        <v>44748</v>
      </c>
      <c r="F15" s="5" t="s">
        <v>7</v>
      </c>
      <c r="G15" s="5" t="s">
        <v>34</v>
      </c>
      <c r="H15" s="5" t="s">
        <v>21</v>
      </c>
      <c r="I15" s="4" t="s">
        <v>21</v>
      </c>
      <c r="J15" s="4" t="s">
        <v>21</v>
      </c>
      <c r="K15" s="17" t="e">
        <f>VLOOKUP(Table1[[#This Row],[Species ]],eq!$A$2:$B$12,2,)</f>
        <v>#N/A</v>
      </c>
      <c r="L15" s="17" t="e">
        <f t="shared" si="0"/>
        <v>#N/A</v>
      </c>
      <c r="M15" s="17" t="e" cm="1">
        <f t="array" ref="M15">eval_tr</f>
        <v>#N/A</v>
      </c>
      <c r="N15" s="23">
        <f t="shared" si="1"/>
        <v>0</v>
      </c>
    </row>
    <row r="16" spans="1:14" ht="15.75" customHeight="1" x14ac:dyDescent="0.15">
      <c r="A16" s="5" t="s">
        <v>18</v>
      </c>
      <c r="B16" s="5">
        <v>1</v>
      </c>
      <c r="C16" s="5" t="s">
        <v>22</v>
      </c>
      <c r="D16" s="5" t="s">
        <v>30</v>
      </c>
      <c r="E16" s="7">
        <v>44748</v>
      </c>
      <c r="F16" s="5" t="s">
        <v>9</v>
      </c>
      <c r="G16" s="5" t="s">
        <v>37</v>
      </c>
      <c r="H16" s="5" t="s">
        <v>21</v>
      </c>
      <c r="I16" s="4" t="s">
        <v>21</v>
      </c>
      <c r="J16" s="4" t="s">
        <v>21</v>
      </c>
      <c r="K16" s="17" t="e">
        <f>VLOOKUP(Table1[[#This Row],[Species ]],eq!$A$2:$B$12,2,)</f>
        <v>#N/A</v>
      </c>
      <c r="L16" s="17" t="e">
        <f t="shared" si="0"/>
        <v>#N/A</v>
      </c>
      <c r="M16" s="17" t="e" cm="1">
        <f t="array" ref="M16">eval_tr</f>
        <v>#N/A</v>
      </c>
      <c r="N16" s="23">
        <f t="shared" si="1"/>
        <v>0</v>
      </c>
    </row>
    <row r="17" spans="1:14" ht="15.75" customHeight="1" x14ac:dyDescent="0.15">
      <c r="A17" s="5" t="s">
        <v>18</v>
      </c>
      <c r="B17" s="5">
        <v>2</v>
      </c>
      <c r="C17" s="5" t="s">
        <v>21</v>
      </c>
      <c r="D17" s="5" t="s">
        <v>30</v>
      </c>
      <c r="E17" s="7">
        <v>44741</v>
      </c>
      <c r="F17" s="5" t="s">
        <v>5</v>
      </c>
      <c r="G17" s="5" t="s">
        <v>35</v>
      </c>
      <c r="H17" s="5" t="s">
        <v>21</v>
      </c>
      <c r="I17" s="4" t="s">
        <v>21</v>
      </c>
      <c r="J17" s="4" t="s">
        <v>21</v>
      </c>
      <c r="K17" s="17" t="e">
        <f>VLOOKUP(Table1[[#This Row],[Species ]],eq!$A$2:$B$12,2,)</f>
        <v>#N/A</v>
      </c>
      <c r="L17" s="17" t="e">
        <f t="shared" si="0"/>
        <v>#N/A</v>
      </c>
      <c r="M17" s="17" t="e" cm="1">
        <f t="array" ref="M17">eval_tr</f>
        <v>#N/A</v>
      </c>
      <c r="N17" s="23">
        <f t="shared" si="1"/>
        <v>0</v>
      </c>
    </row>
    <row r="18" spans="1:14" ht="15.75" customHeight="1" x14ac:dyDescent="0.15">
      <c r="A18" s="5" t="s">
        <v>18</v>
      </c>
      <c r="B18" s="5">
        <v>2</v>
      </c>
      <c r="C18" s="5" t="s">
        <v>21</v>
      </c>
      <c r="D18" s="5" t="s">
        <v>30</v>
      </c>
      <c r="E18" s="7">
        <v>44741</v>
      </c>
      <c r="F18" s="5" t="s">
        <v>6</v>
      </c>
      <c r="G18" s="5" t="s">
        <v>36</v>
      </c>
      <c r="H18" s="5" t="s">
        <v>21</v>
      </c>
      <c r="I18" s="4" t="s">
        <v>21</v>
      </c>
      <c r="J18" s="4" t="s">
        <v>21</v>
      </c>
      <c r="K18" s="17" t="e">
        <f>VLOOKUP(Table1[[#This Row],[Species ]],eq!$A$2:$B$12,2,)</f>
        <v>#N/A</v>
      </c>
      <c r="L18" s="17" t="e">
        <f t="shared" si="0"/>
        <v>#N/A</v>
      </c>
      <c r="M18" s="17" t="e" cm="1">
        <f t="array" ref="M18">eval_tr</f>
        <v>#N/A</v>
      </c>
      <c r="N18" s="23">
        <f t="shared" si="1"/>
        <v>0</v>
      </c>
    </row>
    <row r="19" spans="1:14" ht="15.75" customHeight="1" x14ac:dyDescent="0.15">
      <c r="A19" s="5" t="s">
        <v>18</v>
      </c>
      <c r="B19" s="5">
        <v>2</v>
      </c>
      <c r="C19" s="5" t="s">
        <v>21</v>
      </c>
      <c r="D19" s="5" t="s">
        <v>30</v>
      </c>
      <c r="E19" s="7">
        <v>44741</v>
      </c>
      <c r="F19" s="5" t="s">
        <v>7</v>
      </c>
      <c r="G19" s="5" t="s">
        <v>34</v>
      </c>
      <c r="H19" s="5" t="s">
        <v>21</v>
      </c>
      <c r="I19" s="4" t="s">
        <v>21</v>
      </c>
      <c r="J19" s="4" t="s">
        <v>21</v>
      </c>
      <c r="K19" s="17" t="e">
        <f>VLOOKUP(Table1[[#This Row],[Species ]],eq!$A$2:$B$12,2,)</f>
        <v>#N/A</v>
      </c>
      <c r="L19" s="17" t="e">
        <f t="shared" si="0"/>
        <v>#N/A</v>
      </c>
      <c r="M19" s="17" t="e" cm="1">
        <f t="array" ref="M19">eval_tr</f>
        <v>#N/A</v>
      </c>
      <c r="N19" s="23">
        <f t="shared" si="1"/>
        <v>0</v>
      </c>
    </row>
    <row r="20" spans="1:14" ht="15.75" customHeight="1" x14ac:dyDescent="0.15">
      <c r="A20" s="5" t="s">
        <v>18</v>
      </c>
      <c r="B20" s="5">
        <v>2</v>
      </c>
      <c r="C20" s="5" t="s">
        <v>21</v>
      </c>
      <c r="D20" s="5" t="s">
        <v>30</v>
      </c>
      <c r="E20" s="7">
        <v>44741</v>
      </c>
      <c r="F20" s="5" t="s">
        <v>9</v>
      </c>
      <c r="G20" s="5" t="s">
        <v>37</v>
      </c>
      <c r="H20" s="5" t="s">
        <v>21</v>
      </c>
      <c r="I20" s="4" t="s">
        <v>21</v>
      </c>
      <c r="J20" s="4" t="s">
        <v>21</v>
      </c>
      <c r="K20" s="17" t="e">
        <f>VLOOKUP(Table1[[#This Row],[Species ]],eq!$A$2:$B$12,2,)</f>
        <v>#N/A</v>
      </c>
      <c r="L20" s="17" t="e">
        <f t="shared" si="0"/>
        <v>#N/A</v>
      </c>
      <c r="M20" s="17" t="e" cm="1">
        <f t="array" ref="M20">eval_tr</f>
        <v>#N/A</v>
      </c>
      <c r="N20" s="23">
        <f t="shared" si="1"/>
        <v>0</v>
      </c>
    </row>
    <row r="21" spans="1:14" ht="15.75" customHeight="1" x14ac:dyDescent="0.15">
      <c r="A21" s="5" t="s">
        <v>18</v>
      </c>
      <c r="B21" s="5">
        <v>3</v>
      </c>
      <c r="C21" s="5" t="s">
        <v>21</v>
      </c>
      <c r="D21" s="5" t="s">
        <v>30</v>
      </c>
      <c r="E21" s="7">
        <v>44742</v>
      </c>
      <c r="F21" s="5" t="s">
        <v>5</v>
      </c>
      <c r="G21" s="5" t="s">
        <v>35</v>
      </c>
      <c r="H21" s="5" t="s">
        <v>21</v>
      </c>
      <c r="I21" s="4" t="s">
        <v>21</v>
      </c>
      <c r="J21" s="4" t="s">
        <v>21</v>
      </c>
      <c r="K21" s="17" t="e">
        <f>VLOOKUP(Table1[[#This Row],[Species ]],eq!$A$2:$B$12,2,)</f>
        <v>#N/A</v>
      </c>
      <c r="L21" s="17" t="e">
        <f t="shared" si="0"/>
        <v>#N/A</v>
      </c>
      <c r="M21" s="17" t="e" cm="1">
        <f t="array" ref="M21">eval_tr</f>
        <v>#N/A</v>
      </c>
      <c r="N21" s="23">
        <f t="shared" si="1"/>
        <v>0</v>
      </c>
    </row>
    <row r="22" spans="1:14" ht="15.75" customHeight="1" x14ac:dyDescent="0.15">
      <c r="A22" s="5" t="s">
        <v>18</v>
      </c>
      <c r="B22" s="5">
        <v>3</v>
      </c>
      <c r="C22" s="5" t="s">
        <v>21</v>
      </c>
      <c r="D22" s="5" t="s">
        <v>30</v>
      </c>
      <c r="E22" s="7">
        <v>44742</v>
      </c>
      <c r="F22" s="5" t="s">
        <v>6</v>
      </c>
      <c r="G22" s="5" t="s">
        <v>36</v>
      </c>
      <c r="H22" s="5" t="s">
        <v>21</v>
      </c>
      <c r="I22" s="4" t="s">
        <v>21</v>
      </c>
      <c r="J22" s="4" t="s">
        <v>21</v>
      </c>
      <c r="K22" s="17" t="e">
        <f>VLOOKUP(Table1[[#This Row],[Species ]],eq!$A$2:$B$12,2,)</f>
        <v>#N/A</v>
      </c>
      <c r="L22" s="17" t="e">
        <f t="shared" si="0"/>
        <v>#N/A</v>
      </c>
      <c r="M22" s="17" t="e" cm="1">
        <f t="array" ref="M22">eval_tr</f>
        <v>#N/A</v>
      </c>
      <c r="N22" s="23">
        <f t="shared" si="1"/>
        <v>0</v>
      </c>
    </row>
    <row r="23" spans="1:14" ht="15.75" customHeight="1" x14ac:dyDescent="0.15">
      <c r="A23" s="5" t="s">
        <v>18</v>
      </c>
      <c r="B23" s="5">
        <v>3</v>
      </c>
      <c r="C23" s="5" t="s">
        <v>21</v>
      </c>
      <c r="D23" s="5" t="s">
        <v>30</v>
      </c>
      <c r="E23" s="7">
        <v>44742</v>
      </c>
      <c r="F23" s="5" t="s">
        <v>7</v>
      </c>
      <c r="G23" s="5" t="s">
        <v>34</v>
      </c>
      <c r="H23" s="5" t="s">
        <v>21</v>
      </c>
      <c r="I23" s="4" t="s">
        <v>21</v>
      </c>
      <c r="J23" s="4" t="s">
        <v>21</v>
      </c>
      <c r="K23" s="17" t="e">
        <f>VLOOKUP(Table1[[#This Row],[Species ]],eq!$A$2:$B$12,2,)</f>
        <v>#N/A</v>
      </c>
      <c r="L23" s="17" t="e">
        <f t="shared" si="0"/>
        <v>#N/A</v>
      </c>
      <c r="M23" s="17" t="e" cm="1">
        <f t="array" ref="M23">eval_tr</f>
        <v>#N/A</v>
      </c>
      <c r="N23" s="23">
        <f t="shared" si="1"/>
        <v>0</v>
      </c>
    </row>
    <row r="24" spans="1:14" ht="15.75" customHeight="1" x14ac:dyDescent="0.15">
      <c r="A24" s="5" t="s">
        <v>18</v>
      </c>
      <c r="B24" s="5">
        <v>3</v>
      </c>
      <c r="C24" s="5" t="s">
        <v>21</v>
      </c>
      <c r="D24" s="5" t="s">
        <v>30</v>
      </c>
      <c r="E24" s="7">
        <v>44742</v>
      </c>
      <c r="F24" s="5" t="s">
        <v>9</v>
      </c>
      <c r="G24" s="5" t="s">
        <v>37</v>
      </c>
      <c r="H24" s="5" t="s">
        <v>21</v>
      </c>
      <c r="I24" s="4" t="s">
        <v>21</v>
      </c>
      <c r="J24" s="4" t="s">
        <v>21</v>
      </c>
      <c r="K24" s="17" t="e">
        <f>VLOOKUP(Table1[[#This Row],[Species ]],eq!$A$2:$B$12,2,)</f>
        <v>#N/A</v>
      </c>
      <c r="L24" s="17" t="e">
        <f t="shared" si="0"/>
        <v>#N/A</v>
      </c>
      <c r="M24" s="17" t="e" cm="1">
        <f t="array" ref="M24">eval_tr</f>
        <v>#N/A</v>
      </c>
      <c r="N24" s="23">
        <f t="shared" si="1"/>
        <v>0</v>
      </c>
    </row>
    <row r="25" spans="1:14" ht="15.75" customHeight="1" x14ac:dyDescent="0.15">
      <c r="A25" s="5" t="s">
        <v>18</v>
      </c>
      <c r="B25" s="5">
        <v>4</v>
      </c>
      <c r="C25" s="5" t="s">
        <v>21</v>
      </c>
      <c r="D25" s="5" t="s">
        <v>30</v>
      </c>
      <c r="E25" s="7">
        <v>44741</v>
      </c>
      <c r="F25" s="5" t="s">
        <v>5</v>
      </c>
      <c r="G25" s="5" t="s">
        <v>35</v>
      </c>
      <c r="H25" s="5" t="s">
        <v>21</v>
      </c>
      <c r="I25" s="4" t="s">
        <v>21</v>
      </c>
      <c r="J25" s="4" t="s">
        <v>21</v>
      </c>
      <c r="K25" s="17" t="e">
        <f>VLOOKUP(Table1[[#This Row],[Species ]],eq!$A$2:$B$12,2,)</f>
        <v>#N/A</v>
      </c>
      <c r="L25" s="17" t="e">
        <f t="shared" si="0"/>
        <v>#N/A</v>
      </c>
      <c r="M25" s="17" t="e" cm="1">
        <f t="array" ref="M25">eval_tr</f>
        <v>#N/A</v>
      </c>
      <c r="N25" s="23">
        <f t="shared" si="1"/>
        <v>0</v>
      </c>
    </row>
    <row r="26" spans="1:14" ht="15.75" customHeight="1" x14ac:dyDescent="0.15">
      <c r="A26" s="5" t="s">
        <v>18</v>
      </c>
      <c r="B26" s="5">
        <v>4</v>
      </c>
      <c r="C26" s="5" t="s">
        <v>21</v>
      </c>
      <c r="D26" s="5" t="s">
        <v>30</v>
      </c>
      <c r="E26" s="7">
        <v>44741</v>
      </c>
      <c r="F26" s="5" t="s">
        <v>6</v>
      </c>
      <c r="G26" s="5" t="s">
        <v>36</v>
      </c>
      <c r="H26" s="5" t="s">
        <v>21</v>
      </c>
      <c r="I26" s="4" t="s">
        <v>21</v>
      </c>
      <c r="J26" s="4" t="s">
        <v>21</v>
      </c>
      <c r="K26" s="17" t="e">
        <f>VLOOKUP(Table1[[#This Row],[Species ]],eq!$A$2:$B$12,2,)</f>
        <v>#N/A</v>
      </c>
      <c r="L26" s="17" t="e">
        <f t="shared" si="0"/>
        <v>#N/A</v>
      </c>
      <c r="M26" s="17" t="e" cm="1">
        <f t="array" ref="M26">eval_tr</f>
        <v>#N/A</v>
      </c>
      <c r="N26" s="23">
        <f t="shared" si="1"/>
        <v>0</v>
      </c>
    </row>
    <row r="27" spans="1:14" ht="15.75" customHeight="1" x14ac:dyDescent="0.15">
      <c r="A27" s="5" t="s">
        <v>18</v>
      </c>
      <c r="B27" s="5">
        <v>4</v>
      </c>
      <c r="C27" s="5" t="s">
        <v>21</v>
      </c>
      <c r="D27" s="5" t="s">
        <v>30</v>
      </c>
      <c r="E27" s="7">
        <v>44741</v>
      </c>
      <c r="F27" s="5" t="s">
        <v>7</v>
      </c>
      <c r="G27" s="5" t="s">
        <v>34</v>
      </c>
      <c r="H27" s="5" t="s">
        <v>21</v>
      </c>
      <c r="I27" s="4" t="s">
        <v>21</v>
      </c>
      <c r="J27" s="4" t="s">
        <v>21</v>
      </c>
      <c r="K27" s="17" t="e">
        <f>VLOOKUP(Table1[[#This Row],[Species ]],eq!$A$2:$B$12,2,)</f>
        <v>#N/A</v>
      </c>
      <c r="L27" s="17" t="e">
        <f t="shared" si="0"/>
        <v>#N/A</v>
      </c>
      <c r="M27" s="17" t="e" cm="1">
        <f t="array" ref="M27">eval_tr</f>
        <v>#N/A</v>
      </c>
      <c r="N27" s="23">
        <f t="shared" si="1"/>
        <v>0</v>
      </c>
    </row>
    <row r="28" spans="1:14" ht="15.75" customHeight="1" x14ac:dyDescent="0.15">
      <c r="A28" s="5" t="s">
        <v>18</v>
      </c>
      <c r="B28" s="5">
        <v>4</v>
      </c>
      <c r="C28" s="5" t="s">
        <v>21</v>
      </c>
      <c r="D28" s="5" t="s">
        <v>30</v>
      </c>
      <c r="E28" s="7">
        <v>44741</v>
      </c>
      <c r="F28" s="5" t="s">
        <v>9</v>
      </c>
      <c r="G28" s="5" t="s">
        <v>37</v>
      </c>
      <c r="H28" s="5" t="s">
        <v>21</v>
      </c>
      <c r="I28" s="4" t="s">
        <v>21</v>
      </c>
      <c r="J28" s="4" t="s">
        <v>21</v>
      </c>
      <c r="K28" s="17" t="e">
        <f>VLOOKUP(Table1[[#This Row],[Species ]],eq!$A$2:$B$12,2,)</f>
        <v>#N/A</v>
      </c>
      <c r="L28" s="17" t="e">
        <f t="shared" si="0"/>
        <v>#N/A</v>
      </c>
      <c r="M28" s="17" t="e" cm="1">
        <f t="array" ref="M28">eval_tr</f>
        <v>#N/A</v>
      </c>
      <c r="N28" s="23">
        <f t="shared" si="1"/>
        <v>0</v>
      </c>
    </row>
    <row r="29" spans="1:14" ht="15.75" customHeight="1" x14ac:dyDescent="0.15">
      <c r="A29" s="5" t="s">
        <v>18</v>
      </c>
      <c r="B29" s="5">
        <v>5</v>
      </c>
      <c r="C29" s="5" t="s">
        <v>23</v>
      </c>
      <c r="D29" s="5" t="s">
        <v>30</v>
      </c>
      <c r="E29" s="8">
        <v>44741</v>
      </c>
      <c r="F29" s="5" t="s">
        <v>5</v>
      </c>
      <c r="G29" s="5" t="s">
        <v>35</v>
      </c>
      <c r="H29" s="5" t="s">
        <v>11</v>
      </c>
      <c r="I29" s="4">
        <v>3.14</v>
      </c>
      <c r="J29" s="4">
        <v>3</v>
      </c>
      <c r="K29" s="17" t="str">
        <f>VLOOKUP(Table1[[#This Row],[Species ]],eq!$A$2:$B$12,2,)</f>
        <v>((0.0259*(X4^1.9044)*X2^0.9715)+(0.0069*(X4^2.0834)*X2^0.5371)+(0.0325*(X4^2.3851)*X2^0)+(0.1683*(X4^1.2764)*X2^0))*1000</v>
      </c>
      <c r="L29" s="17" t="str">
        <f t="shared" si="0"/>
        <v>((0.0259*(3.14^1.9044)*3^0.9715)+(0.0069*(3.14^2.0834)*3^0.5371)+(0.0325*(3.14^2.3851)*3^0)+(0.1683*(3.14^1.2764)*3^0))*1000</v>
      </c>
      <c r="M29" s="17" cm="1">
        <f t="array" ref="M29">eval_tr</f>
        <v>2023.4763621317722</v>
      </c>
      <c r="N29" s="23">
        <f t="shared" si="1"/>
        <v>2023.4763621317722</v>
      </c>
    </row>
    <row r="30" spans="1:14" ht="15.75" customHeight="1" x14ac:dyDescent="0.15">
      <c r="A30" s="5" t="s">
        <v>18</v>
      </c>
      <c r="B30" s="5">
        <v>5</v>
      </c>
      <c r="C30" s="5" t="s">
        <v>23</v>
      </c>
      <c r="D30" s="5" t="s">
        <v>30</v>
      </c>
      <c r="E30" s="8">
        <v>44741</v>
      </c>
      <c r="F30" s="5" t="s">
        <v>5</v>
      </c>
      <c r="G30" s="5" t="s">
        <v>35</v>
      </c>
      <c r="H30" s="5" t="s">
        <v>11</v>
      </c>
      <c r="I30" s="4">
        <v>4.5</v>
      </c>
      <c r="J30" s="4">
        <v>2.5</v>
      </c>
      <c r="K30" s="17" t="str">
        <f>VLOOKUP(Table1[[#This Row],[Species ]],eq!$A$2:$B$12,2,)</f>
        <v>((0.0259*(X4^1.9044)*X2^0.9715)+(0.0069*(X4^2.0834)*X2^0.5371)+(0.0325*(X4^2.3851)*X2^0)+(0.1683*(X4^1.2764)*X2^0))*1000</v>
      </c>
      <c r="L30" s="17" t="str">
        <f t="shared" si="0"/>
        <v>((0.0259*(4.5^1.9044)*2.5^0.9715)+(0.0069*(4.5^2.0834)*2.5^0.5371)+(0.0325*(4.5^2.3851)*2.5^0)+(0.1683*(4.5^1.2764)*2.5^0))*1000</v>
      </c>
      <c r="M30" s="17" cm="1">
        <f t="array" ref="M30">eval_tr</f>
        <v>3687.6828092939072</v>
      </c>
      <c r="N30" s="23">
        <f t="shared" si="1"/>
        <v>3687.6828092939072</v>
      </c>
    </row>
    <row r="31" spans="1:14" ht="15.75" customHeight="1" x14ac:dyDescent="0.15">
      <c r="A31" s="5" t="s">
        <v>18</v>
      </c>
      <c r="B31" s="5">
        <v>5</v>
      </c>
      <c r="C31" s="5" t="s">
        <v>23</v>
      </c>
      <c r="D31" s="5" t="s">
        <v>30</v>
      </c>
      <c r="E31" s="8">
        <v>44741</v>
      </c>
      <c r="F31" s="5" t="s">
        <v>5</v>
      </c>
      <c r="G31" s="5" t="s">
        <v>35</v>
      </c>
      <c r="H31" s="5" t="s">
        <v>11</v>
      </c>
      <c r="I31" s="4">
        <v>5</v>
      </c>
      <c r="J31" s="4">
        <v>3</v>
      </c>
      <c r="K31" s="17" t="str">
        <f>VLOOKUP(Table1[[#This Row],[Species ]],eq!$A$2:$B$12,2,)</f>
        <v>((0.0259*(X4^1.9044)*X2^0.9715)+(0.0069*(X4^2.0834)*X2^0.5371)+(0.0325*(X4^2.3851)*X2^0)+(0.1683*(X4^1.2764)*X2^0))*1000</v>
      </c>
      <c r="L31" s="17" t="str">
        <f t="shared" si="0"/>
        <v>((0.0259*(5^1.9044)*3^0.9715)+(0.0069*(5^2.0834)*3^0.5371)+(0.0325*(5^2.3851)*3^0)+(0.1683*(5^1.2764)*3^0))*1000</v>
      </c>
      <c r="M31" s="17" cm="1">
        <f t="array" ref="M31">eval_tr</f>
        <v>4793.077720569594</v>
      </c>
      <c r="N31" s="23">
        <f t="shared" si="1"/>
        <v>4793.077720569594</v>
      </c>
    </row>
    <row r="32" spans="1:14" ht="15.75" customHeight="1" x14ac:dyDescent="0.15">
      <c r="A32" s="5" t="s">
        <v>18</v>
      </c>
      <c r="B32" s="5">
        <v>5</v>
      </c>
      <c r="C32" s="5" t="s">
        <v>23</v>
      </c>
      <c r="D32" s="5" t="s">
        <v>30</v>
      </c>
      <c r="E32" s="8">
        <v>44741</v>
      </c>
      <c r="F32" s="5" t="s">
        <v>7</v>
      </c>
      <c r="G32" s="5" t="s">
        <v>34</v>
      </c>
      <c r="H32" s="3" t="s">
        <v>10</v>
      </c>
      <c r="I32" s="4">
        <v>5</v>
      </c>
      <c r="J32" s="4">
        <v>4.75</v>
      </c>
      <c r="K32" s="17" t="str">
        <f>VLOOKUP(Table1[[#This Row],[Species ]],eq!$A$2:$B$12,2,)</f>
        <v>((0.0294*(X4^1.8357)*X2^0.864)+(0.0053*(X4^2.0876)*X2^0.5842)+(0.0117*(X4^3.5097)*X2^-1.3006)+(0.1245*(X4^2.523)*X2^-1.123))*1000</v>
      </c>
      <c r="L32" s="17" t="str">
        <f t="shared" si="0"/>
        <v>((0.0294*(5^1.8357)*4.75^0.864)+(0.0053*(5^2.0876)*4.75^0.5842)+(0.0117*(5^3.5097)*4.75^-1.3006)+(0.1245*(5^2.523)*4.75^-1.123))*1000</v>
      </c>
      <c r="M32" s="17" cm="1">
        <f t="array" ref="M32">eval_tr</f>
        <v>4240.4329689983006</v>
      </c>
      <c r="N32" s="23">
        <f t="shared" si="1"/>
        <v>4240.4329689983006</v>
      </c>
    </row>
    <row r="33" spans="1:14" ht="15.75" customHeight="1" x14ac:dyDescent="0.15">
      <c r="A33" s="5" t="s">
        <v>18</v>
      </c>
      <c r="B33" s="5">
        <v>5</v>
      </c>
      <c r="C33" s="5" t="s">
        <v>23</v>
      </c>
      <c r="D33" s="5" t="s">
        <v>30</v>
      </c>
      <c r="E33" s="8">
        <v>44741</v>
      </c>
      <c r="F33" s="5" t="s">
        <v>7</v>
      </c>
      <c r="G33" s="5" t="s">
        <v>34</v>
      </c>
      <c r="H33" s="3" t="s">
        <v>10</v>
      </c>
      <c r="I33" s="4">
        <v>5.5</v>
      </c>
      <c r="J33" s="4">
        <v>5.5</v>
      </c>
      <c r="K33" s="17" t="str">
        <f>VLOOKUP(Table1[[#This Row],[Species ]],eq!$A$2:$B$12,2,)</f>
        <v>((0.0294*(X4^1.8357)*X2^0.864)+(0.0053*(X4^2.0876)*X2^0.5842)+(0.0117*(X4^3.5097)*X2^-1.3006)+(0.1245*(X4^2.523)*X2^-1.123))*1000</v>
      </c>
      <c r="L33" s="17" t="str">
        <f t="shared" si="0"/>
        <v>((0.0294*(5.5^1.8357)*5.5^0.864)+(0.0053*(5.5^2.0876)*5.5^0.5842)+(0.0117*(5.5^3.5097)*5.5^-1.3006)+(0.1245*(5.5^2.523)*5.5^-1.123))*1000</v>
      </c>
      <c r="M33" s="17" cm="1">
        <f t="array" ref="M33">eval_tr</f>
        <v>5295.2183666215424</v>
      </c>
      <c r="N33" s="23">
        <f t="shared" si="1"/>
        <v>5295.2183666215424</v>
      </c>
    </row>
    <row r="34" spans="1:14" ht="15.75" customHeight="1" x14ac:dyDescent="0.15">
      <c r="A34" s="5" t="s">
        <v>18</v>
      </c>
      <c r="B34" s="5">
        <v>5</v>
      </c>
      <c r="C34" s="5" t="s">
        <v>23</v>
      </c>
      <c r="D34" s="5" t="s">
        <v>30</v>
      </c>
      <c r="E34" s="8">
        <v>44741</v>
      </c>
      <c r="F34" s="5" t="s">
        <v>5</v>
      </c>
      <c r="G34" s="5" t="s">
        <v>35</v>
      </c>
      <c r="H34" s="5" t="s">
        <v>11</v>
      </c>
      <c r="I34" s="4">
        <v>6</v>
      </c>
      <c r="J34" s="4">
        <v>3.25</v>
      </c>
      <c r="K34" s="17" t="str">
        <f>VLOOKUP(Table1[[#This Row],[Species ]],eq!$A$2:$B$12,2,)</f>
        <v>((0.0259*(X4^1.9044)*X2^0.9715)+(0.0069*(X4^2.0834)*X2^0.5371)+(0.0325*(X4^2.3851)*X2^0)+(0.1683*(X4^1.2764)*X2^0))*1000</v>
      </c>
      <c r="L34" s="17" t="str">
        <f t="shared" si="0"/>
        <v>((0.0259*(6^1.9044)*3.25^0.9715)+(0.0069*(6^2.0834)*3.25^0.5371)+(0.0325*(6^2.3851)*3.25^0)+(0.1683*(6^1.2764)*3.25^0))*1000</v>
      </c>
      <c r="M34" s="17" cm="1">
        <f t="array" ref="M34">eval_tr</f>
        <v>7001.7793097281819</v>
      </c>
      <c r="N34" s="23">
        <f t="shared" si="1"/>
        <v>7001.7793097281819</v>
      </c>
    </row>
    <row r="35" spans="1:14" ht="15.75" customHeight="1" x14ac:dyDescent="0.15">
      <c r="A35" s="5" t="s">
        <v>18</v>
      </c>
      <c r="B35" s="5">
        <v>5</v>
      </c>
      <c r="C35" s="5" t="s">
        <v>23</v>
      </c>
      <c r="D35" s="5" t="s">
        <v>30</v>
      </c>
      <c r="E35" s="8">
        <v>44741</v>
      </c>
      <c r="F35" s="5" t="s">
        <v>6</v>
      </c>
      <c r="G35" s="5" t="s">
        <v>36</v>
      </c>
      <c r="H35" s="3" t="s">
        <v>10</v>
      </c>
      <c r="I35" s="4">
        <v>6</v>
      </c>
      <c r="J35" s="4">
        <v>11</v>
      </c>
      <c r="K35" s="17" t="str">
        <f>VLOOKUP(Table1[[#This Row],[Species ]],eq!$A$2:$B$12,2,)</f>
        <v>((0.0294*(X4^1.8357)*X2^0.864)+(0.0053*(X4^2.0876)*X2^0.5842)+(0.0117*(X4^3.5097)*X2^-1.3006)+(0.1245*(X4^2.523)*X2^-1.123))*1000</v>
      </c>
      <c r="L35" s="17" t="str">
        <f t="shared" si="0"/>
        <v>((0.0294*(6^1.8357)*11^0.864)+(0.0053*(6^2.0876)*11^0.5842)+(0.0117*(6^3.5097)*11^-1.3006)+(0.1245*(6^2.523)*11^-1.123))*1000</v>
      </c>
      <c r="M35" s="17" cm="1">
        <f t="array" ref="M35">eval_tr</f>
        <v>8218.7240901132682</v>
      </c>
      <c r="N35" s="23">
        <f t="shared" si="1"/>
        <v>8218.7240901132682</v>
      </c>
    </row>
    <row r="36" spans="1:14" ht="15.75" customHeight="1" x14ac:dyDescent="0.15">
      <c r="A36" s="5" t="s">
        <v>18</v>
      </c>
      <c r="B36" s="5">
        <v>5</v>
      </c>
      <c r="C36" s="5" t="s">
        <v>23</v>
      </c>
      <c r="D36" s="5" t="s">
        <v>30</v>
      </c>
      <c r="E36" s="8">
        <v>44741</v>
      </c>
      <c r="F36" s="5" t="s">
        <v>6</v>
      </c>
      <c r="G36" s="5" t="s">
        <v>36</v>
      </c>
      <c r="H36" s="5" t="s">
        <v>15</v>
      </c>
      <c r="I36" s="4">
        <v>7</v>
      </c>
      <c r="J36" s="4">
        <v>5</v>
      </c>
      <c r="K36" s="17" t="str">
        <f>VLOOKUP(Table1[[#This Row],[Species ]],eq!$A$2:$B$12,2,)</f>
        <v>((0.0259*(X4^1.9044)*X2^0.9715)+(0.0069*(X4^2.0834)*X2^0.5371)+(0.0325*(X4^2.3851)*X2^0)+(0.1683*(X4^1.2764)*X2^0))*1000</v>
      </c>
      <c r="L36" s="17" t="str">
        <f t="shared" si="0"/>
        <v>((0.0259*(7^1.9044)*5^0.9715)+(0.0069*(7^2.0834)*5^0.5371)+(0.0325*(7^2.3851)*5^0)+(0.1683*(7^1.2764)*5^0))*1000</v>
      </c>
      <c r="M36" s="17" cm="1">
        <f t="array" ref="M36">eval_tr</f>
        <v>11362.574434900374</v>
      </c>
      <c r="N36" s="23">
        <f t="shared" si="1"/>
        <v>11362.574434900374</v>
      </c>
    </row>
    <row r="37" spans="1:14" ht="15.75" customHeight="1" x14ac:dyDescent="0.15">
      <c r="A37" s="5" t="s">
        <v>18</v>
      </c>
      <c r="B37" s="5">
        <v>5</v>
      </c>
      <c r="C37" s="5" t="s">
        <v>23</v>
      </c>
      <c r="D37" s="5" t="s">
        <v>30</v>
      </c>
      <c r="E37" s="8">
        <v>44741</v>
      </c>
      <c r="F37" s="5" t="s">
        <v>6</v>
      </c>
      <c r="G37" s="5" t="s">
        <v>36</v>
      </c>
      <c r="H37" s="5" t="s">
        <v>15</v>
      </c>
      <c r="I37" s="4">
        <v>9</v>
      </c>
      <c r="J37" s="4">
        <v>7.5</v>
      </c>
      <c r="K37" s="17" t="str">
        <f>VLOOKUP(Table1[[#This Row],[Species ]],eq!$A$2:$B$12,2,)</f>
        <v>((0.0259*(X4^1.9044)*X2^0.9715)+(0.0069*(X4^2.0834)*X2^0.5371)+(0.0325*(X4^2.3851)*X2^0)+(0.1683*(X4^1.2764)*X2^0))*1000</v>
      </c>
      <c r="L37" s="17" t="str">
        <f t="shared" si="0"/>
        <v>((0.0259*(9^1.9044)*7.5^0.9715)+(0.0069*(9^2.0834)*7.5^0.5371)+(0.0325*(9^2.3851)*7.5^0)+(0.1683*(9^1.2764)*7.5^0))*1000</v>
      </c>
      <c r="M37" s="17" cm="1">
        <f t="array" ref="M37">eval_tr</f>
        <v>22938.33020329244</v>
      </c>
      <c r="N37" s="23">
        <f t="shared" si="1"/>
        <v>22938.33020329244</v>
      </c>
    </row>
    <row r="38" spans="1:14" ht="15.75" customHeight="1" x14ac:dyDescent="0.15">
      <c r="A38" s="5" t="s">
        <v>18</v>
      </c>
      <c r="B38" s="5">
        <v>5</v>
      </c>
      <c r="C38" s="5" t="s">
        <v>23</v>
      </c>
      <c r="D38" s="5" t="s">
        <v>30</v>
      </c>
      <c r="E38" s="8">
        <v>44741</v>
      </c>
      <c r="F38" s="5" t="s">
        <v>7</v>
      </c>
      <c r="G38" s="5" t="s">
        <v>34</v>
      </c>
      <c r="H38" s="3" t="s">
        <v>10</v>
      </c>
      <c r="I38" s="4">
        <v>10</v>
      </c>
      <c r="J38" s="4">
        <v>13</v>
      </c>
      <c r="K38" s="17" t="str">
        <f>VLOOKUP(Table1[[#This Row],[Species ]],eq!$A$2:$B$12,2,)</f>
        <v>((0.0294*(X4^1.8357)*X2^0.864)+(0.0053*(X4^2.0876)*X2^0.5842)+(0.0117*(X4^3.5097)*X2^-1.3006)+(0.1245*(X4^2.523)*X2^-1.123))*1000</v>
      </c>
      <c r="L38" s="17" t="str">
        <f t="shared" si="0"/>
        <v>((0.0294*(10^1.8357)*13^0.864)+(0.0053*(10^2.0876)*13^0.5842)+(0.0117*(10^3.5097)*13^-1.3006)+(0.1245*(10^2.523)*13^-1.123))*1000</v>
      </c>
      <c r="M38" s="17" cm="1">
        <f t="array" ref="M38">eval_tr</f>
        <v>25048.16142124607</v>
      </c>
      <c r="N38" s="23">
        <f t="shared" si="1"/>
        <v>25048.16142124607</v>
      </c>
    </row>
    <row r="39" spans="1:14" ht="15.75" customHeight="1" x14ac:dyDescent="0.15">
      <c r="A39" s="5" t="s">
        <v>18</v>
      </c>
      <c r="B39" s="5">
        <v>5</v>
      </c>
      <c r="C39" s="6" t="s">
        <v>22</v>
      </c>
      <c r="D39" s="5" t="s">
        <v>30</v>
      </c>
      <c r="E39" s="8">
        <v>44741</v>
      </c>
      <c r="F39" s="5" t="s">
        <v>5</v>
      </c>
      <c r="G39" s="5" t="s">
        <v>35</v>
      </c>
      <c r="H39" s="5" t="s">
        <v>21</v>
      </c>
      <c r="I39" s="4" t="s">
        <v>21</v>
      </c>
      <c r="J39" s="4" t="s">
        <v>21</v>
      </c>
      <c r="K39" s="17" t="e">
        <f>VLOOKUP(Table1[[#This Row],[Species ]],eq!$A$2:$B$12,2,)</f>
        <v>#N/A</v>
      </c>
      <c r="L39" s="17" t="e">
        <f t="shared" si="0"/>
        <v>#N/A</v>
      </c>
      <c r="M39" s="17" t="e" cm="1">
        <f t="array" ref="M39">eval_tr</f>
        <v>#N/A</v>
      </c>
      <c r="N39" s="23">
        <f t="shared" si="1"/>
        <v>0</v>
      </c>
    </row>
    <row r="40" spans="1:14" ht="15.75" customHeight="1" x14ac:dyDescent="0.15">
      <c r="A40" s="5" t="s">
        <v>18</v>
      </c>
      <c r="B40" s="5">
        <v>5</v>
      </c>
      <c r="C40" s="6" t="s">
        <v>22</v>
      </c>
      <c r="D40" s="5" t="s">
        <v>30</v>
      </c>
      <c r="E40" s="8">
        <v>44741</v>
      </c>
      <c r="F40" s="5" t="s">
        <v>6</v>
      </c>
      <c r="G40" s="5" t="s">
        <v>36</v>
      </c>
      <c r="H40" s="5" t="s">
        <v>21</v>
      </c>
      <c r="I40" s="4" t="s">
        <v>21</v>
      </c>
      <c r="J40" s="4" t="s">
        <v>21</v>
      </c>
      <c r="K40" s="17" t="e">
        <f>VLOOKUP(Table1[[#This Row],[Species ]],eq!$A$2:$B$12,2,)</f>
        <v>#N/A</v>
      </c>
      <c r="L40" s="17" t="e">
        <f t="shared" si="0"/>
        <v>#N/A</v>
      </c>
      <c r="M40" s="17" t="e" cm="1">
        <f t="array" ref="M40">eval_tr</f>
        <v>#N/A</v>
      </c>
      <c r="N40" s="23">
        <f t="shared" si="1"/>
        <v>0</v>
      </c>
    </row>
    <row r="41" spans="1:14" ht="15.75" customHeight="1" x14ac:dyDescent="0.15">
      <c r="A41" s="5" t="s">
        <v>18</v>
      </c>
      <c r="B41" s="5">
        <v>5</v>
      </c>
      <c r="C41" s="6" t="s">
        <v>22</v>
      </c>
      <c r="D41" s="5" t="s">
        <v>30</v>
      </c>
      <c r="E41" s="8">
        <v>44741</v>
      </c>
      <c r="F41" s="5" t="s">
        <v>7</v>
      </c>
      <c r="G41" s="5" t="s">
        <v>34</v>
      </c>
      <c r="H41" s="5" t="s">
        <v>21</v>
      </c>
      <c r="I41" s="4" t="s">
        <v>21</v>
      </c>
      <c r="J41" s="4" t="s">
        <v>21</v>
      </c>
      <c r="K41" s="17" t="e">
        <f>VLOOKUP(Table1[[#This Row],[Species ]],eq!$A$2:$B$12,2,)</f>
        <v>#N/A</v>
      </c>
      <c r="L41" s="17" t="e">
        <f t="shared" si="0"/>
        <v>#N/A</v>
      </c>
      <c r="M41" s="17" t="e" cm="1">
        <f t="array" ref="M41">eval_tr</f>
        <v>#N/A</v>
      </c>
      <c r="N41" s="23">
        <f t="shared" si="1"/>
        <v>0</v>
      </c>
    </row>
    <row r="42" spans="1:14" ht="15.75" customHeight="1" x14ac:dyDescent="0.15">
      <c r="A42" s="5" t="s">
        <v>18</v>
      </c>
      <c r="B42" s="5">
        <v>5</v>
      </c>
      <c r="C42" s="6" t="s">
        <v>22</v>
      </c>
      <c r="D42" s="5" t="s">
        <v>30</v>
      </c>
      <c r="E42" s="8">
        <v>44741</v>
      </c>
      <c r="F42" s="5" t="s">
        <v>9</v>
      </c>
      <c r="G42" s="5" t="s">
        <v>37</v>
      </c>
      <c r="H42" s="5" t="s">
        <v>21</v>
      </c>
      <c r="I42" s="4" t="s">
        <v>21</v>
      </c>
      <c r="J42" s="4" t="s">
        <v>21</v>
      </c>
      <c r="K42" s="17" t="e">
        <f>VLOOKUP(Table1[[#This Row],[Species ]],eq!$A$2:$B$12,2,)</f>
        <v>#N/A</v>
      </c>
      <c r="L42" s="17" t="e">
        <f t="shared" si="0"/>
        <v>#N/A</v>
      </c>
      <c r="M42" s="17" t="e" cm="1">
        <f t="array" ref="M42">eval_tr</f>
        <v>#N/A</v>
      </c>
      <c r="N42" s="23">
        <f t="shared" si="1"/>
        <v>0</v>
      </c>
    </row>
    <row r="43" spans="1:14" ht="15.75" customHeight="1" x14ac:dyDescent="0.15">
      <c r="A43" s="5" t="s">
        <v>18</v>
      </c>
      <c r="B43" s="6">
        <v>6</v>
      </c>
      <c r="C43" s="6" t="s">
        <v>21</v>
      </c>
      <c r="D43" s="5" t="s">
        <v>30</v>
      </c>
      <c r="E43" s="8">
        <v>44740</v>
      </c>
      <c r="F43" s="6" t="s">
        <v>9</v>
      </c>
      <c r="G43" s="6" t="s">
        <v>37</v>
      </c>
      <c r="H43" s="6" t="s">
        <v>15</v>
      </c>
      <c r="I43" s="2">
        <v>12.2</v>
      </c>
      <c r="J43" s="2">
        <v>21.75</v>
      </c>
      <c r="K43" s="17" t="str">
        <f>VLOOKUP(Table1[[#This Row],[Species ]],eq!$A$2:$B$12,2,)</f>
        <v>((0.0259*(X4^1.9044)*X2^0.9715)+(0.0069*(X4^2.0834)*X2^0.5371)+(0.0325*(X4^2.3851)*X2^0)+(0.1683*(X4^1.2764)*X2^0))*1000</v>
      </c>
      <c r="L43" s="17" t="str">
        <f t="shared" si="0"/>
        <v>((0.0259*(12.2^1.9044)*21.75^0.9715)+(0.0069*(12.2^2.0834)*21.75^0.5371)+(0.0325*(12.2^2.3851)*21.75^0)+(0.1683*(12.2^1.2764)*21.75^0))*1000</v>
      </c>
      <c r="M43" s="17" cm="1">
        <f t="array" ref="M43">eval_tr</f>
        <v>83854.69849430515</v>
      </c>
      <c r="N43" s="23">
        <f t="shared" si="1"/>
        <v>83854.69849430515</v>
      </c>
    </row>
    <row r="44" spans="1:14" ht="15.75" customHeight="1" x14ac:dyDescent="0.15">
      <c r="A44" s="5" t="s">
        <v>18</v>
      </c>
      <c r="B44" s="6">
        <v>6</v>
      </c>
      <c r="C44" s="6" t="s">
        <v>21</v>
      </c>
      <c r="D44" s="5" t="s">
        <v>30</v>
      </c>
      <c r="E44" s="8">
        <v>44740</v>
      </c>
      <c r="F44" s="6" t="s">
        <v>5</v>
      </c>
      <c r="G44" s="6" t="s">
        <v>35</v>
      </c>
      <c r="H44" s="6" t="s">
        <v>21</v>
      </c>
      <c r="I44" s="2" t="s">
        <v>21</v>
      </c>
      <c r="J44" s="2" t="s">
        <v>21</v>
      </c>
      <c r="K44" s="17" t="e">
        <f>VLOOKUP(Table1[[#This Row],[Species ]],eq!$A$2:$B$12,2,)</f>
        <v>#N/A</v>
      </c>
      <c r="L44" s="17" t="e">
        <f t="shared" si="0"/>
        <v>#N/A</v>
      </c>
      <c r="M44" s="17" t="e" cm="1">
        <f t="array" ref="M44">eval_tr</f>
        <v>#N/A</v>
      </c>
      <c r="N44" s="23">
        <f t="shared" si="1"/>
        <v>0</v>
      </c>
    </row>
    <row r="45" spans="1:14" ht="15.75" customHeight="1" x14ac:dyDescent="0.15">
      <c r="A45" s="5" t="s">
        <v>18</v>
      </c>
      <c r="B45" s="6">
        <v>6</v>
      </c>
      <c r="C45" s="6" t="s">
        <v>21</v>
      </c>
      <c r="D45" s="5" t="s">
        <v>30</v>
      </c>
      <c r="E45" s="8">
        <v>44740</v>
      </c>
      <c r="F45" s="6" t="s">
        <v>6</v>
      </c>
      <c r="G45" s="6" t="s">
        <v>36</v>
      </c>
      <c r="H45" s="6" t="s">
        <v>21</v>
      </c>
      <c r="I45" s="2" t="s">
        <v>21</v>
      </c>
      <c r="J45" s="2" t="s">
        <v>21</v>
      </c>
      <c r="K45" s="17" t="e">
        <f>VLOOKUP(Table1[[#This Row],[Species ]],eq!$A$2:$B$12,2,)</f>
        <v>#N/A</v>
      </c>
      <c r="L45" s="17" t="e">
        <f t="shared" si="0"/>
        <v>#N/A</v>
      </c>
      <c r="M45" s="17" t="e" cm="1">
        <f t="array" ref="M45">eval_tr</f>
        <v>#N/A</v>
      </c>
      <c r="N45" s="23">
        <f t="shared" si="1"/>
        <v>0</v>
      </c>
    </row>
    <row r="46" spans="1:14" ht="15.75" customHeight="1" x14ac:dyDescent="0.15">
      <c r="A46" s="5" t="s">
        <v>18</v>
      </c>
      <c r="B46" s="6">
        <v>6</v>
      </c>
      <c r="C46" s="6" t="s">
        <v>21</v>
      </c>
      <c r="D46" s="5" t="s">
        <v>30</v>
      </c>
      <c r="E46" s="8">
        <v>44740</v>
      </c>
      <c r="F46" s="6" t="s">
        <v>7</v>
      </c>
      <c r="G46" s="6" t="s">
        <v>34</v>
      </c>
      <c r="H46" s="6" t="s">
        <v>21</v>
      </c>
      <c r="I46" s="2" t="s">
        <v>21</v>
      </c>
      <c r="J46" s="2" t="s">
        <v>21</v>
      </c>
      <c r="K46" s="17" t="e">
        <f>VLOOKUP(Table1[[#This Row],[Species ]],eq!$A$2:$B$12,2,)</f>
        <v>#N/A</v>
      </c>
      <c r="L46" s="17" t="e">
        <f t="shared" si="0"/>
        <v>#N/A</v>
      </c>
      <c r="M46" s="17" t="e" cm="1">
        <f t="array" ref="M46">eval_tr</f>
        <v>#N/A</v>
      </c>
      <c r="N46" s="23">
        <f t="shared" si="1"/>
        <v>0</v>
      </c>
    </row>
    <row r="47" spans="1:14" ht="15.75" customHeight="1" x14ac:dyDescent="0.15">
      <c r="A47" s="5" t="s">
        <v>18</v>
      </c>
      <c r="B47" s="5">
        <v>7</v>
      </c>
      <c r="C47" s="6" t="s">
        <v>21</v>
      </c>
      <c r="D47" s="5" t="s">
        <v>30</v>
      </c>
      <c r="E47" s="8">
        <v>44742</v>
      </c>
      <c r="F47" s="5" t="s">
        <v>5</v>
      </c>
      <c r="G47" s="5" t="s">
        <v>35</v>
      </c>
      <c r="H47" s="5" t="s">
        <v>21</v>
      </c>
      <c r="I47" s="4" t="s">
        <v>21</v>
      </c>
      <c r="J47" s="4" t="s">
        <v>21</v>
      </c>
      <c r="K47" s="17" t="e">
        <f>VLOOKUP(Table1[[#This Row],[Species ]],eq!$A$2:$B$12,2,)</f>
        <v>#N/A</v>
      </c>
      <c r="L47" s="17" t="e">
        <f t="shared" si="0"/>
        <v>#N/A</v>
      </c>
      <c r="M47" s="17" t="e" cm="1">
        <f t="array" ref="M47">eval_tr</f>
        <v>#N/A</v>
      </c>
      <c r="N47" s="23">
        <f t="shared" si="1"/>
        <v>0</v>
      </c>
    </row>
    <row r="48" spans="1:14" ht="15.75" customHeight="1" x14ac:dyDescent="0.15">
      <c r="A48" s="5" t="s">
        <v>18</v>
      </c>
      <c r="B48" s="5">
        <v>7</v>
      </c>
      <c r="C48" s="6" t="s">
        <v>21</v>
      </c>
      <c r="D48" s="5" t="s">
        <v>30</v>
      </c>
      <c r="E48" s="8">
        <v>44742</v>
      </c>
      <c r="F48" s="5" t="s">
        <v>6</v>
      </c>
      <c r="G48" s="5" t="s">
        <v>36</v>
      </c>
      <c r="H48" s="5" t="s">
        <v>21</v>
      </c>
      <c r="I48" s="4" t="s">
        <v>21</v>
      </c>
      <c r="J48" s="4" t="s">
        <v>21</v>
      </c>
      <c r="K48" s="17" t="e">
        <f>VLOOKUP(Table1[[#This Row],[Species ]],eq!$A$2:$B$12,2,)</f>
        <v>#N/A</v>
      </c>
      <c r="L48" s="17" t="e">
        <f t="shared" si="0"/>
        <v>#N/A</v>
      </c>
      <c r="M48" s="17" t="e" cm="1">
        <f t="array" ref="M48">eval_tr</f>
        <v>#N/A</v>
      </c>
      <c r="N48" s="23">
        <f t="shared" si="1"/>
        <v>0</v>
      </c>
    </row>
    <row r="49" spans="1:14" ht="15.75" customHeight="1" x14ac:dyDescent="0.15">
      <c r="A49" s="5" t="s">
        <v>18</v>
      </c>
      <c r="B49" s="5">
        <v>7</v>
      </c>
      <c r="C49" s="6" t="s">
        <v>21</v>
      </c>
      <c r="D49" s="5" t="s">
        <v>30</v>
      </c>
      <c r="E49" s="8">
        <v>44742</v>
      </c>
      <c r="F49" s="5" t="s">
        <v>7</v>
      </c>
      <c r="G49" s="5" t="s">
        <v>34</v>
      </c>
      <c r="H49" s="5" t="s">
        <v>21</v>
      </c>
      <c r="I49" s="4" t="s">
        <v>21</v>
      </c>
      <c r="J49" s="4" t="s">
        <v>21</v>
      </c>
      <c r="K49" s="17" t="e">
        <f>VLOOKUP(Table1[[#This Row],[Species ]],eq!$A$2:$B$12,2,)</f>
        <v>#N/A</v>
      </c>
      <c r="L49" s="17" t="e">
        <f t="shared" si="0"/>
        <v>#N/A</v>
      </c>
      <c r="M49" s="17" t="e" cm="1">
        <f t="array" ref="M49">eval_tr</f>
        <v>#N/A</v>
      </c>
      <c r="N49" s="23">
        <f t="shared" si="1"/>
        <v>0</v>
      </c>
    </row>
    <row r="50" spans="1:14" ht="15.75" customHeight="1" x14ac:dyDescent="0.15">
      <c r="A50" s="5" t="s">
        <v>18</v>
      </c>
      <c r="B50" s="5">
        <v>7</v>
      </c>
      <c r="C50" s="6" t="s">
        <v>21</v>
      </c>
      <c r="D50" s="5" t="s">
        <v>30</v>
      </c>
      <c r="E50" s="8">
        <v>44742</v>
      </c>
      <c r="F50" s="5" t="s">
        <v>9</v>
      </c>
      <c r="G50" s="5" t="s">
        <v>37</v>
      </c>
      <c r="H50" s="5" t="s">
        <v>21</v>
      </c>
      <c r="I50" s="4" t="s">
        <v>21</v>
      </c>
      <c r="J50" s="4" t="s">
        <v>21</v>
      </c>
      <c r="K50" s="17" t="e">
        <f>VLOOKUP(Table1[[#This Row],[Species ]],eq!$A$2:$B$12,2,)</f>
        <v>#N/A</v>
      </c>
      <c r="L50" s="17" t="e">
        <f t="shared" si="0"/>
        <v>#N/A</v>
      </c>
      <c r="M50" s="17" t="e" cm="1">
        <f t="array" ref="M50">eval_tr</f>
        <v>#N/A</v>
      </c>
      <c r="N50" s="23">
        <f t="shared" si="1"/>
        <v>0</v>
      </c>
    </row>
    <row r="51" spans="1:14" ht="15.75" customHeight="1" x14ac:dyDescent="0.15">
      <c r="A51" s="5" t="s">
        <v>18</v>
      </c>
      <c r="B51" s="5">
        <v>8</v>
      </c>
      <c r="C51" s="6" t="s">
        <v>21</v>
      </c>
      <c r="D51" s="5" t="s">
        <v>30</v>
      </c>
      <c r="E51" s="8">
        <v>44756</v>
      </c>
      <c r="F51" s="5" t="s">
        <v>6</v>
      </c>
      <c r="G51" s="5" t="s">
        <v>36</v>
      </c>
      <c r="H51" s="3" t="s">
        <v>8</v>
      </c>
      <c r="I51" s="4">
        <v>7</v>
      </c>
      <c r="J51" s="4">
        <v>16</v>
      </c>
      <c r="K51" s="17" t="str">
        <f>VLOOKUP(Table1[[#This Row],[Species ]],eq!$A$2:$B$12,2,)</f>
        <v>((0.0309*(X4^1.7527)*X2^1.0014)+(0.0115*(X4^1.7405)*X2^0.6589)+(0.038*(X4^3.2558)*X2^-1.4218)+(0.2048*(X4^2.5754)*X2^-1.3704))*1000</v>
      </c>
      <c r="L51" s="17" t="str">
        <f t="shared" si="0"/>
        <v>((0.0309*(7^1.7527)*16^1.0014)+(0.0115*(7^1.7405)*16^0.6589)+(0.038*(7^3.2558)*16^-1.4218)+(0.2048*(7^2.5754)*16^-1.3704))*1000</v>
      </c>
      <c r="M51" s="17" cm="1">
        <f t="array" ref="M51">eval_tr</f>
        <v>18247.981208199675</v>
      </c>
      <c r="N51" s="23">
        <f t="shared" si="1"/>
        <v>18247.981208199675</v>
      </c>
    </row>
    <row r="52" spans="1:14" ht="15.75" customHeight="1" x14ac:dyDescent="0.15">
      <c r="A52" s="5" t="s">
        <v>18</v>
      </c>
      <c r="B52" s="5">
        <v>8</v>
      </c>
      <c r="C52" s="6" t="s">
        <v>21</v>
      </c>
      <c r="D52" s="5" t="s">
        <v>30</v>
      </c>
      <c r="E52" s="8">
        <v>44756</v>
      </c>
      <c r="F52" s="5" t="s">
        <v>5</v>
      </c>
      <c r="G52" s="5" t="s">
        <v>35</v>
      </c>
      <c r="H52" s="5" t="s">
        <v>21</v>
      </c>
      <c r="I52" s="4" t="s">
        <v>21</v>
      </c>
      <c r="J52" s="4" t="s">
        <v>21</v>
      </c>
      <c r="K52" s="17" t="e">
        <f>VLOOKUP(Table1[[#This Row],[Species ]],eq!$A$2:$B$12,2,)</f>
        <v>#N/A</v>
      </c>
      <c r="L52" s="17" t="e">
        <f t="shared" si="0"/>
        <v>#N/A</v>
      </c>
      <c r="M52" s="17" t="e" cm="1">
        <f t="array" ref="M52">eval_tr</f>
        <v>#N/A</v>
      </c>
      <c r="N52" s="23">
        <f t="shared" si="1"/>
        <v>0</v>
      </c>
    </row>
    <row r="53" spans="1:14" ht="15.75" customHeight="1" x14ac:dyDescent="0.15">
      <c r="A53" s="5" t="s">
        <v>18</v>
      </c>
      <c r="B53" s="5">
        <v>8</v>
      </c>
      <c r="C53" s="6" t="s">
        <v>21</v>
      </c>
      <c r="D53" s="5" t="s">
        <v>30</v>
      </c>
      <c r="E53" s="8">
        <v>44756</v>
      </c>
      <c r="F53" s="5" t="s">
        <v>7</v>
      </c>
      <c r="G53" s="5" t="s">
        <v>34</v>
      </c>
      <c r="H53" s="5" t="s">
        <v>21</v>
      </c>
      <c r="I53" s="4" t="s">
        <v>21</v>
      </c>
      <c r="J53" s="4" t="s">
        <v>21</v>
      </c>
      <c r="K53" s="17" t="e">
        <f>VLOOKUP(Table1[[#This Row],[Species ]],eq!$A$2:$B$12,2,)</f>
        <v>#N/A</v>
      </c>
      <c r="L53" s="17" t="e">
        <f t="shared" si="0"/>
        <v>#N/A</v>
      </c>
      <c r="M53" s="17" t="e" cm="1">
        <f t="array" ref="M53">eval_tr</f>
        <v>#N/A</v>
      </c>
      <c r="N53" s="23">
        <f t="shared" si="1"/>
        <v>0</v>
      </c>
    </row>
    <row r="54" spans="1:14" ht="15.75" customHeight="1" x14ac:dyDescent="0.15">
      <c r="A54" s="5" t="s">
        <v>18</v>
      </c>
      <c r="B54" s="5">
        <v>8</v>
      </c>
      <c r="C54" s="6" t="s">
        <v>21</v>
      </c>
      <c r="D54" s="5" t="s">
        <v>30</v>
      </c>
      <c r="E54" s="8">
        <v>44756</v>
      </c>
      <c r="F54" s="5" t="s">
        <v>9</v>
      </c>
      <c r="G54" s="5" t="s">
        <v>37</v>
      </c>
      <c r="H54" s="5" t="s">
        <v>21</v>
      </c>
      <c r="I54" s="4" t="s">
        <v>21</v>
      </c>
      <c r="J54" s="4" t="s">
        <v>21</v>
      </c>
      <c r="K54" s="17" t="e">
        <f>VLOOKUP(Table1[[#This Row],[Species ]],eq!$A$2:$B$12,2,)</f>
        <v>#N/A</v>
      </c>
      <c r="L54" s="17" t="e">
        <f t="shared" si="0"/>
        <v>#N/A</v>
      </c>
      <c r="M54" s="17" t="e" cm="1">
        <f t="array" ref="M54">eval_tr</f>
        <v>#N/A</v>
      </c>
      <c r="N54" s="23">
        <f t="shared" si="1"/>
        <v>0</v>
      </c>
    </row>
    <row r="55" spans="1:14" ht="15.75" customHeight="1" x14ac:dyDescent="0.15">
      <c r="A55" s="5" t="s">
        <v>18</v>
      </c>
      <c r="B55" s="5">
        <v>9</v>
      </c>
      <c r="C55" s="6" t="s">
        <v>21</v>
      </c>
      <c r="D55" s="5" t="s">
        <v>30</v>
      </c>
      <c r="E55" s="8">
        <v>44756</v>
      </c>
      <c r="F55" s="5" t="s">
        <v>5</v>
      </c>
      <c r="G55" s="5" t="s">
        <v>35</v>
      </c>
      <c r="H55" s="5" t="s">
        <v>21</v>
      </c>
      <c r="I55" s="4" t="s">
        <v>21</v>
      </c>
      <c r="J55" s="4" t="s">
        <v>21</v>
      </c>
      <c r="K55" s="17" t="e">
        <f>VLOOKUP(Table1[[#This Row],[Species ]],eq!$A$2:$B$12,2,)</f>
        <v>#N/A</v>
      </c>
      <c r="L55" s="17" t="e">
        <f t="shared" si="0"/>
        <v>#N/A</v>
      </c>
      <c r="M55" s="17" t="e" cm="1">
        <f t="array" ref="M55">eval_tr</f>
        <v>#N/A</v>
      </c>
      <c r="N55" s="23">
        <f t="shared" si="1"/>
        <v>0</v>
      </c>
    </row>
    <row r="56" spans="1:14" ht="15.75" customHeight="1" x14ac:dyDescent="0.15">
      <c r="A56" s="5" t="s">
        <v>18</v>
      </c>
      <c r="B56" s="5">
        <v>9</v>
      </c>
      <c r="C56" s="6" t="s">
        <v>21</v>
      </c>
      <c r="D56" s="5" t="s">
        <v>30</v>
      </c>
      <c r="E56" s="8">
        <v>44756</v>
      </c>
      <c r="F56" s="5" t="s">
        <v>6</v>
      </c>
      <c r="G56" s="5" t="s">
        <v>36</v>
      </c>
      <c r="H56" s="5" t="s">
        <v>21</v>
      </c>
      <c r="I56" s="4" t="s">
        <v>21</v>
      </c>
      <c r="J56" s="4" t="s">
        <v>21</v>
      </c>
      <c r="K56" s="17" t="e">
        <f>VLOOKUP(Table1[[#This Row],[Species ]],eq!$A$2:$B$12,2,)</f>
        <v>#N/A</v>
      </c>
      <c r="L56" s="17" t="e">
        <f t="shared" si="0"/>
        <v>#N/A</v>
      </c>
      <c r="M56" s="17" t="e" cm="1">
        <f t="array" ref="M56">eval_tr</f>
        <v>#N/A</v>
      </c>
      <c r="N56" s="23">
        <f t="shared" si="1"/>
        <v>0</v>
      </c>
    </row>
    <row r="57" spans="1:14" ht="15.75" customHeight="1" x14ac:dyDescent="0.15">
      <c r="A57" s="5" t="s">
        <v>18</v>
      </c>
      <c r="B57" s="5">
        <v>9</v>
      </c>
      <c r="C57" s="6" t="s">
        <v>21</v>
      </c>
      <c r="D57" s="5" t="s">
        <v>30</v>
      </c>
      <c r="E57" s="8">
        <v>44756</v>
      </c>
      <c r="F57" s="5" t="s">
        <v>7</v>
      </c>
      <c r="G57" s="5" t="s">
        <v>34</v>
      </c>
      <c r="H57" s="5" t="s">
        <v>21</v>
      </c>
      <c r="I57" s="4" t="s">
        <v>21</v>
      </c>
      <c r="J57" s="4" t="s">
        <v>21</v>
      </c>
      <c r="K57" s="17" t="e">
        <f>VLOOKUP(Table1[[#This Row],[Species ]],eq!$A$2:$B$12,2,)</f>
        <v>#N/A</v>
      </c>
      <c r="L57" s="17" t="e">
        <f t="shared" si="0"/>
        <v>#N/A</v>
      </c>
      <c r="M57" s="17" t="e" cm="1">
        <f t="array" ref="M57">eval_tr</f>
        <v>#N/A</v>
      </c>
      <c r="N57" s="23">
        <f t="shared" si="1"/>
        <v>0</v>
      </c>
    </row>
    <row r="58" spans="1:14" ht="15.75" customHeight="1" x14ac:dyDescent="0.15">
      <c r="A58" s="5" t="s">
        <v>18</v>
      </c>
      <c r="B58" s="5">
        <v>9</v>
      </c>
      <c r="C58" s="6" t="s">
        <v>21</v>
      </c>
      <c r="D58" s="5" t="s">
        <v>30</v>
      </c>
      <c r="E58" s="8">
        <v>44756</v>
      </c>
      <c r="F58" s="5" t="s">
        <v>9</v>
      </c>
      <c r="G58" s="5" t="s">
        <v>37</v>
      </c>
      <c r="H58" s="5" t="s">
        <v>21</v>
      </c>
      <c r="I58" s="4" t="s">
        <v>21</v>
      </c>
      <c r="J58" s="4" t="s">
        <v>21</v>
      </c>
      <c r="K58" s="17" t="e">
        <f>VLOOKUP(Table1[[#This Row],[Species ]],eq!$A$2:$B$12,2,)</f>
        <v>#N/A</v>
      </c>
      <c r="L58" s="17" t="e">
        <f t="shared" si="0"/>
        <v>#N/A</v>
      </c>
      <c r="M58" s="17" t="e" cm="1">
        <f t="array" ref="M58">eval_tr</f>
        <v>#N/A</v>
      </c>
      <c r="N58" s="23">
        <f t="shared" si="1"/>
        <v>0</v>
      </c>
    </row>
    <row r="59" spans="1:14" ht="15.75" customHeight="1" x14ac:dyDescent="0.15">
      <c r="A59" s="5" t="s">
        <v>18</v>
      </c>
      <c r="B59" s="5">
        <v>10</v>
      </c>
      <c r="C59" s="6" t="s">
        <v>21</v>
      </c>
      <c r="D59" s="5" t="s">
        <v>30</v>
      </c>
      <c r="E59" s="8">
        <v>44756</v>
      </c>
      <c r="F59" s="5" t="s">
        <v>5</v>
      </c>
      <c r="G59" s="5" t="s">
        <v>35</v>
      </c>
      <c r="H59" s="5" t="s">
        <v>21</v>
      </c>
      <c r="I59" s="4" t="s">
        <v>21</v>
      </c>
      <c r="J59" s="4" t="s">
        <v>21</v>
      </c>
      <c r="K59" s="17" t="e">
        <f>VLOOKUP(Table1[[#This Row],[Species ]],eq!$A$2:$B$12,2,)</f>
        <v>#N/A</v>
      </c>
      <c r="L59" s="17" t="e">
        <f t="shared" si="0"/>
        <v>#N/A</v>
      </c>
      <c r="M59" s="17" t="e" cm="1">
        <f t="array" ref="M59">eval_tr</f>
        <v>#N/A</v>
      </c>
      <c r="N59" s="23">
        <f t="shared" si="1"/>
        <v>0</v>
      </c>
    </row>
    <row r="60" spans="1:14" ht="15.75" customHeight="1" x14ac:dyDescent="0.15">
      <c r="A60" s="5" t="s">
        <v>18</v>
      </c>
      <c r="B60" s="5">
        <v>10</v>
      </c>
      <c r="C60" s="6" t="s">
        <v>21</v>
      </c>
      <c r="D60" s="5" t="s">
        <v>30</v>
      </c>
      <c r="E60" s="8">
        <v>44756</v>
      </c>
      <c r="F60" s="5" t="s">
        <v>6</v>
      </c>
      <c r="G60" s="5" t="s">
        <v>36</v>
      </c>
      <c r="H60" s="5" t="s">
        <v>21</v>
      </c>
      <c r="I60" s="4" t="s">
        <v>21</v>
      </c>
      <c r="J60" s="4" t="s">
        <v>21</v>
      </c>
      <c r="K60" s="17" t="e">
        <f>VLOOKUP(Table1[[#This Row],[Species ]],eq!$A$2:$B$12,2,)</f>
        <v>#N/A</v>
      </c>
      <c r="L60" s="17" t="e">
        <f t="shared" si="0"/>
        <v>#N/A</v>
      </c>
      <c r="M60" s="17" t="e" cm="1">
        <f t="array" ref="M60">eval_tr</f>
        <v>#N/A</v>
      </c>
      <c r="N60" s="23">
        <f t="shared" si="1"/>
        <v>0</v>
      </c>
    </row>
    <row r="61" spans="1:14" ht="15.75" customHeight="1" x14ac:dyDescent="0.15">
      <c r="A61" s="5" t="s">
        <v>18</v>
      </c>
      <c r="B61" s="5">
        <v>10</v>
      </c>
      <c r="C61" s="6" t="s">
        <v>21</v>
      </c>
      <c r="D61" s="5" t="s">
        <v>30</v>
      </c>
      <c r="E61" s="8">
        <v>44756</v>
      </c>
      <c r="F61" s="5" t="s">
        <v>7</v>
      </c>
      <c r="G61" s="5" t="s">
        <v>34</v>
      </c>
      <c r="H61" s="5" t="s">
        <v>21</v>
      </c>
      <c r="I61" s="4" t="s">
        <v>21</v>
      </c>
      <c r="J61" s="4" t="s">
        <v>21</v>
      </c>
      <c r="K61" s="17" t="e">
        <f>VLOOKUP(Table1[[#This Row],[Species ]],eq!$A$2:$B$12,2,)</f>
        <v>#N/A</v>
      </c>
      <c r="L61" s="17" t="e">
        <f t="shared" si="0"/>
        <v>#N/A</v>
      </c>
      <c r="M61" s="17" t="e" cm="1">
        <f t="array" ref="M61">eval_tr</f>
        <v>#N/A</v>
      </c>
      <c r="N61" s="23">
        <f t="shared" si="1"/>
        <v>0</v>
      </c>
    </row>
    <row r="62" spans="1:14" ht="15.75" customHeight="1" x14ac:dyDescent="0.15">
      <c r="A62" s="5" t="s">
        <v>18</v>
      </c>
      <c r="B62" s="5">
        <v>10</v>
      </c>
      <c r="C62" s="6" t="s">
        <v>21</v>
      </c>
      <c r="D62" s="5" t="s">
        <v>30</v>
      </c>
      <c r="E62" s="8">
        <v>44756</v>
      </c>
      <c r="F62" s="5" t="s">
        <v>9</v>
      </c>
      <c r="G62" s="5" t="s">
        <v>37</v>
      </c>
      <c r="H62" s="5" t="s">
        <v>21</v>
      </c>
      <c r="I62" s="4" t="s">
        <v>21</v>
      </c>
      <c r="J62" s="4" t="s">
        <v>21</v>
      </c>
      <c r="K62" s="17" t="e">
        <f>VLOOKUP(Table1[[#This Row],[Species ]],eq!$A$2:$B$12,2,)</f>
        <v>#N/A</v>
      </c>
      <c r="L62" s="17" t="e">
        <f t="shared" si="0"/>
        <v>#N/A</v>
      </c>
      <c r="M62" s="17" t="e" cm="1">
        <f t="array" ref="M62">eval_tr</f>
        <v>#N/A</v>
      </c>
      <c r="N62" s="23">
        <f t="shared" si="1"/>
        <v>0</v>
      </c>
    </row>
    <row r="63" spans="1:14" ht="15.75" customHeight="1" x14ac:dyDescent="0.15">
      <c r="A63" s="5" t="s">
        <v>18</v>
      </c>
      <c r="B63" s="5">
        <v>11</v>
      </c>
      <c r="C63" s="6" t="s">
        <v>21</v>
      </c>
      <c r="D63" s="5" t="s">
        <v>30</v>
      </c>
      <c r="E63" s="8">
        <v>44741</v>
      </c>
      <c r="F63" s="5" t="s">
        <v>9</v>
      </c>
      <c r="G63" s="5" t="s">
        <v>37</v>
      </c>
      <c r="H63" s="3" t="s">
        <v>10</v>
      </c>
      <c r="I63" s="4">
        <v>3</v>
      </c>
      <c r="J63" s="4">
        <v>10.5</v>
      </c>
      <c r="K63" s="17" t="str">
        <f>VLOOKUP(Table1[[#This Row],[Species ]],eq!$A$2:$B$12,2,)</f>
        <v>((0.0294*(X4^1.8357)*X2^0.864)+(0.0053*(X4^2.0876)*X2^0.5842)+(0.0117*(X4^3.5097)*X2^-1.3006)+(0.1245*(X4^2.523)*X2^-1.123))*1000</v>
      </c>
      <c r="L63" s="17" t="str">
        <f t="shared" si="0"/>
        <v>((0.0294*(3^1.8357)*10.5^0.864)+(0.0053*(3^2.0876)*10.5^0.5842)+(0.0117*(3^3.5097)*10.5^-1.3006)+(0.1245*(3^2.523)*10.5^-1.123))*1000</v>
      </c>
      <c r="M63" s="17" cm="1">
        <f t="array" ref="M63">eval_tr</f>
        <v>2060.0088098776164</v>
      </c>
      <c r="N63" s="23">
        <f t="shared" si="1"/>
        <v>2060.0088098776164</v>
      </c>
    </row>
    <row r="64" spans="1:14" ht="15.75" customHeight="1" x14ac:dyDescent="0.15">
      <c r="A64" s="5" t="s">
        <v>18</v>
      </c>
      <c r="B64" s="5">
        <v>11</v>
      </c>
      <c r="C64" s="6" t="s">
        <v>21</v>
      </c>
      <c r="D64" s="5" t="s">
        <v>30</v>
      </c>
      <c r="E64" s="8">
        <v>44741</v>
      </c>
      <c r="F64" s="5" t="s">
        <v>5</v>
      </c>
      <c r="G64" s="5" t="s">
        <v>35</v>
      </c>
      <c r="H64" s="5" t="s">
        <v>21</v>
      </c>
      <c r="I64" s="4" t="s">
        <v>21</v>
      </c>
      <c r="J64" s="4" t="s">
        <v>21</v>
      </c>
      <c r="K64" s="17" t="e">
        <f>VLOOKUP(Table1[[#This Row],[Species ]],eq!$A$2:$B$12,2,)</f>
        <v>#N/A</v>
      </c>
      <c r="L64" s="17" t="e">
        <f t="shared" si="0"/>
        <v>#N/A</v>
      </c>
      <c r="M64" s="17" t="e" cm="1">
        <f t="array" ref="M64">eval_tr</f>
        <v>#N/A</v>
      </c>
      <c r="N64" s="23">
        <f t="shared" si="1"/>
        <v>0</v>
      </c>
    </row>
    <row r="65" spans="1:14" ht="15.75" customHeight="1" x14ac:dyDescent="0.15">
      <c r="A65" s="5" t="s">
        <v>18</v>
      </c>
      <c r="B65" s="5">
        <v>11</v>
      </c>
      <c r="C65" s="6" t="s">
        <v>21</v>
      </c>
      <c r="D65" s="5" t="s">
        <v>30</v>
      </c>
      <c r="E65" s="7">
        <v>44741</v>
      </c>
      <c r="F65" s="5" t="s">
        <v>7</v>
      </c>
      <c r="G65" s="5" t="s">
        <v>34</v>
      </c>
      <c r="H65" s="5" t="s">
        <v>21</v>
      </c>
      <c r="I65" s="4" t="s">
        <v>21</v>
      </c>
      <c r="J65" s="4" t="s">
        <v>21</v>
      </c>
      <c r="K65" s="17" t="e">
        <f>VLOOKUP(Table1[[#This Row],[Species ]],eq!$A$2:$B$12,2,)</f>
        <v>#N/A</v>
      </c>
      <c r="L65" s="17" t="e">
        <f t="shared" si="0"/>
        <v>#N/A</v>
      </c>
      <c r="M65" s="17" t="e" cm="1">
        <f t="array" ref="M65">eval_tr</f>
        <v>#N/A</v>
      </c>
      <c r="N65" s="23">
        <f t="shared" si="1"/>
        <v>0</v>
      </c>
    </row>
    <row r="66" spans="1:14" ht="15.75" customHeight="1" x14ac:dyDescent="0.15">
      <c r="A66" s="5" t="s">
        <v>18</v>
      </c>
      <c r="B66" s="5">
        <v>11</v>
      </c>
      <c r="C66" s="6" t="s">
        <v>21</v>
      </c>
      <c r="D66" s="5" t="s">
        <v>30</v>
      </c>
      <c r="E66" s="8">
        <v>44741</v>
      </c>
      <c r="F66" s="5" t="s">
        <v>6</v>
      </c>
      <c r="G66" s="5" t="s">
        <v>36</v>
      </c>
      <c r="H66" s="5" t="s">
        <v>21</v>
      </c>
      <c r="I66" s="4" t="s">
        <v>21</v>
      </c>
      <c r="J66" s="4" t="s">
        <v>21</v>
      </c>
      <c r="K66" s="17" t="e">
        <f>VLOOKUP(Table1[[#This Row],[Species ]],eq!$A$2:$B$12,2,)</f>
        <v>#N/A</v>
      </c>
      <c r="L66" s="17" t="e">
        <f t="shared" ref="L66:L129" si="2">SUBSTITUTE(SUBSTITUTE(K66, "X2",J66),"X4",I66)</f>
        <v>#N/A</v>
      </c>
      <c r="M66" s="17" t="e" cm="1">
        <f t="array" ref="M66">eval_tr</f>
        <v>#N/A</v>
      </c>
      <c r="N66" s="23">
        <f t="shared" ref="N66:N129" si="3">IF(ISNUMBER(M66),M66,0)</f>
        <v>0</v>
      </c>
    </row>
    <row r="67" spans="1:14" ht="15.75" customHeight="1" x14ac:dyDescent="0.15">
      <c r="A67" s="5" t="s">
        <v>18</v>
      </c>
      <c r="B67" s="5">
        <v>12</v>
      </c>
      <c r="C67" s="6" t="s">
        <v>21</v>
      </c>
      <c r="D67" s="5" t="s">
        <v>30</v>
      </c>
      <c r="E67" s="8">
        <v>44740</v>
      </c>
      <c r="F67" s="5" t="s">
        <v>5</v>
      </c>
      <c r="G67" s="5" t="s">
        <v>35</v>
      </c>
      <c r="H67" s="5" t="s">
        <v>21</v>
      </c>
      <c r="I67" s="4" t="s">
        <v>21</v>
      </c>
      <c r="J67" s="4" t="s">
        <v>21</v>
      </c>
      <c r="K67" s="17" t="e">
        <f>VLOOKUP(Table1[[#This Row],[Species ]],eq!$A$2:$B$12,2,)</f>
        <v>#N/A</v>
      </c>
      <c r="L67" s="17" t="e">
        <f t="shared" si="2"/>
        <v>#N/A</v>
      </c>
      <c r="M67" s="17" t="e" cm="1">
        <f t="array" ref="M67">eval_tr</f>
        <v>#N/A</v>
      </c>
      <c r="N67" s="23">
        <f t="shared" si="3"/>
        <v>0</v>
      </c>
    </row>
    <row r="68" spans="1:14" ht="15.75" customHeight="1" x14ac:dyDescent="0.15">
      <c r="A68" s="5" t="s">
        <v>18</v>
      </c>
      <c r="B68" s="5">
        <v>12</v>
      </c>
      <c r="C68" s="6" t="s">
        <v>21</v>
      </c>
      <c r="D68" s="5" t="s">
        <v>30</v>
      </c>
      <c r="E68" s="8">
        <v>44740</v>
      </c>
      <c r="F68" s="5" t="s">
        <v>6</v>
      </c>
      <c r="G68" s="5" t="s">
        <v>36</v>
      </c>
      <c r="H68" s="5" t="s">
        <v>21</v>
      </c>
      <c r="I68" s="4" t="s">
        <v>21</v>
      </c>
      <c r="J68" s="4" t="s">
        <v>21</v>
      </c>
      <c r="K68" s="17" t="e">
        <f>VLOOKUP(Table1[[#This Row],[Species ]],eq!$A$2:$B$12,2,)</f>
        <v>#N/A</v>
      </c>
      <c r="L68" s="17" t="e">
        <f t="shared" si="2"/>
        <v>#N/A</v>
      </c>
      <c r="M68" s="17" t="e" cm="1">
        <f t="array" ref="M68">eval_tr</f>
        <v>#N/A</v>
      </c>
      <c r="N68" s="23">
        <f t="shared" si="3"/>
        <v>0</v>
      </c>
    </row>
    <row r="69" spans="1:14" ht="15.75" customHeight="1" x14ac:dyDescent="0.15">
      <c r="A69" s="5" t="s">
        <v>18</v>
      </c>
      <c r="B69" s="5">
        <v>12</v>
      </c>
      <c r="C69" s="6" t="s">
        <v>21</v>
      </c>
      <c r="D69" s="5" t="s">
        <v>30</v>
      </c>
      <c r="E69" s="8">
        <v>44740</v>
      </c>
      <c r="F69" s="5" t="s">
        <v>7</v>
      </c>
      <c r="G69" s="5" t="s">
        <v>34</v>
      </c>
      <c r="H69" s="5" t="s">
        <v>21</v>
      </c>
      <c r="I69" s="4" t="s">
        <v>21</v>
      </c>
      <c r="J69" s="4" t="s">
        <v>21</v>
      </c>
      <c r="K69" s="17" t="e">
        <f>VLOOKUP(Table1[[#This Row],[Species ]],eq!$A$2:$B$12,2,)</f>
        <v>#N/A</v>
      </c>
      <c r="L69" s="17" t="e">
        <f t="shared" si="2"/>
        <v>#N/A</v>
      </c>
      <c r="M69" s="17" t="e" cm="1">
        <f t="array" ref="M69">eval_tr</f>
        <v>#N/A</v>
      </c>
      <c r="N69" s="23">
        <f t="shared" si="3"/>
        <v>0</v>
      </c>
    </row>
    <row r="70" spans="1:14" ht="15.75" customHeight="1" x14ac:dyDescent="0.15">
      <c r="A70" s="5" t="s">
        <v>18</v>
      </c>
      <c r="B70" s="5">
        <v>12</v>
      </c>
      <c r="C70" s="6" t="s">
        <v>21</v>
      </c>
      <c r="D70" s="5" t="s">
        <v>30</v>
      </c>
      <c r="E70" s="8">
        <v>44740</v>
      </c>
      <c r="F70" s="5" t="s">
        <v>9</v>
      </c>
      <c r="G70" s="5" t="s">
        <v>37</v>
      </c>
      <c r="H70" s="5" t="s">
        <v>21</v>
      </c>
      <c r="I70" s="4" t="s">
        <v>21</v>
      </c>
      <c r="J70" s="4" t="s">
        <v>21</v>
      </c>
      <c r="K70" s="17" t="e">
        <f>VLOOKUP(Table1[[#This Row],[Species ]],eq!$A$2:$B$12,2,)</f>
        <v>#N/A</v>
      </c>
      <c r="L70" s="17" t="e">
        <f t="shared" si="2"/>
        <v>#N/A</v>
      </c>
      <c r="M70" s="17" t="e" cm="1">
        <f t="array" ref="M70">eval_tr</f>
        <v>#N/A</v>
      </c>
      <c r="N70" s="23">
        <f t="shared" si="3"/>
        <v>0</v>
      </c>
    </row>
    <row r="71" spans="1:14" ht="15.75" customHeight="1" x14ac:dyDescent="0.15">
      <c r="A71" s="5" t="s">
        <v>18</v>
      </c>
      <c r="B71" s="5">
        <v>13</v>
      </c>
      <c r="C71" s="5" t="s">
        <v>22</v>
      </c>
      <c r="D71" s="5" t="s">
        <v>32</v>
      </c>
      <c r="E71" s="7">
        <v>44742</v>
      </c>
      <c r="F71" s="5" t="s">
        <v>9</v>
      </c>
      <c r="G71" s="5" t="s">
        <v>37</v>
      </c>
      <c r="H71" s="3" t="s">
        <v>10</v>
      </c>
      <c r="I71" s="4">
        <v>3</v>
      </c>
      <c r="J71" s="4">
        <v>14</v>
      </c>
      <c r="K71" s="17" t="str">
        <f>VLOOKUP(Table1[[#This Row],[Species ]],eq!$A$2:$B$12,2,)</f>
        <v>((0.0294*(X4^1.8357)*X2^0.864)+(0.0053*(X4^2.0876)*X2^0.5842)+(0.0117*(X4^3.5097)*X2^-1.3006)+(0.1245*(X4^2.523)*X2^-1.123))*1000</v>
      </c>
      <c r="L71" s="17" t="str">
        <f t="shared" si="2"/>
        <v>((0.0294*(3^1.8357)*14^0.864)+(0.0053*(3^2.0876)*14^0.5842)+(0.0117*(3^3.5097)*14^-1.3006)+(0.1245*(3^2.523)*14^-1.123))*1000</v>
      </c>
      <c r="M71" s="17" cm="1">
        <f t="array" ref="M71">eval_tr</f>
        <v>2526.0359390727372</v>
      </c>
      <c r="N71" s="23">
        <f t="shared" si="3"/>
        <v>2526.0359390727372</v>
      </c>
    </row>
    <row r="72" spans="1:14" ht="15.75" customHeight="1" x14ac:dyDescent="0.15">
      <c r="A72" s="5" t="s">
        <v>18</v>
      </c>
      <c r="B72" s="5">
        <v>13</v>
      </c>
      <c r="C72" s="5" t="s">
        <v>23</v>
      </c>
      <c r="D72" s="5" t="s">
        <v>32</v>
      </c>
      <c r="E72" s="7">
        <v>44740</v>
      </c>
      <c r="F72" s="5" t="s">
        <v>6</v>
      </c>
      <c r="G72" s="5" t="s">
        <v>36</v>
      </c>
      <c r="H72" s="3" t="s">
        <v>10</v>
      </c>
      <c r="I72" s="4">
        <v>4</v>
      </c>
      <c r="J72" s="4">
        <v>11.1</v>
      </c>
      <c r="K72" s="17" t="str">
        <f>VLOOKUP(Table1[[#This Row],[Species ]],eq!$A$2:$B$12,2,)</f>
        <v>((0.0294*(X4^1.8357)*X2^0.864)+(0.0053*(X4^2.0876)*X2^0.5842)+(0.0117*(X4^3.5097)*X2^-1.3006)+(0.1245*(X4^2.523)*X2^-1.123))*1000</v>
      </c>
      <c r="L72" s="17" t="str">
        <f t="shared" si="2"/>
        <v>((0.0294*(4^1.8357)*11.1^0.864)+(0.0053*(4^2.0876)*11.1^0.5842)+(0.0117*(4^3.5097)*11.1^-1.3006)+(0.1245*(4^2.523)*11.1^-1.123))*1000</v>
      </c>
      <c r="M72" s="17" cm="1">
        <f t="array" ref="M72">eval_tr</f>
        <v>3729.7398859542814</v>
      </c>
      <c r="N72" s="23">
        <f t="shared" si="3"/>
        <v>3729.7398859542814</v>
      </c>
    </row>
    <row r="73" spans="1:14" ht="15.75" customHeight="1" x14ac:dyDescent="0.15">
      <c r="A73" s="5" t="s">
        <v>18</v>
      </c>
      <c r="B73" s="5">
        <v>13</v>
      </c>
      <c r="C73" s="5" t="s">
        <v>22</v>
      </c>
      <c r="D73" s="5" t="s">
        <v>32</v>
      </c>
      <c r="E73" s="7">
        <v>44742</v>
      </c>
      <c r="F73" s="5" t="s">
        <v>5</v>
      </c>
      <c r="G73" s="5" t="s">
        <v>35</v>
      </c>
      <c r="H73" s="3" t="s">
        <v>10</v>
      </c>
      <c r="I73" s="4">
        <v>4</v>
      </c>
      <c r="J73" s="4">
        <v>16</v>
      </c>
      <c r="K73" s="17" t="str">
        <f>VLOOKUP(Table1[[#This Row],[Species ]],eq!$A$2:$B$12,2,)</f>
        <v>((0.0294*(X4^1.8357)*X2^0.864)+(0.0053*(X4^2.0876)*X2^0.5842)+(0.0117*(X4^3.5097)*X2^-1.3006)+(0.1245*(X4^2.523)*X2^-1.123))*1000</v>
      </c>
      <c r="L73" s="17" t="str">
        <f t="shared" si="2"/>
        <v>((0.0294*(4^1.8357)*16^0.864)+(0.0053*(4^2.0876)*16^0.5842)+(0.0117*(4^3.5097)*16^-1.3006)+(0.1245*(4^2.523)*16^-1.123))*1000</v>
      </c>
      <c r="M73" s="17" cm="1">
        <f t="array" ref="M73">eval_tr</f>
        <v>4818.3486329824318</v>
      </c>
      <c r="N73" s="23">
        <f t="shared" si="3"/>
        <v>4818.3486329824318</v>
      </c>
    </row>
    <row r="74" spans="1:14" ht="15.75" customHeight="1" x14ac:dyDescent="0.15">
      <c r="A74" s="5" t="s">
        <v>18</v>
      </c>
      <c r="B74" s="5">
        <v>13</v>
      </c>
      <c r="C74" s="5" t="s">
        <v>23</v>
      </c>
      <c r="D74" s="5" t="s">
        <v>32</v>
      </c>
      <c r="E74" s="7">
        <v>44740</v>
      </c>
      <c r="F74" s="5" t="s">
        <v>5</v>
      </c>
      <c r="G74" s="5" t="s">
        <v>35</v>
      </c>
      <c r="H74" s="3" t="s">
        <v>10</v>
      </c>
      <c r="I74" s="4">
        <v>5.5</v>
      </c>
      <c r="J74" s="4">
        <v>15.3</v>
      </c>
      <c r="K74" s="17" t="str">
        <f>VLOOKUP(Table1[[#This Row],[Species ]],eq!$A$2:$B$12,2,)</f>
        <v>((0.0294*(X4^1.8357)*X2^0.864)+(0.0053*(X4^2.0876)*X2^0.5842)+(0.0117*(X4^3.5097)*X2^-1.3006)+(0.1245*(X4^2.523)*X2^-1.123))*1000</v>
      </c>
      <c r="L74" s="17" t="str">
        <f t="shared" si="2"/>
        <v>((0.0294*(5.5^1.8357)*15.3^0.864)+(0.0053*(5.5^2.0876)*15.3^0.5842)+(0.0117*(5.5^3.5097)*15.3^-1.3006)+(0.1245*(5.5^2.523)*15.3^-1.123))*1000</v>
      </c>
      <c r="M74" s="17" cm="1">
        <f t="array" ref="M74">eval_tr</f>
        <v>8574.8165516423906</v>
      </c>
      <c r="N74" s="23">
        <f t="shared" si="3"/>
        <v>8574.8165516423906</v>
      </c>
    </row>
    <row r="75" spans="1:14" ht="15.75" customHeight="1" x14ac:dyDescent="0.15">
      <c r="A75" s="5" t="s">
        <v>18</v>
      </c>
      <c r="B75" s="5">
        <v>13</v>
      </c>
      <c r="C75" s="5" t="s">
        <v>22</v>
      </c>
      <c r="D75" s="5" t="s">
        <v>32</v>
      </c>
      <c r="E75" s="7">
        <v>44742</v>
      </c>
      <c r="F75" s="5" t="s">
        <v>7</v>
      </c>
      <c r="G75" s="5" t="s">
        <v>34</v>
      </c>
      <c r="H75" s="3" t="s">
        <v>10</v>
      </c>
      <c r="I75" s="4">
        <v>5.5</v>
      </c>
      <c r="J75" s="4">
        <v>40</v>
      </c>
      <c r="K75" s="17" t="str">
        <f>VLOOKUP(Table1[[#This Row],[Species ]],eq!$A$2:$B$12,2,)</f>
        <v>((0.0294*(X4^1.8357)*X2^0.864)+(0.0053*(X4^2.0876)*X2^0.5842)+(0.0117*(X4^3.5097)*X2^-1.3006)+(0.1245*(X4^2.523)*X2^-1.123))*1000</v>
      </c>
      <c r="L75" s="17" t="str">
        <f t="shared" si="2"/>
        <v>((0.0294*(5.5^1.8357)*40^0.864)+(0.0053*(5.5^2.0876)*40^0.5842)+(0.0117*(5.5^3.5097)*40^-1.3006)+(0.1245*(5.5^2.523)*40^-1.123))*1000</v>
      </c>
      <c r="M75" s="17" cm="1">
        <f t="array" ref="M75">eval_tr</f>
        <v>18068.661205332395</v>
      </c>
      <c r="N75" s="23">
        <f t="shared" si="3"/>
        <v>18068.661205332395</v>
      </c>
    </row>
    <row r="76" spans="1:14" ht="15.75" customHeight="1" x14ac:dyDescent="0.15">
      <c r="A76" s="5" t="s">
        <v>18</v>
      </c>
      <c r="B76" s="5">
        <v>13</v>
      </c>
      <c r="C76" s="5" t="s">
        <v>23</v>
      </c>
      <c r="D76" s="5" t="s">
        <v>32</v>
      </c>
      <c r="E76" s="7">
        <v>44740</v>
      </c>
      <c r="F76" s="5" t="s">
        <v>5</v>
      </c>
      <c r="G76" s="5" t="s">
        <v>35</v>
      </c>
      <c r="H76" s="3" t="s">
        <v>10</v>
      </c>
      <c r="I76" s="4">
        <v>6</v>
      </c>
      <c r="J76" s="4">
        <v>15.4</v>
      </c>
      <c r="K76" s="17" t="str">
        <f>VLOOKUP(Table1[[#This Row],[Species ]],eq!$A$2:$B$12,2,)</f>
        <v>((0.0294*(X4^1.8357)*X2^0.864)+(0.0053*(X4^2.0876)*X2^0.5842)+(0.0117*(X4^3.5097)*X2^-1.3006)+(0.1245*(X4^2.523)*X2^-1.123))*1000</v>
      </c>
      <c r="L76" s="17" t="str">
        <f t="shared" si="2"/>
        <v>((0.0294*(6^1.8357)*15.4^0.864)+(0.0053*(6^2.0876)*15.4^0.5842)+(0.0117*(6^3.5097)*15.4^-1.3006)+(0.1245*(6^2.523)*15.4^-1.123))*1000</v>
      </c>
      <c r="M76" s="17" cm="1">
        <f t="array" ref="M76">eval_tr</f>
        <v>10185.072611276559</v>
      </c>
      <c r="N76" s="23">
        <f t="shared" si="3"/>
        <v>10185.072611276559</v>
      </c>
    </row>
    <row r="77" spans="1:14" ht="15.75" customHeight="1" x14ac:dyDescent="0.15">
      <c r="A77" s="5" t="s">
        <v>18</v>
      </c>
      <c r="B77" s="5">
        <v>13</v>
      </c>
      <c r="C77" s="5" t="s">
        <v>23</v>
      </c>
      <c r="D77" s="5" t="s">
        <v>32</v>
      </c>
      <c r="E77" s="7">
        <v>44740</v>
      </c>
      <c r="F77" s="5" t="s">
        <v>6</v>
      </c>
      <c r="G77" s="5" t="s">
        <v>36</v>
      </c>
      <c r="H77" s="3" t="s">
        <v>10</v>
      </c>
      <c r="I77" s="4">
        <v>6</v>
      </c>
      <c r="J77" s="4">
        <v>24.1</v>
      </c>
      <c r="K77" s="17" t="str">
        <f>VLOOKUP(Table1[[#This Row],[Species ]],eq!$A$2:$B$12,2,)</f>
        <v>((0.0294*(X4^1.8357)*X2^0.864)+(0.0053*(X4^2.0876)*X2^0.5842)+(0.0117*(X4^3.5097)*X2^-1.3006)+(0.1245*(X4^2.523)*X2^-1.123))*1000</v>
      </c>
      <c r="L77" s="17" t="str">
        <f t="shared" si="2"/>
        <v>((0.0294*(6^1.8357)*24.1^0.864)+(0.0053*(6^2.0876)*24.1^0.5842)+(0.0117*(6^3.5097)*24.1^-1.3006)+(0.1245*(6^2.523)*24.1^-1.123))*1000</v>
      </c>
      <c r="M77" s="17" cm="1">
        <f t="array" ref="M77">eval_tr</f>
        <v>14181.088885555731</v>
      </c>
      <c r="N77" s="23">
        <f t="shared" si="3"/>
        <v>14181.088885555731</v>
      </c>
    </row>
    <row r="78" spans="1:14" ht="15.75" customHeight="1" x14ac:dyDescent="0.15">
      <c r="A78" s="5" t="s">
        <v>18</v>
      </c>
      <c r="B78" s="5">
        <v>13</v>
      </c>
      <c r="C78" s="5" t="s">
        <v>22</v>
      </c>
      <c r="D78" s="5" t="s">
        <v>32</v>
      </c>
      <c r="E78" s="7">
        <v>44742</v>
      </c>
      <c r="F78" s="5" t="s">
        <v>7</v>
      </c>
      <c r="G78" s="5" t="s">
        <v>34</v>
      </c>
      <c r="H78" s="3" t="s">
        <v>10</v>
      </c>
      <c r="I78" s="4">
        <v>6</v>
      </c>
      <c r="J78" s="4">
        <v>26</v>
      </c>
      <c r="K78" s="17" t="str">
        <f>VLOOKUP(Table1[[#This Row],[Species ]],eq!$A$2:$B$12,2,)</f>
        <v>((0.0294*(X4^1.8357)*X2^0.864)+(0.0053*(X4^2.0876)*X2^0.5842)+(0.0117*(X4^3.5097)*X2^-1.3006)+(0.1245*(X4^2.523)*X2^-1.123))*1000</v>
      </c>
      <c r="L78" s="17" t="str">
        <f t="shared" si="2"/>
        <v>((0.0294*(6^1.8357)*26^0.864)+(0.0053*(6^2.0876)*26^0.5842)+(0.0117*(6^3.5097)*26^-1.3006)+(0.1245*(6^2.523)*26^-1.123))*1000</v>
      </c>
      <c r="M78" s="17" cm="1">
        <f t="array" ref="M78">eval_tr</f>
        <v>15045.676215075793</v>
      </c>
      <c r="N78" s="23">
        <f t="shared" si="3"/>
        <v>15045.676215075793</v>
      </c>
    </row>
    <row r="79" spans="1:14" ht="15.75" customHeight="1" x14ac:dyDescent="0.15">
      <c r="A79" s="5" t="s">
        <v>18</v>
      </c>
      <c r="B79" s="5">
        <v>13</v>
      </c>
      <c r="C79" s="5" t="s">
        <v>22</v>
      </c>
      <c r="D79" s="5" t="s">
        <v>32</v>
      </c>
      <c r="E79" s="7">
        <v>44742</v>
      </c>
      <c r="F79" s="5" t="s">
        <v>6</v>
      </c>
      <c r="G79" s="5" t="s">
        <v>36</v>
      </c>
      <c r="H79" s="3" t="s">
        <v>10</v>
      </c>
      <c r="I79" s="4">
        <v>6</v>
      </c>
      <c r="J79" s="4">
        <v>45</v>
      </c>
      <c r="K79" s="17" t="str">
        <f>VLOOKUP(Table1[[#This Row],[Species ]],eq!$A$2:$B$12,2,)</f>
        <v>((0.0294*(X4^1.8357)*X2^0.864)+(0.0053*(X4^2.0876)*X2^0.5842)+(0.0117*(X4^3.5097)*X2^-1.3006)+(0.1245*(X4^2.523)*X2^-1.123))*1000</v>
      </c>
      <c r="L79" s="17" t="str">
        <f t="shared" si="2"/>
        <v>((0.0294*(6^1.8357)*45^0.864)+(0.0053*(6^2.0876)*45^0.5842)+(0.0117*(6^3.5097)*45^-1.3006)+(0.1245*(6^2.523)*45^-1.123))*1000</v>
      </c>
      <c r="M79" s="17" cm="1">
        <f t="array" ref="M79">eval_tr</f>
        <v>23410.419548342943</v>
      </c>
      <c r="N79" s="23">
        <f t="shared" si="3"/>
        <v>23410.419548342943</v>
      </c>
    </row>
    <row r="80" spans="1:14" ht="15.75" customHeight="1" x14ac:dyDescent="0.15">
      <c r="A80" s="5" t="s">
        <v>18</v>
      </c>
      <c r="B80" s="5">
        <v>13</v>
      </c>
      <c r="C80" s="5" t="s">
        <v>22</v>
      </c>
      <c r="D80" s="5" t="s">
        <v>32</v>
      </c>
      <c r="E80" s="7">
        <v>44742</v>
      </c>
      <c r="F80" s="5" t="s">
        <v>9</v>
      </c>
      <c r="G80" s="5" t="s">
        <v>37</v>
      </c>
      <c r="H80" s="5" t="s">
        <v>15</v>
      </c>
      <c r="I80" s="4">
        <v>7</v>
      </c>
      <c r="J80" s="4">
        <v>40</v>
      </c>
      <c r="K80" s="17" t="str">
        <f>VLOOKUP(Table1[[#This Row],[Species ]],eq!$A$2:$B$12,2,)</f>
        <v>((0.0259*(X4^1.9044)*X2^0.9715)+(0.0069*(X4^2.0834)*X2^0.5371)+(0.0325*(X4^2.3851)*X2^0)+(0.1683*(X4^1.2764)*X2^0))*1000</v>
      </c>
      <c r="L80" s="17" t="str">
        <f t="shared" si="2"/>
        <v>((0.0259*(7^1.9044)*40^0.9715)+(0.0069*(7^2.0834)*40^0.5371)+(0.0325*(7^2.3851)*40^0)+(0.1683*(7^1.2764)*40^0))*1000</v>
      </c>
      <c r="M80" s="17" cm="1">
        <f t="array" ref="M80">eval_tr</f>
        <v>46211.203863126269</v>
      </c>
      <c r="N80" s="23">
        <f t="shared" si="3"/>
        <v>46211.203863126269</v>
      </c>
    </row>
    <row r="81" spans="1:14" ht="15.75" customHeight="1" x14ac:dyDescent="0.15">
      <c r="A81" s="5" t="s">
        <v>18</v>
      </c>
      <c r="B81" s="5">
        <v>13</v>
      </c>
      <c r="C81" s="5" t="s">
        <v>23</v>
      </c>
      <c r="D81" s="5" t="s">
        <v>32</v>
      </c>
      <c r="E81" s="7">
        <v>44740</v>
      </c>
      <c r="F81" s="5" t="s">
        <v>7</v>
      </c>
      <c r="G81" s="5" t="s">
        <v>34</v>
      </c>
      <c r="H81" s="5" t="s">
        <v>21</v>
      </c>
      <c r="I81" s="4" t="s">
        <v>21</v>
      </c>
      <c r="J81" s="4" t="s">
        <v>21</v>
      </c>
      <c r="K81" s="17" t="e">
        <f>VLOOKUP(Table1[[#This Row],[Species ]],eq!$A$2:$B$12,2,)</f>
        <v>#N/A</v>
      </c>
      <c r="L81" s="17" t="e">
        <f t="shared" si="2"/>
        <v>#N/A</v>
      </c>
      <c r="M81" s="17" t="e" cm="1">
        <f t="array" ref="M81">eval_tr</f>
        <v>#N/A</v>
      </c>
      <c r="N81" s="23">
        <f t="shared" si="3"/>
        <v>0</v>
      </c>
    </row>
    <row r="82" spans="1:14" ht="15.75" customHeight="1" x14ac:dyDescent="0.15">
      <c r="A82" s="5" t="s">
        <v>18</v>
      </c>
      <c r="B82" s="5">
        <v>14</v>
      </c>
      <c r="C82" s="5" t="s">
        <v>21</v>
      </c>
      <c r="D82" s="5" t="s">
        <v>32</v>
      </c>
      <c r="E82" s="7">
        <v>44742</v>
      </c>
      <c r="F82" s="5" t="s">
        <v>9</v>
      </c>
      <c r="G82" s="5" t="s">
        <v>37</v>
      </c>
      <c r="H82" s="3" t="s">
        <v>10</v>
      </c>
      <c r="I82" s="4">
        <v>4.5</v>
      </c>
      <c r="J82" s="4">
        <v>3.5</v>
      </c>
      <c r="K82" s="17" t="str">
        <f>VLOOKUP(Table1[[#This Row],[Species ]],eq!$A$2:$B$12,2,)</f>
        <v>((0.0294*(X4^1.8357)*X2^0.864)+(0.0053*(X4^2.0876)*X2^0.5842)+(0.0117*(X4^3.5097)*X2^-1.3006)+(0.1245*(X4^2.523)*X2^-1.123))*1000</v>
      </c>
      <c r="L82" s="17" t="str">
        <f t="shared" si="2"/>
        <v>((0.0294*(4.5^1.8357)*3.5^0.864)+(0.0053*(4.5^2.0876)*3.5^0.5842)+(0.0117*(4.5^3.5097)*3.5^-1.3006)+(0.1245*(4.5^2.523)*3.5^-1.123))*1000</v>
      </c>
      <c r="M82" s="17" cm="1">
        <f t="array" ref="M82">eval_tr</f>
        <v>3432.9467682736999</v>
      </c>
      <c r="N82" s="23">
        <f t="shared" si="3"/>
        <v>3432.9467682736999</v>
      </c>
    </row>
    <row r="83" spans="1:14" ht="15.75" customHeight="1" x14ac:dyDescent="0.15">
      <c r="A83" s="5" t="s">
        <v>18</v>
      </c>
      <c r="B83" s="5">
        <v>14</v>
      </c>
      <c r="C83" s="5" t="s">
        <v>21</v>
      </c>
      <c r="D83" s="5" t="s">
        <v>32</v>
      </c>
      <c r="E83" s="7">
        <v>44742</v>
      </c>
      <c r="F83" s="5" t="s">
        <v>6</v>
      </c>
      <c r="G83" s="5" t="s">
        <v>36</v>
      </c>
      <c r="H83" s="3" t="s">
        <v>10</v>
      </c>
      <c r="I83" s="4">
        <v>6</v>
      </c>
      <c r="J83" s="4">
        <v>6</v>
      </c>
      <c r="K83" s="17" t="str">
        <f>VLOOKUP(Table1[[#This Row],[Species ]],eq!$A$2:$B$12,2,)</f>
        <v>((0.0294*(X4^1.8357)*X2^0.864)+(0.0053*(X4^2.0876)*X2^0.5842)+(0.0117*(X4^3.5097)*X2^-1.3006)+(0.1245*(X4^2.523)*X2^-1.123))*1000</v>
      </c>
      <c r="L83" s="17" t="str">
        <f t="shared" si="2"/>
        <v>((0.0294*(6^1.8357)*6^0.864)+(0.0053*(6^2.0876)*6^0.5842)+(0.0117*(6^3.5097)*6^-1.3006)+(0.1245*(6^2.523)*6^-1.123))*1000</v>
      </c>
      <c r="M83" s="17" cm="1">
        <f t="array" ref="M83">eval_tr</f>
        <v>6485.9234854283468</v>
      </c>
      <c r="N83" s="23">
        <f t="shared" si="3"/>
        <v>6485.9234854283468</v>
      </c>
    </row>
    <row r="84" spans="1:14" ht="15.75" customHeight="1" x14ac:dyDescent="0.15">
      <c r="A84" s="5" t="s">
        <v>18</v>
      </c>
      <c r="B84" s="5">
        <v>14</v>
      </c>
      <c r="C84" s="5" t="s">
        <v>21</v>
      </c>
      <c r="D84" s="5" t="s">
        <v>32</v>
      </c>
      <c r="E84" s="7">
        <v>44742</v>
      </c>
      <c r="F84" s="5" t="s">
        <v>5</v>
      </c>
      <c r="G84" s="5" t="s">
        <v>35</v>
      </c>
      <c r="H84" s="5" t="s">
        <v>15</v>
      </c>
      <c r="I84" s="4">
        <v>7</v>
      </c>
      <c r="J84" s="4">
        <v>6</v>
      </c>
      <c r="K84" s="17" t="str">
        <f>VLOOKUP(Table1[[#This Row],[Species ]],eq!$A$2:$B$12,2,)</f>
        <v>((0.0259*(X4^1.9044)*X2^0.9715)+(0.0069*(X4^2.0834)*X2^0.5371)+(0.0325*(X4^2.3851)*X2^0)+(0.1683*(X4^1.2764)*X2^0))*1000</v>
      </c>
      <c r="L84" s="17" t="str">
        <f t="shared" si="2"/>
        <v>((0.0259*(7^1.9044)*6^0.9715)+(0.0069*(7^2.0834)*6^0.5371)+(0.0325*(7^2.3851)*6^0)+(0.1683*(7^1.2764)*6^0))*1000</v>
      </c>
      <c r="M84" s="17" cm="1">
        <f t="array" ref="M84">eval_tr</f>
        <v>12434.821161369324</v>
      </c>
      <c r="N84" s="23">
        <f t="shared" si="3"/>
        <v>12434.821161369324</v>
      </c>
    </row>
    <row r="85" spans="1:14" ht="15.75" customHeight="1" x14ac:dyDescent="0.15">
      <c r="A85" s="5" t="s">
        <v>18</v>
      </c>
      <c r="B85" s="5">
        <v>14</v>
      </c>
      <c r="C85" s="5" t="s">
        <v>21</v>
      </c>
      <c r="D85" s="5" t="s">
        <v>32</v>
      </c>
      <c r="E85" s="7">
        <v>44742</v>
      </c>
      <c r="F85" s="5" t="s">
        <v>6</v>
      </c>
      <c r="G85" s="5" t="s">
        <v>36</v>
      </c>
      <c r="H85" s="3" t="s">
        <v>10</v>
      </c>
      <c r="I85" s="4">
        <v>7.5</v>
      </c>
      <c r="J85" s="4">
        <v>9.5</v>
      </c>
      <c r="K85" s="17" t="str">
        <f>VLOOKUP(Table1[[#This Row],[Species ]],eq!$A$2:$B$12,2,)</f>
        <v>((0.0294*(X4^1.8357)*X2^0.864)+(0.0053*(X4^2.0876)*X2^0.5842)+(0.0117*(X4^3.5097)*X2^-1.3006)+(0.1245*(X4^2.523)*X2^-1.123))*1000</v>
      </c>
      <c r="L85" s="17" t="str">
        <f t="shared" si="2"/>
        <v>((0.0294*(7.5^1.8357)*9.5^0.864)+(0.0053*(7.5^2.0876)*9.5^0.5842)+(0.0117*(7.5^3.5097)*9.5^-1.3006)+(0.1245*(7.5^2.523)*9.5^-1.123))*1000</v>
      </c>
      <c r="M85" s="17" cm="1">
        <f t="array" ref="M85">eval_tr</f>
        <v>11972.809009121424</v>
      </c>
      <c r="N85" s="23">
        <f t="shared" si="3"/>
        <v>11972.809009121424</v>
      </c>
    </row>
    <row r="86" spans="1:14" ht="15.75" customHeight="1" x14ac:dyDescent="0.15">
      <c r="A86" s="5" t="s">
        <v>18</v>
      </c>
      <c r="B86" s="5">
        <v>14</v>
      </c>
      <c r="C86" s="5" t="s">
        <v>21</v>
      </c>
      <c r="D86" s="5" t="s">
        <v>32</v>
      </c>
      <c r="E86" s="7">
        <v>44742</v>
      </c>
      <c r="F86" s="5" t="s">
        <v>7</v>
      </c>
      <c r="G86" s="5" t="s">
        <v>34</v>
      </c>
      <c r="H86" s="3" t="s">
        <v>15</v>
      </c>
      <c r="I86" s="4">
        <v>7.5</v>
      </c>
      <c r="J86" s="4">
        <v>7</v>
      </c>
      <c r="K86" s="17" t="str">
        <f>VLOOKUP(Table1[[#This Row],[Species ]],eq!$A$2:$B$12,2,)</f>
        <v>((0.0259*(X4^1.9044)*X2^0.9715)+(0.0069*(X4^2.0834)*X2^0.5371)+(0.0325*(X4^2.3851)*X2^0)+(0.1683*(X4^1.2764)*X2^0))*1000</v>
      </c>
      <c r="L86" s="17" t="str">
        <f t="shared" si="2"/>
        <v>((0.0259*(7.5^1.9044)*7^0.9715)+(0.0069*(7.5^2.0834)*7^0.5371)+(0.0325*(7.5^2.3851)*7^0)+(0.1683*(7.5^1.2764)*7^0))*1000</v>
      </c>
      <c r="M86" s="17" cm="1">
        <f t="array" ref="M86">eval_tr</f>
        <v>15438.108982545486</v>
      </c>
      <c r="N86" s="23">
        <f t="shared" si="3"/>
        <v>15438.108982545486</v>
      </c>
    </row>
    <row r="87" spans="1:14" ht="15.75" customHeight="1" x14ac:dyDescent="0.15">
      <c r="A87" s="5" t="s">
        <v>18</v>
      </c>
      <c r="B87" s="5">
        <v>14</v>
      </c>
      <c r="C87" s="5" t="s">
        <v>21</v>
      </c>
      <c r="D87" s="5" t="s">
        <v>32</v>
      </c>
      <c r="E87" s="7">
        <v>44742</v>
      </c>
      <c r="F87" s="5" t="s">
        <v>6</v>
      </c>
      <c r="G87" s="5" t="s">
        <v>36</v>
      </c>
      <c r="H87" s="3" t="s">
        <v>10</v>
      </c>
      <c r="I87" s="4">
        <v>8</v>
      </c>
      <c r="J87" s="4">
        <v>7.25</v>
      </c>
      <c r="K87" s="17" t="str">
        <f>VLOOKUP(Table1[[#This Row],[Species ]],eq!$A$2:$B$12,2,)</f>
        <v>((0.0294*(X4^1.8357)*X2^0.864)+(0.0053*(X4^2.0876)*X2^0.5842)+(0.0117*(X4^3.5097)*X2^-1.3006)+(0.1245*(X4^2.523)*X2^-1.123))*1000</v>
      </c>
      <c r="L87" s="17" t="str">
        <f t="shared" si="2"/>
        <v>((0.0294*(8^1.8357)*7.25^0.864)+(0.0053*(8^2.0876)*7.25^0.5842)+(0.0117*(8^3.5097)*7.25^-1.3006)+(0.1245*(8^2.523)*7.25^-1.123))*1000</v>
      </c>
      <c r="M87" s="17" cm="1">
        <f t="array" ref="M87">eval_tr</f>
        <v>12569.291375601939</v>
      </c>
      <c r="N87" s="23">
        <f t="shared" si="3"/>
        <v>12569.291375601939</v>
      </c>
    </row>
    <row r="88" spans="1:14" ht="15.75" customHeight="1" x14ac:dyDescent="0.15">
      <c r="A88" s="5" t="s">
        <v>18</v>
      </c>
      <c r="B88" s="5">
        <v>14</v>
      </c>
      <c r="C88" s="5" t="s">
        <v>21</v>
      </c>
      <c r="D88" s="5" t="s">
        <v>32</v>
      </c>
      <c r="E88" s="7">
        <v>44742</v>
      </c>
      <c r="F88" s="5" t="s">
        <v>5</v>
      </c>
      <c r="G88" s="5" t="s">
        <v>35</v>
      </c>
      <c r="H88" s="3" t="s">
        <v>10</v>
      </c>
      <c r="I88" s="4">
        <v>9</v>
      </c>
      <c r="J88" s="4">
        <v>6.25</v>
      </c>
      <c r="K88" s="17" t="str">
        <f>VLOOKUP(Table1[[#This Row],[Species ]],eq!$A$2:$B$12,2,)</f>
        <v>((0.0294*(X4^1.8357)*X2^0.864)+(0.0053*(X4^2.0876)*X2^0.5842)+(0.0117*(X4^3.5097)*X2^-1.3006)+(0.1245*(X4^2.523)*X2^-1.123))*1000</v>
      </c>
      <c r="L88" s="17" t="str">
        <f t="shared" si="2"/>
        <v>((0.0294*(9^1.8357)*6.25^0.864)+(0.0053*(9^2.0876)*6.25^0.5842)+(0.0117*(9^3.5097)*6.25^-1.3006)+(0.1245*(9^2.523)*6.25^-1.123))*1000</v>
      </c>
      <c r="M88" s="17" cm="1">
        <f t="array" ref="M88">eval_tr</f>
        <v>16078.125625032129</v>
      </c>
      <c r="N88" s="23">
        <f t="shared" si="3"/>
        <v>16078.125625032129</v>
      </c>
    </row>
    <row r="89" spans="1:14" ht="15.75" customHeight="1" x14ac:dyDescent="0.15">
      <c r="A89" s="5" t="s">
        <v>18</v>
      </c>
      <c r="B89" s="5">
        <v>14</v>
      </c>
      <c r="C89" s="5" t="s">
        <v>21</v>
      </c>
      <c r="D89" s="5" t="s">
        <v>32</v>
      </c>
      <c r="E89" s="7">
        <v>44742</v>
      </c>
      <c r="F89" s="5" t="s">
        <v>6</v>
      </c>
      <c r="G89" s="5" t="s">
        <v>36</v>
      </c>
      <c r="H89" s="3" t="s">
        <v>10</v>
      </c>
      <c r="I89" s="4">
        <v>9</v>
      </c>
      <c r="J89" s="4">
        <v>10</v>
      </c>
      <c r="K89" s="17" t="str">
        <f>VLOOKUP(Table1[[#This Row],[Species ]],eq!$A$2:$B$12,2,)</f>
        <v>((0.0294*(X4^1.8357)*X2^0.864)+(0.0053*(X4^2.0876)*X2^0.5842)+(0.0117*(X4^3.5097)*X2^-1.3006)+(0.1245*(X4^2.523)*X2^-1.123))*1000</v>
      </c>
      <c r="L89" s="17" t="str">
        <f t="shared" si="2"/>
        <v>((0.0294*(9^1.8357)*10^0.864)+(0.0053*(9^2.0876)*10^0.5842)+(0.0117*(9^3.5097)*10^-1.3006)+(0.1245*(9^2.523)*10^-1.123))*1000</v>
      </c>
      <c r="M89" s="17" cm="1">
        <f t="array" ref="M89">eval_tr</f>
        <v>17838.651154649742</v>
      </c>
      <c r="N89" s="23">
        <f t="shared" si="3"/>
        <v>17838.651154649742</v>
      </c>
    </row>
    <row r="90" spans="1:14" ht="15.75" customHeight="1" x14ac:dyDescent="0.15">
      <c r="A90" s="5" t="s">
        <v>18</v>
      </c>
      <c r="B90" s="5">
        <v>14</v>
      </c>
      <c r="C90" s="5" t="s">
        <v>21</v>
      </c>
      <c r="D90" s="5" t="s">
        <v>32</v>
      </c>
      <c r="E90" s="7">
        <v>44742</v>
      </c>
      <c r="F90" s="5" t="s">
        <v>7</v>
      </c>
      <c r="G90" s="5" t="s">
        <v>34</v>
      </c>
      <c r="H90" s="3" t="s">
        <v>10</v>
      </c>
      <c r="I90" s="4">
        <v>9</v>
      </c>
      <c r="J90" s="4">
        <v>7</v>
      </c>
      <c r="K90" s="17" t="str">
        <f>VLOOKUP(Table1[[#This Row],[Species ]],eq!$A$2:$B$12,2,)</f>
        <v>((0.0294*(X4^1.8357)*X2^0.864)+(0.0053*(X4^2.0876)*X2^0.5842)+(0.0117*(X4^3.5097)*X2^-1.3006)+(0.1245*(X4^2.523)*X2^-1.123))*1000</v>
      </c>
      <c r="L90" s="17" t="str">
        <f t="shared" si="2"/>
        <v>((0.0294*(9^1.8357)*7^0.864)+(0.0053*(9^2.0876)*7^0.5842)+(0.0117*(9^3.5097)*7^-1.3006)+(0.1245*(9^2.523)*7^-1.123))*1000</v>
      </c>
      <c r="M90" s="17" cm="1">
        <f t="array" ref="M90">eval_tr</f>
        <v>16197.709013951411</v>
      </c>
      <c r="N90" s="23">
        <f t="shared" si="3"/>
        <v>16197.709013951411</v>
      </c>
    </row>
    <row r="91" spans="1:14" ht="15.75" customHeight="1" x14ac:dyDescent="0.15">
      <c r="A91" s="5" t="s">
        <v>18</v>
      </c>
      <c r="B91" s="5">
        <v>14</v>
      </c>
      <c r="C91" s="5" t="s">
        <v>21</v>
      </c>
      <c r="D91" s="5" t="s">
        <v>32</v>
      </c>
      <c r="E91" s="7">
        <v>44742</v>
      </c>
      <c r="F91" s="5" t="s">
        <v>5</v>
      </c>
      <c r="G91" s="5" t="s">
        <v>35</v>
      </c>
      <c r="H91" s="5" t="s">
        <v>15</v>
      </c>
      <c r="I91" s="4">
        <v>11</v>
      </c>
      <c r="J91" s="4">
        <v>10.75</v>
      </c>
      <c r="K91" s="17" t="str">
        <f>VLOOKUP(Table1[[#This Row],[Species ]],eq!$A$2:$B$12,2,)</f>
        <v>((0.0259*(X4^1.9044)*X2^0.9715)+(0.0069*(X4^2.0834)*X2^0.5371)+(0.0325*(X4^2.3851)*X2^0)+(0.1683*(X4^1.2764)*X2^0))*1000</v>
      </c>
      <c r="L91" s="17" t="str">
        <f t="shared" si="2"/>
        <v>((0.0259*(11^1.9044)*10.75^0.9715)+(0.0069*(11^2.0834)*10.75^0.5371)+(0.0325*(11^2.3851)*10.75^0)+(0.1683*(11^1.2764)*10.75^0))*1000</v>
      </c>
      <c r="M91" s="17" cm="1">
        <f t="array" ref="M91">eval_tr</f>
        <v>42179.540262130729</v>
      </c>
      <c r="N91" s="23">
        <f t="shared" si="3"/>
        <v>42179.540262130729</v>
      </c>
    </row>
    <row r="92" spans="1:14" ht="15.75" customHeight="1" x14ac:dyDescent="0.15">
      <c r="A92" s="5" t="s">
        <v>18</v>
      </c>
      <c r="B92" s="5">
        <v>14</v>
      </c>
      <c r="C92" s="5" t="s">
        <v>21</v>
      </c>
      <c r="D92" s="5" t="s">
        <v>32</v>
      </c>
      <c r="E92" s="7">
        <v>44742</v>
      </c>
      <c r="F92" s="5" t="s">
        <v>5</v>
      </c>
      <c r="G92" s="5" t="s">
        <v>35</v>
      </c>
      <c r="H92" s="3" t="s">
        <v>10</v>
      </c>
      <c r="I92" s="4">
        <v>11</v>
      </c>
      <c r="J92" s="4">
        <v>14.25</v>
      </c>
      <c r="K92" s="17" t="str">
        <f>VLOOKUP(Table1[[#This Row],[Species ]],eq!$A$2:$B$12,2,)</f>
        <v>((0.0294*(X4^1.8357)*X2^0.864)+(0.0053*(X4^2.0876)*X2^0.5842)+(0.0117*(X4^3.5097)*X2^-1.3006)+(0.1245*(X4^2.523)*X2^-1.123))*1000</v>
      </c>
      <c r="L92" s="17" t="str">
        <f t="shared" si="2"/>
        <v>((0.0294*(11^1.8357)*14.25^0.864)+(0.0053*(11^2.0876)*14.25^0.5842)+(0.0117*(11^3.5097)*14.25^-1.3006)+(0.1245*(11^2.523)*14.25^-1.123))*1000</v>
      </c>
      <c r="M92" s="17" cm="1">
        <f t="array" ref="M92">eval_tr</f>
        <v>31896.123901980143</v>
      </c>
      <c r="N92" s="23">
        <f t="shared" si="3"/>
        <v>31896.123901980143</v>
      </c>
    </row>
    <row r="93" spans="1:14" ht="15.75" customHeight="1" x14ac:dyDescent="0.15">
      <c r="A93" s="5" t="s">
        <v>18</v>
      </c>
      <c r="B93" s="5">
        <v>14</v>
      </c>
      <c r="C93" s="5" t="s">
        <v>21</v>
      </c>
      <c r="D93" s="5" t="s">
        <v>32</v>
      </c>
      <c r="E93" s="7">
        <v>44742</v>
      </c>
      <c r="F93" s="5" t="s">
        <v>5</v>
      </c>
      <c r="G93" s="5" t="s">
        <v>35</v>
      </c>
      <c r="H93" s="3" t="s">
        <v>10</v>
      </c>
      <c r="I93" s="4">
        <v>11</v>
      </c>
      <c r="J93" s="4">
        <v>15.25</v>
      </c>
      <c r="K93" s="17" t="str">
        <f>VLOOKUP(Table1[[#This Row],[Species ]],eq!$A$2:$B$12,2,)</f>
        <v>((0.0294*(X4^1.8357)*X2^0.864)+(0.0053*(X4^2.0876)*X2^0.5842)+(0.0117*(X4^3.5097)*X2^-1.3006)+(0.1245*(X4^2.523)*X2^-1.123))*1000</v>
      </c>
      <c r="L93" s="17" t="str">
        <f t="shared" si="2"/>
        <v>((0.0294*(11^1.8357)*15.25^0.864)+(0.0053*(11^2.0876)*15.25^0.5842)+(0.0117*(11^3.5097)*15.25^-1.3006)+(0.1245*(11^2.523)*15.25^-1.123))*1000</v>
      </c>
      <c r="M93" s="17" cm="1">
        <f t="array" ref="M93">eval_tr</f>
        <v>33147.681788439528</v>
      </c>
      <c r="N93" s="23">
        <f t="shared" si="3"/>
        <v>33147.681788439528</v>
      </c>
    </row>
    <row r="94" spans="1:14" ht="15.75" customHeight="1" x14ac:dyDescent="0.15">
      <c r="A94" s="5" t="s">
        <v>18</v>
      </c>
      <c r="B94" s="5">
        <v>14</v>
      </c>
      <c r="C94" s="5" t="s">
        <v>21</v>
      </c>
      <c r="D94" s="5" t="s">
        <v>32</v>
      </c>
      <c r="E94" s="7">
        <v>44742</v>
      </c>
      <c r="F94" s="5" t="s">
        <v>9</v>
      </c>
      <c r="G94" s="5" t="s">
        <v>37</v>
      </c>
      <c r="H94" s="5" t="s">
        <v>10</v>
      </c>
      <c r="I94" s="4">
        <v>11.5</v>
      </c>
      <c r="J94" s="4">
        <v>12</v>
      </c>
      <c r="K94" s="17" t="str">
        <f>VLOOKUP(Table1[[#This Row],[Species ]],eq!$A$2:$B$12,2,)</f>
        <v>((0.0294*(X4^1.8357)*X2^0.864)+(0.0053*(X4^2.0876)*X2^0.5842)+(0.0117*(X4^3.5097)*X2^-1.3006)+(0.1245*(X4^2.523)*X2^-1.123))*1000</v>
      </c>
      <c r="L94" s="17" t="str">
        <f t="shared" si="2"/>
        <v>((0.0294*(11.5^1.8357)*12^0.864)+(0.0053*(11.5^2.0876)*12^0.5842)+(0.0117*(11.5^3.5097)*12^-1.3006)+(0.1245*(11.5^2.523)*12^-1.123))*1000</v>
      </c>
      <c r="M94" s="17" cm="1">
        <f t="array" ref="M94">eval_tr</f>
        <v>32050.91537270691</v>
      </c>
      <c r="N94" s="23">
        <f t="shared" si="3"/>
        <v>32050.91537270691</v>
      </c>
    </row>
    <row r="95" spans="1:14" ht="15.75" customHeight="1" x14ac:dyDescent="0.15">
      <c r="A95" s="5" t="s">
        <v>18</v>
      </c>
      <c r="B95" s="5">
        <v>14</v>
      </c>
      <c r="C95" s="5" t="s">
        <v>21</v>
      </c>
      <c r="D95" s="5" t="s">
        <v>32</v>
      </c>
      <c r="E95" s="7">
        <v>44742</v>
      </c>
      <c r="F95" s="5" t="s">
        <v>7</v>
      </c>
      <c r="G95" s="5" t="s">
        <v>34</v>
      </c>
      <c r="H95" s="3" t="s">
        <v>10</v>
      </c>
      <c r="I95" s="4">
        <v>12</v>
      </c>
      <c r="J95" s="4">
        <v>16</v>
      </c>
      <c r="K95" s="17" t="str">
        <f>VLOOKUP(Table1[[#This Row],[Species ]],eq!$A$2:$B$12,2,)</f>
        <v>((0.0294*(X4^1.8357)*X2^0.864)+(0.0053*(X4^2.0876)*X2^0.5842)+(0.0117*(X4^3.5097)*X2^-1.3006)+(0.1245*(X4^2.523)*X2^-1.123))*1000</v>
      </c>
      <c r="L95" s="17" t="str">
        <f t="shared" si="2"/>
        <v>((0.0294*(12^1.8357)*16^0.864)+(0.0053*(12^2.0876)*16^0.5842)+(0.0117*(12^3.5097)*16^-1.3006)+(0.1245*(12^2.523)*16^-1.123))*1000</v>
      </c>
      <c r="M95" s="17" cm="1">
        <f t="array" ref="M95">eval_tr</f>
        <v>40549.826810635939</v>
      </c>
      <c r="N95" s="23">
        <f t="shared" si="3"/>
        <v>40549.826810635939</v>
      </c>
    </row>
    <row r="96" spans="1:14" ht="15.75" customHeight="1" x14ac:dyDescent="0.15">
      <c r="A96" s="5" t="s">
        <v>18</v>
      </c>
      <c r="B96" s="5">
        <v>14</v>
      </c>
      <c r="C96" s="5" t="s">
        <v>21</v>
      </c>
      <c r="D96" s="5" t="s">
        <v>32</v>
      </c>
      <c r="E96" s="7">
        <v>44742</v>
      </c>
      <c r="F96" s="5" t="s">
        <v>9</v>
      </c>
      <c r="G96" s="5" t="s">
        <v>37</v>
      </c>
      <c r="H96" s="3" t="s">
        <v>10</v>
      </c>
      <c r="I96" s="4">
        <v>13</v>
      </c>
      <c r="J96" s="4">
        <v>16.75</v>
      </c>
      <c r="K96" s="17" t="str">
        <f>VLOOKUP(Table1[[#This Row],[Species ]],eq!$A$2:$B$12,2,)</f>
        <v>((0.0294*(X4^1.8357)*X2^0.864)+(0.0053*(X4^2.0876)*X2^0.5842)+(0.0117*(X4^3.5097)*X2^-1.3006)+(0.1245*(X4^2.523)*X2^-1.123))*1000</v>
      </c>
      <c r="L96" s="17" t="str">
        <f t="shared" si="2"/>
        <v>((0.0294*(13^1.8357)*16.75^0.864)+(0.0053*(13^2.0876)*16.75^0.5842)+(0.0117*(13^3.5097)*16.75^-1.3006)+(0.1245*(13^2.523)*16.75^-1.123))*1000</v>
      </c>
      <c r="M96" s="17" cm="1">
        <f t="array" ref="M96">eval_tr</f>
        <v>48865.476218670839</v>
      </c>
      <c r="N96" s="23">
        <f t="shared" si="3"/>
        <v>48865.476218670839</v>
      </c>
    </row>
    <row r="97" spans="1:14" ht="15.75" customHeight="1" x14ac:dyDescent="0.15">
      <c r="A97" s="5" t="s">
        <v>18</v>
      </c>
      <c r="B97" s="5">
        <v>15</v>
      </c>
      <c r="C97" s="5" t="s">
        <v>21</v>
      </c>
      <c r="D97" s="5" t="s">
        <v>32</v>
      </c>
      <c r="E97" s="7">
        <v>44741</v>
      </c>
      <c r="F97" s="5" t="s">
        <v>6</v>
      </c>
      <c r="G97" s="5" t="s">
        <v>36</v>
      </c>
      <c r="H97" s="3" t="s">
        <v>10</v>
      </c>
      <c r="I97" s="4">
        <v>3.5</v>
      </c>
      <c r="J97" s="4">
        <v>4</v>
      </c>
      <c r="K97" s="17" t="str">
        <f>VLOOKUP(Table1[[#This Row],[Species ]],eq!$A$2:$B$12,2,)</f>
        <v>((0.0294*(X4^1.8357)*X2^0.864)+(0.0053*(X4^2.0876)*X2^0.5842)+(0.0117*(X4^3.5097)*X2^-1.3006)+(0.1245*(X4^2.523)*X2^-1.123))*1000</v>
      </c>
      <c r="L97" s="17" t="str">
        <f t="shared" si="2"/>
        <v>((0.0294*(3.5^1.8357)*4^0.864)+(0.0053*(3.5^2.0876)*4^0.5842)+(0.0117*(3.5^3.5097)*4^-1.3006)+(0.1245*(3.5^2.523)*4^-1.123))*1000</v>
      </c>
      <c r="M97" s="17" cm="1">
        <f t="array" ref="M97">eval_tr</f>
        <v>1909.596106141111</v>
      </c>
      <c r="N97" s="23">
        <f t="shared" si="3"/>
        <v>1909.596106141111</v>
      </c>
    </row>
    <row r="98" spans="1:14" ht="15.75" customHeight="1" x14ac:dyDescent="0.15">
      <c r="A98" s="5" t="s">
        <v>18</v>
      </c>
      <c r="B98" s="5">
        <v>15</v>
      </c>
      <c r="C98" s="5" t="s">
        <v>21</v>
      </c>
      <c r="D98" s="5" t="s">
        <v>32</v>
      </c>
      <c r="E98" s="7">
        <v>44741</v>
      </c>
      <c r="F98" s="5" t="s">
        <v>6</v>
      </c>
      <c r="G98" s="5" t="s">
        <v>36</v>
      </c>
      <c r="H98" s="3" t="s">
        <v>10</v>
      </c>
      <c r="I98" s="4">
        <v>4</v>
      </c>
      <c r="J98" s="4">
        <v>5</v>
      </c>
      <c r="K98" s="17" t="str">
        <f>VLOOKUP(Table1[[#This Row],[Species ]],eq!$A$2:$B$12,2,)</f>
        <v>((0.0294*(X4^1.8357)*X2^0.864)+(0.0053*(X4^2.0876)*X2^0.5842)+(0.0117*(X4^3.5097)*X2^-1.3006)+(0.1245*(X4^2.523)*X2^-1.123))*1000</v>
      </c>
      <c r="L98" s="17" t="str">
        <f t="shared" si="2"/>
        <v>((0.0294*(4^1.8357)*5^0.864)+(0.0053*(4^2.0876)*5^0.5842)+(0.0117*(4^3.5097)*5^-1.3006)+(0.1245*(4^2.523)*5^-1.123))*1000</v>
      </c>
      <c r="M98" s="17" cm="1">
        <f t="array" ref="M98">eval_tr</f>
        <v>2611.9156045305035</v>
      </c>
      <c r="N98" s="23">
        <f t="shared" si="3"/>
        <v>2611.9156045305035</v>
      </c>
    </row>
    <row r="99" spans="1:14" ht="15.75" customHeight="1" x14ac:dyDescent="0.15">
      <c r="A99" s="5" t="s">
        <v>18</v>
      </c>
      <c r="B99" s="5">
        <v>15</v>
      </c>
      <c r="C99" s="5" t="s">
        <v>21</v>
      </c>
      <c r="D99" s="5" t="s">
        <v>32</v>
      </c>
      <c r="E99" s="7">
        <v>44741</v>
      </c>
      <c r="F99" s="5" t="s">
        <v>6</v>
      </c>
      <c r="G99" s="5" t="s">
        <v>36</v>
      </c>
      <c r="H99" s="3" t="s">
        <v>10</v>
      </c>
      <c r="I99" s="4">
        <v>5</v>
      </c>
      <c r="J99" s="4">
        <v>6.5</v>
      </c>
      <c r="K99" s="17" t="str">
        <f>VLOOKUP(Table1[[#This Row],[Species ]],eq!$A$2:$B$12,2,)</f>
        <v>((0.0294*(X4^1.8357)*X2^0.864)+(0.0053*(X4^2.0876)*X2^0.5842)+(0.0117*(X4^3.5097)*X2^-1.3006)+(0.1245*(X4^2.523)*X2^-1.123))*1000</v>
      </c>
      <c r="L99" s="17" t="str">
        <f t="shared" si="2"/>
        <v>((0.0294*(5^1.8357)*6.5^0.864)+(0.0053*(5^2.0876)*6.5^0.5842)+(0.0117*(5^3.5097)*6.5^-1.3006)+(0.1245*(5^2.523)*6.5^-1.123))*1000</v>
      </c>
      <c r="M99" s="17" cm="1">
        <f t="array" ref="M99">eval_tr</f>
        <v>4472.2697261906587</v>
      </c>
      <c r="N99" s="23">
        <f t="shared" si="3"/>
        <v>4472.2697261906587</v>
      </c>
    </row>
    <row r="100" spans="1:14" ht="15.75" customHeight="1" x14ac:dyDescent="0.15">
      <c r="A100" s="5" t="s">
        <v>18</v>
      </c>
      <c r="B100" s="5">
        <v>15</v>
      </c>
      <c r="C100" s="5" t="s">
        <v>21</v>
      </c>
      <c r="D100" s="5" t="s">
        <v>32</v>
      </c>
      <c r="E100" s="7">
        <v>44741</v>
      </c>
      <c r="F100" s="5" t="s">
        <v>7</v>
      </c>
      <c r="G100" s="5" t="s">
        <v>34</v>
      </c>
      <c r="H100" s="3" t="s">
        <v>10</v>
      </c>
      <c r="I100" s="4">
        <v>5</v>
      </c>
      <c r="J100" s="4">
        <v>5</v>
      </c>
      <c r="K100" s="17" t="str">
        <f>VLOOKUP(Table1[[#This Row],[Species ]],eq!$A$2:$B$12,2,)</f>
        <v>((0.0294*(X4^1.8357)*X2^0.864)+(0.0053*(X4^2.0876)*X2^0.5842)+(0.0117*(X4^3.5097)*X2^-1.3006)+(0.1245*(X4^2.523)*X2^-1.123))*1000</v>
      </c>
      <c r="L100" s="17" t="str">
        <f t="shared" si="2"/>
        <v>((0.0294*(5^1.8357)*5^0.864)+(0.0053*(5^2.0876)*5^0.5842)+(0.0117*(5^3.5097)*5^-1.3006)+(0.1245*(5^2.523)*5^-1.123))*1000</v>
      </c>
      <c r="M100" s="17" cm="1">
        <f t="array" ref="M100">eval_tr</f>
        <v>4251.700983909227</v>
      </c>
      <c r="N100" s="23">
        <f t="shared" si="3"/>
        <v>4251.700983909227</v>
      </c>
    </row>
    <row r="101" spans="1:14" ht="15.75" customHeight="1" x14ac:dyDescent="0.15">
      <c r="A101" s="5" t="s">
        <v>18</v>
      </c>
      <c r="B101" s="5">
        <v>15</v>
      </c>
      <c r="C101" s="5" t="s">
        <v>21</v>
      </c>
      <c r="D101" s="5" t="s">
        <v>32</v>
      </c>
      <c r="E101" s="7">
        <v>44741</v>
      </c>
      <c r="F101" s="5" t="s">
        <v>5</v>
      </c>
      <c r="G101" s="5" t="s">
        <v>35</v>
      </c>
      <c r="H101" s="3" t="s">
        <v>10</v>
      </c>
      <c r="I101" s="4">
        <v>5.5</v>
      </c>
      <c r="J101" s="4">
        <v>5.25</v>
      </c>
      <c r="K101" s="17" t="str">
        <f>VLOOKUP(Table1[[#This Row],[Species ]],eq!$A$2:$B$12,2,)</f>
        <v>((0.0294*(X4^1.8357)*X2^0.864)+(0.0053*(X4^2.0876)*X2^0.5842)+(0.0117*(X4^3.5097)*X2^-1.3006)+(0.1245*(X4^2.523)*X2^-1.123))*1000</v>
      </c>
      <c r="L101" s="17" t="str">
        <f t="shared" si="2"/>
        <v>((0.0294*(5.5^1.8357)*5.25^0.864)+(0.0053*(5.5^2.0876)*5.25^0.5842)+(0.0117*(5.5^3.5097)*5.25^-1.3006)+(0.1245*(5.5^2.523)*5.25^-1.123))*1000</v>
      </c>
      <c r="M101" s="17" cm="1">
        <f t="array" ref="M101">eval_tr</f>
        <v>5270.3678970239116</v>
      </c>
      <c r="N101" s="23">
        <f t="shared" si="3"/>
        <v>5270.3678970239116</v>
      </c>
    </row>
    <row r="102" spans="1:14" ht="15.75" customHeight="1" x14ac:dyDescent="0.15">
      <c r="A102" s="5" t="s">
        <v>18</v>
      </c>
      <c r="B102" s="5">
        <v>15</v>
      </c>
      <c r="C102" s="5" t="s">
        <v>21</v>
      </c>
      <c r="D102" s="5" t="s">
        <v>32</v>
      </c>
      <c r="E102" s="7">
        <v>44741</v>
      </c>
      <c r="F102" s="5" t="s">
        <v>5</v>
      </c>
      <c r="G102" s="5" t="s">
        <v>35</v>
      </c>
      <c r="H102" s="3" t="s">
        <v>10</v>
      </c>
      <c r="I102" s="4">
        <v>5.5</v>
      </c>
      <c r="J102" s="4">
        <v>10</v>
      </c>
      <c r="K102" s="17" t="str">
        <f>VLOOKUP(Table1[[#This Row],[Species ]],eq!$A$2:$B$12,2,)</f>
        <v>((0.0294*(X4^1.8357)*X2^0.864)+(0.0053*(X4^2.0876)*X2^0.5842)+(0.0117*(X4^3.5097)*X2^-1.3006)+(0.1245*(X4^2.523)*X2^-1.123))*1000</v>
      </c>
      <c r="L102" s="17" t="str">
        <f t="shared" si="2"/>
        <v>((0.0294*(5.5^1.8357)*10^0.864)+(0.0053*(5.5^2.0876)*10^0.5842)+(0.0117*(5.5^3.5097)*10^-1.3006)+(0.1245*(5.5^2.523)*10^-1.123))*1000</v>
      </c>
      <c r="M102" s="17" cm="1">
        <f t="array" ref="M102">eval_tr</f>
        <v>6552.8351983283383</v>
      </c>
      <c r="N102" s="23">
        <f t="shared" si="3"/>
        <v>6552.8351983283383</v>
      </c>
    </row>
    <row r="103" spans="1:14" ht="15.75" customHeight="1" x14ac:dyDescent="0.15">
      <c r="A103" s="5" t="s">
        <v>18</v>
      </c>
      <c r="B103" s="5">
        <v>15</v>
      </c>
      <c r="C103" s="5" t="s">
        <v>21</v>
      </c>
      <c r="D103" s="5" t="s">
        <v>32</v>
      </c>
      <c r="E103" s="7">
        <v>44741</v>
      </c>
      <c r="F103" s="5" t="s">
        <v>5</v>
      </c>
      <c r="G103" s="5" t="s">
        <v>35</v>
      </c>
      <c r="H103" s="3" t="s">
        <v>10</v>
      </c>
      <c r="I103" s="4">
        <v>7</v>
      </c>
      <c r="J103" s="4">
        <v>9</v>
      </c>
      <c r="K103" s="17" t="str">
        <f>VLOOKUP(Table1[[#This Row],[Species ]],eq!$A$2:$B$12,2,)</f>
        <v>((0.0294*(X4^1.8357)*X2^0.864)+(0.0053*(X4^2.0876)*X2^0.5842)+(0.0117*(X4^3.5097)*X2^-1.3006)+(0.1245*(X4^2.523)*X2^-1.123))*1000</v>
      </c>
      <c r="L103" s="17" t="str">
        <f t="shared" si="2"/>
        <v>((0.0294*(7^1.8357)*9^0.864)+(0.0053*(7^2.0876)*9^0.5842)+(0.0117*(7^3.5097)*9^-1.3006)+(0.1245*(7^2.523)*9^-1.123))*1000</v>
      </c>
      <c r="M103" s="17" cm="1">
        <f t="array" ref="M103">eval_tr</f>
        <v>10148.93300133658</v>
      </c>
      <c r="N103" s="23">
        <f t="shared" si="3"/>
        <v>10148.93300133658</v>
      </c>
    </row>
    <row r="104" spans="1:14" ht="15.75" customHeight="1" x14ac:dyDescent="0.15">
      <c r="A104" s="5" t="s">
        <v>18</v>
      </c>
      <c r="B104" s="5">
        <v>15</v>
      </c>
      <c r="C104" s="5" t="s">
        <v>21</v>
      </c>
      <c r="D104" s="5" t="s">
        <v>32</v>
      </c>
      <c r="E104" s="7">
        <v>44741</v>
      </c>
      <c r="F104" s="5" t="s">
        <v>5</v>
      </c>
      <c r="G104" s="5" t="s">
        <v>35</v>
      </c>
      <c r="H104" s="3" t="s">
        <v>10</v>
      </c>
      <c r="I104" s="4">
        <v>7</v>
      </c>
      <c r="J104" s="4">
        <v>8</v>
      </c>
      <c r="K104" s="17" t="str">
        <f>VLOOKUP(Table1[[#This Row],[Species ]],eq!$A$2:$B$12,2,)</f>
        <v>((0.0294*(X4^1.8357)*X2^0.864)+(0.0053*(X4^2.0876)*X2^0.5842)+(0.0117*(X4^3.5097)*X2^-1.3006)+(0.1245*(X4^2.523)*X2^-1.123))*1000</v>
      </c>
      <c r="L104" s="17" t="str">
        <f t="shared" si="2"/>
        <v>((0.0294*(7^1.8357)*8^0.864)+(0.0053*(7^2.0876)*8^0.5842)+(0.0117*(7^3.5097)*8^-1.3006)+(0.1245*(7^2.523)*8^-1.123))*1000</v>
      </c>
      <c r="M104" s="17" cm="1">
        <f t="array" ref="M104">eval_tr</f>
        <v>9704.3987716067968</v>
      </c>
      <c r="N104" s="23">
        <f t="shared" si="3"/>
        <v>9704.3987716067968</v>
      </c>
    </row>
    <row r="105" spans="1:14" ht="15.75" customHeight="1" x14ac:dyDescent="0.15">
      <c r="A105" s="5" t="s">
        <v>18</v>
      </c>
      <c r="B105" s="5">
        <v>15</v>
      </c>
      <c r="C105" s="5" t="s">
        <v>21</v>
      </c>
      <c r="D105" s="5" t="s">
        <v>32</v>
      </c>
      <c r="E105" s="7">
        <v>44741</v>
      </c>
      <c r="F105" s="5" t="s">
        <v>6</v>
      </c>
      <c r="G105" s="5" t="s">
        <v>36</v>
      </c>
      <c r="H105" s="3" t="s">
        <v>10</v>
      </c>
      <c r="I105" s="4">
        <v>12</v>
      </c>
      <c r="J105" s="4">
        <v>20</v>
      </c>
      <c r="K105" s="17" t="str">
        <f>VLOOKUP(Table1[[#This Row],[Species ]],eq!$A$2:$B$12,2,)</f>
        <v>((0.0294*(X4^1.8357)*X2^0.864)+(0.0053*(X4^2.0876)*X2^0.5842)+(0.0117*(X4^3.5097)*X2^-1.3006)+(0.1245*(X4^2.523)*X2^-1.123))*1000</v>
      </c>
      <c r="L105" s="17" t="str">
        <f t="shared" si="2"/>
        <v>((0.0294*(12^1.8357)*20^0.864)+(0.0053*(12^2.0876)*20^0.5842)+(0.0117*(12^3.5097)*20^-1.3006)+(0.1245*(12^2.523)*20^-1.123))*1000</v>
      </c>
      <c r="M105" s="17" cm="1">
        <f t="array" ref="M105">eval_tr</f>
        <v>46646.071412724043</v>
      </c>
      <c r="N105" s="23">
        <f t="shared" si="3"/>
        <v>46646.071412724043</v>
      </c>
    </row>
    <row r="106" spans="1:14" ht="15.75" customHeight="1" x14ac:dyDescent="0.15">
      <c r="A106" s="5" t="s">
        <v>18</v>
      </c>
      <c r="B106" s="5">
        <v>15</v>
      </c>
      <c r="C106" s="5" t="s">
        <v>21</v>
      </c>
      <c r="D106" s="5" t="s">
        <v>32</v>
      </c>
      <c r="E106" s="7">
        <v>44741</v>
      </c>
      <c r="F106" s="5" t="s">
        <v>9</v>
      </c>
      <c r="G106" s="5" t="s">
        <v>37</v>
      </c>
      <c r="H106" s="5" t="s">
        <v>21</v>
      </c>
      <c r="I106" s="4" t="s">
        <v>4</v>
      </c>
      <c r="J106" s="4" t="s">
        <v>4</v>
      </c>
      <c r="K106" s="17" t="e">
        <f>VLOOKUP(Table1[[#This Row],[Species ]],eq!$A$2:$B$12,2,)</f>
        <v>#N/A</v>
      </c>
      <c r="L106" s="17" t="e">
        <f t="shared" si="2"/>
        <v>#N/A</v>
      </c>
      <c r="M106" s="17" t="e" cm="1">
        <f t="array" ref="M106">eval_tr</f>
        <v>#N/A</v>
      </c>
      <c r="N106" s="23">
        <f t="shared" si="3"/>
        <v>0</v>
      </c>
    </row>
    <row r="107" spans="1:14" ht="15.75" customHeight="1" x14ac:dyDescent="0.15">
      <c r="A107" s="5" t="s">
        <v>18</v>
      </c>
      <c r="B107" s="5">
        <v>16</v>
      </c>
      <c r="C107" s="5" t="s">
        <v>21</v>
      </c>
      <c r="D107" s="5" t="s">
        <v>32</v>
      </c>
      <c r="E107" s="7">
        <v>44756</v>
      </c>
      <c r="F107" s="5" t="s">
        <v>5</v>
      </c>
      <c r="G107" s="5" t="s">
        <v>35</v>
      </c>
      <c r="H107" s="3" t="s">
        <v>10</v>
      </c>
      <c r="I107" s="4">
        <v>4</v>
      </c>
      <c r="J107" s="4">
        <v>6.5</v>
      </c>
      <c r="K107" s="17" t="str">
        <f>VLOOKUP(Table1[[#This Row],[Species ]],eq!$A$2:$B$12,2,)</f>
        <v>((0.0294*(X4^1.8357)*X2^0.864)+(0.0053*(X4^2.0876)*X2^0.5842)+(0.0117*(X4^3.5097)*X2^-1.3006)+(0.1245*(X4^2.523)*X2^-1.123))*1000</v>
      </c>
      <c r="L107" s="17" t="str">
        <f t="shared" si="2"/>
        <v>((0.0294*(4^1.8357)*6.5^0.864)+(0.0053*(4^2.0876)*6.5^0.5842)+(0.0117*(4^3.5097)*6.5^-1.3006)+(0.1245*(4^2.523)*6.5^-1.123))*1000</v>
      </c>
      <c r="M107" s="17" cm="1">
        <f t="array" ref="M107">eval_tr</f>
        <v>2809.0509222064888</v>
      </c>
      <c r="N107" s="23">
        <f t="shared" si="3"/>
        <v>2809.0509222064888</v>
      </c>
    </row>
    <row r="108" spans="1:14" ht="15.75" customHeight="1" x14ac:dyDescent="0.15">
      <c r="A108" s="5" t="s">
        <v>18</v>
      </c>
      <c r="B108" s="5">
        <v>16</v>
      </c>
      <c r="C108" s="5" t="s">
        <v>21</v>
      </c>
      <c r="D108" s="5" t="s">
        <v>32</v>
      </c>
      <c r="E108" s="7">
        <v>44756</v>
      </c>
      <c r="F108" s="5" t="s">
        <v>5</v>
      </c>
      <c r="G108" s="5" t="s">
        <v>35</v>
      </c>
      <c r="H108" s="3" t="s">
        <v>10</v>
      </c>
      <c r="I108" s="4">
        <v>5</v>
      </c>
      <c r="J108" s="4">
        <v>5.5</v>
      </c>
      <c r="K108" s="17" t="str">
        <f>VLOOKUP(Table1[[#This Row],[Species ]],eq!$A$2:$B$12,2,)</f>
        <v>((0.0294*(X4^1.8357)*X2^0.864)+(0.0053*(X4^2.0876)*X2^0.5842)+(0.0117*(X4^3.5097)*X2^-1.3006)+(0.1245*(X4^2.523)*X2^-1.123))*1000</v>
      </c>
      <c r="L108" s="17" t="str">
        <f t="shared" si="2"/>
        <v>((0.0294*(5^1.8357)*5.5^0.864)+(0.0053*(5^2.0876)*5.5^0.5842)+(0.0117*(5^3.5097)*5.5^-1.3006)+(0.1245*(5^2.523)*5.5^-1.123))*1000</v>
      </c>
      <c r="M108" s="17" cm="1">
        <f t="array" ref="M108">eval_tr</f>
        <v>4300.581885117228</v>
      </c>
      <c r="N108" s="23">
        <f t="shared" si="3"/>
        <v>4300.581885117228</v>
      </c>
    </row>
    <row r="109" spans="1:14" ht="15.75" customHeight="1" x14ac:dyDescent="0.15">
      <c r="A109" s="5" t="s">
        <v>18</v>
      </c>
      <c r="B109" s="5">
        <v>16</v>
      </c>
      <c r="C109" s="5" t="s">
        <v>21</v>
      </c>
      <c r="D109" s="5" t="s">
        <v>32</v>
      </c>
      <c r="E109" s="7">
        <v>44756</v>
      </c>
      <c r="F109" s="5" t="s">
        <v>5</v>
      </c>
      <c r="G109" s="5" t="s">
        <v>35</v>
      </c>
      <c r="H109" s="3" t="s">
        <v>10</v>
      </c>
      <c r="I109" s="4">
        <v>7</v>
      </c>
      <c r="J109" s="4">
        <v>13</v>
      </c>
      <c r="K109" s="17" t="str">
        <f>VLOOKUP(Table1[[#This Row],[Species ]],eq!$A$2:$B$12,2,)</f>
        <v>((0.0294*(X4^1.8357)*X2^0.864)+(0.0053*(X4^2.0876)*X2^0.5842)+(0.0117*(X4^3.5097)*X2^-1.3006)+(0.1245*(X4^2.523)*X2^-1.123))*1000</v>
      </c>
      <c r="L109" s="17" t="str">
        <f t="shared" si="2"/>
        <v>((0.0294*(7^1.8357)*13^0.864)+(0.0053*(7^2.0876)*13^0.5842)+(0.0117*(7^3.5097)*13^-1.3006)+(0.1245*(7^2.523)*13^-1.123))*1000</v>
      </c>
      <c r="M109" s="17" cm="1">
        <f t="array" ref="M109">eval_tr</f>
        <v>12307.247715223892</v>
      </c>
      <c r="N109" s="23">
        <f t="shared" si="3"/>
        <v>12307.247715223892</v>
      </c>
    </row>
    <row r="110" spans="1:14" ht="15.75" customHeight="1" x14ac:dyDescent="0.15">
      <c r="A110" s="5" t="s">
        <v>18</v>
      </c>
      <c r="B110" s="5">
        <v>16</v>
      </c>
      <c r="C110" s="5" t="s">
        <v>21</v>
      </c>
      <c r="D110" s="5" t="s">
        <v>32</v>
      </c>
      <c r="E110" s="7">
        <v>44756</v>
      </c>
      <c r="F110" s="5" t="s">
        <v>5</v>
      </c>
      <c r="G110" s="5" t="s">
        <v>35</v>
      </c>
      <c r="H110" s="5" t="s">
        <v>14</v>
      </c>
      <c r="I110" s="4">
        <v>7</v>
      </c>
      <c r="J110" s="4">
        <v>6.5</v>
      </c>
      <c r="K110" s="17" t="str">
        <f>VLOOKUP(Table1[[#This Row],[Species ]],eq!$A$2:$B$12,2,)</f>
        <v>((0.0306*(X4^2.1836)*X2^0.574)+(0.0897*(X4^2.2634)*X2^-0.567)+(0.0994*(X4^2.163)*X2^-0.4809)+(0.0124*(X4^1.0325)*X2^0.8747))*1000</v>
      </c>
      <c r="L110" s="17" t="str">
        <f t="shared" si="2"/>
        <v>((0.0306*(7^2.1836)*6.5^0.574)+(0.0897*(7^2.2634)*6.5^-0.567)+(0.0994*(7^2.163)*6.5^-0.4809)+(0.0124*(7^1.0325)*6.5^0.8747))*1000</v>
      </c>
      <c r="M110" s="17" cm="1">
        <f t="array" ref="M110">eval_tr</f>
        <v>12009.458548598252</v>
      </c>
      <c r="N110" s="23">
        <f t="shared" si="3"/>
        <v>12009.458548598252</v>
      </c>
    </row>
    <row r="111" spans="1:14" ht="15.75" customHeight="1" x14ac:dyDescent="0.15">
      <c r="A111" s="5" t="s">
        <v>18</v>
      </c>
      <c r="B111" s="5">
        <v>16</v>
      </c>
      <c r="C111" s="5" t="s">
        <v>21</v>
      </c>
      <c r="D111" s="5" t="s">
        <v>32</v>
      </c>
      <c r="E111" s="7">
        <v>44756</v>
      </c>
      <c r="F111" s="6" t="s">
        <v>7</v>
      </c>
      <c r="G111" s="6" t="s">
        <v>34</v>
      </c>
      <c r="H111" s="3" t="s">
        <v>10</v>
      </c>
      <c r="I111" s="2">
        <v>7</v>
      </c>
      <c r="J111" s="2">
        <v>9.25</v>
      </c>
      <c r="K111" s="17" t="str">
        <f>VLOOKUP(Table1[[#This Row],[Species ]],eq!$A$2:$B$12,2,)</f>
        <v>((0.0294*(X4^1.8357)*X2^0.864)+(0.0053*(X4^2.0876)*X2^0.5842)+(0.0117*(X4^3.5097)*X2^-1.3006)+(0.1245*(X4^2.523)*X2^-1.123))*1000</v>
      </c>
      <c r="L111" s="17" t="str">
        <f t="shared" si="2"/>
        <v>((0.0294*(7^1.8357)*9.25^0.864)+(0.0053*(7^2.0876)*9.25^0.5842)+(0.0117*(7^3.5097)*9.25^-1.3006)+(0.1245*(7^2.523)*9.25^-1.123))*1000</v>
      </c>
      <c r="M111" s="17" cm="1">
        <f t="array" ref="M111">eval_tr</f>
        <v>10269.081918707327</v>
      </c>
      <c r="N111" s="23">
        <f t="shared" si="3"/>
        <v>10269.081918707327</v>
      </c>
    </row>
    <row r="112" spans="1:14" ht="15.75" customHeight="1" x14ac:dyDescent="0.15">
      <c r="A112" s="5" t="s">
        <v>18</v>
      </c>
      <c r="B112" s="5">
        <v>16</v>
      </c>
      <c r="C112" s="5" t="s">
        <v>21</v>
      </c>
      <c r="D112" s="5" t="s">
        <v>32</v>
      </c>
      <c r="E112" s="7">
        <v>44756</v>
      </c>
      <c r="F112" s="6" t="s">
        <v>7</v>
      </c>
      <c r="G112" s="6" t="s">
        <v>34</v>
      </c>
      <c r="H112" s="3" t="s">
        <v>10</v>
      </c>
      <c r="I112" s="2">
        <v>8</v>
      </c>
      <c r="J112" s="2">
        <v>7.5</v>
      </c>
      <c r="K112" s="17" t="str">
        <f>VLOOKUP(Table1[[#This Row],[Species ]],eq!$A$2:$B$12,2,)</f>
        <v>((0.0294*(X4^1.8357)*X2^0.864)+(0.0053*(X4^2.0876)*X2^0.5842)+(0.0117*(X4^3.5097)*X2^-1.3006)+(0.1245*(X4^2.523)*X2^-1.123))*1000</v>
      </c>
      <c r="L112" s="17" t="str">
        <f t="shared" si="2"/>
        <v>((0.0294*(8^1.8357)*7.5^0.864)+(0.0053*(8^2.0876)*7.5^0.5842)+(0.0117*(8^3.5097)*7.5^-1.3006)+(0.1245*(8^2.523)*7.5^-1.123))*1000</v>
      </c>
      <c r="M112" s="17" cm="1">
        <f t="array" ref="M112">eval_tr</f>
        <v>12663.099118510288</v>
      </c>
      <c r="N112" s="23">
        <f t="shared" si="3"/>
        <v>12663.099118510288</v>
      </c>
    </row>
    <row r="113" spans="1:14" ht="15.75" customHeight="1" x14ac:dyDescent="0.15">
      <c r="A113" s="5" t="s">
        <v>18</v>
      </c>
      <c r="B113" s="5">
        <v>16</v>
      </c>
      <c r="C113" s="5" t="s">
        <v>21</v>
      </c>
      <c r="D113" s="5" t="s">
        <v>32</v>
      </c>
      <c r="E113" s="7">
        <v>44756</v>
      </c>
      <c r="F113" s="6" t="s">
        <v>7</v>
      </c>
      <c r="G113" s="6" t="s">
        <v>34</v>
      </c>
      <c r="H113" s="3" t="s">
        <v>10</v>
      </c>
      <c r="I113" s="2">
        <v>8</v>
      </c>
      <c r="J113" s="2">
        <v>11</v>
      </c>
      <c r="K113" s="17" t="str">
        <f>VLOOKUP(Table1[[#This Row],[Species ]],eq!$A$2:$B$12,2,)</f>
        <v>((0.0294*(X4^1.8357)*X2^0.864)+(0.0053*(X4^2.0876)*X2^0.5842)+(0.0117*(X4^3.5097)*X2^-1.3006)+(0.1245*(X4^2.523)*X2^-1.123))*1000</v>
      </c>
      <c r="L113" s="17" t="str">
        <f t="shared" si="2"/>
        <v>((0.0294*(8^1.8357)*11^0.864)+(0.0053*(8^2.0876)*11^0.5842)+(0.0117*(8^3.5097)*11^-1.3006)+(0.1245*(8^2.523)*11^-1.123))*1000</v>
      </c>
      <c r="M113" s="17" cm="1">
        <f t="array" ref="M113">eval_tr</f>
        <v>14631.225726537659</v>
      </c>
      <c r="N113" s="23">
        <f t="shared" si="3"/>
        <v>14631.225726537659</v>
      </c>
    </row>
    <row r="114" spans="1:14" ht="15.75" customHeight="1" x14ac:dyDescent="0.15">
      <c r="A114" s="5" t="s">
        <v>18</v>
      </c>
      <c r="B114" s="5">
        <v>16</v>
      </c>
      <c r="C114" s="5" t="s">
        <v>21</v>
      </c>
      <c r="D114" s="5" t="s">
        <v>32</v>
      </c>
      <c r="E114" s="7">
        <v>44756</v>
      </c>
      <c r="F114" s="6" t="s">
        <v>9</v>
      </c>
      <c r="G114" s="6" t="s">
        <v>37</v>
      </c>
      <c r="H114" s="3" t="s">
        <v>10</v>
      </c>
      <c r="I114" s="2">
        <v>8</v>
      </c>
      <c r="J114" s="2">
        <v>11.25</v>
      </c>
      <c r="K114" s="17" t="str">
        <f>VLOOKUP(Table1[[#This Row],[Species ]],eq!$A$2:$B$12,2,)</f>
        <v>((0.0294*(X4^1.8357)*X2^0.864)+(0.0053*(X4^2.0876)*X2^0.5842)+(0.0117*(X4^3.5097)*X2^-1.3006)+(0.1245*(X4^2.523)*X2^-1.123))*1000</v>
      </c>
      <c r="L114" s="17" t="str">
        <f t="shared" si="2"/>
        <v>((0.0294*(8^1.8357)*11.25^0.864)+(0.0053*(8^2.0876)*11.25^0.5842)+(0.0117*(8^3.5097)*11.25^-1.3006)+(0.1245*(8^2.523)*11.25^-1.123))*1000</v>
      </c>
      <c r="M114" s="17" cm="1">
        <f t="array" ref="M114">eval_tr</f>
        <v>14799.272804078881</v>
      </c>
      <c r="N114" s="23">
        <f t="shared" si="3"/>
        <v>14799.272804078881</v>
      </c>
    </row>
    <row r="115" spans="1:14" ht="15.75" customHeight="1" x14ac:dyDescent="0.15">
      <c r="A115" s="5" t="s">
        <v>18</v>
      </c>
      <c r="B115" s="5">
        <v>16</v>
      </c>
      <c r="C115" s="5" t="s">
        <v>21</v>
      </c>
      <c r="D115" s="5" t="s">
        <v>32</v>
      </c>
      <c r="E115" s="7">
        <v>44756</v>
      </c>
      <c r="F115" s="6" t="s">
        <v>9</v>
      </c>
      <c r="G115" s="6" t="s">
        <v>37</v>
      </c>
      <c r="H115" s="6" t="s">
        <v>10</v>
      </c>
      <c r="I115" s="2">
        <v>8</v>
      </c>
      <c r="J115" s="2">
        <v>8.75</v>
      </c>
      <c r="K115" s="17" t="str">
        <f>VLOOKUP(Table1[[#This Row],[Species ]],eq!$A$2:$B$12,2,)</f>
        <v>((0.0294*(X4^1.8357)*X2^0.864)+(0.0053*(X4^2.0876)*X2^0.5842)+(0.0117*(X4^3.5097)*X2^-1.3006)+(0.1245*(X4^2.523)*X2^-1.123))*1000</v>
      </c>
      <c r="L115" s="17" t="str">
        <f t="shared" si="2"/>
        <v>((0.0294*(8^1.8357)*8.75^0.864)+(0.0053*(8^2.0876)*8.75^0.5842)+(0.0117*(8^3.5097)*8.75^-1.3006)+(0.1245*(8^2.523)*8.75^-1.123))*1000</v>
      </c>
      <c r="M115" s="17" cm="1">
        <f t="array" ref="M115">eval_tr</f>
        <v>13254.140244851686</v>
      </c>
      <c r="N115" s="23">
        <f t="shared" si="3"/>
        <v>13254.140244851686</v>
      </c>
    </row>
    <row r="116" spans="1:14" ht="15.75" customHeight="1" x14ac:dyDescent="0.15">
      <c r="A116" s="5" t="s">
        <v>18</v>
      </c>
      <c r="B116" s="5">
        <v>16</v>
      </c>
      <c r="C116" s="5" t="s">
        <v>21</v>
      </c>
      <c r="D116" s="5" t="s">
        <v>32</v>
      </c>
      <c r="E116" s="7">
        <v>44756</v>
      </c>
      <c r="F116" s="6" t="s">
        <v>6</v>
      </c>
      <c r="G116" s="6" t="s">
        <v>36</v>
      </c>
      <c r="H116" s="3" t="s">
        <v>10</v>
      </c>
      <c r="I116" s="2">
        <v>8.5</v>
      </c>
      <c r="J116" s="2">
        <v>10.5</v>
      </c>
      <c r="K116" s="17" t="str">
        <f>VLOOKUP(Table1[[#This Row],[Species ]],eq!$A$2:$B$12,2,)</f>
        <v>((0.0294*(X4^1.8357)*X2^0.864)+(0.0053*(X4^2.0876)*X2^0.5842)+(0.0117*(X4^3.5097)*X2^-1.3006)+(0.1245*(X4^2.523)*X2^-1.123))*1000</v>
      </c>
      <c r="L116" s="17" t="str">
        <f t="shared" si="2"/>
        <v>((0.0294*(8.5^1.8357)*10.5^0.864)+(0.0053*(8.5^2.0876)*10.5^0.5842)+(0.0117*(8.5^3.5097)*10.5^-1.3006)+(0.1245*(8.5^2.523)*10.5^-1.123))*1000</v>
      </c>
      <c r="M116" s="17" cm="1">
        <f t="array" ref="M116">eval_tr</f>
        <v>16190.663364316897</v>
      </c>
      <c r="N116" s="23">
        <f t="shared" si="3"/>
        <v>16190.663364316897</v>
      </c>
    </row>
    <row r="117" spans="1:14" ht="15.75" customHeight="1" x14ac:dyDescent="0.15">
      <c r="A117" s="5" t="s">
        <v>18</v>
      </c>
      <c r="B117" s="5">
        <v>16</v>
      </c>
      <c r="C117" s="5" t="s">
        <v>21</v>
      </c>
      <c r="D117" s="5" t="s">
        <v>32</v>
      </c>
      <c r="E117" s="7">
        <v>44756</v>
      </c>
      <c r="F117" s="6" t="s">
        <v>7</v>
      </c>
      <c r="G117" s="6" t="s">
        <v>34</v>
      </c>
      <c r="H117" s="3" t="s">
        <v>10</v>
      </c>
      <c r="I117" s="2">
        <v>8.5</v>
      </c>
      <c r="J117" s="2">
        <v>11.5</v>
      </c>
      <c r="K117" s="17" t="str">
        <f>VLOOKUP(Table1[[#This Row],[Species ]],eq!$A$2:$B$12,2,)</f>
        <v>((0.0294*(X4^1.8357)*X2^0.864)+(0.0053*(X4^2.0876)*X2^0.5842)+(0.0117*(X4^3.5097)*X2^-1.3006)+(0.1245*(X4^2.523)*X2^-1.123))*1000</v>
      </c>
      <c r="L117" s="17" t="str">
        <f t="shared" si="2"/>
        <v>((0.0294*(8.5^1.8357)*11.5^0.864)+(0.0053*(8.5^2.0876)*11.5^0.5842)+(0.0117*(8.5^3.5097)*11.5^-1.3006)+(0.1245*(8.5^2.523)*11.5^-1.123))*1000</v>
      </c>
      <c r="M117" s="17" cm="1">
        <f t="array" ref="M117">eval_tr</f>
        <v>16919.276861706836</v>
      </c>
      <c r="N117" s="23">
        <f t="shared" si="3"/>
        <v>16919.276861706836</v>
      </c>
    </row>
    <row r="118" spans="1:14" ht="15.75" customHeight="1" x14ac:dyDescent="0.15">
      <c r="A118" s="5" t="s">
        <v>18</v>
      </c>
      <c r="B118" s="5">
        <v>16</v>
      </c>
      <c r="C118" s="5" t="s">
        <v>21</v>
      </c>
      <c r="D118" s="5" t="s">
        <v>32</v>
      </c>
      <c r="E118" s="7">
        <v>44756</v>
      </c>
      <c r="F118" s="6" t="s">
        <v>7</v>
      </c>
      <c r="G118" s="6" t="s">
        <v>34</v>
      </c>
      <c r="H118" s="3" t="s">
        <v>10</v>
      </c>
      <c r="I118" s="2">
        <v>9</v>
      </c>
      <c r="J118" s="2">
        <v>11.5</v>
      </c>
      <c r="K118" s="17" t="str">
        <f>VLOOKUP(Table1[[#This Row],[Species ]],eq!$A$2:$B$12,2,)</f>
        <v>((0.0294*(X4^1.8357)*X2^0.864)+(0.0053*(X4^2.0876)*X2^0.5842)+(0.0117*(X4^3.5097)*X2^-1.3006)+(0.1245*(X4^2.523)*X2^-1.123))*1000</v>
      </c>
      <c r="L118" s="17" t="str">
        <f t="shared" si="2"/>
        <v>((0.0294*(9^1.8357)*11.5^0.864)+(0.0053*(9^2.0876)*11.5^0.5842)+(0.0117*(9^3.5097)*11.5^-1.3006)+(0.1245*(9^2.523)*11.5^-1.123))*1000</v>
      </c>
      <c r="M118" s="17" cm="1">
        <f t="array" ref="M118">eval_tr</f>
        <v>19000.48383083905</v>
      </c>
      <c r="N118" s="23">
        <f t="shared" si="3"/>
        <v>19000.48383083905</v>
      </c>
    </row>
    <row r="119" spans="1:14" ht="15.75" customHeight="1" x14ac:dyDescent="0.15">
      <c r="A119" s="5" t="s">
        <v>18</v>
      </c>
      <c r="B119" s="5">
        <v>16</v>
      </c>
      <c r="C119" s="5" t="s">
        <v>21</v>
      </c>
      <c r="D119" s="5" t="s">
        <v>32</v>
      </c>
      <c r="E119" s="7">
        <v>44756</v>
      </c>
      <c r="F119" s="6" t="s">
        <v>7</v>
      </c>
      <c r="G119" s="6" t="s">
        <v>34</v>
      </c>
      <c r="H119" s="3" t="s">
        <v>10</v>
      </c>
      <c r="I119" s="2">
        <v>9</v>
      </c>
      <c r="J119" s="2">
        <v>11.25</v>
      </c>
      <c r="K119" s="17" t="str">
        <f>VLOOKUP(Table1[[#This Row],[Species ]],eq!$A$2:$B$12,2,)</f>
        <v>((0.0294*(X4^1.8357)*X2^0.864)+(0.0053*(X4^2.0876)*X2^0.5842)+(0.0117*(X4^3.5097)*X2^-1.3006)+(0.1245*(X4^2.523)*X2^-1.123))*1000</v>
      </c>
      <c r="L119" s="17" t="str">
        <f t="shared" si="2"/>
        <v>((0.0294*(9^1.8357)*11.25^0.864)+(0.0053*(9^2.0876)*11.25^0.5842)+(0.0117*(9^3.5097)*11.25^-1.3006)+(0.1245*(9^2.523)*11.25^-1.123))*1000</v>
      </c>
      <c r="M119" s="17" cm="1">
        <f t="array" ref="M119">eval_tr</f>
        <v>18798.093947882087</v>
      </c>
      <c r="N119" s="23">
        <f t="shared" si="3"/>
        <v>18798.093947882087</v>
      </c>
    </row>
    <row r="120" spans="1:14" ht="15.75" customHeight="1" x14ac:dyDescent="0.15">
      <c r="A120" s="5" t="s">
        <v>18</v>
      </c>
      <c r="B120" s="5">
        <v>16</v>
      </c>
      <c r="C120" s="5" t="s">
        <v>21</v>
      </c>
      <c r="D120" s="5" t="s">
        <v>32</v>
      </c>
      <c r="E120" s="7">
        <v>44756</v>
      </c>
      <c r="F120" s="6" t="s">
        <v>9</v>
      </c>
      <c r="G120" s="6" t="s">
        <v>37</v>
      </c>
      <c r="H120" s="3" t="s">
        <v>10</v>
      </c>
      <c r="I120" s="2">
        <v>9</v>
      </c>
      <c r="J120" s="2">
        <v>13</v>
      </c>
      <c r="K120" s="17" t="str">
        <f>VLOOKUP(Table1[[#This Row],[Species ]],eq!$A$2:$B$12,2,)</f>
        <v>((0.0294*(X4^1.8357)*X2^0.864)+(0.0053*(X4^2.0876)*X2^0.5842)+(0.0117*(X4^3.5097)*X2^-1.3006)+(0.1245*(X4^2.523)*X2^-1.123))*1000</v>
      </c>
      <c r="L120" s="17" t="str">
        <f t="shared" si="2"/>
        <v>((0.0294*(9^1.8357)*13^0.864)+(0.0053*(9^2.0876)*13^0.5842)+(0.0117*(9^3.5097)*13^-1.3006)+(0.1245*(9^2.523)*13^-1.123))*1000</v>
      </c>
      <c r="M120" s="17" cm="1">
        <f t="array" ref="M120">eval_tr</f>
        <v>20267.172529582596</v>
      </c>
      <c r="N120" s="23">
        <f t="shared" si="3"/>
        <v>20267.172529582596</v>
      </c>
    </row>
    <row r="121" spans="1:14" ht="15.75" customHeight="1" x14ac:dyDescent="0.15">
      <c r="A121" s="5" t="s">
        <v>18</v>
      </c>
      <c r="B121" s="5">
        <v>16</v>
      </c>
      <c r="C121" s="5" t="s">
        <v>21</v>
      </c>
      <c r="D121" s="5" t="s">
        <v>32</v>
      </c>
      <c r="E121" s="7">
        <v>44756</v>
      </c>
      <c r="F121" s="5" t="s">
        <v>5</v>
      </c>
      <c r="G121" s="5" t="s">
        <v>35</v>
      </c>
      <c r="H121" s="3" t="s">
        <v>10</v>
      </c>
      <c r="I121" s="4">
        <v>10</v>
      </c>
      <c r="J121" s="4">
        <v>13.5</v>
      </c>
      <c r="K121" s="17" t="str">
        <f>VLOOKUP(Table1[[#This Row],[Species ]],eq!$A$2:$B$12,2,)</f>
        <v>((0.0294*(X4^1.8357)*X2^0.864)+(0.0053*(X4^2.0876)*X2^0.5842)+(0.0117*(X4^3.5097)*X2^-1.3006)+(0.1245*(X4^2.523)*X2^-1.123))*1000</v>
      </c>
      <c r="L121" s="17" t="str">
        <f t="shared" si="2"/>
        <v>((0.0294*(10^1.8357)*13.5^0.864)+(0.0053*(10^2.0876)*13.5^0.5842)+(0.0117*(10^3.5097)*13.5^-1.3006)+(0.1245*(10^2.523)*13.5^-1.123))*1000</v>
      </c>
      <c r="M121" s="17" cm="1">
        <f t="array" ref="M121">eval_tr</f>
        <v>25563.940021938306</v>
      </c>
      <c r="N121" s="23">
        <f t="shared" si="3"/>
        <v>25563.940021938306</v>
      </c>
    </row>
    <row r="122" spans="1:14" ht="15.75" customHeight="1" x14ac:dyDescent="0.15">
      <c r="A122" s="5" t="s">
        <v>18</v>
      </c>
      <c r="B122" s="5">
        <v>16</v>
      </c>
      <c r="C122" s="5" t="s">
        <v>21</v>
      </c>
      <c r="D122" s="5" t="s">
        <v>32</v>
      </c>
      <c r="E122" s="7">
        <v>44756</v>
      </c>
      <c r="F122" s="6" t="s">
        <v>7</v>
      </c>
      <c r="G122" s="6" t="s">
        <v>34</v>
      </c>
      <c r="H122" s="3" t="s">
        <v>10</v>
      </c>
      <c r="I122" s="2">
        <v>10</v>
      </c>
      <c r="J122" s="2">
        <v>11.75</v>
      </c>
      <c r="K122" s="17" t="str">
        <f>VLOOKUP(Table1[[#This Row],[Species ]],eq!$A$2:$B$12,2,)</f>
        <v>((0.0294*(X4^1.8357)*X2^0.864)+(0.0053*(X4^2.0876)*X2^0.5842)+(0.0117*(X4^3.5097)*X2^-1.3006)+(0.1245*(X4^2.523)*X2^-1.123))*1000</v>
      </c>
      <c r="L122" s="17" t="str">
        <f t="shared" si="2"/>
        <v>((0.0294*(10^1.8357)*11.75^0.864)+(0.0053*(10^2.0876)*11.75^0.5842)+(0.0117*(10^3.5097)*11.75^-1.3006)+(0.1245*(10^2.523)*11.75^-1.123))*1000</v>
      </c>
      <c r="M122" s="17" cm="1">
        <f t="array" ref="M122">eval_tr</f>
        <v>23806.002487392496</v>
      </c>
      <c r="N122" s="23">
        <f t="shared" si="3"/>
        <v>23806.002487392496</v>
      </c>
    </row>
    <row r="123" spans="1:14" ht="15.75" customHeight="1" x14ac:dyDescent="0.15">
      <c r="A123" s="5" t="s">
        <v>18</v>
      </c>
      <c r="B123" s="5">
        <v>16</v>
      </c>
      <c r="C123" s="5" t="s">
        <v>21</v>
      </c>
      <c r="D123" s="5" t="s">
        <v>32</v>
      </c>
      <c r="E123" s="7">
        <v>44756</v>
      </c>
      <c r="F123" s="6" t="s">
        <v>9</v>
      </c>
      <c r="G123" s="6" t="s">
        <v>37</v>
      </c>
      <c r="H123" s="3" t="s">
        <v>10</v>
      </c>
      <c r="I123" s="2">
        <v>10</v>
      </c>
      <c r="J123" s="2">
        <v>14</v>
      </c>
      <c r="K123" s="17" t="str">
        <f>VLOOKUP(Table1[[#This Row],[Species ]],eq!$A$2:$B$12,2,)</f>
        <v>((0.0294*(X4^1.8357)*X2^0.864)+(0.0053*(X4^2.0876)*X2^0.5842)+(0.0117*(X4^3.5097)*X2^-1.3006)+(0.1245*(X4^2.523)*X2^-1.123))*1000</v>
      </c>
      <c r="L123" s="17" t="str">
        <f t="shared" si="2"/>
        <v>((0.0294*(10^1.8357)*14^0.864)+(0.0053*(10^2.0876)*14^0.5842)+(0.0117*(10^3.5097)*14^-1.3006)+(0.1245*(10^2.523)*14^-1.123))*1000</v>
      </c>
      <c r="M123" s="17" cm="1">
        <f t="array" ref="M123">eval_tr</f>
        <v>26088.234285995364</v>
      </c>
      <c r="N123" s="23">
        <f t="shared" si="3"/>
        <v>26088.234285995364</v>
      </c>
    </row>
    <row r="124" spans="1:14" ht="15.75" customHeight="1" x14ac:dyDescent="0.15">
      <c r="A124" s="5" t="s">
        <v>18</v>
      </c>
      <c r="B124" s="5">
        <v>16</v>
      </c>
      <c r="C124" s="5" t="s">
        <v>21</v>
      </c>
      <c r="D124" s="5" t="s">
        <v>32</v>
      </c>
      <c r="E124" s="7">
        <v>44756</v>
      </c>
      <c r="F124" s="6" t="s">
        <v>6</v>
      </c>
      <c r="G124" s="6" t="s">
        <v>36</v>
      </c>
      <c r="H124" s="3" t="s">
        <v>10</v>
      </c>
      <c r="I124" s="2">
        <v>12</v>
      </c>
      <c r="J124" s="2">
        <v>20.5</v>
      </c>
      <c r="K124" s="17" t="str">
        <f>VLOOKUP(Table1[[#This Row],[Species ]],eq!$A$2:$B$12,2,)</f>
        <v>((0.0294*(X4^1.8357)*X2^0.864)+(0.0053*(X4^2.0876)*X2^0.5842)+(0.0117*(X4^3.5097)*X2^-1.3006)+(0.1245*(X4^2.523)*X2^-1.123))*1000</v>
      </c>
      <c r="L124" s="17" t="str">
        <f t="shared" si="2"/>
        <v>((0.0294*(12^1.8357)*20.5^0.864)+(0.0053*(12^2.0876)*20.5^0.5842)+(0.0117*(12^3.5097)*20.5^-1.3006)+(0.1245*(12^2.523)*20.5^-1.123))*1000</v>
      </c>
      <c r="M124" s="17" cm="1">
        <f t="array" ref="M124">eval_tr</f>
        <v>47424.766424278954</v>
      </c>
      <c r="N124" s="23">
        <f t="shared" si="3"/>
        <v>47424.766424278954</v>
      </c>
    </row>
    <row r="125" spans="1:14" ht="15.75" customHeight="1" x14ac:dyDescent="0.15">
      <c r="A125" s="5" t="s">
        <v>18</v>
      </c>
      <c r="B125" s="5">
        <v>17</v>
      </c>
      <c r="C125" s="5" t="s">
        <v>21</v>
      </c>
      <c r="D125" s="5" t="s">
        <v>32</v>
      </c>
      <c r="E125" s="7">
        <v>44748</v>
      </c>
      <c r="F125" s="5" t="s">
        <v>7</v>
      </c>
      <c r="G125" s="5" t="s">
        <v>34</v>
      </c>
      <c r="H125" s="3" t="s">
        <v>10</v>
      </c>
      <c r="I125" s="4">
        <v>3</v>
      </c>
      <c r="J125" s="4">
        <v>4.7</v>
      </c>
      <c r="K125" s="17" t="str">
        <f>VLOOKUP(Table1[[#This Row],[Species ]],eq!$A$2:$B$12,2,)</f>
        <v>((0.0294*(X4^1.8357)*X2^0.864)+(0.0053*(X4^2.0876)*X2^0.5842)+(0.0117*(X4^3.5097)*X2^-1.3006)+(0.1245*(X4^2.523)*X2^-1.123))*1000</v>
      </c>
      <c r="L125" s="17" t="str">
        <f t="shared" si="2"/>
        <v>((0.0294*(3^1.8357)*4.7^0.864)+(0.0053*(3^2.0876)*4.7^0.5842)+(0.0117*(3^3.5097)*4.7^-1.3006)+(0.1245*(3^2.523)*4.7^-1.123))*1000</v>
      </c>
      <c r="M125" s="17" cm="1">
        <f t="array" ref="M125">eval_tr</f>
        <v>1394.8731444062892</v>
      </c>
      <c r="N125" s="23">
        <f t="shared" si="3"/>
        <v>1394.8731444062892</v>
      </c>
    </row>
    <row r="126" spans="1:14" ht="15.75" customHeight="1" x14ac:dyDescent="0.15">
      <c r="A126" s="5" t="s">
        <v>18</v>
      </c>
      <c r="B126" s="5">
        <v>17</v>
      </c>
      <c r="C126" s="5" t="s">
        <v>21</v>
      </c>
      <c r="D126" s="5" t="s">
        <v>32</v>
      </c>
      <c r="E126" s="7">
        <v>44748</v>
      </c>
      <c r="F126" s="5" t="s">
        <v>9</v>
      </c>
      <c r="G126" s="5" t="s">
        <v>37</v>
      </c>
      <c r="H126" s="3" t="s">
        <v>10</v>
      </c>
      <c r="I126" s="4">
        <v>3.2</v>
      </c>
      <c r="J126" s="4">
        <v>3.6</v>
      </c>
      <c r="K126" s="17" t="str">
        <f>VLOOKUP(Table1[[#This Row],[Species ]],eq!$A$2:$B$12,2,)</f>
        <v>((0.0294*(X4^1.8357)*X2^0.864)+(0.0053*(X4^2.0876)*X2^0.5842)+(0.0117*(X4^3.5097)*X2^-1.3006)+(0.1245*(X4^2.523)*X2^-1.123))*1000</v>
      </c>
      <c r="L126" s="17" t="str">
        <f t="shared" si="2"/>
        <v>((0.0294*(3.2^1.8357)*3.6^0.864)+(0.0053*(3.2^2.0876)*3.6^0.5842)+(0.0117*(3.2^3.5097)*3.6^-1.3006)+(0.1245*(3.2^2.523)*3.6^-1.123))*1000</v>
      </c>
      <c r="M126" s="17" cm="1">
        <f t="array" ref="M126">eval_tr</f>
        <v>1566.0560410858875</v>
      </c>
      <c r="N126" s="23">
        <f t="shared" si="3"/>
        <v>1566.0560410858875</v>
      </c>
    </row>
    <row r="127" spans="1:14" ht="15.75" customHeight="1" x14ac:dyDescent="0.15">
      <c r="A127" s="5" t="s">
        <v>18</v>
      </c>
      <c r="B127" s="5">
        <v>17</v>
      </c>
      <c r="C127" s="5" t="s">
        <v>21</v>
      </c>
      <c r="D127" s="5" t="s">
        <v>32</v>
      </c>
      <c r="E127" s="7">
        <v>44748</v>
      </c>
      <c r="F127" s="5" t="s">
        <v>5</v>
      </c>
      <c r="G127" s="5" t="s">
        <v>35</v>
      </c>
      <c r="H127" s="3" t="s">
        <v>10</v>
      </c>
      <c r="I127" s="4">
        <v>3.3</v>
      </c>
      <c r="J127" s="4">
        <v>6.1</v>
      </c>
      <c r="K127" s="17" t="str">
        <f>VLOOKUP(Table1[[#This Row],[Species ]],eq!$A$2:$B$12,2,)</f>
        <v>((0.0294*(X4^1.8357)*X2^0.864)+(0.0053*(X4^2.0876)*X2^0.5842)+(0.0117*(X4^3.5097)*X2^-1.3006)+(0.1245*(X4^2.523)*X2^-1.123))*1000</v>
      </c>
      <c r="L127" s="17" t="str">
        <f t="shared" si="2"/>
        <v>((0.0294*(3.3^1.8357)*6.1^0.864)+(0.0053*(3.3^2.0876)*6.1^0.5842)+(0.0117*(3.3^3.5097)*6.1^-1.3006)+(0.1245*(3.3^2.523)*6.1^-1.123))*1000</v>
      </c>
      <c r="M127" s="17" cm="1">
        <f t="array" ref="M127">eval_tr</f>
        <v>1845.2798904251974</v>
      </c>
      <c r="N127" s="23">
        <f t="shared" si="3"/>
        <v>1845.2798904251974</v>
      </c>
    </row>
    <row r="128" spans="1:14" ht="15.75" customHeight="1" x14ac:dyDescent="0.15">
      <c r="A128" s="5" t="s">
        <v>18</v>
      </c>
      <c r="B128" s="5">
        <v>17</v>
      </c>
      <c r="C128" s="5" t="s">
        <v>21</v>
      </c>
      <c r="D128" s="5" t="s">
        <v>32</v>
      </c>
      <c r="E128" s="7">
        <v>44748</v>
      </c>
      <c r="F128" s="5" t="s">
        <v>7</v>
      </c>
      <c r="G128" s="5" t="s">
        <v>34</v>
      </c>
      <c r="H128" s="3" t="s">
        <v>10</v>
      </c>
      <c r="I128" s="4">
        <v>3.3</v>
      </c>
      <c r="J128" s="4">
        <v>4.0999999999999996</v>
      </c>
      <c r="K128" s="17" t="str">
        <f>VLOOKUP(Table1[[#This Row],[Species ]],eq!$A$2:$B$12,2,)</f>
        <v>((0.0294*(X4^1.8357)*X2^0.864)+(0.0053*(X4^2.0876)*X2^0.5842)+(0.0117*(X4^3.5097)*X2^-1.3006)+(0.1245*(X4^2.523)*X2^-1.123))*1000</v>
      </c>
      <c r="L128" s="17" t="str">
        <f t="shared" si="2"/>
        <v>((0.0294*(3.3^1.8357)*4.1^0.864)+(0.0053*(3.3^2.0876)*4.1^0.5842)+(0.0117*(3.3^3.5097)*4.1^-1.3006)+(0.1245*(3.3^2.523)*4.1^-1.123))*1000</v>
      </c>
      <c r="M128" s="17" cm="1">
        <f t="array" ref="M128">eval_tr</f>
        <v>1678.9962570755183</v>
      </c>
      <c r="N128" s="23">
        <f t="shared" si="3"/>
        <v>1678.9962570755183</v>
      </c>
    </row>
    <row r="129" spans="1:14" ht="15.75" customHeight="1" x14ac:dyDescent="0.15">
      <c r="A129" s="5" t="s">
        <v>18</v>
      </c>
      <c r="B129" s="5">
        <v>17</v>
      </c>
      <c r="C129" s="5" t="s">
        <v>21</v>
      </c>
      <c r="D129" s="5" t="s">
        <v>32</v>
      </c>
      <c r="E129" s="7">
        <v>44748</v>
      </c>
      <c r="F129" s="5" t="s">
        <v>9</v>
      </c>
      <c r="G129" s="5" t="s">
        <v>37</v>
      </c>
      <c r="H129" s="3" t="s">
        <v>10</v>
      </c>
      <c r="I129" s="4">
        <v>3.3</v>
      </c>
      <c r="J129" s="4">
        <v>4.5</v>
      </c>
      <c r="K129" s="17" t="str">
        <f>VLOOKUP(Table1[[#This Row],[Species ]],eq!$A$2:$B$12,2,)</f>
        <v>((0.0294*(X4^1.8357)*X2^0.864)+(0.0053*(X4^2.0876)*X2^0.5842)+(0.0117*(X4^3.5097)*X2^-1.3006)+(0.1245*(X4^2.523)*X2^-1.123))*1000</v>
      </c>
      <c r="L129" s="17" t="str">
        <f t="shared" si="2"/>
        <v>((0.0294*(3.3^1.8357)*4.5^0.864)+(0.0053*(3.3^2.0876)*4.5^0.5842)+(0.0117*(3.3^3.5097)*4.5^-1.3006)+(0.1245*(3.3^2.523)*4.5^-1.123))*1000</v>
      </c>
      <c r="M129" s="17" cm="1">
        <f t="array" ref="M129">eval_tr</f>
        <v>1696.1584894904588</v>
      </c>
      <c r="N129" s="23">
        <f t="shared" si="3"/>
        <v>1696.1584894904588</v>
      </c>
    </row>
    <row r="130" spans="1:14" ht="15.75" customHeight="1" x14ac:dyDescent="0.15">
      <c r="A130" s="5" t="s">
        <v>18</v>
      </c>
      <c r="B130" s="5">
        <v>17</v>
      </c>
      <c r="C130" s="5" t="s">
        <v>21</v>
      </c>
      <c r="D130" s="5" t="s">
        <v>32</v>
      </c>
      <c r="E130" s="7">
        <v>44748</v>
      </c>
      <c r="F130" s="5" t="s">
        <v>7</v>
      </c>
      <c r="G130" s="5" t="s">
        <v>34</v>
      </c>
      <c r="H130" s="3" t="s">
        <v>10</v>
      </c>
      <c r="I130" s="4">
        <v>3.8</v>
      </c>
      <c r="J130" s="4">
        <v>5.0999999999999996</v>
      </c>
      <c r="K130" s="17" t="str">
        <f>VLOOKUP(Table1[[#This Row],[Species ]],eq!$A$2:$B$12,2,)</f>
        <v>((0.0294*(X4^1.8357)*X2^0.864)+(0.0053*(X4^2.0876)*X2^0.5842)+(0.0117*(X4^3.5097)*X2^-1.3006)+(0.1245*(X4^2.523)*X2^-1.123))*1000</v>
      </c>
      <c r="L130" s="17" t="str">
        <f t="shared" ref="L130:L193" si="4">SUBSTITUTE(SUBSTITUTE(K130, "X2",J130),"X4",I130)</f>
        <v>((0.0294*(3.8^1.8357)*5.1^0.864)+(0.0053*(3.8^2.0876)*5.1^0.5842)+(0.0117*(3.8^3.5097)*5.1^-1.3006)+(0.1245*(3.8^2.523)*5.1^-1.123))*1000</v>
      </c>
      <c r="M130" s="17" cm="1">
        <f t="array" ref="M130">eval_tr</f>
        <v>2348.2293461939385</v>
      </c>
      <c r="N130" s="23">
        <f t="shared" ref="N130:N193" si="5">IF(ISNUMBER(M130),M130,0)</f>
        <v>2348.2293461939385</v>
      </c>
    </row>
    <row r="131" spans="1:14" ht="15.75" customHeight="1" x14ac:dyDescent="0.15">
      <c r="A131" s="5" t="s">
        <v>18</v>
      </c>
      <c r="B131" s="5">
        <v>17</v>
      </c>
      <c r="C131" s="5" t="s">
        <v>21</v>
      </c>
      <c r="D131" s="5" t="s">
        <v>32</v>
      </c>
      <c r="E131" s="7">
        <v>44748</v>
      </c>
      <c r="F131" s="5" t="s">
        <v>7</v>
      </c>
      <c r="G131" s="5" t="s">
        <v>34</v>
      </c>
      <c r="H131" s="3" t="s">
        <v>10</v>
      </c>
      <c r="I131" s="4">
        <v>4</v>
      </c>
      <c r="J131" s="4">
        <v>5.7</v>
      </c>
      <c r="K131" s="17" t="str">
        <f>VLOOKUP(Table1[[#This Row],[Species ]],eq!$A$2:$B$12,2,)</f>
        <v>((0.0294*(X4^1.8357)*X2^0.864)+(0.0053*(X4^2.0876)*X2^0.5842)+(0.0117*(X4^3.5097)*X2^-1.3006)+(0.1245*(X4^2.523)*X2^-1.123))*1000</v>
      </c>
      <c r="L131" s="17" t="str">
        <f t="shared" si="4"/>
        <v>((0.0294*(4^1.8357)*5.7^0.864)+(0.0053*(4^2.0876)*5.7^0.5842)+(0.0117*(4^3.5097)*5.7^-1.3006)+(0.1245*(4^2.523)*5.7^-1.123))*1000</v>
      </c>
      <c r="M131" s="17" cm="1">
        <f t="array" ref="M131">eval_tr</f>
        <v>2690.1197382237474</v>
      </c>
      <c r="N131" s="23">
        <f t="shared" si="5"/>
        <v>2690.1197382237474</v>
      </c>
    </row>
    <row r="132" spans="1:14" ht="15.75" customHeight="1" x14ac:dyDescent="0.15">
      <c r="A132" s="5" t="s">
        <v>18</v>
      </c>
      <c r="B132" s="5">
        <v>17</v>
      </c>
      <c r="C132" s="5" t="s">
        <v>21</v>
      </c>
      <c r="D132" s="5" t="s">
        <v>32</v>
      </c>
      <c r="E132" s="7">
        <v>44748</v>
      </c>
      <c r="F132" s="5" t="s">
        <v>6</v>
      </c>
      <c r="G132" s="5" t="s">
        <v>36</v>
      </c>
      <c r="H132" s="3" t="s">
        <v>10</v>
      </c>
      <c r="I132" s="4">
        <v>4.7</v>
      </c>
      <c r="J132" s="4">
        <v>8.1999999999999993</v>
      </c>
      <c r="K132" s="17" t="str">
        <f>VLOOKUP(Table1[[#This Row],[Species ]],eq!$A$2:$B$12,2,)</f>
        <v>((0.0294*(X4^1.8357)*X2^0.864)+(0.0053*(X4^2.0876)*X2^0.5842)+(0.0117*(X4^3.5097)*X2^-1.3006)+(0.1245*(X4^2.523)*X2^-1.123))*1000</v>
      </c>
      <c r="L132" s="17" t="str">
        <f t="shared" si="4"/>
        <v>((0.0294*(4.7^1.8357)*8.2^0.864)+(0.0053*(4.7^2.0876)*8.2^0.5842)+(0.0117*(4.7^3.5097)*8.2^-1.3006)+(0.1245*(4.7^2.523)*8.2^-1.123))*1000</v>
      </c>
      <c r="M132" s="17" cm="1">
        <f t="array" ref="M132">eval_tr</f>
        <v>4315.2710694630568</v>
      </c>
      <c r="N132" s="23">
        <f t="shared" si="5"/>
        <v>4315.2710694630568</v>
      </c>
    </row>
    <row r="133" spans="1:14" ht="15.75" customHeight="1" x14ac:dyDescent="0.15">
      <c r="A133" s="5" t="s">
        <v>18</v>
      </c>
      <c r="B133" s="5">
        <v>17</v>
      </c>
      <c r="C133" s="5" t="s">
        <v>21</v>
      </c>
      <c r="D133" s="5" t="s">
        <v>32</v>
      </c>
      <c r="E133" s="7">
        <v>44748</v>
      </c>
      <c r="F133" s="5" t="s">
        <v>7</v>
      </c>
      <c r="G133" s="5" t="s">
        <v>34</v>
      </c>
      <c r="H133" s="3" t="s">
        <v>10</v>
      </c>
      <c r="I133" s="4">
        <v>6</v>
      </c>
      <c r="J133" s="4">
        <v>14.9</v>
      </c>
      <c r="K133" s="17" t="str">
        <f>VLOOKUP(Table1[[#This Row],[Species ]],eq!$A$2:$B$12,2,)</f>
        <v>((0.0294*(X4^1.8357)*X2^0.864)+(0.0053*(X4^2.0876)*X2^0.5842)+(0.0117*(X4^3.5097)*X2^-1.3006)+(0.1245*(X4^2.523)*X2^-1.123))*1000</v>
      </c>
      <c r="L133" s="17" t="str">
        <f t="shared" si="4"/>
        <v>((0.0294*(6^1.8357)*14.9^0.864)+(0.0053*(6^2.0876)*14.9^0.5842)+(0.0117*(6^3.5097)*14.9^-1.3006)+(0.1245*(6^2.523)*14.9^-1.123))*1000</v>
      </c>
      <c r="M133" s="17" cm="1">
        <f t="array" ref="M133">eval_tr</f>
        <v>9956.5691806938758</v>
      </c>
      <c r="N133" s="23">
        <f t="shared" si="5"/>
        <v>9956.5691806938758</v>
      </c>
    </row>
    <row r="134" spans="1:14" ht="15.75" customHeight="1" x14ac:dyDescent="0.15">
      <c r="A134" s="5" t="s">
        <v>18</v>
      </c>
      <c r="B134" s="5">
        <v>17</v>
      </c>
      <c r="C134" s="5" t="s">
        <v>21</v>
      </c>
      <c r="D134" s="5" t="s">
        <v>32</v>
      </c>
      <c r="E134" s="7">
        <v>44748</v>
      </c>
      <c r="F134" s="5" t="s">
        <v>9</v>
      </c>
      <c r="G134" s="5" t="s">
        <v>37</v>
      </c>
      <c r="H134" s="3" t="s">
        <v>10</v>
      </c>
      <c r="I134" s="4">
        <v>6</v>
      </c>
      <c r="J134" s="4">
        <v>10.4</v>
      </c>
      <c r="K134" s="17" t="str">
        <f>VLOOKUP(Table1[[#This Row],[Species ]],eq!$A$2:$B$12,2,)</f>
        <v>((0.0294*(X4^1.8357)*X2^0.864)+(0.0053*(X4^2.0876)*X2^0.5842)+(0.0117*(X4^3.5097)*X2^-1.3006)+(0.1245*(X4^2.523)*X2^-1.123))*1000</v>
      </c>
      <c r="L134" s="17" t="str">
        <f t="shared" si="4"/>
        <v>((0.0294*(6^1.8357)*10.4^0.864)+(0.0053*(6^2.0876)*10.4^0.5842)+(0.0117*(6^3.5097)*10.4^-1.3006)+(0.1245*(6^2.523)*10.4^-1.123))*1000</v>
      </c>
      <c r="M134" s="17" cm="1">
        <f t="array" ref="M134">eval_tr</f>
        <v>7964.8144672523049</v>
      </c>
      <c r="N134" s="23">
        <f t="shared" si="5"/>
        <v>7964.8144672523049</v>
      </c>
    </row>
    <row r="135" spans="1:14" ht="15.75" customHeight="1" x14ac:dyDescent="0.15">
      <c r="A135" s="5" t="s">
        <v>18</v>
      </c>
      <c r="B135" s="5">
        <v>18</v>
      </c>
      <c r="C135" s="5" t="s">
        <v>21</v>
      </c>
      <c r="D135" s="5" t="s">
        <v>32</v>
      </c>
      <c r="E135" s="7">
        <v>44742</v>
      </c>
      <c r="F135" s="5" t="s">
        <v>5</v>
      </c>
      <c r="G135" s="5" t="s">
        <v>35</v>
      </c>
      <c r="H135" s="3" t="s">
        <v>10</v>
      </c>
      <c r="I135" s="4">
        <v>5</v>
      </c>
      <c r="J135" s="4">
        <v>3.25</v>
      </c>
      <c r="K135" s="17" t="str">
        <f>VLOOKUP(Table1[[#This Row],[Species ]],eq!$A$2:$B$12,2,)</f>
        <v>((0.0294*(X4^1.8357)*X2^0.864)+(0.0053*(X4^2.0876)*X2^0.5842)+(0.0117*(X4^3.5097)*X2^-1.3006)+(0.1245*(X4^2.523)*X2^-1.123))*1000</v>
      </c>
      <c r="L135" s="17" t="str">
        <f t="shared" si="4"/>
        <v>((0.0294*(5^1.8357)*3.25^0.864)+(0.0053*(5^2.0876)*3.25^0.5842)+(0.0117*(5^3.5097)*3.25^-1.3006)+(0.1245*(5^2.523)*3.25^-1.123))*1000</v>
      </c>
      <c r="M135" s="17" cm="1">
        <f t="array" ref="M135">eval_tr</f>
        <v>4505.3102509269274</v>
      </c>
      <c r="N135" s="23">
        <f t="shared" si="5"/>
        <v>4505.3102509269274</v>
      </c>
    </row>
    <row r="136" spans="1:14" ht="15.75" customHeight="1" x14ac:dyDescent="0.15">
      <c r="A136" s="5" t="s">
        <v>18</v>
      </c>
      <c r="B136" s="5">
        <v>18</v>
      </c>
      <c r="C136" s="5" t="s">
        <v>21</v>
      </c>
      <c r="D136" s="5" t="s">
        <v>32</v>
      </c>
      <c r="E136" s="7">
        <v>44742</v>
      </c>
      <c r="F136" s="5" t="s">
        <v>9</v>
      </c>
      <c r="G136" s="5" t="s">
        <v>37</v>
      </c>
      <c r="H136" s="3" t="s">
        <v>10</v>
      </c>
      <c r="I136" s="4">
        <v>5</v>
      </c>
      <c r="J136" s="4">
        <v>6.5</v>
      </c>
      <c r="K136" s="17" t="str">
        <f>VLOOKUP(Table1[[#This Row],[Species ]],eq!$A$2:$B$12,2,)</f>
        <v>((0.0294*(X4^1.8357)*X2^0.864)+(0.0053*(X4^2.0876)*X2^0.5842)+(0.0117*(X4^3.5097)*X2^-1.3006)+(0.1245*(X4^2.523)*X2^-1.123))*1000</v>
      </c>
      <c r="L136" s="17" t="str">
        <f t="shared" si="4"/>
        <v>((0.0294*(5^1.8357)*6.5^0.864)+(0.0053*(5^2.0876)*6.5^0.5842)+(0.0117*(5^3.5097)*6.5^-1.3006)+(0.1245*(5^2.523)*6.5^-1.123))*1000</v>
      </c>
      <c r="M136" s="17" cm="1">
        <f t="array" ref="M136">eval_tr</f>
        <v>4472.2697261906587</v>
      </c>
      <c r="N136" s="23">
        <f t="shared" si="5"/>
        <v>4472.2697261906587</v>
      </c>
    </row>
    <row r="137" spans="1:14" ht="15.75" customHeight="1" x14ac:dyDescent="0.15">
      <c r="A137" s="5" t="s">
        <v>18</v>
      </c>
      <c r="B137" s="5">
        <v>18</v>
      </c>
      <c r="C137" s="5" t="s">
        <v>21</v>
      </c>
      <c r="D137" s="5" t="s">
        <v>32</v>
      </c>
      <c r="E137" s="7">
        <v>44742</v>
      </c>
      <c r="F137" s="5" t="s">
        <v>9</v>
      </c>
      <c r="G137" s="5" t="s">
        <v>37</v>
      </c>
      <c r="H137" s="3" t="s">
        <v>10</v>
      </c>
      <c r="I137" s="4">
        <v>5.5</v>
      </c>
      <c r="J137" s="4">
        <v>5.5</v>
      </c>
      <c r="K137" s="17" t="str">
        <f>VLOOKUP(Table1[[#This Row],[Species ]],eq!$A$2:$B$12,2,)</f>
        <v>((0.0294*(X4^1.8357)*X2^0.864)+(0.0053*(X4^2.0876)*X2^0.5842)+(0.0117*(X4^3.5097)*X2^-1.3006)+(0.1245*(X4^2.523)*X2^-1.123))*1000</v>
      </c>
      <c r="L137" s="17" t="str">
        <f t="shared" si="4"/>
        <v>((0.0294*(5.5^1.8357)*5.5^0.864)+(0.0053*(5.5^2.0876)*5.5^0.5842)+(0.0117*(5.5^3.5097)*5.5^-1.3006)+(0.1245*(5.5^2.523)*5.5^-1.123))*1000</v>
      </c>
      <c r="M137" s="17" cm="1">
        <f t="array" ref="M137">eval_tr</f>
        <v>5295.2183666215424</v>
      </c>
      <c r="N137" s="23">
        <f t="shared" si="5"/>
        <v>5295.2183666215424</v>
      </c>
    </row>
    <row r="138" spans="1:14" ht="15.75" customHeight="1" x14ac:dyDescent="0.15">
      <c r="A138" s="5" t="s">
        <v>18</v>
      </c>
      <c r="B138" s="5">
        <v>18</v>
      </c>
      <c r="C138" s="5" t="s">
        <v>21</v>
      </c>
      <c r="D138" s="5" t="s">
        <v>32</v>
      </c>
      <c r="E138" s="7">
        <v>44742</v>
      </c>
      <c r="F138" s="5" t="s">
        <v>7</v>
      </c>
      <c r="G138" s="5" t="s">
        <v>34</v>
      </c>
      <c r="H138" s="3" t="s">
        <v>10</v>
      </c>
      <c r="I138" s="4">
        <v>6</v>
      </c>
      <c r="J138" s="4">
        <v>7.75</v>
      </c>
      <c r="K138" s="17" t="str">
        <f>VLOOKUP(Table1[[#This Row],[Species ]],eq!$A$2:$B$12,2,)</f>
        <v>((0.0294*(X4^1.8357)*X2^0.864)+(0.0053*(X4^2.0876)*X2^0.5842)+(0.0117*(X4^3.5097)*X2^-1.3006)+(0.1245*(X4^2.523)*X2^-1.123))*1000</v>
      </c>
      <c r="L138" s="17" t="str">
        <f t="shared" si="4"/>
        <v>((0.0294*(6^1.8357)*7.75^0.864)+(0.0053*(6^2.0876)*7.75^0.5842)+(0.0117*(6^3.5097)*7.75^-1.3006)+(0.1245*(6^2.523)*7.75^-1.123))*1000</v>
      </c>
      <c r="M138" s="17" cm="1">
        <f t="array" ref="M138">eval_tr</f>
        <v>6950.5367569286136</v>
      </c>
      <c r="N138" s="23">
        <f t="shared" si="5"/>
        <v>6950.5367569286136</v>
      </c>
    </row>
    <row r="139" spans="1:14" ht="15.75" customHeight="1" x14ac:dyDescent="0.15">
      <c r="A139" s="5" t="s">
        <v>18</v>
      </c>
      <c r="B139" s="5">
        <v>18</v>
      </c>
      <c r="C139" s="5" t="s">
        <v>21</v>
      </c>
      <c r="D139" s="5" t="s">
        <v>32</v>
      </c>
      <c r="E139" s="7">
        <v>44742</v>
      </c>
      <c r="F139" s="5" t="s">
        <v>7</v>
      </c>
      <c r="G139" s="5" t="s">
        <v>34</v>
      </c>
      <c r="H139" s="3" t="s">
        <v>10</v>
      </c>
      <c r="I139" s="4">
        <v>6.5</v>
      </c>
      <c r="J139" s="4">
        <v>7.75</v>
      </c>
      <c r="K139" s="17" t="str">
        <f>VLOOKUP(Table1[[#This Row],[Species ]],eq!$A$2:$B$12,2,)</f>
        <v>((0.0294*(X4^1.8357)*X2^0.864)+(0.0053*(X4^2.0876)*X2^0.5842)+(0.0117*(X4^3.5097)*X2^-1.3006)+(0.1245*(X4^2.523)*X2^-1.123))*1000</v>
      </c>
      <c r="L139" s="17" t="str">
        <f t="shared" si="4"/>
        <v>((0.0294*(6.5^1.8357)*7.75^0.864)+(0.0053*(6.5^2.0876)*7.75^0.5842)+(0.0117*(6.5^3.5097)*7.75^-1.3006)+(0.1245*(6.5^2.523)*7.75^-1.123))*1000</v>
      </c>
      <c r="M139" s="17" cm="1">
        <f t="array" ref="M139">eval_tr</f>
        <v>8216.1790447251897</v>
      </c>
      <c r="N139" s="23">
        <f t="shared" si="5"/>
        <v>8216.1790447251897</v>
      </c>
    </row>
    <row r="140" spans="1:14" ht="15.75" customHeight="1" x14ac:dyDescent="0.15">
      <c r="A140" s="5" t="s">
        <v>18</v>
      </c>
      <c r="B140" s="5">
        <v>18</v>
      </c>
      <c r="C140" s="5" t="s">
        <v>21</v>
      </c>
      <c r="D140" s="5" t="s">
        <v>32</v>
      </c>
      <c r="E140" s="7">
        <v>44742</v>
      </c>
      <c r="F140" s="5" t="s">
        <v>7</v>
      </c>
      <c r="G140" s="5" t="s">
        <v>34</v>
      </c>
      <c r="H140" s="5" t="s">
        <v>15</v>
      </c>
      <c r="I140" s="4">
        <v>7</v>
      </c>
      <c r="J140" s="4">
        <v>10.25</v>
      </c>
      <c r="K140" s="17" t="str">
        <f>VLOOKUP(Table1[[#This Row],[Species ]],eq!$A$2:$B$12,2,)</f>
        <v>((0.0259*(X4^1.9044)*X2^0.9715)+(0.0069*(X4^2.0834)*X2^0.5371)+(0.0325*(X4^2.3851)*X2^0)+(0.1683*(X4^1.2764)*X2^0))*1000</v>
      </c>
      <c r="L140" s="17" t="str">
        <f t="shared" si="4"/>
        <v>((0.0259*(7^1.9044)*10.25^0.9715)+(0.0069*(7^2.0834)*10.25^0.5371)+(0.0325*(7^2.3851)*10.25^0)+(0.1683*(7^1.2764)*10.25^0))*1000</v>
      </c>
      <c r="M140" s="17" cm="1">
        <f t="array" ref="M140">eval_tr</f>
        <v>16881.483852065798</v>
      </c>
      <c r="N140" s="23">
        <f t="shared" si="5"/>
        <v>16881.483852065798</v>
      </c>
    </row>
    <row r="141" spans="1:14" ht="15.75" customHeight="1" x14ac:dyDescent="0.15">
      <c r="A141" s="5" t="s">
        <v>18</v>
      </c>
      <c r="B141" s="5">
        <v>18</v>
      </c>
      <c r="C141" s="5" t="s">
        <v>21</v>
      </c>
      <c r="D141" s="5" t="s">
        <v>32</v>
      </c>
      <c r="E141" s="7">
        <v>44742</v>
      </c>
      <c r="F141" s="5" t="s">
        <v>7</v>
      </c>
      <c r="G141" s="5" t="s">
        <v>34</v>
      </c>
      <c r="H141" s="5" t="s">
        <v>15</v>
      </c>
      <c r="I141" s="4">
        <v>7.5</v>
      </c>
      <c r="J141" s="4">
        <v>7.25</v>
      </c>
      <c r="K141" s="17" t="str">
        <f>VLOOKUP(Table1[[#This Row],[Species ]],eq!$A$2:$B$12,2,)</f>
        <v>((0.0259*(X4^1.9044)*X2^0.9715)+(0.0069*(X4^2.0834)*X2^0.5371)+(0.0325*(X4^2.3851)*X2^0)+(0.1683*(X4^1.2764)*X2^0))*1000</v>
      </c>
      <c r="L141" s="17" t="str">
        <f t="shared" si="4"/>
        <v>((0.0259*(7.5^1.9044)*7.25^0.9715)+(0.0069*(7.5^2.0834)*7.25^0.5371)+(0.0325*(7.5^2.3851)*7.25^0)+(0.1683*(7.5^1.2764)*7.25^0))*1000</v>
      </c>
      <c r="M141" s="17" cm="1">
        <f t="array" ref="M141">eval_tr</f>
        <v>15738.911817164786</v>
      </c>
      <c r="N141" s="23">
        <f t="shared" si="5"/>
        <v>15738.911817164786</v>
      </c>
    </row>
    <row r="142" spans="1:14" ht="15.75" customHeight="1" x14ac:dyDescent="0.15">
      <c r="A142" s="5" t="s">
        <v>18</v>
      </c>
      <c r="B142" s="5">
        <v>18</v>
      </c>
      <c r="C142" s="5" t="s">
        <v>21</v>
      </c>
      <c r="D142" s="5" t="s">
        <v>32</v>
      </c>
      <c r="E142" s="7">
        <v>44742</v>
      </c>
      <c r="F142" s="5" t="s">
        <v>9</v>
      </c>
      <c r="G142" s="5" t="s">
        <v>37</v>
      </c>
      <c r="H142" s="3" t="s">
        <v>10</v>
      </c>
      <c r="I142" s="4">
        <v>8</v>
      </c>
      <c r="J142" s="4">
        <v>9.5</v>
      </c>
      <c r="K142" s="17" t="str">
        <f>VLOOKUP(Table1[[#This Row],[Species ]],eq!$A$2:$B$12,2,)</f>
        <v>((0.0294*(X4^1.8357)*X2^0.864)+(0.0053*(X4^2.0876)*X2^0.5842)+(0.0117*(X4^3.5097)*X2^-1.3006)+(0.1245*(X4^2.523)*X2^-1.123))*1000</v>
      </c>
      <c r="L142" s="17" t="str">
        <f t="shared" si="4"/>
        <v>((0.0294*(8^1.8357)*9.5^0.864)+(0.0053*(8^2.0876)*9.5^0.5842)+(0.0117*(8^3.5097)*9.5^-1.3006)+(0.1245*(8^2.523)*9.5^-1.123))*1000</v>
      </c>
      <c r="M142" s="17" cm="1">
        <f t="array" ref="M142">eval_tr</f>
        <v>13679.741221047541</v>
      </c>
      <c r="N142" s="23">
        <f t="shared" si="5"/>
        <v>13679.741221047541</v>
      </c>
    </row>
    <row r="143" spans="1:14" ht="15.75" customHeight="1" x14ac:dyDescent="0.15">
      <c r="A143" s="5" t="s">
        <v>18</v>
      </c>
      <c r="B143" s="5">
        <v>18</v>
      </c>
      <c r="C143" s="5" t="s">
        <v>21</v>
      </c>
      <c r="D143" s="5" t="s">
        <v>32</v>
      </c>
      <c r="E143" s="7">
        <v>44742</v>
      </c>
      <c r="F143" s="5" t="s">
        <v>5</v>
      </c>
      <c r="G143" s="5" t="s">
        <v>35</v>
      </c>
      <c r="H143" s="3" t="s">
        <v>10</v>
      </c>
      <c r="I143" s="4">
        <v>8.5</v>
      </c>
      <c r="J143" s="4">
        <v>5.5</v>
      </c>
      <c r="K143" s="17" t="str">
        <f>VLOOKUP(Table1[[#This Row],[Species ]],eq!$A$2:$B$12,2,)</f>
        <v>((0.0294*(X4^1.8357)*X2^0.864)+(0.0053*(X4^2.0876)*X2^0.5842)+(0.0117*(X4^3.5097)*X2^-1.3006)+(0.1245*(X4^2.523)*X2^-1.123))*1000</v>
      </c>
      <c r="L143" s="17" t="str">
        <f t="shared" si="4"/>
        <v>((0.0294*(8.5^1.8357)*5.5^0.864)+(0.0053*(8.5^2.0876)*5.5^0.5842)+(0.0117*(8.5^3.5097)*5.5^-1.3006)+(0.1245*(8.5^2.523)*5.5^-1.123))*1000</v>
      </c>
      <c r="M143" s="17" cm="1">
        <f t="array" ref="M143">eval_tr</f>
        <v>14159.76515186052</v>
      </c>
      <c r="N143" s="23">
        <f t="shared" si="5"/>
        <v>14159.76515186052</v>
      </c>
    </row>
    <row r="144" spans="1:14" ht="15.75" customHeight="1" x14ac:dyDescent="0.15">
      <c r="A144" s="5" t="s">
        <v>18</v>
      </c>
      <c r="B144" s="5">
        <v>18</v>
      </c>
      <c r="C144" s="5" t="s">
        <v>21</v>
      </c>
      <c r="D144" s="5" t="s">
        <v>32</v>
      </c>
      <c r="E144" s="7">
        <v>44742</v>
      </c>
      <c r="F144" s="5" t="s">
        <v>7</v>
      </c>
      <c r="G144" s="5" t="s">
        <v>34</v>
      </c>
      <c r="H144" s="5" t="s">
        <v>15</v>
      </c>
      <c r="I144" s="4">
        <v>9</v>
      </c>
      <c r="J144" s="4">
        <v>9.5</v>
      </c>
      <c r="K144" s="17" t="str">
        <f>VLOOKUP(Table1[[#This Row],[Species ]],eq!$A$2:$B$12,2,)</f>
        <v>((0.0259*(X4^1.9044)*X2^0.9715)+(0.0069*(X4^2.0834)*X2^0.5371)+(0.0325*(X4^2.3851)*X2^0)+(0.1683*(X4^1.2764)*X2^0))*1000</v>
      </c>
      <c r="L144" s="17" t="str">
        <f t="shared" si="4"/>
        <v>((0.0259*(9^1.9044)*9.5^0.9715)+(0.0069*(9^2.0834)*9.5^0.5371)+(0.0325*(9^2.3851)*9.5^0)+(0.1683*(9^1.2764)*9.5^0))*1000</v>
      </c>
      <c r="M144" s="17" cm="1">
        <f t="array" ref="M144">eval_tr</f>
        <v>26315.187849936254</v>
      </c>
      <c r="N144" s="23">
        <f t="shared" si="5"/>
        <v>26315.187849936254</v>
      </c>
    </row>
    <row r="145" spans="1:14" ht="15.75" customHeight="1" x14ac:dyDescent="0.15">
      <c r="A145" s="5" t="s">
        <v>18</v>
      </c>
      <c r="B145" s="5">
        <v>18</v>
      </c>
      <c r="C145" s="5" t="s">
        <v>21</v>
      </c>
      <c r="D145" s="5" t="s">
        <v>32</v>
      </c>
      <c r="E145" s="7">
        <v>44742</v>
      </c>
      <c r="F145" s="5" t="s">
        <v>9</v>
      </c>
      <c r="G145" s="5" t="s">
        <v>37</v>
      </c>
      <c r="H145" s="5" t="s">
        <v>15</v>
      </c>
      <c r="I145" s="4">
        <v>9.5</v>
      </c>
      <c r="J145" s="4">
        <v>11.25</v>
      </c>
      <c r="K145" s="17" t="str">
        <f>VLOOKUP(Table1[[#This Row],[Species ]],eq!$A$2:$B$12,2,)</f>
        <v>((0.0259*(X4^1.9044)*X2^0.9715)+(0.0069*(X4^2.0834)*X2^0.5371)+(0.0325*(X4^2.3851)*X2^0)+(0.1683*(X4^1.2764)*X2^0))*1000</v>
      </c>
      <c r="L145" s="17" t="str">
        <f t="shared" si="4"/>
        <v>((0.0259*(9.5^1.9044)*11.25^0.9715)+(0.0069*(9.5^2.0834)*11.25^0.5371)+(0.0325*(9.5^2.3851)*11.25^0)+(0.1683*(9.5^1.2764)*11.25^0))*1000</v>
      </c>
      <c r="M145" s="17" cm="1">
        <f t="array" ref="M145">eval_tr</f>
        <v>32506.813714594424</v>
      </c>
      <c r="N145" s="23">
        <f t="shared" si="5"/>
        <v>32506.813714594424</v>
      </c>
    </row>
    <row r="146" spans="1:14" ht="15.75" customHeight="1" x14ac:dyDescent="0.15">
      <c r="A146" s="5" t="s">
        <v>18</v>
      </c>
      <c r="B146" s="5">
        <v>18</v>
      </c>
      <c r="C146" s="5" t="s">
        <v>21</v>
      </c>
      <c r="D146" s="5" t="s">
        <v>32</v>
      </c>
      <c r="E146" s="7">
        <v>44742</v>
      </c>
      <c r="F146" s="5" t="s">
        <v>5</v>
      </c>
      <c r="G146" s="5" t="s">
        <v>35</v>
      </c>
      <c r="H146" s="3" t="s">
        <v>10</v>
      </c>
      <c r="I146" s="4">
        <v>10</v>
      </c>
      <c r="J146" s="4">
        <v>8.25</v>
      </c>
      <c r="K146" s="17" t="str">
        <f>VLOOKUP(Table1[[#This Row],[Species ]],eq!$A$2:$B$12,2,)</f>
        <v>((0.0294*(X4^1.8357)*X2^0.864)+(0.0053*(X4^2.0876)*X2^0.5842)+(0.0117*(X4^3.5097)*X2^-1.3006)+(0.1245*(X4^2.523)*X2^-1.123))*1000</v>
      </c>
      <c r="L146" s="17" t="str">
        <f t="shared" si="4"/>
        <v>((0.0294*(10^1.8357)*8.25^0.864)+(0.0053*(10^2.0876)*8.25^0.5842)+(0.0117*(10^3.5097)*8.25^-1.3006)+(0.1245*(10^2.523)*8.25^-1.123))*1000</v>
      </c>
      <c r="M146" s="17" cm="1">
        <f t="array" ref="M146">eval_tr</f>
        <v>21007.929164461581</v>
      </c>
      <c r="N146" s="23">
        <f t="shared" si="5"/>
        <v>21007.929164461581</v>
      </c>
    </row>
    <row r="147" spans="1:14" ht="15.75" customHeight="1" x14ac:dyDescent="0.15">
      <c r="A147" s="5" t="s">
        <v>18</v>
      </c>
      <c r="B147" s="5">
        <v>18</v>
      </c>
      <c r="C147" s="5" t="s">
        <v>21</v>
      </c>
      <c r="D147" s="5" t="s">
        <v>32</v>
      </c>
      <c r="E147" s="7">
        <v>44742</v>
      </c>
      <c r="F147" s="5" t="s">
        <v>7</v>
      </c>
      <c r="G147" s="5" t="s">
        <v>34</v>
      </c>
      <c r="H147" s="5" t="s">
        <v>11</v>
      </c>
      <c r="I147" s="4">
        <v>10</v>
      </c>
      <c r="J147" s="4">
        <v>12</v>
      </c>
      <c r="K147" s="17" t="str">
        <f>VLOOKUP(Table1[[#This Row],[Species ]],eq!$A$2:$B$12,2,)</f>
        <v>((0.0259*(X4^1.9044)*X2^0.9715)+(0.0069*(X4^2.0834)*X2^0.5371)+(0.0325*(X4^2.3851)*X2^0)+(0.1683*(X4^1.2764)*X2^0))*1000</v>
      </c>
      <c r="L147" s="17" t="str">
        <f t="shared" si="4"/>
        <v>((0.0259*(10^1.9044)*12^0.9715)+(0.0069*(10^2.0834)*12^0.5371)+(0.0325*(10^2.3851)*12^0)+(0.1683*(10^1.2764)*12^0))*1000</v>
      </c>
      <c r="M147" s="17" cm="1">
        <f t="array" ref="M147">eval_tr</f>
        <v>37478.712472157924</v>
      </c>
      <c r="N147" s="23">
        <f t="shared" si="5"/>
        <v>37478.712472157924</v>
      </c>
    </row>
    <row r="148" spans="1:14" ht="15.75" customHeight="1" x14ac:dyDescent="0.15">
      <c r="A148" s="5" t="s">
        <v>18</v>
      </c>
      <c r="B148" s="5">
        <v>18</v>
      </c>
      <c r="C148" s="5" t="s">
        <v>21</v>
      </c>
      <c r="D148" s="5" t="s">
        <v>32</v>
      </c>
      <c r="E148" s="7">
        <v>44742</v>
      </c>
      <c r="F148" s="5" t="s">
        <v>7</v>
      </c>
      <c r="G148" s="5" t="s">
        <v>34</v>
      </c>
      <c r="H148" s="5" t="s">
        <v>15</v>
      </c>
      <c r="I148" s="4">
        <v>10</v>
      </c>
      <c r="J148" s="4">
        <v>12</v>
      </c>
      <c r="K148" s="17" t="str">
        <f>VLOOKUP(Table1[[#This Row],[Species ]],eq!$A$2:$B$12,2,)</f>
        <v>((0.0259*(X4^1.9044)*X2^0.9715)+(0.0069*(X4^2.0834)*X2^0.5371)+(0.0325*(X4^2.3851)*X2^0)+(0.1683*(X4^1.2764)*X2^0))*1000</v>
      </c>
      <c r="L148" s="17" t="str">
        <f t="shared" si="4"/>
        <v>((0.0259*(10^1.9044)*12^0.9715)+(0.0069*(10^2.0834)*12^0.5371)+(0.0325*(10^2.3851)*12^0)+(0.1683*(10^1.2764)*12^0))*1000</v>
      </c>
      <c r="M148" s="17" cm="1">
        <f t="array" ref="M148">eval_tr</f>
        <v>37478.712472157924</v>
      </c>
      <c r="N148" s="23">
        <f t="shared" si="5"/>
        <v>37478.712472157924</v>
      </c>
    </row>
    <row r="149" spans="1:14" ht="15.75" customHeight="1" x14ac:dyDescent="0.15">
      <c r="A149" s="5" t="s">
        <v>18</v>
      </c>
      <c r="B149" s="5">
        <v>18</v>
      </c>
      <c r="C149" s="5" t="s">
        <v>21</v>
      </c>
      <c r="D149" s="5" t="s">
        <v>32</v>
      </c>
      <c r="E149" s="7">
        <v>44742</v>
      </c>
      <c r="F149" s="5" t="s">
        <v>7</v>
      </c>
      <c r="G149" s="5" t="s">
        <v>34</v>
      </c>
      <c r="H149" s="5" t="s">
        <v>11</v>
      </c>
      <c r="I149" s="4">
        <v>11</v>
      </c>
      <c r="J149" s="4">
        <v>12.5</v>
      </c>
      <c r="K149" s="17" t="str">
        <f>VLOOKUP(Table1[[#This Row],[Species ]],eq!$A$2:$B$12,2,)</f>
        <v>((0.0259*(X4^1.9044)*X2^0.9715)+(0.0069*(X4^2.0834)*X2^0.5371)+(0.0325*(X4^2.3851)*X2^0)+(0.1683*(X4^1.2764)*X2^0))*1000</v>
      </c>
      <c r="L149" s="17" t="str">
        <f t="shared" si="4"/>
        <v>((0.0259*(11^1.9044)*12.5^0.9715)+(0.0069*(11^2.0834)*12.5^0.5371)+(0.0325*(11^2.3851)*12.5^0)+(0.1683*(11^1.2764)*12.5^0))*1000</v>
      </c>
      <c r="M149" s="17" cm="1">
        <f t="array" ref="M149">eval_tr</f>
        <v>46438.184015734769</v>
      </c>
      <c r="N149" s="23">
        <f t="shared" si="5"/>
        <v>46438.184015734769</v>
      </c>
    </row>
    <row r="150" spans="1:14" ht="15.75" customHeight="1" x14ac:dyDescent="0.15">
      <c r="A150" s="5" t="s">
        <v>18</v>
      </c>
      <c r="B150" s="5">
        <v>18</v>
      </c>
      <c r="C150" s="5" t="s">
        <v>21</v>
      </c>
      <c r="D150" s="5" t="s">
        <v>32</v>
      </c>
      <c r="E150" s="7">
        <v>44742</v>
      </c>
      <c r="F150" s="5" t="s">
        <v>9</v>
      </c>
      <c r="G150" s="5" t="s">
        <v>37</v>
      </c>
      <c r="H150" s="5" t="s">
        <v>15</v>
      </c>
      <c r="I150" s="4">
        <v>11</v>
      </c>
      <c r="J150" s="4">
        <v>12.5</v>
      </c>
      <c r="K150" s="17" t="str">
        <f>VLOOKUP(Table1[[#This Row],[Species ]],eq!$A$2:$B$12,2,)</f>
        <v>((0.0259*(X4^1.9044)*X2^0.9715)+(0.0069*(X4^2.0834)*X2^0.5371)+(0.0325*(X4^2.3851)*X2^0)+(0.1683*(X4^1.2764)*X2^0))*1000</v>
      </c>
      <c r="L150" s="17" t="str">
        <f t="shared" si="4"/>
        <v>((0.0259*(11^1.9044)*12.5^0.9715)+(0.0069*(11^2.0834)*12.5^0.5371)+(0.0325*(11^2.3851)*12.5^0)+(0.1683*(11^1.2764)*12.5^0))*1000</v>
      </c>
      <c r="M150" s="17" cm="1">
        <f t="array" ref="M150">eval_tr</f>
        <v>46438.184015734769</v>
      </c>
      <c r="N150" s="23">
        <f t="shared" si="5"/>
        <v>46438.184015734769</v>
      </c>
    </row>
    <row r="151" spans="1:14" ht="15.75" customHeight="1" x14ac:dyDescent="0.15">
      <c r="A151" s="5" t="s">
        <v>18</v>
      </c>
      <c r="B151" s="5">
        <v>18</v>
      </c>
      <c r="C151" s="5" t="s">
        <v>21</v>
      </c>
      <c r="D151" s="5" t="s">
        <v>32</v>
      </c>
      <c r="E151" s="7">
        <v>44742</v>
      </c>
      <c r="F151" s="5" t="s">
        <v>5</v>
      </c>
      <c r="G151" s="5" t="s">
        <v>35</v>
      </c>
      <c r="H151" s="3" t="s">
        <v>10</v>
      </c>
      <c r="I151" s="4">
        <v>11.5</v>
      </c>
      <c r="J151" s="4">
        <v>15.5</v>
      </c>
      <c r="K151" s="17" t="str">
        <f>VLOOKUP(Table1[[#This Row],[Species ]],eq!$A$2:$B$12,2,)</f>
        <v>((0.0294*(X4^1.8357)*X2^0.864)+(0.0053*(X4^2.0876)*X2^0.5842)+(0.0117*(X4^3.5097)*X2^-1.3006)+(0.1245*(X4^2.523)*X2^-1.123))*1000</v>
      </c>
      <c r="L151" s="17" t="str">
        <f t="shared" si="4"/>
        <v>((0.0294*(11.5^1.8357)*15.5^0.864)+(0.0053*(11.5^2.0876)*15.5^0.5842)+(0.0117*(11.5^3.5097)*15.5^-1.3006)+(0.1245*(11.5^2.523)*15.5^-1.123))*1000</v>
      </c>
      <c r="M151" s="17" cm="1">
        <f t="array" ref="M151">eval_tr</f>
        <v>36565.807680920378</v>
      </c>
      <c r="N151" s="23">
        <f t="shared" si="5"/>
        <v>36565.807680920378</v>
      </c>
    </row>
    <row r="152" spans="1:14" ht="15.75" customHeight="1" x14ac:dyDescent="0.15">
      <c r="A152" s="5" t="s">
        <v>18</v>
      </c>
      <c r="B152" s="5">
        <v>18</v>
      </c>
      <c r="C152" s="5" t="s">
        <v>21</v>
      </c>
      <c r="D152" s="5" t="s">
        <v>32</v>
      </c>
      <c r="E152" s="7">
        <v>44742</v>
      </c>
      <c r="F152" s="5" t="s">
        <v>6</v>
      </c>
      <c r="G152" s="5" t="s">
        <v>36</v>
      </c>
      <c r="H152" s="3" t="s">
        <v>10</v>
      </c>
      <c r="I152" s="4">
        <v>13</v>
      </c>
      <c r="J152" s="4">
        <v>26</v>
      </c>
      <c r="K152" s="17" t="str">
        <f>VLOOKUP(Table1[[#This Row],[Species ]],eq!$A$2:$B$12,2,)</f>
        <v>((0.0294*(X4^1.8357)*X2^0.864)+(0.0053*(X4^2.0876)*X2^0.5842)+(0.0117*(X4^3.5097)*X2^-1.3006)+(0.1245*(X4^2.523)*X2^-1.123))*1000</v>
      </c>
      <c r="L152" s="17" t="str">
        <f t="shared" si="4"/>
        <v>((0.0294*(13^1.8357)*26^0.864)+(0.0053*(13^2.0876)*26^0.5842)+(0.0117*(13^3.5097)*26^-1.3006)+(0.1245*(13^2.523)*26^-1.123))*1000</v>
      </c>
      <c r="M152" s="17" cm="1">
        <f t="array" ref="M152">eval_tr</f>
        <v>65387.160367902965</v>
      </c>
      <c r="N152" s="23">
        <f t="shared" si="5"/>
        <v>65387.160367902965</v>
      </c>
    </row>
    <row r="153" spans="1:14" ht="15.75" customHeight="1" x14ac:dyDescent="0.15">
      <c r="A153" s="5" t="s">
        <v>18</v>
      </c>
      <c r="B153" s="5">
        <v>18</v>
      </c>
      <c r="C153" s="5" t="s">
        <v>21</v>
      </c>
      <c r="D153" s="5" t="s">
        <v>32</v>
      </c>
      <c r="E153" s="7">
        <v>44742</v>
      </c>
      <c r="F153" s="5" t="s">
        <v>7</v>
      </c>
      <c r="G153" s="5" t="s">
        <v>34</v>
      </c>
      <c r="H153" s="5" t="s">
        <v>11</v>
      </c>
      <c r="I153" s="4">
        <v>13</v>
      </c>
      <c r="J153" s="4">
        <v>26</v>
      </c>
      <c r="K153" s="17" t="str">
        <f>VLOOKUP(Table1[[#This Row],[Species ]],eq!$A$2:$B$12,2,)</f>
        <v>((0.0259*(X4^1.9044)*X2^0.9715)+(0.0069*(X4^2.0834)*X2^0.5371)+(0.0325*(X4^2.3851)*X2^0)+(0.1683*(X4^1.2764)*X2^0))*1000</v>
      </c>
      <c r="L153" s="17" t="str">
        <f t="shared" si="4"/>
        <v>((0.0259*(13^1.9044)*26^0.9715)+(0.0069*(13^2.0834)*26^0.5371)+(0.0325*(13^2.3851)*26^0)+(0.1683*(13^1.2764)*26^0))*1000</v>
      </c>
      <c r="M153" s="17" cm="1">
        <f t="array" ref="M153">eval_tr</f>
        <v>108664.08492778716</v>
      </c>
      <c r="N153" s="23">
        <f t="shared" si="5"/>
        <v>108664.08492778716</v>
      </c>
    </row>
    <row r="154" spans="1:14" ht="15.75" customHeight="1" x14ac:dyDescent="0.15">
      <c r="A154" s="6" t="s">
        <v>3</v>
      </c>
      <c r="B154" s="6">
        <v>19</v>
      </c>
      <c r="C154" s="5" t="s">
        <v>23</v>
      </c>
      <c r="D154" s="5" t="s">
        <v>30</v>
      </c>
      <c r="E154" s="7">
        <v>44726</v>
      </c>
      <c r="F154" s="6" t="s">
        <v>6</v>
      </c>
      <c r="G154" s="6" t="s">
        <v>36</v>
      </c>
      <c r="H154" s="3" t="s">
        <v>10</v>
      </c>
      <c r="I154" s="2">
        <v>3</v>
      </c>
      <c r="J154" s="2">
        <v>4.75</v>
      </c>
      <c r="K154" s="17" t="str">
        <f>VLOOKUP(Table1[[#This Row],[Species ]],eq!$A$2:$B$12,2,)</f>
        <v>((0.0294*(X4^1.8357)*X2^0.864)+(0.0053*(X4^2.0876)*X2^0.5842)+(0.0117*(X4^3.5097)*X2^-1.3006)+(0.1245*(X4^2.523)*X2^-1.123))*1000</v>
      </c>
      <c r="L154" s="17" t="str">
        <f t="shared" si="4"/>
        <v>((0.0294*(3^1.8357)*4.75^0.864)+(0.0053*(3^2.0876)*4.75^0.5842)+(0.0117*(3^3.5097)*4.75^-1.3006)+(0.1245*(3^2.523)*4.75^-1.123))*1000</v>
      </c>
      <c r="M154" s="17" cm="1">
        <f t="array" ref="M154">eval_tr</f>
        <v>1398.2578456583319</v>
      </c>
      <c r="N154" s="23">
        <f t="shared" si="5"/>
        <v>1398.2578456583319</v>
      </c>
    </row>
    <row r="155" spans="1:14" ht="15.75" customHeight="1" x14ac:dyDescent="0.15">
      <c r="A155" s="6" t="s">
        <v>3</v>
      </c>
      <c r="B155" s="6">
        <v>19</v>
      </c>
      <c r="C155" s="5" t="s">
        <v>23</v>
      </c>
      <c r="D155" s="5" t="s">
        <v>30</v>
      </c>
      <c r="E155" s="7">
        <v>44726</v>
      </c>
      <c r="F155" s="6" t="s">
        <v>7</v>
      </c>
      <c r="G155" s="6" t="s">
        <v>34</v>
      </c>
      <c r="H155" s="3" t="s">
        <v>15</v>
      </c>
      <c r="I155" s="2">
        <v>3.5</v>
      </c>
      <c r="J155" s="2">
        <v>3</v>
      </c>
      <c r="K155" s="17" t="str">
        <f>VLOOKUP(Table1[[#This Row],[Species ]],eq!$A$2:$B$12,2,)</f>
        <v>((0.0259*(X4^1.9044)*X2^0.9715)+(0.0069*(X4^2.0834)*X2^0.5371)+(0.0325*(X4^2.3851)*X2^0)+(0.1683*(X4^1.2764)*X2^0))*1000</v>
      </c>
      <c r="L155" s="17" t="str">
        <f t="shared" si="4"/>
        <v>((0.0259*(3.5^1.9044)*3^0.9715)+(0.0069*(3.5^2.0834)*3^0.5371)+(0.0325*(3.5^2.3851)*3^0)+(0.1683*(3.5^1.2764)*3^0))*1000</v>
      </c>
      <c r="M155" s="17" cm="1">
        <f t="array" ref="M155">eval_tr</f>
        <v>2465.4051487987513</v>
      </c>
      <c r="N155" s="23">
        <f t="shared" si="5"/>
        <v>2465.4051487987513</v>
      </c>
    </row>
    <row r="156" spans="1:14" ht="15.75" customHeight="1" x14ac:dyDescent="0.15">
      <c r="A156" s="6" t="s">
        <v>3</v>
      </c>
      <c r="B156" s="6">
        <v>19</v>
      </c>
      <c r="C156" s="5" t="s">
        <v>23</v>
      </c>
      <c r="D156" s="5" t="s">
        <v>30</v>
      </c>
      <c r="E156" s="7">
        <v>44726</v>
      </c>
      <c r="F156" s="6" t="s">
        <v>7</v>
      </c>
      <c r="G156" s="6" t="s">
        <v>34</v>
      </c>
      <c r="H156" s="3" t="s">
        <v>10</v>
      </c>
      <c r="I156" s="2">
        <v>3.5</v>
      </c>
      <c r="J156" s="2">
        <v>4.5</v>
      </c>
      <c r="K156" s="17" t="str">
        <f>VLOOKUP(Table1[[#This Row],[Species ]],eq!$A$2:$B$12,2,)</f>
        <v>((0.0294*(X4^1.8357)*X2^0.864)+(0.0053*(X4^2.0876)*X2^0.5842)+(0.0117*(X4^3.5097)*X2^-1.3006)+(0.1245*(X4^2.523)*X2^-1.123))*1000</v>
      </c>
      <c r="L156" s="17" t="str">
        <f t="shared" si="4"/>
        <v>((0.0294*(3.5^1.8357)*4.5^0.864)+(0.0053*(3.5^2.0876)*4.5^0.5842)+(0.0117*(3.5^3.5097)*4.5^-1.3006)+(0.1245*(3.5^2.523)*4.5^-1.123))*1000</v>
      </c>
      <c r="M156" s="17" cm="1">
        <f t="array" ref="M156">eval_tr</f>
        <v>1926.2895968752548</v>
      </c>
      <c r="N156" s="23">
        <f t="shared" si="5"/>
        <v>1926.2895968752548</v>
      </c>
    </row>
    <row r="157" spans="1:14" ht="15.75" customHeight="1" x14ac:dyDescent="0.15">
      <c r="A157" s="6" t="s">
        <v>3</v>
      </c>
      <c r="B157" s="6">
        <v>19</v>
      </c>
      <c r="C157" s="5" t="s">
        <v>23</v>
      </c>
      <c r="D157" s="5" t="s">
        <v>30</v>
      </c>
      <c r="E157" s="7">
        <v>44726</v>
      </c>
      <c r="F157" s="6" t="s">
        <v>7</v>
      </c>
      <c r="G157" s="6" t="s">
        <v>34</v>
      </c>
      <c r="H157" s="3" t="s">
        <v>10</v>
      </c>
      <c r="I157" s="2">
        <v>4</v>
      </c>
      <c r="J157" s="2">
        <v>4.5</v>
      </c>
      <c r="K157" s="17" t="str">
        <f>VLOOKUP(Table1[[#This Row],[Species ]],eq!$A$2:$B$12,2,)</f>
        <v>((0.0294*(X4^1.8357)*X2^0.864)+(0.0053*(X4^2.0876)*X2^0.5842)+(0.0117*(X4^3.5097)*X2^-1.3006)+(0.1245*(X4^2.523)*X2^-1.123))*1000</v>
      </c>
      <c r="L157" s="17" t="str">
        <f t="shared" si="4"/>
        <v>((0.0294*(4^1.8357)*4.5^0.864)+(0.0053*(4^2.0876)*4.5^0.5842)+(0.0117*(4^3.5097)*4.5^-1.3006)+(0.1245*(4^2.523)*4.5^-1.123))*1000</v>
      </c>
      <c r="M157" s="17" cm="1">
        <f t="array" ref="M157">eval_tr</f>
        <v>2578.6021928983891</v>
      </c>
      <c r="N157" s="23">
        <f t="shared" si="5"/>
        <v>2578.6021928983891</v>
      </c>
    </row>
    <row r="158" spans="1:14" ht="15.75" customHeight="1" x14ac:dyDescent="0.15">
      <c r="A158" s="6" t="s">
        <v>3</v>
      </c>
      <c r="B158" s="6">
        <v>19</v>
      </c>
      <c r="C158" s="5" t="s">
        <v>23</v>
      </c>
      <c r="D158" s="5" t="s">
        <v>30</v>
      </c>
      <c r="E158" s="7">
        <v>44726</v>
      </c>
      <c r="F158" s="6" t="s">
        <v>5</v>
      </c>
      <c r="G158" s="6" t="s">
        <v>35</v>
      </c>
      <c r="H158" s="3" t="s">
        <v>10</v>
      </c>
      <c r="I158" s="2">
        <v>4.5</v>
      </c>
      <c r="J158" s="2">
        <v>5</v>
      </c>
      <c r="K158" s="17" t="str">
        <f>VLOOKUP(Table1[[#This Row],[Species ]],eq!$A$2:$B$12,2,)</f>
        <v>((0.0294*(X4^1.8357)*X2^0.864)+(0.0053*(X4^2.0876)*X2^0.5842)+(0.0117*(X4^3.5097)*X2^-1.3006)+(0.1245*(X4^2.523)*X2^-1.123))*1000</v>
      </c>
      <c r="L158" s="17" t="str">
        <f t="shared" si="4"/>
        <v>((0.0294*(4.5^1.8357)*5^0.864)+(0.0053*(4.5^2.0876)*5^0.5842)+(0.0117*(4.5^3.5097)*5^-1.3006)+(0.1245*(4.5^2.523)*5^-1.123))*1000</v>
      </c>
      <c r="M158" s="17" cm="1">
        <f t="array" ref="M158">eval_tr</f>
        <v>3372.7851897050682</v>
      </c>
      <c r="N158" s="23">
        <f t="shared" si="5"/>
        <v>3372.7851897050682</v>
      </c>
    </row>
    <row r="159" spans="1:14" ht="15.75" customHeight="1" x14ac:dyDescent="0.15">
      <c r="A159" s="6" t="s">
        <v>3</v>
      </c>
      <c r="B159" s="6">
        <v>19</v>
      </c>
      <c r="C159" s="5" t="s">
        <v>23</v>
      </c>
      <c r="D159" s="5" t="s">
        <v>30</v>
      </c>
      <c r="E159" s="7">
        <v>44726</v>
      </c>
      <c r="F159" s="6" t="s">
        <v>7</v>
      </c>
      <c r="G159" s="6" t="s">
        <v>34</v>
      </c>
      <c r="H159" s="3" t="s">
        <v>10</v>
      </c>
      <c r="I159" s="2">
        <v>4.5</v>
      </c>
      <c r="J159" s="2">
        <v>5.75</v>
      </c>
      <c r="K159" s="17" t="str">
        <f>VLOOKUP(Table1[[#This Row],[Species ]],eq!$A$2:$B$12,2,)</f>
        <v>((0.0294*(X4^1.8357)*X2^0.864)+(0.0053*(X4^2.0876)*X2^0.5842)+(0.0117*(X4^3.5097)*X2^-1.3006)+(0.1245*(X4^2.523)*X2^-1.123))*1000</v>
      </c>
      <c r="L159" s="17" t="str">
        <f t="shared" si="4"/>
        <v>((0.0294*(4.5^1.8357)*5.75^0.864)+(0.0053*(4.5^2.0876)*5.75^0.5842)+(0.0117*(4.5^3.5097)*5.75^-1.3006)+(0.1245*(4.5^2.523)*5.75^-1.123))*1000</v>
      </c>
      <c r="M159" s="17" cm="1">
        <f t="array" ref="M159">eval_tr</f>
        <v>3460.2235012574165</v>
      </c>
      <c r="N159" s="23">
        <f t="shared" si="5"/>
        <v>3460.2235012574165</v>
      </c>
    </row>
    <row r="160" spans="1:14" ht="15.75" customHeight="1" x14ac:dyDescent="0.15">
      <c r="A160" s="6" t="s">
        <v>3</v>
      </c>
      <c r="B160" s="6">
        <v>19</v>
      </c>
      <c r="C160" s="5" t="s">
        <v>23</v>
      </c>
      <c r="D160" s="5" t="s">
        <v>30</v>
      </c>
      <c r="E160" s="7">
        <v>44726</v>
      </c>
      <c r="F160" s="6" t="s">
        <v>7</v>
      </c>
      <c r="G160" s="6" t="s">
        <v>34</v>
      </c>
      <c r="H160" s="3" t="s">
        <v>10</v>
      </c>
      <c r="I160" s="2">
        <v>4.5</v>
      </c>
      <c r="J160" s="2">
        <v>4.5</v>
      </c>
      <c r="K160" s="17" t="str">
        <f>VLOOKUP(Table1[[#This Row],[Species ]],eq!$A$2:$B$12,2,)</f>
        <v>((0.0294*(X4^1.8357)*X2^0.864)+(0.0053*(X4^2.0876)*X2^0.5842)+(0.0117*(X4^3.5097)*X2^-1.3006)+(0.1245*(X4^2.523)*X2^-1.123))*1000</v>
      </c>
      <c r="L160" s="17" t="str">
        <f t="shared" si="4"/>
        <v>((0.0294*(4.5^1.8357)*4.5^0.864)+(0.0053*(4.5^2.0876)*4.5^0.5842)+(0.0117*(4.5^3.5097)*4.5^-1.3006)+(0.1245*(4.5^2.523)*4.5^-1.123))*1000</v>
      </c>
      <c r="M160" s="17" cm="1">
        <f t="array" ref="M160">eval_tr</f>
        <v>3347.1923468557252</v>
      </c>
      <c r="N160" s="23">
        <f t="shared" si="5"/>
        <v>3347.1923468557252</v>
      </c>
    </row>
    <row r="161" spans="1:14" ht="15.75" customHeight="1" x14ac:dyDescent="0.15">
      <c r="A161" s="6" t="s">
        <v>3</v>
      </c>
      <c r="B161" s="6">
        <v>19</v>
      </c>
      <c r="C161" s="5" t="s">
        <v>23</v>
      </c>
      <c r="D161" s="5" t="s">
        <v>30</v>
      </c>
      <c r="E161" s="7">
        <v>44726</v>
      </c>
      <c r="F161" s="6" t="s">
        <v>5</v>
      </c>
      <c r="G161" s="6" t="s">
        <v>35</v>
      </c>
      <c r="H161" s="3" t="s">
        <v>10</v>
      </c>
      <c r="I161" s="2">
        <v>5</v>
      </c>
      <c r="J161" s="2">
        <v>6.5</v>
      </c>
      <c r="K161" s="17" t="str">
        <f>VLOOKUP(Table1[[#This Row],[Species ]],eq!$A$2:$B$12,2,)</f>
        <v>((0.0294*(X4^1.8357)*X2^0.864)+(0.0053*(X4^2.0876)*X2^0.5842)+(0.0117*(X4^3.5097)*X2^-1.3006)+(0.1245*(X4^2.523)*X2^-1.123))*1000</v>
      </c>
      <c r="L161" s="17" t="str">
        <f t="shared" si="4"/>
        <v>((0.0294*(5^1.8357)*6.5^0.864)+(0.0053*(5^2.0876)*6.5^0.5842)+(0.0117*(5^3.5097)*6.5^-1.3006)+(0.1245*(5^2.523)*6.5^-1.123))*1000</v>
      </c>
      <c r="M161" s="17" cm="1">
        <f t="array" ref="M161">eval_tr</f>
        <v>4472.2697261906587</v>
      </c>
      <c r="N161" s="23">
        <f t="shared" si="5"/>
        <v>4472.2697261906587</v>
      </c>
    </row>
    <row r="162" spans="1:14" ht="15.75" customHeight="1" x14ac:dyDescent="0.15">
      <c r="A162" s="6" t="s">
        <v>3</v>
      </c>
      <c r="B162" s="6">
        <v>19</v>
      </c>
      <c r="C162" s="5" t="s">
        <v>23</v>
      </c>
      <c r="D162" s="5" t="s">
        <v>30</v>
      </c>
      <c r="E162" s="7">
        <v>44726</v>
      </c>
      <c r="F162" s="6" t="s">
        <v>6</v>
      </c>
      <c r="G162" s="6" t="s">
        <v>36</v>
      </c>
      <c r="H162" s="3" t="s">
        <v>15</v>
      </c>
      <c r="I162" s="2">
        <v>5</v>
      </c>
      <c r="J162" s="2">
        <v>5</v>
      </c>
      <c r="K162" s="17" t="str">
        <f>VLOOKUP(Table1[[#This Row],[Species ]],eq!$A$2:$B$12,2,)</f>
        <v>((0.0259*(X4^1.9044)*X2^0.9715)+(0.0069*(X4^2.0834)*X2^0.5371)+(0.0325*(X4^2.3851)*X2^0)+(0.1683*(X4^1.2764)*X2^0))*1000</v>
      </c>
      <c r="L162" s="17" t="str">
        <f t="shared" si="4"/>
        <v>((0.0259*(5^1.9044)*5^0.9715)+(0.0069*(5^2.0834)*5^0.5371)+(0.0325*(5^2.3851)*5^0)+(0.1683*(5^1.2764)*5^0))*1000</v>
      </c>
      <c r="M162" s="17" cm="1">
        <f t="array" ref="M162">eval_tr</f>
        <v>5942.649717713055</v>
      </c>
      <c r="N162" s="23">
        <f t="shared" si="5"/>
        <v>5942.649717713055</v>
      </c>
    </row>
    <row r="163" spans="1:14" ht="15.75" customHeight="1" x14ac:dyDescent="0.15">
      <c r="A163" s="6" t="s">
        <v>3</v>
      </c>
      <c r="B163" s="6">
        <v>19</v>
      </c>
      <c r="C163" s="5" t="s">
        <v>23</v>
      </c>
      <c r="D163" s="5" t="s">
        <v>30</v>
      </c>
      <c r="E163" s="7">
        <v>44726</v>
      </c>
      <c r="F163" s="6" t="s">
        <v>9</v>
      </c>
      <c r="G163" s="6" t="s">
        <v>37</v>
      </c>
      <c r="H163" s="3" t="s">
        <v>15</v>
      </c>
      <c r="I163" s="2">
        <v>5</v>
      </c>
      <c r="J163" s="2">
        <v>4</v>
      </c>
      <c r="K163" s="17" t="str">
        <f>VLOOKUP(Table1[[#This Row],[Species ]],eq!$A$2:$B$12,2,)</f>
        <v>((0.0259*(X4^1.9044)*X2^0.9715)+(0.0069*(X4^2.0834)*X2^0.5371)+(0.0325*(X4^2.3851)*X2^0)+(0.1683*(X4^1.2764)*X2^0))*1000</v>
      </c>
      <c r="L163" s="17" t="str">
        <f t="shared" si="4"/>
        <v>((0.0259*(5^1.9044)*4^0.9715)+(0.0069*(5^2.0834)*4^0.5371)+(0.0325*(5^2.3851)*4^0)+(0.1683*(5^1.2764)*4^0))*1000</v>
      </c>
      <c r="M163" s="17" cm="1">
        <f t="array" ref="M163">eval_tr</f>
        <v>5373.0211876206868</v>
      </c>
      <c r="N163" s="23">
        <f t="shared" si="5"/>
        <v>5373.0211876206868</v>
      </c>
    </row>
    <row r="164" spans="1:14" ht="15.75" customHeight="1" x14ac:dyDescent="0.15">
      <c r="A164" s="6" t="s">
        <v>3</v>
      </c>
      <c r="B164" s="6">
        <v>19</v>
      </c>
      <c r="C164" s="5" t="s">
        <v>23</v>
      </c>
      <c r="D164" s="5" t="s">
        <v>30</v>
      </c>
      <c r="E164" s="7">
        <v>44726</v>
      </c>
      <c r="F164" s="6" t="s">
        <v>9</v>
      </c>
      <c r="G164" s="6" t="s">
        <v>37</v>
      </c>
      <c r="H164" s="3" t="s">
        <v>15</v>
      </c>
      <c r="I164" s="2">
        <v>5</v>
      </c>
      <c r="J164" s="2">
        <v>3.25</v>
      </c>
      <c r="K164" s="17" t="str">
        <f>VLOOKUP(Table1[[#This Row],[Species ]],eq!$A$2:$B$12,2,)</f>
        <v>((0.0259*(X4^1.9044)*X2^0.9715)+(0.0069*(X4^2.0834)*X2^0.5371)+(0.0325*(X4^2.3851)*X2^0)+(0.1683*(X4^1.2764)*X2^0))*1000</v>
      </c>
      <c r="L164" s="17" t="str">
        <f t="shared" si="4"/>
        <v>((0.0259*(5^1.9044)*3.25^0.9715)+(0.0069*(5^2.0834)*3.25^0.5371)+(0.0325*(5^2.3851)*3.25^0)+(0.1683*(5^1.2764)*3.25^0))*1000</v>
      </c>
      <c r="M164" s="17" cm="1">
        <f t="array" ref="M164">eval_tr</f>
        <v>4939.2397248370717</v>
      </c>
      <c r="N164" s="23">
        <f t="shared" si="5"/>
        <v>4939.2397248370717</v>
      </c>
    </row>
    <row r="165" spans="1:14" ht="15.75" customHeight="1" x14ac:dyDescent="0.15">
      <c r="A165" s="6" t="s">
        <v>3</v>
      </c>
      <c r="B165" s="6">
        <v>19</v>
      </c>
      <c r="C165" s="5" t="s">
        <v>23</v>
      </c>
      <c r="D165" s="5" t="s">
        <v>30</v>
      </c>
      <c r="E165" s="7">
        <v>44726</v>
      </c>
      <c r="F165" s="6" t="s">
        <v>9</v>
      </c>
      <c r="G165" s="6" t="s">
        <v>37</v>
      </c>
      <c r="H165" s="6" t="s">
        <v>15</v>
      </c>
      <c r="I165" s="2">
        <v>5</v>
      </c>
      <c r="J165" s="2">
        <v>3</v>
      </c>
      <c r="K165" s="17" t="str">
        <f>VLOOKUP(Table1[[#This Row],[Species ]],eq!$A$2:$B$12,2,)</f>
        <v>((0.0259*(X4^1.9044)*X2^0.9715)+(0.0069*(X4^2.0834)*X2^0.5371)+(0.0325*(X4^2.3851)*X2^0)+(0.1683*(X4^1.2764)*X2^0))*1000</v>
      </c>
      <c r="L165" s="17" t="str">
        <f t="shared" si="4"/>
        <v>((0.0259*(5^1.9044)*3^0.9715)+(0.0069*(5^2.0834)*3^0.5371)+(0.0325*(5^2.3851)*3^0)+(0.1683*(5^1.2764)*3^0))*1000</v>
      </c>
      <c r="M165" s="17" cm="1">
        <f t="array" ref="M165">eval_tr</f>
        <v>4793.077720569594</v>
      </c>
      <c r="N165" s="23">
        <f t="shared" si="5"/>
        <v>4793.077720569594</v>
      </c>
    </row>
    <row r="166" spans="1:14" ht="15.75" customHeight="1" x14ac:dyDescent="0.15">
      <c r="A166" s="5" t="s">
        <v>3</v>
      </c>
      <c r="B166" s="5">
        <v>19</v>
      </c>
      <c r="C166" s="5" t="s">
        <v>23</v>
      </c>
      <c r="D166" s="5" t="s">
        <v>30</v>
      </c>
      <c r="E166" s="7">
        <v>44726</v>
      </c>
      <c r="F166" s="5" t="s">
        <v>5</v>
      </c>
      <c r="G166" s="5" t="s">
        <v>35</v>
      </c>
      <c r="H166" s="3" t="s">
        <v>10</v>
      </c>
      <c r="I166" s="4">
        <v>5.5</v>
      </c>
      <c r="J166" s="4">
        <v>7.5</v>
      </c>
      <c r="K166" s="17" t="str">
        <f>VLOOKUP(Table1[[#This Row],[Species ]],eq!$A$2:$B$12,2,)</f>
        <v>((0.0294*(X4^1.8357)*X2^0.864)+(0.0053*(X4^2.0876)*X2^0.5842)+(0.0117*(X4^3.5097)*X2^-1.3006)+(0.1245*(X4^2.523)*X2^-1.123))*1000</v>
      </c>
      <c r="L166" s="17" t="str">
        <f t="shared" si="4"/>
        <v>((0.0294*(5.5^1.8357)*7.5^0.864)+(0.0053*(5.5^2.0876)*7.5^0.5842)+(0.0117*(5.5^3.5097)*7.5^-1.3006)+(0.1245*(5.5^2.523)*7.5^-1.123))*1000</v>
      </c>
      <c r="M166" s="17" cm="1">
        <f t="array" ref="M166">eval_tr</f>
        <v>5730.1563554006952</v>
      </c>
      <c r="N166" s="23">
        <f t="shared" si="5"/>
        <v>5730.1563554006952</v>
      </c>
    </row>
    <row r="167" spans="1:14" ht="15.75" customHeight="1" x14ac:dyDescent="0.15">
      <c r="A167" s="6" t="s">
        <v>3</v>
      </c>
      <c r="B167" s="6">
        <v>19</v>
      </c>
      <c r="C167" s="5" t="s">
        <v>23</v>
      </c>
      <c r="D167" s="5" t="s">
        <v>30</v>
      </c>
      <c r="E167" s="7">
        <v>44726</v>
      </c>
      <c r="F167" s="6" t="s">
        <v>6</v>
      </c>
      <c r="G167" s="6" t="s">
        <v>36</v>
      </c>
      <c r="H167" s="3" t="s">
        <v>10</v>
      </c>
      <c r="I167" s="2">
        <v>5.5</v>
      </c>
      <c r="J167" s="2">
        <v>5.5</v>
      </c>
      <c r="K167" s="17" t="str">
        <f>VLOOKUP(Table1[[#This Row],[Species ]],eq!$A$2:$B$12,2,)</f>
        <v>((0.0294*(X4^1.8357)*X2^0.864)+(0.0053*(X4^2.0876)*X2^0.5842)+(0.0117*(X4^3.5097)*X2^-1.3006)+(0.1245*(X4^2.523)*X2^-1.123))*1000</v>
      </c>
      <c r="L167" s="17" t="str">
        <f t="shared" si="4"/>
        <v>((0.0294*(5.5^1.8357)*5.5^0.864)+(0.0053*(5.5^2.0876)*5.5^0.5842)+(0.0117*(5.5^3.5097)*5.5^-1.3006)+(0.1245*(5.5^2.523)*5.5^-1.123))*1000</v>
      </c>
      <c r="M167" s="17" cm="1">
        <f t="array" ref="M167">eval_tr</f>
        <v>5295.2183666215424</v>
      </c>
      <c r="N167" s="23">
        <f t="shared" si="5"/>
        <v>5295.2183666215424</v>
      </c>
    </row>
    <row r="168" spans="1:14" ht="15.75" customHeight="1" x14ac:dyDescent="0.15">
      <c r="A168" s="6" t="s">
        <v>3</v>
      </c>
      <c r="B168" s="6">
        <v>19</v>
      </c>
      <c r="C168" s="5" t="s">
        <v>23</v>
      </c>
      <c r="D168" s="5" t="s">
        <v>30</v>
      </c>
      <c r="E168" s="7">
        <v>44726</v>
      </c>
      <c r="F168" s="6" t="s">
        <v>6</v>
      </c>
      <c r="G168" s="6" t="s">
        <v>36</v>
      </c>
      <c r="H168" s="3" t="s">
        <v>15</v>
      </c>
      <c r="I168" s="2">
        <v>5.5</v>
      </c>
      <c r="J168" s="2">
        <v>5.25</v>
      </c>
      <c r="K168" s="17" t="str">
        <f>VLOOKUP(Table1[[#This Row],[Species ]],eq!$A$2:$B$12,2,)</f>
        <v>((0.0259*(X4^1.9044)*X2^0.9715)+(0.0069*(X4^2.0834)*X2^0.5371)+(0.0325*(X4^2.3851)*X2^0)+(0.1683*(X4^1.2764)*X2^0))*1000</v>
      </c>
      <c r="L168" s="17" t="str">
        <f t="shared" si="4"/>
        <v>((0.0259*(5.5^1.9044)*5.25^0.9715)+(0.0069*(5.5^2.0834)*5.25^0.5371)+(0.0325*(5.5^2.3851)*5.25^0)+(0.1683*(5.5^1.2764)*5.25^0))*1000</v>
      </c>
      <c r="M168" s="17" cm="1">
        <f t="array" ref="M168">eval_tr</f>
        <v>7297.9458628364428</v>
      </c>
      <c r="N168" s="23">
        <f t="shared" si="5"/>
        <v>7297.9458628364428</v>
      </c>
    </row>
    <row r="169" spans="1:14" ht="15.75" customHeight="1" x14ac:dyDescent="0.15">
      <c r="A169" s="6" t="s">
        <v>3</v>
      </c>
      <c r="B169" s="6">
        <v>19</v>
      </c>
      <c r="C169" s="5" t="s">
        <v>23</v>
      </c>
      <c r="D169" s="5" t="s">
        <v>30</v>
      </c>
      <c r="E169" s="7">
        <v>44726</v>
      </c>
      <c r="F169" s="6" t="s">
        <v>7</v>
      </c>
      <c r="G169" s="6" t="s">
        <v>34</v>
      </c>
      <c r="H169" s="3" t="s">
        <v>10</v>
      </c>
      <c r="I169" s="2">
        <v>5.5</v>
      </c>
      <c r="J169" s="2">
        <v>7.75</v>
      </c>
      <c r="K169" s="17" t="str">
        <f>VLOOKUP(Table1[[#This Row],[Species ]],eq!$A$2:$B$12,2,)</f>
        <v>((0.0294*(X4^1.8357)*X2^0.864)+(0.0053*(X4^2.0876)*X2^0.5842)+(0.0117*(X4^3.5097)*X2^-1.3006)+(0.1245*(X4^2.523)*X2^-1.123))*1000</v>
      </c>
      <c r="L169" s="17" t="str">
        <f t="shared" si="4"/>
        <v>((0.0294*(5.5^1.8357)*7.75^0.864)+(0.0053*(5.5^2.0876)*7.75^0.5842)+(0.0117*(5.5^3.5097)*7.75^-1.3006)+(0.1245*(5.5^2.523)*7.75^-1.123))*1000</v>
      </c>
      <c r="M169" s="17" cm="1">
        <f t="array" ref="M169">eval_tr</f>
        <v>5803.310509462618</v>
      </c>
      <c r="N169" s="23">
        <f t="shared" si="5"/>
        <v>5803.310509462618</v>
      </c>
    </row>
    <row r="170" spans="1:14" ht="15.75" customHeight="1" x14ac:dyDescent="0.15">
      <c r="A170" s="6" t="s">
        <v>3</v>
      </c>
      <c r="B170" s="6">
        <v>19</v>
      </c>
      <c r="C170" s="5" t="s">
        <v>23</v>
      </c>
      <c r="D170" s="5" t="s">
        <v>30</v>
      </c>
      <c r="E170" s="7">
        <v>44726</v>
      </c>
      <c r="F170" s="6" t="s">
        <v>9</v>
      </c>
      <c r="G170" s="6" t="s">
        <v>37</v>
      </c>
      <c r="H170" s="3" t="s">
        <v>15</v>
      </c>
      <c r="I170" s="2">
        <v>5.5</v>
      </c>
      <c r="J170" s="2">
        <v>4.5</v>
      </c>
      <c r="K170" s="17" t="str">
        <f>VLOOKUP(Table1[[#This Row],[Species ]],eq!$A$2:$B$12,2,)</f>
        <v>((0.0259*(X4^1.9044)*X2^0.9715)+(0.0069*(X4^2.0834)*X2^0.5371)+(0.0325*(X4^2.3851)*X2^0)+(0.1683*(X4^1.2764)*X2^0))*1000</v>
      </c>
      <c r="L170" s="17" t="str">
        <f t="shared" si="4"/>
        <v>((0.0259*(5.5^1.9044)*4.5^0.9715)+(0.0069*(5.5^2.0834)*4.5^0.5371)+(0.0325*(5.5^2.3851)*4.5^0)+(0.1683*(5.5^1.2764)*4.5^0))*1000</v>
      </c>
      <c r="M170" s="17" cm="1">
        <f t="array" ref="M170">eval_tr</f>
        <v>6787.7456557773994</v>
      </c>
      <c r="N170" s="23">
        <f t="shared" si="5"/>
        <v>6787.7456557773994</v>
      </c>
    </row>
    <row r="171" spans="1:14" ht="15.75" customHeight="1" x14ac:dyDescent="0.15">
      <c r="A171" s="5" t="s">
        <v>3</v>
      </c>
      <c r="B171" s="5">
        <v>19</v>
      </c>
      <c r="C171" s="5" t="s">
        <v>22</v>
      </c>
      <c r="D171" s="5" t="s">
        <v>30</v>
      </c>
      <c r="E171" s="7">
        <v>44726</v>
      </c>
      <c r="F171" s="5" t="s">
        <v>7</v>
      </c>
      <c r="G171" s="5" t="s">
        <v>34</v>
      </c>
      <c r="H171" s="3" t="s">
        <v>8</v>
      </c>
      <c r="I171" s="4">
        <v>6</v>
      </c>
      <c r="J171" s="4">
        <v>21</v>
      </c>
      <c r="K171" s="17" t="str">
        <f>VLOOKUP(Table1[[#This Row],[Species ]],eq!$A$2:$B$12,2,)</f>
        <v>((0.0309*(X4^1.7527)*X2^1.0014)+(0.0115*(X4^1.7405)*X2^0.6589)+(0.038*(X4^3.2558)*X2^-1.4218)+(0.2048*(X4^2.5754)*X2^-1.3704))*1000</v>
      </c>
      <c r="L171" s="17" t="str">
        <f t="shared" si="4"/>
        <v>((0.0309*(6^1.7527)*21^1.0014)+(0.0115*(6^1.7405)*21^0.6589)+(0.038*(6^3.2558)*21^-1.4218)+(0.2048*(6^2.5754)*21^-1.3704))*1000</v>
      </c>
      <c r="M171" s="17" cm="1">
        <f t="array" ref="M171">eval_tr</f>
        <v>17485.493603281979</v>
      </c>
      <c r="N171" s="23">
        <f t="shared" si="5"/>
        <v>17485.493603281979</v>
      </c>
    </row>
    <row r="172" spans="1:14" ht="15.75" customHeight="1" x14ac:dyDescent="0.15">
      <c r="A172" s="6" t="s">
        <v>3</v>
      </c>
      <c r="B172" s="6">
        <v>19</v>
      </c>
      <c r="C172" s="5" t="s">
        <v>23</v>
      </c>
      <c r="D172" s="5" t="s">
        <v>30</v>
      </c>
      <c r="E172" s="7">
        <v>44726</v>
      </c>
      <c r="F172" s="6" t="s">
        <v>6</v>
      </c>
      <c r="G172" s="6" t="s">
        <v>36</v>
      </c>
      <c r="H172" s="3" t="s">
        <v>10</v>
      </c>
      <c r="I172" s="2">
        <v>6</v>
      </c>
      <c r="J172" s="2">
        <v>7.25</v>
      </c>
      <c r="K172" s="17" t="str">
        <f>VLOOKUP(Table1[[#This Row],[Species ]],eq!$A$2:$B$12,2,)</f>
        <v>((0.0294*(X4^1.8357)*X2^0.864)+(0.0053*(X4^2.0876)*X2^0.5842)+(0.0117*(X4^3.5097)*X2^-1.3006)+(0.1245*(X4^2.523)*X2^-1.123))*1000</v>
      </c>
      <c r="L172" s="17" t="str">
        <f t="shared" si="4"/>
        <v>((0.0294*(6^1.8357)*7.25^0.864)+(0.0053*(6^2.0876)*7.25^0.5842)+(0.0117*(6^3.5097)*7.25^-1.3006)+(0.1245*(6^2.523)*7.25^-1.123))*1000</v>
      </c>
      <c r="M172" s="17" cm="1">
        <f t="array" ref="M172">eval_tr</f>
        <v>6792.3667984712019</v>
      </c>
      <c r="N172" s="23">
        <f t="shared" si="5"/>
        <v>6792.3667984712019</v>
      </c>
    </row>
    <row r="173" spans="1:14" ht="15.75" customHeight="1" x14ac:dyDescent="0.15">
      <c r="A173" s="6" t="s">
        <v>3</v>
      </c>
      <c r="B173" s="6">
        <v>19</v>
      </c>
      <c r="C173" s="5" t="s">
        <v>23</v>
      </c>
      <c r="D173" s="5" t="s">
        <v>30</v>
      </c>
      <c r="E173" s="7">
        <v>44726</v>
      </c>
      <c r="F173" s="6" t="s">
        <v>9</v>
      </c>
      <c r="G173" s="6" t="s">
        <v>37</v>
      </c>
      <c r="H173" s="3" t="s">
        <v>15</v>
      </c>
      <c r="I173" s="2">
        <v>6</v>
      </c>
      <c r="J173" s="2">
        <v>5</v>
      </c>
      <c r="K173" s="17" t="str">
        <f>VLOOKUP(Table1[[#This Row],[Species ]],eq!$A$2:$B$12,2,)</f>
        <v>((0.0259*(X4^1.9044)*X2^0.9715)+(0.0069*(X4^2.0834)*X2^0.5371)+(0.0325*(X4^2.3851)*X2^0)+(0.1683*(X4^1.2764)*X2^0))*1000</v>
      </c>
      <c r="L173" s="17" t="str">
        <f t="shared" si="4"/>
        <v>((0.0259*(6^1.9044)*5^0.9715)+(0.0069*(6^2.0834)*5^0.5371)+(0.0325*(6^2.3851)*5^0)+(0.1683*(6^1.2764)*5^0))*1000</v>
      </c>
      <c r="M173" s="17" cm="1">
        <f t="array" ref="M173">eval_tr</f>
        <v>8426.2639821183566</v>
      </c>
      <c r="N173" s="23">
        <f t="shared" si="5"/>
        <v>8426.2639821183566</v>
      </c>
    </row>
    <row r="174" spans="1:14" ht="15.75" customHeight="1" x14ac:dyDescent="0.15">
      <c r="A174" s="6" t="s">
        <v>3</v>
      </c>
      <c r="B174" s="6">
        <v>19</v>
      </c>
      <c r="C174" s="5" t="s">
        <v>23</v>
      </c>
      <c r="D174" s="5" t="s">
        <v>30</v>
      </c>
      <c r="E174" s="7">
        <v>44726</v>
      </c>
      <c r="F174" s="6" t="s">
        <v>6</v>
      </c>
      <c r="G174" s="6" t="s">
        <v>36</v>
      </c>
      <c r="H174" s="3" t="s">
        <v>15</v>
      </c>
      <c r="I174" s="2">
        <v>6.5</v>
      </c>
      <c r="J174" s="2">
        <v>6</v>
      </c>
      <c r="K174" s="17" t="str">
        <f>VLOOKUP(Table1[[#This Row],[Species ]],eq!$A$2:$B$12,2,)</f>
        <v>((0.0259*(X4^1.9044)*X2^0.9715)+(0.0069*(X4^2.0834)*X2^0.5371)+(0.0325*(X4^2.3851)*X2^0)+(0.1683*(X4^1.2764)*X2^0))*1000</v>
      </c>
      <c r="L174" s="17" t="str">
        <f t="shared" si="4"/>
        <v>((0.0259*(6.5^1.9044)*6^0.9715)+(0.0069*(6.5^2.0834)*6^0.5371)+(0.0325*(6.5^2.3851)*6^0)+(0.1683*(6.5^1.2764)*6^0))*1000</v>
      </c>
      <c r="M174" s="17" cm="1">
        <f t="array" ref="M174">eval_tr</f>
        <v>10767.242040661256</v>
      </c>
      <c r="N174" s="23">
        <f t="shared" si="5"/>
        <v>10767.242040661256</v>
      </c>
    </row>
    <row r="175" spans="1:14" ht="15.75" customHeight="1" x14ac:dyDescent="0.15">
      <c r="A175" s="6" t="s">
        <v>3</v>
      </c>
      <c r="B175" s="6">
        <v>19</v>
      </c>
      <c r="C175" s="5" t="s">
        <v>23</v>
      </c>
      <c r="D175" s="5" t="s">
        <v>30</v>
      </c>
      <c r="E175" s="7">
        <v>44726</v>
      </c>
      <c r="F175" s="6" t="s">
        <v>9</v>
      </c>
      <c r="G175" s="6" t="s">
        <v>37</v>
      </c>
      <c r="H175" s="3" t="s">
        <v>15</v>
      </c>
      <c r="I175" s="2">
        <v>6.5</v>
      </c>
      <c r="J175" s="2">
        <v>6.75</v>
      </c>
      <c r="K175" s="17" t="str">
        <f>VLOOKUP(Table1[[#This Row],[Species ]],eq!$A$2:$B$12,2,)</f>
        <v>((0.0259*(X4^1.9044)*X2^0.9715)+(0.0069*(X4^2.0834)*X2^0.5371)+(0.0325*(X4^2.3851)*X2^0)+(0.1683*(X4^1.2764)*X2^0))*1000</v>
      </c>
      <c r="L175" s="17" t="str">
        <f t="shared" si="4"/>
        <v>((0.0259*(6.5^1.9044)*6.75^0.9715)+(0.0069*(6.5^2.0834)*6.75^0.5371)+(0.0325*(6.5^2.3851)*6.75^0)+(0.1683*(6.5^1.2764)*6.75^0))*1000</v>
      </c>
      <c r="M175" s="17" cm="1">
        <f t="array" ref="M175">eval_tr</f>
        <v>11457.90690288414</v>
      </c>
      <c r="N175" s="23">
        <f t="shared" si="5"/>
        <v>11457.90690288414</v>
      </c>
    </row>
    <row r="176" spans="1:14" ht="15.75" customHeight="1" x14ac:dyDescent="0.15">
      <c r="A176" s="6" t="s">
        <v>3</v>
      </c>
      <c r="B176" s="6">
        <v>19</v>
      </c>
      <c r="C176" s="5" t="s">
        <v>23</v>
      </c>
      <c r="D176" s="5" t="s">
        <v>30</v>
      </c>
      <c r="E176" s="7">
        <v>44726</v>
      </c>
      <c r="F176" s="6" t="s">
        <v>9</v>
      </c>
      <c r="G176" s="6" t="s">
        <v>37</v>
      </c>
      <c r="H176" s="3" t="s">
        <v>15</v>
      </c>
      <c r="I176" s="2">
        <v>7</v>
      </c>
      <c r="J176" s="2">
        <v>7</v>
      </c>
      <c r="K176" s="17" t="str">
        <f>VLOOKUP(Table1[[#This Row],[Species ]],eq!$A$2:$B$12,2,)</f>
        <v>((0.0259*(X4^1.9044)*X2^0.9715)+(0.0069*(X4^2.0834)*X2^0.5371)+(0.0325*(X4^2.3851)*X2^0)+(0.1683*(X4^1.2764)*X2^0))*1000</v>
      </c>
      <c r="L176" s="17" t="str">
        <f t="shared" si="4"/>
        <v>((0.0259*(7^1.9044)*7^0.9715)+(0.0069*(7^2.0834)*7^0.5371)+(0.0325*(7^2.3851)*7^0)+(0.1683*(7^1.2764)*7^0))*1000</v>
      </c>
      <c r="M176" s="17" cm="1">
        <f t="array" ref="M176">eval_tr</f>
        <v>13495.174544514926</v>
      </c>
      <c r="N176" s="23">
        <f t="shared" si="5"/>
        <v>13495.174544514926</v>
      </c>
    </row>
    <row r="177" spans="1:14" ht="15.75" customHeight="1" x14ac:dyDescent="0.15">
      <c r="A177" s="5" t="s">
        <v>3</v>
      </c>
      <c r="B177" s="5">
        <v>19</v>
      </c>
      <c r="C177" s="5" t="s">
        <v>22</v>
      </c>
      <c r="D177" s="5" t="s">
        <v>30</v>
      </c>
      <c r="E177" s="7">
        <v>44726</v>
      </c>
      <c r="F177" s="5" t="s">
        <v>5</v>
      </c>
      <c r="G177" s="5" t="s">
        <v>35</v>
      </c>
      <c r="H177" s="5" t="s">
        <v>21</v>
      </c>
      <c r="I177" s="4" t="s">
        <v>21</v>
      </c>
      <c r="J177" s="4" t="s">
        <v>21</v>
      </c>
      <c r="K177" s="17" t="e">
        <f>VLOOKUP(Table1[[#This Row],[Species ]],eq!$A$2:$B$12,2,)</f>
        <v>#N/A</v>
      </c>
      <c r="L177" s="17" t="e">
        <f t="shared" si="4"/>
        <v>#N/A</v>
      </c>
      <c r="M177" s="17" t="e" cm="1">
        <f t="array" ref="M177">eval_tr</f>
        <v>#N/A</v>
      </c>
      <c r="N177" s="23">
        <f t="shared" si="5"/>
        <v>0</v>
      </c>
    </row>
    <row r="178" spans="1:14" ht="15.75" customHeight="1" x14ac:dyDescent="0.15">
      <c r="A178" s="5" t="s">
        <v>3</v>
      </c>
      <c r="B178" s="5">
        <v>19</v>
      </c>
      <c r="C178" s="5" t="s">
        <v>22</v>
      </c>
      <c r="D178" s="5" t="s">
        <v>30</v>
      </c>
      <c r="E178" s="7">
        <v>44726</v>
      </c>
      <c r="F178" s="5" t="s">
        <v>6</v>
      </c>
      <c r="G178" s="5" t="s">
        <v>36</v>
      </c>
      <c r="H178" s="5" t="s">
        <v>21</v>
      </c>
      <c r="I178" s="4" t="s">
        <v>21</v>
      </c>
      <c r="J178" s="4" t="s">
        <v>21</v>
      </c>
      <c r="K178" s="17" t="e">
        <f>VLOOKUP(Table1[[#This Row],[Species ]],eq!$A$2:$B$12,2,)</f>
        <v>#N/A</v>
      </c>
      <c r="L178" s="17" t="e">
        <f t="shared" si="4"/>
        <v>#N/A</v>
      </c>
      <c r="M178" s="17" t="e" cm="1">
        <f t="array" ref="M178">eval_tr</f>
        <v>#N/A</v>
      </c>
      <c r="N178" s="23">
        <f t="shared" si="5"/>
        <v>0</v>
      </c>
    </row>
    <row r="179" spans="1:14" ht="15.75" customHeight="1" x14ac:dyDescent="0.15">
      <c r="A179" s="5" t="s">
        <v>3</v>
      </c>
      <c r="B179" s="5">
        <v>19</v>
      </c>
      <c r="C179" s="5" t="s">
        <v>22</v>
      </c>
      <c r="D179" s="5" t="s">
        <v>30</v>
      </c>
      <c r="E179" s="7">
        <v>44726</v>
      </c>
      <c r="F179" s="5" t="s">
        <v>9</v>
      </c>
      <c r="G179" s="5" t="s">
        <v>37</v>
      </c>
      <c r="H179" s="5" t="s">
        <v>21</v>
      </c>
      <c r="I179" s="4" t="s">
        <v>21</v>
      </c>
      <c r="J179" s="4" t="s">
        <v>21</v>
      </c>
      <c r="K179" s="17" t="e">
        <f>VLOOKUP(Table1[[#This Row],[Species ]],eq!$A$2:$B$12,2,)</f>
        <v>#N/A</v>
      </c>
      <c r="L179" s="17" t="e">
        <f t="shared" si="4"/>
        <v>#N/A</v>
      </c>
      <c r="M179" s="17" t="e" cm="1">
        <f t="array" ref="M179">eval_tr</f>
        <v>#N/A</v>
      </c>
      <c r="N179" s="23">
        <f t="shared" si="5"/>
        <v>0</v>
      </c>
    </row>
    <row r="180" spans="1:14" ht="15.75" customHeight="1" x14ac:dyDescent="0.15">
      <c r="A180" s="5" t="s">
        <v>3</v>
      </c>
      <c r="B180" s="5">
        <v>20</v>
      </c>
      <c r="C180" s="5" t="s">
        <v>23</v>
      </c>
      <c r="D180" s="5" t="s">
        <v>30</v>
      </c>
      <c r="E180" s="7">
        <v>44726</v>
      </c>
      <c r="F180" s="5" t="s">
        <v>7</v>
      </c>
      <c r="G180" s="5" t="s">
        <v>34</v>
      </c>
      <c r="H180" s="3" t="s">
        <v>8</v>
      </c>
      <c r="I180" s="4">
        <v>3.5</v>
      </c>
      <c r="J180" s="4">
        <v>5.2</v>
      </c>
      <c r="K180" s="17" t="str">
        <f>VLOOKUP(Table1[[#This Row],[Species ]],eq!$A$2:$B$12,2,)</f>
        <v>((0.0309*(X4^1.7527)*X2^1.0014)+(0.0115*(X4^1.7405)*X2^0.6589)+(0.038*(X4^3.2558)*X2^-1.4218)+(0.2048*(X4^2.5754)*X2^-1.3704))*1000</v>
      </c>
      <c r="L180" s="17" t="str">
        <f t="shared" si="4"/>
        <v>((0.0309*(3.5^1.7527)*5.2^1.0014)+(0.0115*(3.5^1.7405)*5.2^0.6589)+(0.038*(3.5^3.2558)*5.2^-1.4218)+(0.2048*(3.5^2.5754)*5.2^-1.3704))*1000</v>
      </c>
      <c r="M180" s="17" cm="1">
        <f t="array" ref="M180">eval_tr</f>
        <v>2502.8805473464754</v>
      </c>
      <c r="N180" s="23">
        <f t="shared" si="5"/>
        <v>2502.8805473464754</v>
      </c>
    </row>
    <row r="181" spans="1:14" ht="15.75" customHeight="1" x14ac:dyDescent="0.15">
      <c r="A181" s="5" t="s">
        <v>3</v>
      </c>
      <c r="B181" s="5">
        <v>20</v>
      </c>
      <c r="C181" s="5" t="s">
        <v>23</v>
      </c>
      <c r="D181" s="5" t="s">
        <v>30</v>
      </c>
      <c r="E181" s="7">
        <v>44726</v>
      </c>
      <c r="F181" s="5" t="s">
        <v>9</v>
      </c>
      <c r="G181" s="5" t="s">
        <v>37</v>
      </c>
      <c r="H181" s="3" t="s">
        <v>10</v>
      </c>
      <c r="I181" s="4">
        <v>3.8</v>
      </c>
      <c r="J181" s="4">
        <v>6.1</v>
      </c>
      <c r="K181" s="17" t="str">
        <f>VLOOKUP(Table1[[#This Row],[Species ]],eq!$A$2:$B$12,2,)</f>
        <v>((0.0294*(X4^1.8357)*X2^0.864)+(0.0053*(X4^2.0876)*X2^0.5842)+(0.0117*(X4^3.5097)*X2^-1.3006)+(0.1245*(X4^2.523)*X2^-1.123))*1000</v>
      </c>
      <c r="L181" s="17" t="str">
        <f t="shared" si="4"/>
        <v>((0.0294*(3.8^1.8357)*6.1^0.864)+(0.0053*(3.8^2.0876)*6.1^0.5842)+(0.0117*(3.8^3.5097)*6.1^-1.3006)+(0.1245*(3.8^2.523)*6.1^-1.123))*1000</v>
      </c>
      <c r="M181" s="17" cm="1">
        <f t="array" ref="M181">eval_tr</f>
        <v>2468.6073558308813</v>
      </c>
      <c r="N181" s="23">
        <f t="shared" si="5"/>
        <v>2468.6073558308813</v>
      </c>
    </row>
    <row r="182" spans="1:14" ht="15.75" customHeight="1" x14ac:dyDescent="0.15">
      <c r="A182" s="5" t="s">
        <v>3</v>
      </c>
      <c r="B182" s="5">
        <v>20</v>
      </c>
      <c r="C182" s="5" t="s">
        <v>23</v>
      </c>
      <c r="D182" s="5" t="s">
        <v>30</v>
      </c>
      <c r="E182" s="7">
        <v>44726</v>
      </c>
      <c r="F182" s="5" t="s">
        <v>9</v>
      </c>
      <c r="G182" s="5" t="s">
        <v>37</v>
      </c>
      <c r="H182" s="3" t="s">
        <v>10</v>
      </c>
      <c r="I182" s="4">
        <v>3.9</v>
      </c>
      <c r="J182" s="4">
        <v>6</v>
      </c>
      <c r="K182" s="17" t="str">
        <f>VLOOKUP(Table1[[#This Row],[Species ]],eq!$A$2:$B$12,2,)</f>
        <v>((0.0294*(X4^1.8357)*X2^0.864)+(0.0053*(X4^2.0876)*X2^0.5842)+(0.0117*(X4^3.5097)*X2^-1.3006)+(0.1245*(X4^2.523)*X2^-1.123))*1000</v>
      </c>
      <c r="L182" s="17" t="str">
        <f t="shared" si="4"/>
        <v>((0.0294*(3.9^1.8357)*6^0.864)+(0.0053*(3.9^2.0876)*6^0.5842)+(0.0117*(3.9^3.5097)*6^-1.3006)+(0.1245*(3.9^2.523)*6^-1.123))*1000</v>
      </c>
      <c r="M182" s="17" cm="1">
        <f t="array" ref="M182">eval_tr</f>
        <v>2591.1245202277823</v>
      </c>
      <c r="N182" s="23">
        <f t="shared" si="5"/>
        <v>2591.1245202277823</v>
      </c>
    </row>
    <row r="183" spans="1:14" ht="15.75" customHeight="1" x14ac:dyDescent="0.15">
      <c r="A183" s="5" t="s">
        <v>3</v>
      </c>
      <c r="B183" s="5">
        <v>20</v>
      </c>
      <c r="C183" s="5" t="s">
        <v>23</v>
      </c>
      <c r="D183" s="5" t="s">
        <v>30</v>
      </c>
      <c r="E183" s="7">
        <v>44726</v>
      </c>
      <c r="F183" s="5" t="s">
        <v>9</v>
      </c>
      <c r="G183" s="5" t="s">
        <v>37</v>
      </c>
      <c r="H183" s="3" t="s">
        <v>10</v>
      </c>
      <c r="I183" s="4">
        <v>4</v>
      </c>
      <c r="J183" s="4">
        <v>3.6</v>
      </c>
      <c r="K183" s="17" t="str">
        <f>VLOOKUP(Table1[[#This Row],[Species ]],eq!$A$2:$B$12,2,)</f>
        <v>((0.0294*(X4^1.8357)*X2^0.864)+(0.0053*(X4^2.0876)*X2^0.5842)+(0.0117*(X4^3.5097)*X2^-1.3006)+(0.1245*(X4^2.523)*X2^-1.123))*1000</v>
      </c>
      <c r="L183" s="17" t="str">
        <f t="shared" si="4"/>
        <v>((0.0294*(4^1.8357)*3.6^0.864)+(0.0053*(4^2.0876)*3.6^0.5842)+(0.0117*(4^3.5097)*3.6^-1.3006)+(0.1245*(4^2.523)*3.6^-1.123))*1000</v>
      </c>
      <c r="M183" s="17" cm="1">
        <f t="array" ref="M183">eval_tr</f>
        <v>2598.1298581101778</v>
      </c>
      <c r="N183" s="23">
        <f t="shared" si="5"/>
        <v>2598.1298581101778</v>
      </c>
    </row>
    <row r="184" spans="1:14" ht="15.75" customHeight="1" x14ac:dyDescent="0.15">
      <c r="A184" s="5" t="s">
        <v>3</v>
      </c>
      <c r="B184" s="5">
        <v>20</v>
      </c>
      <c r="C184" s="5" t="s">
        <v>23</v>
      </c>
      <c r="D184" s="5" t="s">
        <v>30</v>
      </c>
      <c r="E184" s="7">
        <v>44726</v>
      </c>
      <c r="F184" s="5" t="s">
        <v>5</v>
      </c>
      <c r="G184" s="5" t="s">
        <v>35</v>
      </c>
      <c r="H184" s="5" t="s">
        <v>17</v>
      </c>
      <c r="I184" s="4">
        <v>4</v>
      </c>
      <c r="J184" s="4">
        <v>4.3</v>
      </c>
      <c r="K184" s="17" t="str">
        <f>VLOOKUP(Table1[[#This Row],[Species ]],eq!$A$2:$B$12,2,)</f>
        <v>((0.0315*(X4^2.0342)*X2^0.7485)+(0.0283*(X4^2.0907)*X2^0)+(0.0225*(X4^2.4106)*X2^0)+(0.0571*(X4^1.4898)*X2^0))*1000</v>
      </c>
      <c r="L184" s="17" t="str">
        <f t="shared" si="4"/>
        <v>((0.0315*(4^2.0342)*4.3^0.7485)+(0.0283*(4^2.0907)*4.3^0)+(0.0225*(4^2.4106)*4.3^0)+(0.0571*(4^1.4898)*4.3^0))*1000</v>
      </c>
      <c r="M184" s="17" cm="1">
        <f t="array" ref="M184">eval_tr</f>
        <v>3174.5358884907</v>
      </c>
      <c r="N184" s="23">
        <f t="shared" si="5"/>
        <v>3174.5358884907</v>
      </c>
    </row>
    <row r="185" spans="1:14" ht="15.75" customHeight="1" x14ac:dyDescent="0.15">
      <c r="A185" s="5" t="s">
        <v>3</v>
      </c>
      <c r="B185" s="5">
        <v>20</v>
      </c>
      <c r="C185" s="5" t="s">
        <v>23</v>
      </c>
      <c r="D185" s="5" t="s">
        <v>30</v>
      </c>
      <c r="E185" s="7">
        <v>44726</v>
      </c>
      <c r="F185" s="5" t="s">
        <v>6</v>
      </c>
      <c r="G185" s="5" t="s">
        <v>36</v>
      </c>
      <c r="H185" s="3" t="s">
        <v>10</v>
      </c>
      <c r="I185" s="4">
        <v>4.5</v>
      </c>
      <c r="J185" s="4">
        <v>6</v>
      </c>
      <c r="K185" s="17" t="str">
        <f>VLOOKUP(Table1[[#This Row],[Species ]],eq!$A$2:$B$12,2,)</f>
        <v>((0.0294*(X4^1.8357)*X2^0.864)+(0.0053*(X4^2.0876)*X2^0.5842)+(0.0117*(X4^3.5097)*X2^-1.3006)+(0.1245*(X4^2.523)*X2^-1.123))*1000</v>
      </c>
      <c r="L185" s="17" t="str">
        <f t="shared" si="4"/>
        <v>((0.0294*(4.5^1.8357)*6^0.864)+(0.0053*(4.5^2.0876)*6^0.5842)+(0.0117*(4.5^3.5097)*6^-1.3006)+(0.1245*(4.5^2.523)*6^-1.123))*1000</v>
      </c>
      <c r="M185" s="17" cm="1">
        <f t="array" ref="M185">eval_tr</f>
        <v>3498.7916735780555</v>
      </c>
      <c r="N185" s="23">
        <f t="shared" si="5"/>
        <v>3498.7916735780555</v>
      </c>
    </row>
    <row r="186" spans="1:14" ht="15.75" customHeight="1" x14ac:dyDescent="0.15">
      <c r="A186" s="5" t="s">
        <v>3</v>
      </c>
      <c r="B186" s="5">
        <v>20</v>
      </c>
      <c r="C186" s="5" t="s">
        <v>23</v>
      </c>
      <c r="D186" s="5" t="s">
        <v>30</v>
      </c>
      <c r="E186" s="7">
        <v>44726</v>
      </c>
      <c r="F186" s="5" t="s">
        <v>6</v>
      </c>
      <c r="G186" s="5" t="s">
        <v>36</v>
      </c>
      <c r="H186" s="5" t="s">
        <v>15</v>
      </c>
      <c r="I186" s="4">
        <v>6.5</v>
      </c>
      <c r="J186" s="4">
        <v>8</v>
      </c>
      <c r="K186" s="17" t="str">
        <f>VLOOKUP(Table1[[#This Row],[Species ]],eq!$A$2:$B$12,2,)</f>
        <v>((0.0259*(X4^1.9044)*X2^0.9715)+(0.0069*(X4^2.0834)*X2^0.5371)+(0.0325*(X4^2.3851)*X2^0)+(0.1683*(X4^1.2764)*X2^0))*1000</v>
      </c>
      <c r="L186" s="17" t="str">
        <f t="shared" si="4"/>
        <v>((0.0259*(6.5^1.9044)*8^0.9715)+(0.0069*(6.5^2.0834)*8^0.5371)+(0.0325*(6.5^2.3851)*8^0)+(0.1683*(6.5^1.2764)*8^0))*1000</v>
      </c>
      <c r="M186" s="17" cm="1">
        <f t="array" ref="M186">eval_tr</f>
        <v>12598.371114839108</v>
      </c>
      <c r="N186" s="23">
        <f t="shared" si="5"/>
        <v>12598.371114839108</v>
      </c>
    </row>
    <row r="187" spans="1:14" ht="15.75" customHeight="1" x14ac:dyDescent="0.15">
      <c r="A187" s="5" t="s">
        <v>3</v>
      </c>
      <c r="B187" s="5">
        <v>20</v>
      </c>
      <c r="C187" s="5" t="s">
        <v>22</v>
      </c>
      <c r="D187" s="5" t="s">
        <v>30</v>
      </c>
      <c r="E187" s="7">
        <v>44726</v>
      </c>
      <c r="F187" s="5" t="s">
        <v>5</v>
      </c>
      <c r="G187" s="5" t="s">
        <v>35</v>
      </c>
      <c r="H187" s="5" t="s">
        <v>15</v>
      </c>
      <c r="I187" s="4">
        <v>7</v>
      </c>
      <c r="J187" s="4">
        <v>26.5</v>
      </c>
      <c r="K187" s="17" t="str">
        <f>VLOOKUP(Table1[[#This Row],[Species ]],eq!$A$2:$B$12,2,)</f>
        <v>((0.0259*(X4^1.9044)*X2^0.9715)+(0.0069*(X4^2.0834)*X2^0.5371)+(0.0325*(X4^2.3851)*X2^0)+(0.1683*(X4^1.2764)*X2^0))*1000</v>
      </c>
      <c r="L187" s="17" t="str">
        <f t="shared" si="4"/>
        <v>((0.0259*(7^1.9044)*26.5^0.9715)+(0.0069*(7^2.0834)*26.5^0.5371)+(0.0325*(7^2.3851)*26.5^0)+(0.1683*(7^1.2764)*26.5^0))*1000</v>
      </c>
      <c r="M187" s="17" cm="1">
        <f t="array" ref="M187">eval_tr</f>
        <v>33130.720775077636</v>
      </c>
      <c r="N187" s="23">
        <f t="shared" si="5"/>
        <v>33130.720775077636</v>
      </c>
    </row>
    <row r="188" spans="1:14" ht="15.75" customHeight="1" x14ac:dyDescent="0.15">
      <c r="A188" s="5" t="s">
        <v>3</v>
      </c>
      <c r="B188" s="5">
        <v>20</v>
      </c>
      <c r="C188" s="5" t="s">
        <v>22</v>
      </c>
      <c r="D188" s="5" t="s">
        <v>30</v>
      </c>
      <c r="E188" s="7">
        <v>44726</v>
      </c>
      <c r="F188" s="5" t="s">
        <v>6</v>
      </c>
      <c r="G188" s="5" t="s">
        <v>36</v>
      </c>
      <c r="H188" s="5" t="s">
        <v>21</v>
      </c>
      <c r="I188" s="4" t="s">
        <v>4</v>
      </c>
      <c r="J188" s="4" t="s">
        <v>4</v>
      </c>
      <c r="K188" s="17" t="e">
        <f>VLOOKUP(Table1[[#This Row],[Species ]],eq!$A$2:$B$12,2,)</f>
        <v>#N/A</v>
      </c>
      <c r="L188" s="17" t="e">
        <f t="shared" si="4"/>
        <v>#N/A</v>
      </c>
      <c r="M188" s="17" t="e" cm="1">
        <f t="array" ref="M188">eval_tr</f>
        <v>#N/A</v>
      </c>
      <c r="N188" s="23">
        <f t="shared" si="5"/>
        <v>0</v>
      </c>
    </row>
    <row r="189" spans="1:14" ht="15.75" customHeight="1" x14ac:dyDescent="0.15">
      <c r="A189" s="5" t="s">
        <v>3</v>
      </c>
      <c r="B189" s="5">
        <v>20</v>
      </c>
      <c r="C189" s="5" t="s">
        <v>22</v>
      </c>
      <c r="D189" s="5" t="s">
        <v>30</v>
      </c>
      <c r="E189" s="7">
        <v>44726</v>
      </c>
      <c r="F189" s="5" t="s">
        <v>7</v>
      </c>
      <c r="G189" s="5" t="s">
        <v>34</v>
      </c>
      <c r="H189" s="5" t="s">
        <v>21</v>
      </c>
      <c r="I189" s="4" t="s">
        <v>4</v>
      </c>
      <c r="J189" s="4" t="s">
        <v>4</v>
      </c>
      <c r="K189" s="17" t="e">
        <f>VLOOKUP(Table1[[#This Row],[Species ]],eq!$A$2:$B$12,2,)</f>
        <v>#N/A</v>
      </c>
      <c r="L189" s="17" t="e">
        <f t="shared" si="4"/>
        <v>#N/A</v>
      </c>
      <c r="M189" s="17" t="e" cm="1">
        <f t="array" ref="M189">eval_tr</f>
        <v>#N/A</v>
      </c>
      <c r="N189" s="23">
        <f t="shared" si="5"/>
        <v>0</v>
      </c>
    </row>
    <row r="190" spans="1:14" ht="15.75" customHeight="1" x14ac:dyDescent="0.15">
      <c r="A190" s="5" t="s">
        <v>3</v>
      </c>
      <c r="B190" s="5">
        <v>20</v>
      </c>
      <c r="C190" s="5" t="s">
        <v>22</v>
      </c>
      <c r="D190" s="5" t="s">
        <v>30</v>
      </c>
      <c r="E190" s="7">
        <v>44726</v>
      </c>
      <c r="F190" s="5" t="s">
        <v>9</v>
      </c>
      <c r="G190" s="5" t="s">
        <v>37</v>
      </c>
      <c r="H190" s="5" t="s">
        <v>21</v>
      </c>
      <c r="I190" s="4" t="s">
        <v>4</v>
      </c>
      <c r="J190" s="4" t="s">
        <v>4</v>
      </c>
      <c r="K190" s="17" t="e">
        <f>VLOOKUP(Table1[[#This Row],[Species ]],eq!$A$2:$B$12,2,)</f>
        <v>#N/A</v>
      </c>
      <c r="L190" s="17" t="e">
        <f t="shared" si="4"/>
        <v>#N/A</v>
      </c>
      <c r="M190" s="17" t="e" cm="1">
        <f t="array" ref="M190">eval_tr</f>
        <v>#N/A</v>
      </c>
      <c r="N190" s="23">
        <f t="shared" si="5"/>
        <v>0</v>
      </c>
    </row>
    <row r="191" spans="1:14" ht="15.75" customHeight="1" x14ac:dyDescent="0.15">
      <c r="A191" s="5" t="s">
        <v>3</v>
      </c>
      <c r="B191" s="5">
        <v>21</v>
      </c>
      <c r="C191" s="5" t="s">
        <v>23</v>
      </c>
      <c r="D191" s="5" t="s">
        <v>30</v>
      </c>
      <c r="E191" s="7">
        <v>44728</v>
      </c>
      <c r="F191" s="5" t="s">
        <v>5</v>
      </c>
      <c r="G191" s="5" t="s">
        <v>35</v>
      </c>
      <c r="H191" s="3" t="s">
        <v>12</v>
      </c>
      <c r="I191" s="4">
        <v>3</v>
      </c>
      <c r="J191" s="4">
        <v>2.5</v>
      </c>
      <c r="K191" s="17" t="str">
        <f>VLOOKUP(Table1[[#This Row],[Species ]],eq!$A$2:$B$12,2,)</f>
        <v>((0.0315*(X4^2.0342)*X2^0.7485)+(0.0283*(X4^2.0907)*X2^0)+(0.0225*(X4^2.4106)*X2^0)+(0.0571*(X4^1.4898)*X2^0))*1000</v>
      </c>
      <c r="L191" s="17" t="str">
        <f t="shared" si="4"/>
        <v>((0.0315*(3^2.0342)*2.5^0.7485)+(0.0283*(3^2.0907)*2.5^0)+(0.0225*(3^2.4106)*2.5^0)+(0.0571*(3^1.4898)*2.5^0))*1000</v>
      </c>
      <c r="M191" s="17" cm="1">
        <f t="array" ref="M191">eval_tr</f>
        <v>1477.1354951172689</v>
      </c>
      <c r="N191" s="23">
        <f t="shared" si="5"/>
        <v>1477.1354951172689</v>
      </c>
    </row>
    <row r="192" spans="1:14" ht="15.75" customHeight="1" x14ac:dyDescent="0.15">
      <c r="A192" s="5" t="s">
        <v>3</v>
      </c>
      <c r="B192" s="5">
        <v>21</v>
      </c>
      <c r="C192" s="5" t="s">
        <v>23</v>
      </c>
      <c r="D192" s="5" t="s">
        <v>30</v>
      </c>
      <c r="E192" s="7">
        <v>44728</v>
      </c>
      <c r="F192" s="5" t="s">
        <v>6</v>
      </c>
      <c r="G192" s="5" t="s">
        <v>36</v>
      </c>
      <c r="H192" s="3" t="s">
        <v>12</v>
      </c>
      <c r="I192" s="4">
        <v>3</v>
      </c>
      <c r="J192" s="4">
        <v>1.5</v>
      </c>
      <c r="K192" s="17" t="str">
        <f>VLOOKUP(Table1[[#This Row],[Species ]],eq!$A$2:$B$12,2,)</f>
        <v>((0.0315*(X4^2.0342)*X2^0.7485)+(0.0283*(X4^2.0907)*X2^0)+(0.0225*(X4^2.4106)*X2^0)+(0.0571*(X4^1.4898)*X2^0))*1000</v>
      </c>
      <c r="L192" s="17" t="str">
        <f t="shared" si="4"/>
        <v>((0.0315*(3^2.0342)*1.5^0.7485)+(0.0283*(3^2.0907)*1.5^0)+(0.0225*(3^2.4106)*1.5^0)+(0.0571*(3^1.4898)*1.5^0))*1000</v>
      </c>
      <c r="M192" s="17" cm="1">
        <f t="array" ref="M192">eval_tr</f>
        <v>1291.4369332706194</v>
      </c>
      <c r="N192" s="23">
        <f t="shared" si="5"/>
        <v>1291.4369332706194</v>
      </c>
    </row>
    <row r="193" spans="1:14" ht="15.75" customHeight="1" x14ac:dyDescent="0.15">
      <c r="A193" s="5" t="s">
        <v>3</v>
      </c>
      <c r="B193" s="5">
        <v>21</v>
      </c>
      <c r="C193" s="5" t="s">
        <v>23</v>
      </c>
      <c r="D193" s="5" t="s">
        <v>30</v>
      </c>
      <c r="E193" s="7">
        <v>44728</v>
      </c>
      <c r="F193" s="5" t="s">
        <v>5</v>
      </c>
      <c r="G193" s="5" t="s">
        <v>35</v>
      </c>
      <c r="H193" s="3" t="s">
        <v>12</v>
      </c>
      <c r="I193" s="4">
        <v>3.5</v>
      </c>
      <c r="J193" s="4">
        <v>3.5</v>
      </c>
      <c r="K193" s="17" t="str">
        <f>VLOOKUP(Table1[[#This Row],[Species ]],eq!$A$2:$B$12,2,)</f>
        <v>((0.0315*(X4^2.0342)*X2^0.7485)+(0.0283*(X4^2.0907)*X2^0)+(0.0225*(X4^2.4106)*X2^0)+(0.0571*(X4^1.4898)*X2^0))*1000</v>
      </c>
      <c r="L193" s="17" t="str">
        <f t="shared" si="4"/>
        <v>((0.0315*(3.5^2.0342)*3.5^0.7485)+(0.0283*(3.5^2.0907)*3.5^0)+(0.0225*(3.5^2.4106)*3.5^0)+(0.0571*(3.5^1.4898)*3.5^0))*1000</v>
      </c>
      <c r="M193" s="17" cm="1">
        <f t="array" ref="M193">eval_tr</f>
        <v>2247.2419067356032</v>
      </c>
      <c r="N193" s="23">
        <f t="shared" si="5"/>
        <v>2247.2419067356032</v>
      </c>
    </row>
    <row r="194" spans="1:14" ht="15.75" customHeight="1" x14ac:dyDescent="0.15">
      <c r="A194" s="5" t="s">
        <v>3</v>
      </c>
      <c r="B194" s="5">
        <v>21</v>
      </c>
      <c r="C194" s="5" t="s">
        <v>23</v>
      </c>
      <c r="D194" s="5" t="s">
        <v>30</v>
      </c>
      <c r="E194" s="7">
        <v>44728</v>
      </c>
      <c r="F194" s="5" t="s">
        <v>5</v>
      </c>
      <c r="G194" s="5" t="s">
        <v>35</v>
      </c>
      <c r="H194" s="3" t="s">
        <v>12</v>
      </c>
      <c r="I194" s="4">
        <v>3.5</v>
      </c>
      <c r="J194" s="4">
        <v>2.5</v>
      </c>
      <c r="K194" s="17" t="str">
        <f>VLOOKUP(Table1[[#This Row],[Species ]],eq!$A$2:$B$12,2,)</f>
        <v>((0.0315*(X4^2.0342)*X2^0.7485)+(0.0283*(X4^2.0907)*X2^0)+(0.0225*(X4^2.4106)*X2^0)+(0.0571*(X4^1.4898)*X2^0))*1000</v>
      </c>
      <c r="L194" s="17" t="str">
        <f t="shared" ref="L194:L257" si="6">SUBSTITUTE(SUBSTITUTE(K194, "X2",J194),"X4",I194)</f>
        <v>((0.0315*(3.5^2.0342)*2.5^0.7485)+(0.0283*(3.5^2.0907)*2.5^0)+(0.0225*(3.5^2.4106)*2.5^0)+(0.0571*(3.5^1.4898)*2.5^0))*1000</v>
      </c>
      <c r="M194" s="17" cm="1">
        <f t="array" ref="M194">eval_tr</f>
        <v>2018.2139556523371</v>
      </c>
      <c r="N194" s="23">
        <f t="shared" ref="N194:N257" si="7">IF(ISNUMBER(M194),M194,0)</f>
        <v>2018.2139556523371</v>
      </c>
    </row>
    <row r="195" spans="1:14" ht="15.75" customHeight="1" x14ac:dyDescent="0.15">
      <c r="A195" s="5" t="s">
        <v>3</v>
      </c>
      <c r="B195" s="5">
        <v>21</v>
      </c>
      <c r="C195" s="5" t="s">
        <v>22</v>
      </c>
      <c r="D195" s="5" t="s">
        <v>30</v>
      </c>
      <c r="E195" s="7">
        <v>44728</v>
      </c>
      <c r="F195" s="5" t="s">
        <v>9</v>
      </c>
      <c r="G195" s="5" t="s">
        <v>37</v>
      </c>
      <c r="H195" s="3" t="s">
        <v>8</v>
      </c>
      <c r="I195" s="4">
        <v>4</v>
      </c>
      <c r="J195" s="4">
        <v>4</v>
      </c>
      <c r="K195" s="17" t="str">
        <f>VLOOKUP(Table1[[#This Row],[Species ]],eq!$A$2:$B$12,2,)</f>
        <v>((0.0309*(X4^1.7527)*X2^1.0014)+(0.0115*(X4^1.7405)*X2^0.6589)+(0.038*(X4^3.2558)*X2^-1.4218)+(0.2048*(X4^2.5754)*X2^-1.3704))*1000</v>
      </c>
      <c r="L195" s="17" t="str">
        <f t="shared" si="6"/>
        <v>((0.0309*(4^1.7527)*4^1.0014)+(0.0115*(4^1.7405)*4^0.6589)+(0.038*(4^3.2558)*4^-1.4218)+(0.2048*(4^2.5754)*4^-1.3704))*1000</v>
      </c>
      <c r="M195" s="17" cm="1">
        <f t="array" ref="M195">eval_tr</f>
        <v>3297.9168730273523</v>
      </c>
      <c r="N195" s="23">
        <f t="shared" si="7"/>
        <v>3297.9168730273523</v>
      </c>
    </row>
    <row r="196" spans="1:14" ht="15.75" customHeight="1" x14ac:dyDescent="0.15">
      <c r="A196" s="5" t="s">
        <v>3</v>
      </c>
      <c r="B196" s="5">
        <v>21</v>
      </c>
      <c r="C196" s="5" t="s">
        <v>23</v>
      </c>
      <c r="D196" s="5" t="s">
        <v>30</v>
      </c>
      <c r="E196" s="7">
        <v>44728</v>
      </c>
      <c r="F196" s="5" t="s">
        <v>5</v>
      </c>
      <c r="G196" s="5" t="s">
        <v>35</v>
      </c>
      <c r="H196" s="3" t="s">
        <v>12</v>
      </c>
      <c r="I196" s="4">
        <v>4</v>
      </c>
      <c r="J196" s="4">
        <v>4.5</v>
      </c>
      <c r="K196" s="17" t="str">
        <f>VLOOKUP(Table1[[#This Row],[Species ]],eq!$A$2:$B$12,2,)</f>
        <v>((0.0315*(X4^2.0342)*X2^0.7485)+(0.0283*(X4^2.0907)*X2^0)+(0.0225*(X4^2.4106)*X2^0)+(0.0571*(X4^1.4898)*X2^0))*1000</v>
      </c>
      <c r="L196" s="17" t="str">
        <f t="shared" si="6"/>
        <v>((0.0315*(4^2.0342)*4.5^0.7485)+(0.0283*(4^2.0907)*4.5^0)+(0.0225*(4^2.4106)*4.5^0)+(0.0571*(4^1.4898)*4.5^0))*1000</v>
      </c>
      <c r="M196" s="17" cm="1">
        <f t="array" ref="M196">eval_tr</f>
        <v>3229.0396166989422</v>
      </c>
      <c r="N196" s="23">
        <f t="shared" si="7"/>
        <v>3229.0396166989422</v>
      </c>
    </row>
    <row r="197" spans="1:14" ht="15.75" customHeight="1" x14ac:dyDescent="0.15">
      <c r="A197" s="5" t="s">
        <v>3</v>
      </c>
      <c r="B197" s="5">
        <v>21</v>
      </c>
      <c r="C197" s="5" t="s">
        <v>23</v>
      </c>
      <c r="D197" s="5" t="s">
        <v>30</v>
      </c>
      <c r="E197" s="7">
        <v>44728</v>
      </c>
      <c r="F197" s="5" t="s">
        <v>5</v>
      </c>
      <c r="G197" s="5" t="s">
        <v>35</v>
      </c>
      <c r="H197" s="5" t="s">
        <v>12</v>
      </c>
      <c r="I197" s="4">
        <v>4</v>
      </c>
      <c r="J197" s="4">
        <v>3</v>
      </c>
      <c r="K197" s="17" t="str">
        <f>VLOOKUP(Table1[[#This Row],[Species ]],eq!$A$2:$B$12,2,)</f>
        <v>((0.0315*(X4^2.0342)*X2^0.7485)+(0.0283*(X4^2.0907)*X2^0)+(0.0225*(X4^2.4106)*X2^0)+(0.0571*(X4^1.4898)*X2^0))*1000</v>
      </c>
      <c r="L197" s="17" t="str">
        <f t="shared" si="6"/>
        <v>((0.0315*(4^2.0342)*3^0.7485)+(0.0283*(4^2.0907)*3^0)+(0.0225*(4^2.4106)*3^0)+(0.0571*(4^1.4898)*3^0))*1000</v>
      </c>
      <c r="M197" s="17" cm="1">
        <f t="array" ref="M197">eval_tr</f>
        <v>2802.598433668054</v>
      </c>
      <c r="N197" s="23">
        <f t="shared" si="7"/>
        <v>2802.598433668054</v>
      </c>
    </row>
    <row r="198" spans="1:14" ht="15.75" customHeight="1" x14ac:dyDescent="0.15">
      <c r="A198" s="5" t="s">
        <v>3</v>
      </c>
      <c r="B198" s="5">
        <v>21</v>
      </c>
      <c r="C198" s="5" t="s">
        <v>23</v>
      </c>
      <c r="D198" s="5" t="s">
        <v>30</v>
      </c>
      <c r="E198" s="7">
        <v>44728</v>
      </c>
      <c r="F198" s="5" t="s">
        <v>7</v>
      </c>
      <c r="G198" s="5" t="s">
        <v>34</v>
      </c>
      <c r="H198" s="3" t="s">
        <v>12</v>
      </c>
      <c r="I198" s="4">
        <v>4</v>
      </c>
      <c r="J198" s="4">
        <v>2.5</v>
      </c>
      <c r="K198" s="17" t="str">
        <f>VLOOKUP(Table1[[#This Row],[Species ]],eq!$A$2:$B$12,2,)</f>
        <v>((0.0315*(X4^2.0342)*X2^0.7485)+(0.0283*(X4^2.0907)*X2^0)+(0.0225*(X4^2.4106)*X2^0)+(0.0571*(X4^1.4898)*X2^0))*1000</v>
      </c>
      <c r="L198" s="17" t="str">
        <f t="shared" si="6"/>
        <v>((0.0315*(4^2.0342)*2.5^0.7485)+(0.0283*(4^2.0907)*2.5^0)+(0.0225*(4^2.4106)*2.5^0)+(0.0571*(4^1.4898)*2.5^0))*1000</v>
      </c>
      <c r="M198" s="17" cm="1">
        <f t="array" ref="M198">eval_tr</f>
        <v>2649.1793300147865</v>
      </c>
      <c r="N198" s="23">
        <f t="shared" si="7"/>
        <v>2649.1793300147865</v>
      </c>
    </row>
    <row r="199" spans="1:14" ht="15.75" customHeight="1" x14ac:dyDescent="0.15">
      <c r="A199" s="5" t="s">
        <v>3</v>
      </c>
      <c r="B199" s="5">
        <v>21</v>
      </c>
      <c r="C199" s="5" t="s">
        <v>23</v>
      </c>
      <c r="D199" s="5" t="s">
        <v>30</v>
      </c>
      <c r="E199" s="7">
        <v>44728</v>
      </c>
      <c r="F199" s="5" t="s">
        <v>9</v>
      </c>
      <c r="G199" s="5" t="s">
        <v>37</v>
      </c>
      <c r="H199" s="5" t="s">
        <v>14</v>
      </c>
      <c r="I199" s="4">
        <v>4</v>
      </c>
      <c r="J199" s="4">
        <v>2.25</v>
      </c>
      <c r="K199" s="17" t="str">
        <f>VLOOKUP(Table1[[#This Row],[Species ]],eq!$A$2:$B$12,2,)</f>
        <v>((0.0306*(X4^2.1836)*X2^0.574)+(0.0897*(X4^2.2634)*X2^-0.567)+(0.0994*(X4^2.163)*X2^-0.4809)+(0.0124*(X4^1.0325)*X2^0.8747))*1000</v>
      </c>
      <c r="L199" s="17" t="str">
        <f t="shared" si="6"/>
        <v>((0.0306*(4^2.1836)*2.25^0.574)+(0.0897*(4^2.2634)*2.25^-0.567)+(0.0994*(4^2.163)*2.25^-0.4809)+(0.0124*(4^1.0325)*2.25^0.8747))*1000</v>
      </c>
      <c r="M199" s="17" cm="1">
        <f t="array" ref="M199">eval_tr</f>
        <v>3766.7292004097771</v>
      </c>
      <c r="N199" s="23">
        <f t="shared" si="7"/>
        <v>3766.7292004097771</v>
      </c>
    </row>
    <row r="200" spans="1:14" ht="15.75" customHeight="1" x14ac:dyDescent="0.15">
      <c r="A200" s="5" t="s">
        <v>3</v>
      </c>
      <c r="B200" s="5">
        <v>21</v>
      </c>
      <c r="C200" s="5" t="s">
        <v>23</v>
      </c>
      <c r="D200" s="5" t="s">
        <v>30</v>
      </c>
      <c r="E200" s="7">
        <v>44728</v>
      </c>
      <c r="F200" s="5" t="s">
        <v>5</v>
      </c>
      <c r="G200" s="5" t="s">
        <v>35</v>
      </c>
      <c r="H200" s="3" t="s">
        <v>12</v>
      </c>
      <c r="I200" s="4">
        <v>4.5</v>
      </c>
      <c r="J200" s="4">
        <v>2.5</v>
      </c>
      <c r="K200" s="17" t="str">
        <f>VLOOKUP(Table1[[#This Row],[Species ]],eq!$A$2:$B$12,2,)</f>
        <v>((0.0315*(X4^2.0342)*X2^0.7485)+(0.0283*(X4^2.0907)*X2^0)+(0.0225*(X4^2.4106)*X2^0)+(0.0571*(X4^1.4898)*X2^0))*1000</v>
      </c>
      <c r="L200" s="17" t="str">
        <f t="shared" si="6"/>
        <v>((0.0315*(4.5^2.0342)*2.5^0.7485)+(0.0283*(4.5^2.0907)*2.5^0)+(0.0225*(4.5^2.4106)*2.5^0)+(0.0571*(4.5^1.4898)*2.5^0))*1000</v>
      </c>
      <c r="M200" s="17" cm="1">
        <f t="array" ref="M200">eval_tr</f>
        <v>3371.8515061214716</v>
      </c>
      <c r="N200" s="23">
        <f t="shared" si="7"/>
        <v>3371.8515061214716</v>
      </c>
    </row>
    <row r="201" spans="1:14" ht="15.75" customHeight="1" x14ac:dyDescent="0.15">
      <c r="A201" s="5" t="s">
        <v>3</v>
      </c>
      <c r="B201" s="5">
        <v>21</v>
      </c>
      <c r="C201" s="5" t="s">
        <v>23</v>
      </c>
      <c r="D201" s="5" t="s">
        <v>30</v>
      </c>
      <c r="E201" s="7">
        <v>44728</v>
      </c>
      <c r="F201" s="5" t="s">
        <v>5</v>
      </c>
      <c r="G201" s="5" t="s">
        <v>35</v>
      </c>
      <c r="H201" s="3" t="s">
        <v>12</v>
      </c>
      <c r="I201" s="4">
        <v>5</v>
      </c>
      <c r="J201" s="4">
        <v>4.75</v>
      </c>
      <c r="K201" s="17" t="str">
        <f>VLOOKUP(Table1[[#This Row],[Species ]],eq!$A$2:$B$12,2,)</f>
        <v>((0.0315*(X4^2.0342)*X2^0.7485)+(0.0283*(X4^2.0907)*X2^0)+(0.0225*(X4^2.4106)*X2^0)+(0.0571*(X4^1.4898)*X2^0))*1000</v>
      </c>
      <c r="L201" s="17" t="str">
        <f t="shared" si="6"/>
        <v>((0.0315*(5^2.0342)*4.75^0.7485)+(0.0283*(5^2.0907)*4.75^0)+(0.0225*(5^2.4106)*4.75^0)+(0.0571*(5^1.4898)*4.75^0))*1000</v>
      </c>
      <c r="M201" s="17" cm="1">
        <f t="array" ref="M201">eval_tr</f>
        <v>5206.8472519935685</v>
      </c>
      <c r="N201" s="23">
        <f t="shared" si="7"/>
        <v>5206.8472519935685</v>
      </c>
    </row>
    <row r="202" spans="1:14" ht="15.75" customHeight="1" x14ac:dyDescent="0.15">
      <c r="A202" s="5" t="s">
        <v>3</v>
      </c>
      <c r="B202" s="5">
        <v>21</v>
      </c>
      <c r="C202" s="5" t="s">
        <v>23</v>
      </c>
      <c r="D202" s="5" t="s">
        <v>30</v>
      </c>
      <c r="E202" s="7">
        <v>44728</v>
      </c>
      <c r="F202" s="5" t="s">
        <v>5</v>
      </c>
      <c r="G202" s="5" t="s">
        <v>35</v>
      </c>
      <c r="H202" s="3" t="s">
        <v>12</v>
      </c>
      <c r="I202" s="4">
        <v>5</v>
      </c>
      <c r="J202" s="4">
        <v>3</v>
      </c>
      <c r="K202" s="17" t="str">
        <f>VLOOKUP(Table1[[#This Row],[Species ]],eq!$A$2:$B$12,2,)</f>
        <v>((0.0315*(X4^2.0342)*X2^0.7485)+(0.0283*(X4^2.0907)*X2^0)+(0.0225*(X4^2.4106)*X2^0)+(0.0571*(X4^1.4898)*X2^0))*1000</v>
      </c>
      <c r="L202" s="17" t="str">
        <f t="shared" si="6"/>
        <v>((0.0315*(5^2.0342)*3^0.7485)+(0.0283*(5^2.0907)*3^0)+(0.0225*(5^2.4106)*3^0)+(0.0571*(5^1.4898)*3^0))*1000</v>
      </c>
      <c r="M202" s="17" cm="1">
        <f t="array" ref="M202">eval_tr</f>
        <v>4429.4962174456496</v>
      </c>
      <c r="N202" s="23">
        <f t="shared" si="7"/>
        <v>4429.4962174456496</v>
      </c>
    </row>
    <row r="203" spans="1:14" ht="15.75" customHeight="1" x14ac:dyDescent="0.15">
      <c r="A203" s="5" t="s">
        <v>3</v>
      </c>
      <c r="B203" s="5">
        <v>21</v>
      </c>
      <c r="C203" s="5" t="s">
        <v>23</v>
      </c>
      <c r="D203" s="5" t="s">
        <v>30</v>
      </c>
      <c r="E203" s="7">
        <v>44728</v>
      </c>
      <c r="F203" s="5" t="s">
        <v>6</v>
      </c>
      <c r="G203" s="5" t="s">
        <v>36</v>
      </c>
      <c r="H203" s="3" t="s">
        <v>12</v>
      </c>
      <c r="I203" s="4">
        <v>5</v>
      </c>
      <c r="J203" s="4">
        <v>4</v>
      </c>
      <c r="K203" s="17" t="str">
        <f>VLOOKUP(Table1[[#This Row],[Species ]],eq!$A$2:$B$12,2,)</f>
        <v>((0.0315*(X4^2.0342)*X2^0.7485)+(0.0283*(X4^2.0907)*X2^0)+(0.0225*(X4^2.4106)*X2^0)+(0.0571*(X4^1.4898)*X2^0))*1000</v>
      </c>
      <c r="L203" s="17" t="str">
        <f t="shared" si="6"/>
        <v>((0.0315*(5^2.0342)*4^0.7485)+(0.0283*(5^2.0907)*4^0)+(0.0225*(5^2.4106)*4^0)+(0.0571*(5^1.4898)*4^0))*1000</v>
      </c>
      <c r="M203" s="17" cm="1">
        <f t="array" ref="M203">eval_tr</f>
        <v>4884.4656681913675</v>
      </c>
      <c r="N203" s="23">
        <f t="shared" si="7"/>
        <v>4884.4656681913675</v>
      </c>
    </row>
    <row r="204" spans="1:14" ht="15.75" customHeight="1" x14ac:dyDescent="0.15">
      <c r="A204" s="5" t="s">
        <v>3</v>
      </c>
      <c r="B204" s="5">
        <v>21</v>
      </c>
      <c r="C204" s="5" t="s">
        <v>23</v>
      </c>
      <c r="D204" s="5" t="s">
        <v>30</v>
      </c>
      <c r="E204" s="7">
        <v>44728</v>
      </c>
      <c r="F204" s="5" t="s">
        <v>6</v>
      </c>
      <c r="G204" s="5" t="s">
        <v>36</v>
      </c>
      <c r="H204" s="5" t="s">
        <v>13</v>
      </c>
      <c r="I204" s="4">
        <v>5.5</v>
      </c>
      <c r="J204" s="4">
        <v>4</v>
      </c>
      <c r="K204" s="17" t="str">
        <f>VLOOKUP(Table1[[#This Row],[Species ]],eq!$A$2:$B$12,2,)</f>
        <v>((0.0181*(X4^1.7013)*X2^1.3057)+(0.0101*(X4^1.5956)*X2^0.919)+(0.0005*(X4^2.8004)*X2^0.8603)+(0.1976*(X4^1.4421)*X2^-0.5264))*1000</v>
      </c>
      <c r="L204" s="17" t="str">
        <f t="shared" si="6"/>
        <v>((0.0181*(5.5^1.7013)*4^1.3057)+(0.0101*(5.5^1.5956)*4^0.919)+(0.0005*(5.5^2.8004)*4^0.8603)+(0.1976*(5.5^1.4421)*4^-0.5264))*1000</v>
      </c>
      <c r="M204" s="17" cm="1">
        <f t="array" ref="M204">eval_tr</f>
        <v>3867.1940036370688</v>
      </c>
      <c r="N204" s="23">
        <f t="shared" si="7"/>
        <v>3867.1940036370688</v>
      </c>
    </row>
    <row r="205" spans="1:14" ht="15.75" customHeight="1" x14ac:dyDescent="0.15">
      <c r="A205" s="5" t="s">
        <v>3</v>
      </c>
      <c r="B205" s="5">
        <v>21</v>
      </c>
      <c r="C205" s="5" t="s">
        <v>23</v>
      </c>
      <c r="D205" s="5" t="s">
        <v>30</v>
      </c>
      <c r="E205" s="7">
        <v>44728</v>
      </c>
      <c r="F205" s="5" t="s">
        <v>9</v>
      </c>
      <c r="G205" s="5" t="s">
        <v>37</v>
      </c>
      <c r="H205" s="5" t="s">
        <v>12</v>
      </c>
      <c r="I205" s="4">
        <v>5.5</v>
      </c>
      <c r="J205" s="4">
        <v>2.5</v>
      </c>
      <c r="K205" s="17" t="str">
        <f>VLOOKUP(Table1[[#This Row],[Species ]],eq!$A$2:$B$12,2,)</f>
        <v>((0.0315*(X4^2.0342)*X2^0.7485)+(0.0283*(X4^2.0907)*X2^0)+(0.0225*(X4^2.4106)*X2^0)+(0.0571*(X4^1.4898)*X2^0))*1000</v>
      </c>
      <c r="L205" s="17" t="str">
        <f t="shared" si="6"/>
        <v>((0.0315*(5.5^2.0342)*2.5^0.7485)+(0.0283*(5.5^2.0907)*2.5^0)+(0.0225*(5.5^2.4106)*2.5^0)+(0.0571*(5.5^1.4898)*2.5^0))*1000</v>
      </c>
      <c r="M205" s="17" cm="1">
        <f t="array" ref="M205">eval_tr</f>
        <v>5099.0708100615975</v>
      </c>
      <c r="N205" s="23">
        <f t="shared" si="7"/>
        <v>5099.0708100615975</v>
      </c>
    </row>
    <row r="206" spans="1:14" ht="15.75" customHeight="1" x14ac:dyDescent="0.15">
      <c r="A206" s="5" t="s">
        <v>3</v>
      </c>
      <c r="B206" s="5">
        <v>21</v>
      </c>
      <c r="C206" s="5" t="s">
        <v>23</v>
      </c>
      <c r="D206" s="5" t="s">
        <v>30</v>
      </c>
      <c r="E206" s="7">
        <v>44728</v>
      </c>
      <c r="F206" s="5" t="s">
        <v>6</v>
      </c>
      <c r="G206" s="5" t="s">
        <v>36</v>
      </c>
      <c r="H206" s="3" t="s">
        <v>12</v>
      </c>
      <c r="I206" s="4">
        <v>6</v>
      </c>
      <c r="J206" s="4">
        <v>4.75</v>
      </c>
      <c r="K206" s="17" t="str">
        <f>VLOOKUP(Table1[[#This Row],[Species ]],eq!$A$2:$B$12,2,)</f>
        <v>((0.0315*(X4^2.0342)*X2^0.7485)+(0.0283*(X4^2.0907)*X2^0)+(0.0225*(X4^2.4106)*X2^0)+(0.0571*(X4^1.4898)*X2^0))*1000</v>
      </c>
      <c r="L206" s="17" t="str">
        <f t="shared" si="6"/>
        <v>((0.0315*(6^2.0342)*4.75^0.7485)+(0.0283*(6^2.0907)*4.75^0)+(0.0225*(6^2.4106)*4.75^0)+(0.0571*(6^1.4898)*4.75^0))*1000</v>
      </c>
      <c r="M206" s="17" cm="1">
        <f t="array" ref="M206">eval_tr</f>
        <v>7583.1737875489325</v>
      </c>
      <c r="N206" s="23">
        <f t="shared" si="7"/>
        <v>7583.1737875489325</v>
      </c>
    </row>
    <row r="207" spans="1:14" ht="15.75" customHeight="1" x14ac:dyDescent="0.15">
      <c r="A207" s="5" t="s">
        <v>3</v>
      </c>
      <c r="B207" s="5">
        <v>21</v>
      </c>
      <c r="C207" s="5" t="s">
        <v>23</v>
      </c>
      <c r="D207" s="5" t="s">
        <v>30</v>
      </c>
      <c r="E207" s="7">
        <v>44728</v>
      </c>
      <c r="F207" s="5" t="s">
        <v>7</v>
      </c>
      <c r="G207" s="5" t="s">
        <v>34</v>
      </c>
      <c r="H207" s="3" t="s">
        <v>12</v>
      </c>
      <c r="I207" s="4">
        <v>6</v>
      </c>
      <c r="J207" s="4">
        <v>3</v>
      </c>
      <c r="K207" s="17" t="str">
        <f>VLOOKUP(Table1[[#This Row],[Species ]],eq!$A$2:$B$12,2,)</f>
        <v>((0.0315*(X4^2.0342)*X2^0.7485)+(0.0283*(X4^2.0907)*X2^0)+(0.0225*(X4^2.4106)*X2^0)+(0.0571*(X4^1.4898)*X2^0))*1000</v>
      </c>
      <c r="L207" s="17" t="str">
        <f t="shared" si="6"/>
        <v>((0.0315*(6^2.0342)*3^0.7485)+(0.0283*(6^2.0907)*3^0)+(0.0225*(6^2.4106)*3^0)+(0.0571*(6^1.4898)*3^0))*1000</v>
      </c>
      <c r="M207" s="17" cm="1">
        <f t="array" ref="M207">eval_tr</f>
        <v>6456.7866783500485</v>
      </c>
      <c r="N207" s="23">
        <f t="shared" si="7"/>
        <v>6456.7866783500485</v>
      </c>
    </row>
    <row r="208" spans="1:14" ht="15.75" customHeight="1" x14ac:dyDescent="0.15">
      <c r="A208" s="5" t="s">
        <v>3</v>
      </c>
      <c r="B208" s="5">
        <v>21</v>
      </c>
      <c r="C208" s="5" t="s">
        <v>23</v>
      </c>
      <c r="D208" s="5" t="s">
        <v>30</v>
      </c>
      <c r="E208" s="7">
        <v>44728</v>
      </c>
      <c r="F208" s="5" t="s">
        <v>7</v>
      </c>
      <c r="G208" s="5" t="s">
        <v>34</v>
      </c>
      <c r="H208" s="3" t="s">
        <v>12</v>
      </c>
      <c r="I208" s="4">
        <v>6</v>
      </c>
      <c r="J208" s="4">
        <v>3.5</v>
      </c>
      <c r="K208" s="17" t="str">
        <f>VLOOKUP(Table1[[#This Row],[Species ]],eq!$A$2:$B$12,2,)</f>
        <v>((0.0315*(X4^2.0342)*X2^0.7485)+(0.0283*(X4^2.0907)*X2^0)+(0.0225*(X4^2.4106)*X2^0)+(0.0571*(X4^1.4898)*X2^0))*1000</v>
      </c>
      <c r="L208" s="17" t="str">
        <f t="shared" si="6"/>
        <v>((0.0315*(6^2.0342)*3.5^0.7485)+(0.0283*(6^2.0907)*3.5^0)+(0.0225*(6^2.4106)*3.5^0)+(0.0571*(6^1.4898)*3.5^0))*1000</v>
      </c>
      <c r="M208" s="17" cm="1">
        <f t="array" ref="M208">eval_tr</f>
        <v>6792.3573914453864</v>
      </c>
      <c r="N208" s="23">
        <f t="shared" si="7"/>
        <v>6792.3573914453864</v>
      </c>
    </row>
    <row r="209" spans="1:14" ht="15.75" customHeight="1" x14ac:dyDescent="0.15">
      <c r="A209" s="5" t="s">
        <v>3</v>
      </c>
      <c r="B209" s="5">
        <v>21</v>
      </c>
      <c r="C209" s="5" t="s">
        <v>23</v>
      </c>
      <c r="D209" s="5" t="s">
        <v>30</v>
      </c>
      <c r="E209" s="7">
        <v>44728</v>
      </c>
      <c r="F209" s="5" t="s">
        <v>6</v>
      </c>
      <c r="G209" s="5" t="s">
        <v>36</v>
      </c>
      <c r="H209" s="3" t="s">
        <v>12</v>
      </c>
      <c r="I209" s="4">
        <v>6.5</v>
      </c>
      <c r="J209" s="4">
        <v>7</v>
      </c>
      <c r="K209" s="17" t="str">
        <f>VLOOKUP(Table1[[#This Row],[Species ]],eq!$A$2:$B$12,2,)</f>
        <v>((0.0315*(X4^2.0342)*X2^0.7485)+(0.0283*(X4^2.0907)*X2^0)+(0.0225*(X4^2.4106)*X2^0)+(0.0571*(X4^1.4898)*X2^0))*1000</v>
      </c>
      <c r="L209" s="17" t="str">
        <f t="shared" si="6"/>
        <v>((0.0315*(6.5^2.0342)*7^0.7485)+(0.0283*(6.5^2.0907)*7^0)+(0.0225*(6.5^2.4106)*7^0)+(0.0571*(6.5^1.4898)*7^0))*1000</v>
      </c>
      <c r="M209" s="17" cm="1">
        <f t="array" ref="M209">eval_tr</f>
        <v>10483.732512589042</v>
      </c>
      <c r="N209" s="23">
        <f t="shared" si="7"/>
        <v>10483.732512589042</v>
      </c>
    </row>
    <row r="210" spans="1:14" ht="15.75" customHeight="1" x14ac:dyDescent="0.15">
      <c r="A210" s="5" t="s">
        <v>3</v>
      </c>
      <c r="B210" s="5">
        <v>21</v>
      </c>
      <c r="C210" s="5" t="s">
        <v>23</v>
      </c>
      <c r="D210" s="5" t="s">
        <v>30</v>
      </c>
      <c r="E210" s="7">
        <v>44728</v>
      </c>
      <c r="F210" s="5" t="s">
        <v>6</v>
      </c>
      <c r="G210" s="5" t="s">
        <v>36</v>
      </c>
      <c r="H210" s="3" t="s">
        <v>12</v>
      </c>
      <c r="I210" s="4">
        <v>6.5</v>
      </c>
      <c r="J210" s="4">
        <v>6.5</v>
      </c>
      <c r="K210" s="17" t="str">
        <f>VLOOKUP(Table1[[#This Row],[Species ]],eq!$A$2:$B$12,2,)</f>
        <v>((0.0315*(X4^2.0342)*X2^0.7485)+(0.0283*(X4^2.0907)*X2^0)+(0.0225*(X4^2.4106)*X2^0)+(0.0571*(X4^1.4898)*X2^0))*1000</v>
      </c>
      <c r="L210" s="17" t="str">
        <f t="shared" si="6"/>
        <v>((0.0315*(6.5^2.0342)*6.5^0.7485)+(0.0283*(6.5^2.0907)*6.5^0)+(0.0225*(6.5^2.4106)*6.5^0)+(0.0571*(6.5^1.4898)*6.5^0))*1000</v>
      </c>
      <c r="M210" s="17" cm="1">
        <f t="array" ref="M210">eval_tr</f>
        <v>10155.212311226642</v>
      </c>
      <c r="N210" s="23">
        <f t="shared" si="7"/>
        <v>10155.212311226642</v>
      </c>
    </row>
    <row r="211" spans="1:14" ht="15.75" customHeight="1" x14ac:dyDescent="0.15">
      <c r="A211" s="5" t="s">
        <v>3</v>
      </c>
      <c r="B211" s="5">
        <v>21</v>
      </c>
      <c r="C211" s="5" t="s">
        <v>23</v>
      </c>
      <c r="D211" s="5" t="s">
        <v>30</v>
      </c>
      <c r="E211" s="7">
        <v>44728</v>
      </c>
      <c r="F211" s="5" t="s">
        <v>9</v>
      </c>
      <c r="G211" s="5" t="s">
        <v>37</v>
      </c>
      <c r="H211" s="3" t="s">
        <v>12</v>
      </c>
      <c r="I211" s="4">
        <v>7.5</v>
      </c>
      <c r="J211" s="4">
        <v>5.5</v>
      </c>
      <c r="K211" s="17" t="str">
        <f>VLOOKUP(Table1[[#This Row],[Species ]],eq!$A$2:$B$12,2,)</f>
        <v>((0.0315*(X4^2.0342)*X2^0.7485)+(0.0283*(X4^2.0907)*X2^0)+(0.0225*(X4^2.4106)*X2^0)+(0.0571*(X4^1.4898)*X2^0))*1000</v>
      </c>
      <c r="L211" s="17" t="str">
        <f t="shared" si="6"/>
        <v>((0.0315*(7.5^2.0342)*5.5^0.7485)+(0.0283*(7.5^2.0907)*5.5^0)+(0.0225*(7.5^2.4106)*5.5^0)+(0.0571*(7.5^1.4898)*5.5^0))*1000</v>
      </c>
      <c r="M211" s="17" cm="1">
        <f t="array" ref="M211">eval_tr</f>
        <v>12754.93551122457</v>
      </c>
      <c r="N211" s="23">
        <f t="shared" si="7"/>
        <v>12754.93551122457</v>
      </c>
    </row>
    <row r="212" spans="1:14" ht="15.75" customHeight="1" x14ac:dyDescent="0.15">
      <c r="A212" s="5" t="s">
        <v>3</v>
      </c>
      <c r="B212" s="5">
        <v>21</v>
      </c>
      <c r="C212" s="5" t="s">
        <v>23</v>
      </c>
      <c r="D212" s="5" t="s">
        <v>30</v>
      </c>
      <c r="E212" s="7">
        <v>44728</v>
      </c>
      <c r="F212" s="5" t="s">
        <v>5</v>
      </c>
      <c r="G212" s="5" t="s">
        <v>35</v>
      </c>
      <c r="H212" s="5" t="s">
        <v>12</v>
      </c>
      <c r="I212" s="4">
        <v>8</v>
      </c>
      <c r="J212" s="4">
        <v>6.5</v>
      </c>
      <c r="K212" s="17" t="str">
        <f>VLOOKUP(Table1[[#This Row],[Species ]],eq!$A$2:$B$12,2,)</f>
        <v>((0.0315*(X4^2.0342)*X2^0.7485)+(0.0283*(X4^2.0907)*X2^0)+(0.0225*(X4^2.4106)*X2^0)+(0.0571*(X4^1.4898)*X2^0))*1000</v>
      </c>
      <c r="L212" s="17" t="str">
        <f t="shared" si="6"/>
        <v>((0.0315*(8^2.0342)*6.5^0.7485)+(0.0283*(8^2.0907)*6.5^0)+(0.0225*(8^2.4106)*6.5^0)+(0.0571*(8^1.4898)*6.5^0))*1000</v>
      </c>
      <c r="M212" s="17" cm="1">
        <f t="array" ref="M212">eval_tr</f>
        <v>15621.056697953736</v>
      </c>
      <c r="N212" s="23">
        <f t="shared" si="7"/>
        <v>15621.056697953736</v>
      </c>
    </row>
    <row r="213" spans="1:14" ht="15.75" customHeight="1" x14ac:dyDescent="0.15">
      <c r="A213" s="5" t="s">
        <v>3</v>
      </c>
      <c r="B213" s="5">
        <v>21</v>
      </c>
      <c r="C213" s="5" t="s">
        <v>23</v>
      </c>
      <c r="D213" s="5" t="s">
        <v>30</v>
      </c>
      <c r="E213" s="7">
        <v>44728</v>
      </c>
      <c r="F213" s="5" t="s">
        <v>9</v>
      </c>
      <c r="G213" s="5" t="s">
        <v>37</v>
      </c>
      <c r="H213" s="3" t="s">
        <v>12</v>
      </c>
      <c r="I213" s="4">
        <v>8</v>
      </c>
      <c r="J213" s="4">
        <v>5</v>
      </c>
      <c r="K213" s="17" t="str">
        <f>VLOOKUP(Table1[[#This Row],[Species ]],eq!$A$2:$B$12,2,)</f>
        <v>((0.0315*(X4^2.0342)*X2^0.7485)+(0.0283*(X4^2.0907)*X2^0)+(0.0225*(X4^2.4106)*X2^0)+(0.0571*(X4^1.4898)*X2^0))*1000</v>
      </c>
      <c r="L213" s="17" t="str">
        <f t="shared" si="6"/>
        <v>((0.0315*(8^2.0342)*5^0.7485)+(0.0283*(8^2.0907)*5^0)+(0.0225*(8^2.4106)*5^0)+(0.0571*(8^1.4898)*5^0))*1000</v>
      </c>
      <c r="M213" s="17" cm="1">
        <f t="array" ref="M213">eval_tr</f>
        <v>14054.332066163959</v>
      </c>
      <c r="N213" s="23">
        <f t="shared" si="7"/>
        <v>14054.332066163959</v>
      </c>
    </row>
    <row r="214" spans="1:14" ht="15.75" customHeight="1" x14ac:dyDescent="0.15">
      <c r="A214" s="5" t="s">
        <v>3</v>
      </c>
      <c r="B214" s="5">
        <v>21</v>
      </c>
      <c r="C214" s="5" t="s">
        <v>22</v>
      </c>
      <c r="D214" s="5" t="s">
        <v>30</v>
      </c>
      <c r="E214" s="7">
        <v>44728</v>
      </c>
      <c r="F214" s="5" t="s">
        <v>5</v>
      </c>
      <c r="G214" s="5" t="s">
        <v>35</v>
      </c>
      <c r="H214" s="5" t="s">
        <v>21</v>
      </c>
      <c r="I214" s="4" t="s">
        <v>4</v>
      </c>
      <c r="J214" s="4" t="s">
        <v>4</v>
      </c>
      <c r="K214" s="17" t="e">
        <f>VLOOKUP(Table1[[#This Row],[Species ]],eq!$A$2:$B$12,2,)</f>
        <v>#N/A</v>
      </c>
      <c r="L214" s="17" t="e">
        <f t="shared" si="6"/>
        <v>#N/A</v>
      </c>
      <c r="M214" s="17" t="e" cm="1">
        <f t="array" ref="M214">eval_tr</f>
        <v>#N/A</v>
      </c>
      <c r="N214" s="23">
        <f t="shared" si="7"/>
        <v>0</v>
      </c>
    </row>
    <row r="215" spans="1:14" ht="15.75" customHeight="1" x14ac:dyDescent="0.15">
      <c r="A215" s="5" t="s">
        <v>3</v>
      </c>
      <c r="B215" s="5">
        <v>21</v>
      </c>
      <c r="C215" s="5" t="s">
        <v>22</v>
      </c>
      <c r="D215" s="5" t="s">
        <v>30</v>
      </c>
      <c r="E215" s="7">
        <v>44728</v>
      </c>
      <c r="F215" s="5" t="s">
        <v>6</v>
      </c>
      <c r="G215" s="5" t="s">
        <v>36</v>
      </c>
      <c r="H215" s="5" t="s">
        <v>21</v>
      </c>
      <c r="I215" s="4" t="s">
        <v>4</v>
      </c>
      <c r="J215" s="4" t="s">
        <v>4</v>
      </c>
      <c r="K215" s="17" t="e">
        <f>VLOOKUP(Table1[[#This Row],[Species ]],eq!$A$2:$B$12,2,)</f>
        <v>#N/A</v>
      </c>
      <c r="L215" s="17" t="e">
        <f t="shared" si="6"/>
        <v>#N/A</v>
      </c>
      <c r="M215" s="17" t="e" cm="1">
        <f t="array" ref="M215">eval_tr</f>
        <v>#N/A</v>
      </c>
      <c r="N215" s="23">
        <f t="shared" si="7"/>
        <v>0</v>
      </c>
    </row>
    <row r="216" spans="1:14" ht="15.75" customHeight="1" x14ac:dyDescent="0.15">
      <c r="A216" s="5" t="s">
        <v>3</v>
      </c>
      <c r="B216" s="5">
        <v>21</v>
      </c>
      <c r="C216" s="5" t="s">
        <v>22</v>
      </c>
      <c r="D216" s="5" t="s">
        <v>30</v>
      </c>
      <c r="E216" s="7">
        <v>44728</v>
      </c>
      <c r="F216" s="5" t="s">
        <v>7</v>
      </c>
      <c r="G216" s="5" t="s">
        <v>34</v>
      </c>
      <c r="H216" s="5" t="s">
        <v>21</v>
      </c>
      <c r="I216" s="4" t="s">
        <v>4</v>
      </c>
      <c r="J216" s="4" t="s">
        <v>4</v>
      </c>
      <c r="K216" s="17" t="e">
        <f>VLOOKUP(Table1[[#This Row],[Species ]],eq!$A$2:$B$12,2,)</f>
        <v>#N/A</v>
      </c>
      <c r="L216" s="17" t="e">
        <f t="shared" si="6"/>
        <v>#N/A</v>
      </c>
      <c r="M216" s="17" t="e" cm="1">
        <f t="array" ref="M216">eval_tr</f>
        <v>#N/A</v>
      </c>
      <c r="N216" s="23">
        <f t="shared" si="7"/>
        <v>0</v>
      </c>
    </row>
    <row r="217" spans="1:14" ht="15.75" customHeight="1" x14ac:dyDescent="0.15">
      <c r="A217" s="6" t="s">
        <v>3</v>
      </c>
      <c r="B217" s="5">
        <v>22</v>
      </c>
      <c r="C217" s="5" t="s">
        <v>22</v>
      </c>
      <c r="D217" s="5" t="s">
        <v>30</v>
      </c>
      <c r="E217" s="7">
        <v>44732</v>
      </c>
      <c r="F217" s="5" t="s">
        <v>6</v>
      </c>
      <c r="G217" s="5" t="s">
        <v>36</v>
      </c>
      <c r="H217" s="3" t="s">
        <v>8</v>
      </c>
      <c r="I217" s="4">
        <v>5.5</v>
      </c>
      <c r="J217" s="4">
        <v>4.75</v>
      </c>
      <c r="K217" s="17" t="str">
        <f>VLOOKUP(Table1[[#This Row],[Species ]],eq!$A$2:$B$12,2,)</f>
        <v>((0.0309*(X4^1.7527)*X2^1.0014)+(0.0115*(X4^1.7405)*X2^0.6589)+(0.038*(X4^3.2558)*X2^-1.4218)+(0.2048*(X4^2.5754)*X2^-1.3704))*1000</v>
      </c>
      <c r="L217" s="17" t="str">
        <f t="shared" si="6"/>
        <v>((0.0309*(5.5^1.7527)*4.75^1.0014)+(0.0115*(5.5^1.7405)*4.75^0.6589)+(0.038*(5.5^3.2558)*4.75^-1.4218)+(0.2048*(5.5^2.5754)*4.75^-1.3704))*1000</v>
      </c>
      <c r="M217" s="17" cm="1">
        <f t="array" ref="M217">eval_tr</f>
        <v>6562.9760438919366</v>
      </c>
      <c r="N217" s="23">
        <f t="shared" si="7"/>
        <v>6562.9760438919366</v>
      </c>
    </row>
    <row r="218" spans="1:14" ht="15.75" customHeight="1" x14ac:dyDescent="0.15">
      <c r="A218" s="6" t="s">
        <v>3</v>
      </c>
      <c r="B218" s="5">
        <v>22</v>
      </c>
      <c r="C218" s="5" t="s">
        <v>23</v>
      </c>
      <c r="D218" s="5" t="s">
        <v>30</v>
      </c>
      <c r="E218" s="7">
        <v>44732</v>
      </c>
      <c r="F218" s="5" t="s">
        <v>6</v>
      </c>
      <c r="G218" s="5" t="s">
        <v>36</v>
      </c>
      <c r="H218" s="3" t="s">
        <v>8</v>
      </c>
      <c r="I218" s="4">
        <v>5.5</v>
      </c>
      <c r="J218" s="4">
        <v>6</v>
      </c>
      <c r="K218" s="17" t="str">
        <f>VLOOKUP(Table1[[#This Row],[Species ]],eq!$A$2:$B$12,2,)</f>
        <v>((0.0309*(X4^1.7527)*X2^1.0014)+(0.0115*(X4^1.7405)*X2^0.6589)+(0.038*(X4^3.2558)*X2^-1.4218)+(0.2048*(X4^2.5754)*X2^-1.3704))*1000</v>
      </c>
      <c r="L218" s="17" t="str">
        <f t="shared" si="6"/>
        <v>((0.0309*(5.5^1.7527)*6^1.0014)+(0.0115*(5.5^1.7405)*6^0.6589)+(0.038*(5.5^3.2558)*6^-1.4218)+(0.2048*(5.5^2.5754)*6^-1.3704))*1000</v>
      </c>
      <c r="M218" s="17" cm="1">
        <f t="array" ref="M218">eval_tr</f>
        <v>6599.5784485850209</v>
      </c>
      <c r="N218" s="23">
        <f t="shared" si="7"/>
        <v>6599.5784485850209</v>
      </c>
    </row>
    <row r="219" spans="1:14" ht="15.75" customHeight="1" x14ac:dyDescent="0.15">
      <c r="A219" s="6" t="s">
        <v>3</v>
      </c>
      <c r="B219" s="5">
        <v>22</v>
      </c>
      <c r="C219" s="5" t="s">
        <v>22</v>
      </c>
      <c r="D219" s="5" t="s">
        <v>30</v>
      </c>
      <c r="E219" s="7">
        <v>44732</v>
      </c>
      <c r="F219" s="5" t="s">
        <v>6</v>
      </c>
      <c r="G219" s="5" t="s">
        <v>36</v>
      </c>
      <c r="H219" s="3" t="s">
        <v>8</v>
      </c>
      <c r="I219" s="4">
        <v>7</v>
      </c>
      <c r="J219" s="4">
        <v>7</v>
      </c>
      <c r="K219" s="17" t="str">
        <f>VLOOKUP(Table1[[#This Row],[Species ]],eq!$A$2:$B$12,2,)</f>
        <v>((0.0309*(X4^1.7527)*X2^1.0014)+(0.0115*(X4^1.7405)*X2^0.6589)+(0.038*(X4^3.2558)*X2^-1.4218)+(0.2048*(X4^2.5754)*X2^-1.3704))*1000</v>
      </c>
      <c r="L219" s="17" t="str">
        <f t="shared" si="6"/>
        <v>((0.0309*(7^1.7527)*7^1.0014)+(0.0115*(7^1.7405)*7^0.6589)+(0.038*(7^3.2558)*7^-1.4218)+(0.2048*(7^2.5754)*7^-1.3704))*1000</v>
      </c>
      <c r="M219" s="17" cm="1">
        <f t="array" ref="M219">eval_tr</f>
        <v>11278.331427656227</v>
      </c>
      <c r="N219" s="23">
        <f t="shared" si="7"/>
        <v>11278.331427656227</v>
      </c>
    </row>
    <row r="220" spans="1:14" ht="15.75" customHeight="1" x14ac:dyDescent="0.15">
      <c r="A220" s="6" t="s">
        <v>3</v>
      </c>
      <c r="B220" s="5">
        <v>22</v>
      </c>
      <c r="C220" s="5" t="s">
        <v>22</v>
      </c>
      <c r="D220" s="5" t="s">
        <v>30</v>
      </c>
      <c r="E220" s="7">
        <v>44732</v>
      </c>
      <c r="F220" s="5" t="s">
        <v>6</v>
      </c>
      <c r="G220" s="5" t="s">
        <v>36</v>
      </c>
      <c r="H220" s="3" t="s">
        <v>8</v>
      </c>
      <c r="I220" s="4">
        <v>7</v>
      </c>
      <c r="J220" s="4">
        <v>6.5</v>
      </c>
      <c r="K220" s="17" t="str">
        <f>VLOOKUP(Table1[[#This Row],[Species ]],eq!$A$2:$B$12,2,)</f>
        <v>((0.0309*(X4^1.7527)*X2^1.0014)+(0.0115*(X4^1.7405)*X2^0.6589)+(0.038*(X4^3.2558)*X2^-1.4218)+(0.2048*(X4^2.5754)*X2^-1.3704))*1000</v>
      </c>
      <c r="L220" s="17" t="str">
        <f t="shared" si="6"/>
        <v>((0.0309*(7^1.7527)*6.5^1.0014)+(0.0115*(7^1.7405)*6.5^0.6589)+(0.038*(7^3.2558)*6.5^-1.4218)+(0.2048*(7^2.5754)*6.5^-1.3704))*1000</v>
      </c>
      <c r="M220" s="17" cm="1">
        <f t="array" ref="M220">eval_tr</f>
        <v>11128.277536645721</v>
      </c>
      <c r="N220" s="23">
        <f t="shared" si="7"/>
        <v>11128.277536645721</v>
      </c>
    </row>
    <row r="221" spans="1:14" ht="15.75" customHeight="1" x14ac:dyDescent="0.15">
      <c r="A221" s="6" t="s">
        <v>3</v>
      </c>
      <c r="B221" s="5">
        <v>22</v>
      </c>
      <c r="C221" s="5" t="s">
        <v>22</v>
      </c>
      <c r="D221" s="5" t="s">
        <v>30</v>
      </c>
      <c r="E221" s="7">
        <v>44732</v>
      </c>
      <c r="F221" s="5" t="s">
        <v>6</v>
      </c>
      <c r="G221" s="5" t="s">
        <v>36</v>
      </c>
      <c r="H221" s="3" t="s">
        <v>8</v>
      </c>
      <c r="I221" s="4">
        <v>8</v>
      </c>
      <c r="J221" s="4">
        <v>8</v>
      </c>
      <c r="K221" s="17" t="str">
        <f>VLOOKUP(Table1[[#This Row],[Species ]],eq!$A$2:$B$12,2,)</f>
        <v>((0.0309*(X4^1.7527)*X2^1.0014)+(0.0115*(X4^1.7405)*X2^0.6589)+(0.038*(X4^3.2558)*X2^-1.4218)+(0.2048*(X4^2.5754)*X2^-1.3704))*1000</v>
      </c>
      <c r="L221" s="17" t="str">
        <f t="shared" si="6"/>
        <v>((0.0309*(8^1.7527)*8^1.0014)+(0.0115*(8^1.7405)*8^0.6589)+(0.038*(8^3.2558)*8^-1.4218)+(0.2048*(8^2.5754)*8^-1.3704))*1000</v>
      </c>
      <c r="M221" s="17" cm="1">
        <f t="array" ref="M221">eval_tr</f>
        <v>15407.798662858504</v>
      </c>
      <c r="N221" s="23">
        <f t="shared" si="7"/>
        <v>15407.798662858504</v>
      </c>
    </row>
    <row r="222" spans="1:14" ht="15.75" customHeight="1" x14ac:dyDescent="0.15">
      <c r="A222" s="6" t="s">
        <v>3</v>
      </c>
      <c r="B222" s="5">
        <v>22</v>
      </c>
      <c r="C222" s="5" t="s">
        <v>22</v>
      </c>
      <c r="D222" s="5" t="s">
        <v>30</v>
      </c>
      <c r="E222" s="7">
        <v>44732</v>
      </c>
      <c r="F222" s="5" t="s">
        <v>6</v>
      </c>
      <c r="G222" s="5" t="s">
        <v>36</v>
      </c>
      <c r="H222" s="3" t="s">
        <v>10</v>
      </c>
      <c r="I222" s="4">
        <v>10</v>
      </c>
      <c r="J222" s="4">
        <v>16.5</v>
      </c>
      <c r="K222" s="17" t="str">
        <f>VLOOKUP(Table1[[#This Row],[Species ]],eq!$A$2:$B$12,2,)</f>
        <v>((0.0294*(X4^1.8357)*X2^0.864)+(0.0053*(X4^2.0876)*X2^0.5842)+(0.0117*(X4^3.5097)*X2^-1.3006)+(0.1245*(X4^2.523)*X2^-1.123))*1000</v>
      </c>
      <c r="L222" s="17" t="str">
        <f t="shared" si="6"/>
        <v>((0.0294*(10^1.8357)*16.5^0.864)+(0.0053*(10^2.0876)*16.5^0.5842)+(0.0117*(10^3.5097)*16.5^-1.3006)+(0.1245*(10^2.523)*16.5^-1.123))*1000</v>
      </c>
      <c r="M222" s="17" cm="1">
        <f t="array" ref="M222">eval_tr</f>
        <v>28800.837876328387</v>
      </c>
      <c r="N222" s="23">
        <f t="shared" si="7"/>
        <v>28800.837876328387</v>
      </c>
    </row>
    <row r="223" spans="1:14" ht="15.75" customHeight="1" x14ac:dyDescent="0.15">
      <c r="A223" s="6" t="s">
        <v>3</v>
      </c>
      <c r="B223" s="5">
        <v>22</v>
      </c>
      <c r="C223" s="5" t="s">
        <v>23</v>
      </c>
      <c r="D223" s="5" t="s">
        <v>30</v>
      </c>
      <c r="E223" s="7">
        <v>44732</v>
      </c>
      <c r="F223" s="5" t="s">
        <v>9</v>
      </c>
      <c r="G223" s="5" t="s">
        <v>37</v>
      </c>
      <c r="H223" s="3" t="s">
        <v>10</v>
      </c>
      <c r="I223" s="4">
        <v>11.2</v>
      </c>
      <c r="J223" s="4">
        <v>24</v>
      </c>
      <c r="K223" s="17" t="str">
        <f>VLOOKUP(Table1[[#This Row],[Species ]],eq!$A$2:$B$12,2,)</f>
        <v>((0.0294*(X4^1.8357)*X2^0.864)+(0.0053*(X4^2.0876)*X2^0.5842)+(0.0117*(X4^3.5097)*X2^-1.3006)+(0.1245*(X4^2.523)*X2^-1.123))*1000</v>
      </c>
      <c r="L223" s="17" t="str">
        <f t="shared" si="6"/>
        <v>((0.0294*(11.2^1.8357)*24^0.864)+(0.0053*(11.2^2.0876)*24^0.5842)+(0.0117*(11.2^3.5097)*24^-1.3006)+(0.1245*(11.2^2.523)*24^-1.123))*1000</v>
      </c>
      <c r="M223" s="17" cm="1">
        <f t="array" ref="M223">eval_tr</f>
        <v>46347.173925528128</v>
      </c>
      <c r="N223" s="23">
        <f t="shared" si="7"/>
        <v>46347.173925528128</v>
      </c>
    </row>
    <row r="224" spans="1:14" ht="15.75" customHeight="1" x14ac:dyDescent="0.15">
      <c r="A224" s="6" t="s">
        <v>3</v>
      </c>
      <c r="B224" s="5">
        <v>22</v>
      </c>
      <c r="C224" s="5" t="s">
        <v>23</v>
      </c>
      <c r="D224" s="5" t="s">
        <v>30</v>
      </c>
      <c r="E224" s="7">
        <v>44732</v>
      </c>
      <c r="F224" s="5" t="s">
        <v>7</v>
      </c>
      <c r="G224" s="5" t="s">
        <v>34</v>
      </c>
      <c r="H224" s="3" t="s">
        <v>10</v>
      </c>
      <c r="I224" s="4">
        <v>12.4</v>
      </c>
      <c r="J224" s="4">
        <v>26.75</v>
      </c>
      <c r="K224" s="17" t="str">
        <f>VLOOKUP(Table1[[#This Row],[Species ]],eq!$A$2:$B$12,2,)</f>
        <v>((0.0294*(X4^1.8357)*X2^0.864)+(0.0053*(X4^2.0876)*X2^0.5842)+(0.0117*(X4^3.5097)*X2^-1.3006)+(0.1245*(X4^2.523)*X2^-1.123))*1000</v>
      </c>
      <c r="L224" s="17" t="str">
        <f t="shared" si="6"/>
        <v>((0.0294*(12.4^1.8357)*26.75^0.864)+(0.0053*(12.4^2.0876)*26.75^0.5842)+(0.0117*(12.4^3.5097)*26.75^-1.3006)+(0.1245*(12.4^2.523)*26.75^-1.123))*1000</v>
      </c>
      <c r="M224" s="17" cm="1">
        <f t="array" ref="M224">eval_tr</f>
        <v>60971.620821095566</v>
      </c>
      <c r="N224" s="23">
        <f t="shared" si="7"/>
        <v>60971.620821095566</v>
      </c>
    </row>
    <row r="225" spans="1:14" ht="15.75" customHeight="1" x14ac:dyDescent="0.15">
      <c r="A225" s="6" t="s">
        <v>3</v>
      </c>
      <c r="B225" s="5">
        <v>22</v>
      </c>
      <c r="C225" s="5" t="s">
        <v>23</v>
      </c>
      <c r="D225" s="5" t="s">
        <v>30</v>
      </c>
      <c r="E225" s="7">
        <v>44732</v>
      </c>
      <c r="F225" s="5" t="s">
        <v>6</v>
      </c>
      <c r="G225" s="5" t="s">
        <v>36</v>
      </c>
      <c r="H225" s="3" t="s">
        <v>10</v>
      </c>
      <c r="I225" s="4">
        <v>14.8</v>
      </c>
      <c r="J225" s="4">
        <v>40</v>
      </c>
      <c r="K225" s="17" t="str">
        <f>VLOOKUP(Table1[[#This Row],[Species ]],eq!$A$2:$B$12,2,)</f>
        <v>((0.0294*(X4^1.8357)*X2^0.864)+(0.0053*(X4^2.0876)*X2^0.5842)+(0.0117*(X4^3.5097)*X2^-1.3006)+(0.1245*(X4^2.523)*X2^-1.123))*1000</v>
      </c>
      <c r="L225" s="17" t="str">
        <f t="shared" si="6"/>
        <v>((0.0294*(14.8^1.8357)*40^0.864)+(0.0053*(14.8^2.0876)*40^0.5842)+(0.0117*(14.8^3.5097)*40^-1.3006)+(0.1245*(14.8^2.523)*40^-1.123))*1000</v>
      </c>
      <c r="M225" s="17" cm="1">
        <f t="array" ref="M225">eval_tr</f>
        <v>115870.51744624211</v>
      </c>
      <c r="N225" s="23">
        <f t="shared" si="7"/>
        <v>115870.51744624211</v>
      </c>
    </row>
    <row r="226" spans="1:14" ht="15.75" customHeight="1" x14ac:dyDescent="0.15">
      <c r="A226" s="6" t="s">
        <v>3</v>
      </c>
      <c r="B226" s="5">
        <v>22</v>
      </c>
      <c r="C226" s="5" t="s">
        <v>22</v>
      </c>
      <c r="D226" s="5" t="s">
        <v>30</v>
      </c>
      <c r="E226" s="7">
        <v>44732</v>
      </c>
      <c r="F226" s="5" t="s">
        <v>5</v>
      </c>
      <c r="G226" s="5" t="s">
        <v>35</v>
      </c>
      <c r="H226" s="5" t="s">
        <v>21</v>
      </c>
      <c r="I226" s="4" t="s">
        <v>4</v>
      </c>
      <c r="J226" s="4" t="s">
        <v>4</v>
      </c>
      <c r="K226" s="17" t="e">
        <f>VLOOKUP(Table1[[#This Row],[Species ]],eq!$A$2:$B$12,2,)</f>
        <v>#N/A</v>
      </c>
      <c r="L226" s="17" t="e">
        <f t="shared" si="6"/>
        <v>#N/A</v>
      </c>
      <c r="M226" s="17" t="e" cm="1">
        <f t="array" ref="M226">eval_tr</f>
        <v>#N/A</v>
      </c>
      <c r="N226" s="23">
        <f t="shared" si="7"/>
        <v>0</v>
      </c>
    </row>
    <row r="227" spans="1:14" ht="15.75" customHeight="1" x14ac:dyDescent="0.15">
      <c r="A227" s="6" t="s">
        <v>3</v>
      </c>
      <c r="B227" s="5">
        <v>22</v>
      </c>
      <c r="C227" s="5" t="s">
        <v>22</v>
      </c>
      <c r="D227" s="5" t="s">
        <v>30</v>
      </c>
      <c r="E227" s="7">
        <v>44732</v>
      </c>
      <c r="F227" s="5" t="s">
        <v>7</v>
      </c>
      <c r="G227" s="5" t="s">
        <v>34</v>
      </c>
      <c r="H227" s="5" t="s">
        <v>21</v>
      </c>
      <c r="I227" s="4" t="s">
        <v>4</v>
      </c>
      <c r="J227" s="4" t="s">
        <v>4</v>
      </c>
      <c r="K227" s="17" t="e">
        <f>VLOOKUP(Table1[[#This Row],[Species ]],eq!$A$2:$B$12,2,)</f>
        <v>#N/A</v>
      </c>
      <c r="L227" s="17" t="e">
        <f t="shared" si="6"/>
        <v>#N/A</v>
      </c>
      <c r="M227" s="17" t="e" cm="1">
        <f t="array" ref="M227">eval_tr</f>
        <v>#N/A</v>
      </c>
      <c r="N227" s="23">
        <f t="shared" si="7"/>
        <v>0</v>
      </c>
    </row>
    <row r="228" spans="1:14" ht="15.75" customHeight="1" x14ac:dyDescent="0.15">
      <c r="A228" s="6" t="s">
        <v>3</v>
      </c>
      <c r="B228" s="5">
        <v>22</v>
      </c>
      <c r="C228" s="5" t="s">
        <v>22</v>
      </c>
      <c r="D228" s="5" t="s">
        <v>30</v>
      </c>
      <c r="E228" s="7">
        <v>44732</v>
      </c>
      <c r="F228" s="5" t="s">
        <v>9</v>
      </c>
      <c r="G228" s="5" t="s">
        <v>37</v>
      </c>
      <c r="H228" s="5" t="s">
        <v>21</v>
      </c>
      <c r="I228" s="4" t="s">
        <v>4</v>
      </c>
      <c r="J228" s="4" t="s">
        <v>4</v>
      </c>
      <c r="K228" s="17" t="e">
        <f>VLOOKUP(Table1[[#This Row],[Species ]],eq!$A$2:$B$12,2,)</f>
        <v>#N/A</v>
      </c>
      <c r="L228" s="17" t="e">
        <f t="shared" si="6"/>
        <v>#N/A</v>
      </c>
      <c r="M228" s="17" t="e" cm="1">
        <f t="array" ref="M228">eval_tr</f>
        <v>#N/A</v>
      </c>
      <c r="N228" s="23">
        <f t="shared" si="7"/>
        <v>0</v>
      </c>
    </row>
    <row r="229" spans="1:14" ht="15.75" customHeight="1" x14ac:dyDescent="0.15">
      <c r="A229" s="6" t="s">
        <v>3</v>
      </c>
      <c r="B229" s="5">
        <v>22</v>
      </c>
      <c r="C229" s="5" t="s">
        <v>23</v>
      </c>
      <c r="D229" s="5" t="s">
        <v>30</v>
      </c>
      <c r="E229" s="7">
        <v>44732</v>
      </c>
      <c r="F229" s="5" t="s">
        <v>5</v>
      </c>
      <c r="G229" s="5" t="s">
        <v>35</v>
      </c>
      <c r="H229" s="5" t="s">
        <v>21</v>
      </c>
      <c r="I229" s="4" t="s">
        <v>4</v>
      </c>
      <c r="J229" s="4" t="s">
        <v>4</v>
      </c>
      <c r="K229" s="17" t="e">
        <f>VLOOKUP(Table1[[#This Row],[Species ]],eq!$A$2:$B$12,2,)</f>
        <v>#N/A</v>
      </c>
      <c r="L229" s="17" t="e">
        <f t="shared" si="6"/>
        <v>#N/A</v>
      </c>
      <c r="M229" s="17" t="e" cm="1">
        <f t="array" ref="M229">eval_tr</f>
        <v>#N/A</v>
      </c>
      <c r="N229" s="23">
        <f t="shared" si="7"/>
        <v>0</v>
      </c>
    </row>
    <row r="230" spans="1:14" ht="15.75" customHeight="1" x14ac:dyDescent="0.15">
      <c r="A230" s="5" t="s">
        <v>3</v>
      </c>
      <c r="B230" s="5">
        <v>23</v>
      </c>
      <c r="C230" s="5" t="s">
        <v>21</v>
      </c>
      <c r="D230" s="5" t="s">
        <v>30</v>
      </c>
      <c r="E230" s="7">
        <v>44727</v>
      </c>
      <c r="F230" s="5" t="s">
        <v>5</v>
      </c>
      <c r="G230" s="5" t="s">
        <v>35</v>
      </c>
      <c r="H230" s="5" t="s">
        <v>21</v>
      </c>
      <c r="I230" s="4" t="s">
        <v>21</v>
      </c>
      <c r="J230" s="4" t="s">
        <v>21</v>
      </c>
      <c r="K230" s="17" t="e">
        <f>VLOOKUP(Table1[[#This Row],[Species ]],eq!$A$2:$B$12,2,)</f>
        <v>#N/A</v>
      </c>
      <c r="L230" s="17" t="e">
        <f t="shared" si="6"/>
        <v>#N/A</v>
      </c>
      <c r="M230" s="17" t="e" cm="1">
        <f t="array" ref="M230">eval_tr</f>
        <v>#N/A</v>
      </c>
      <c r="N230" s="23">
        <f t="shared" si="7"/>
        <v>0</v>
      </c>
    </row>
    <row r="231" spans="1:14" ht="15.75" customHeight="1" x14ac:dyDescent="0.15">
      <c r="A231" s="5" t="s">
        <v>3</v>
      </c>
      <c r="B231" s="5">
        <v>23</v>
      </c>
      <c r="C231" s="5" t="s">
        <v>21</v>
      </c>
      <c r="D231" s="5" t="s">
        <v>30</v>
      </c>
      <c r="E231" s="7">
        <v>44727</v>
      </c>
      <c r="F231" s="5" t="s">
        <v>6</v>
      </c>
      <c r="G231" s="5" t="s">
        <v>36</v>
      </c>
      <c r="H231" s="5" t="s">
        <v>21</v>
      </c>
      <c r="I231" s="4" t="s">
        <v>21</v>
      </c>
      <c r="J231" s="4" t="s">
        <v>21</v>
      </c>
      <c r="K231" s="17" t="e">
        <f>VLOOKUP(Table1[[#This Row],[Species ]],eq!$A$2:$B$12,2,)</f>
        <v>#N/A</v>
      </c>
      <c r="L231" s="17" t="e">
        <f t="shared" si="6"/>
        <v>#N/A</v>
      </c>
      <c r="M231" s="17" t="e" cm="1">
        <f t="array" ref="M231">eval_tr</f>
        <v>#N/A</v>
      </c>
      <c r="N231" s="23">
        <f t="shared" si="7"/>
        <v>0</v>
      </c>
    </row>
    <row r="232" spans="1:14" ht="15.75" customHeight="1" x14ac:dyDescent="0.15">
      <c r="A232" s="5" t="s">
        <v>3</v>
      </c>
      <c r="B232" s="5">
        <v>23</v>
      </c>
      <c r="C232" s="5" t="s">
        <v>21</v>
      </c>
      <c r="D232" s="5" t="s">
        <v>30</v>
      </c>
      <c r="E232" s="7">
        <v>44727</v>
      </c>
      <c r="F232" s="5" t="s">
        <v>7</v>
      </c>
      <c r="G232" s="5" t="s">
        <v>34</v>
      </c>
      <c r="H232" s="5" t="s">
        <v>21</v>
      </c>
      <c r="I232" s="4" t="s">
        <v>21</v>
      </c>
      <c r="J232" s="4" t="s">
        <v>21</v>
      </c>
      <c r="K232" s="17" t="e">
        <f>VLOOKUP(Table1[[#This Row],[Species ]],eq!$A$2:$B$12,2,)</f>
        <v>#N/A</v>
      </c>
      <c r="L232" s="17" t="e">
        <f t="shared" si="6"/>
        <v>#N/A</v>
      </c>
      <c r="M232" s="17" t="e" cm="1">
        <f t="array" ref="M232">eval_tr</f>
        <v>#N/A</v>
      </c>
      <c r="N232" s="23">
        <f t="shared" si="7"/>
        <v>0</v>
      </c>
    </row>
    <row r="233" spans="1:14" ht="15.75" customHeight="1" x14ac:dyDescent="0.15">
      <c r="A233" s="5" t="s">
        <v>3</v>
      </c>
      <c r="B233" s="5">
        <v>23</v>
      </c>
      <c r="C233" s="5" t="s">
        <v>21</v>
      </c>
      <c r="D233" s="5" t="s">
        <v>30</v>
      </c>
      <c r="E233" s="7">
        <v>44727</v>
      </c>
      <c r="F233" s="5" t="s">
        <v>9</v>
      </c>
      <c r="G233" s="5" t="s">
        <v>37</v>
      </c>
      <c r="H233" s="5" t="s">
        <v>21</v>
      </c>
      <c r="I233" s="4" t="s">
        <v>21</v>
      </c>
      <c r="J233" s="4" t="s">
        <v>21</v>
      </c>
      <c r="K233" s="17" t="e">
        <f>VLOOKUP(Table1[[#This Row],[Species ]],eq!$A$2:$B$12,2,)</f>
        <v>#N/A</v>
      </c>
      <c r="L233" s="17" t="e">
        <f t="shared" si="6"/>
        <v>#N/A</v>
      </c>
      <c r="M233" s="17" t="e" cm="1">
        <f t="array" ref="M233">eval_tr</f>
        <v>#N/A</v>
      </c>
      <c r="N233" s="23">
        <f t="shared" si="7"/>
        <v>0</v>
      </c>
    </row>
    <row r="234" spans="1:14" ht="15.75" customHeight="1" x14ac:dyDescent="0.15">
      <c r="A234" s="5" t="s">
        <v>3</v>
      </c>
      <c r="B234" s="5">
        <v>24</v>
      </c>
      <c r="C234" s="5" t="s">
        <v>21</v>
      </c>
      <c r="D234" s="5" t="s">
        <v>30</v>
      </c>
      <c r="E234" s="7">
        <v>44725</v>
      </c>
      <c r="F234" s="5" t="s">
        <v>7</v>
      </c>
      <c r="G234" s="5" t="s">
        <v>34</v>
      </c>
      <c r="H234" s="5" t="s">
        <v>8</v>
      </c>
      <c r="I234" s="4">
        <v>11.4</v>
      </c>
      <c r="J234" s="4">
        <v>42.5</v>
      </c>
      <c r="K234" s="17" t="str">
        <f>VLOOKUP(Table1[[#This Row],[Species ]],eq!$A$2:$B$12,2,)</f>
        <v>((0.0309*(X4^1.7527)*X2^1.0014)+(0.0115*(X4^1.7405)*X2^0.6589)+(0.038*(X4^3.2558)*X2^-1.4218)+(0.2048*(X4^2.5754)*X2^-1.3704))*1000</v>
      </c>
      <c r="L234" s="17" t="str">
        <f t="shared" si="6"/>
        <v>((0.0309*(11.4^1.7527)*42.5^1.0014)+(0.0115*(11.4^1.7405)*42.5^0.6589)+(0.038*(11.4^3.2558)*42.5^-1.4218)+(0.2048*(11.4^2.5754)*42.5^-1.3704))*1000</v>
      </c>
      <c r="M234" s="17" cm="1">
        <f t="array" ref="M234">eval_tr</f>
        <v>104528.69809944238</v>
      </c>
      <c r="N234" s="23">
        <f t="shared" si="7"/>
        <v>104528.69809944238</v>
      </c>
    </row>
    <row r="235" spans="1:14" ht="15.75" customHeight="1" x14ac:dyDescent="0.15">
      <c r="A235" s="5" t="s">
        <v>3</v>
      </c>
      <c r="B235" s="5">
        <v>24</v>
      </c>
      <c r="C235" s="5" t="s">
        <v>21</v>
      </c>
      <c r="D235" s="5" t="s">
        <v>30</v>
      </c>
      <c r="E235" s="7">
        <v>44725</v>
      </c>
      <c r="F235" s="5" t="s">
        <v>5</v>
      </c>
      <c r="G235" s="5" t="s">
        <v>35</v>
      </c>
      <c r="H235" s="5" t="s">
        <v>21</v>
      </c>
      <c r="I235" s="4" t="s">
        <v>21</v>
      </c>
      <c r="J235" s="4" t="s">
        <v>21</v>
      </c>
      <c r="K235" s="17" t="e">
        <f>VLOOKUP(Table1[[#This Row],[Species ]],eq!$A$2:$B$12,2,)</f>
        <v>#N/A</v>
      </c>
      <c r="L235" s="17" t="e">
        <f t="shared" si="6"/>
        <v>#N/A</v>
      </c>
      <c r="M235" s="17" t="e" cm="1">
        <f t="array" ref="M235">eval_tr</f>
        <v>#N/A</v>
      </c>
      <c r="N235" s="23">
        <f t="shared" si="7"/>
        <v>0</v>
      </c>
    </row>
    <row r="236" spans="1:14" ht="15.75" customHeight="1" x14ac:dyDescent="0.15">
      <c r="A236" s="5" t="s">
        <v>3</v>
      </c>
      <c r="B236" s="5">
        <v>24</v>
      </c>
      <c r="C236" s="5" t="s">
        <v>21</v>
      </c>
      <c r="D236" s="5" t="s">
        <v>30</v>
      </c>
      <c r="E236" s="7">
        <v>44725</v>
      </c>
      <c r="F236" s="5" t="s">
        <v>6</v>
      </c>
      <c r="G236" s="5" t="s">
        <v>36</v>
      </c>
      <c r="H236" s="5" t="s">
        <v>21</v>
      </c>
      <c r="I236" s="4" t="s">
        <v>21</v>
      </c>
      <c r="J236" s="4" t="s">
        <v>21</v>
      </c>
      <c r="K236" s="17" t="e">
        <f>VLOOKUP(Table1[[#This Row],[Species ]],eq!$A$2:$B$12,2,)</f>
        <v>#N/A</v>
      </c>
      <c r="L236" s="17" t="e">
        <f t="shared" si="6"/>
        <v>#N/A</v>
      </c>
      <c r="M236" s="17" t="e" cm="1">
        <f t="array" ref="M236">eval_tr</f>
        <v>#N/A</v>
      </c>
      <c r="N236" s="23">
        <f t="shared" si="7"/>
        <v>0</v>
      </c>
    </row>
    <row r="237" spans="1:14" ht="15.75" customHeight="1" x14ac:dyDescent="0.15">
      <c r="A237" s="5" t="s">
        <v>3</v>
      </c>
      <c r="B237" s="5">
        <v>24</v>
      </c>
      <c r="C237" s="5" t="s">
        <v>21</v>
      </c>
      <c r="D237" s="5" t="s">
        <v>30</v>
      </c>
      <c r="E237" s="7">
        <v>44725</v>
      </c>
      <c r="F237" s="5" t="s">
        <v>9</v>
      </c>
      <c r="G237" s="5" t="s">
        <v>37</v>
      </c>
      <c r="H237" s="5" t="s">
        <v>21</v>
      </c>
      <c r="I237" s="4" t="s">
        <v>21</v>
      </c>
      <c r="J237" s="4" t="s">
        <v>21</v>
      </c>
      <c r="K237" s="17" t="e">
        <f>VLOOKUP(Table1[[#This Row],[Species ]],eq!$A$2:$B$12,2,)</f>
        <v>#N/A</v>
      </c>
      <c r="L237" s="17" t="e">
        <f t="shared" si="6"/>
        <v>#N/A</v>
      </c>
      <c r="M237" s="17" t="e" cm="1">
        <f t="array" ref="M237">eval_tr</f>
        <v>#N/A</v>
      </c>
      <c r="N237" s="23">
        <f t="shared" si="7"/>
        <v>0</v>
      </c>
    </row>
    <row r="238" spans="1:14" ht="15.75" customHeight="1" x14ac:dyDescent="0.15">
      <c r="A238" s="5" t="s">
        <v>3</v>
      </c>
      <c r="B238" s="5">
        <v>25</v>
      </c>
      <c r="C238" s="5" t="s">
        <v>23</v>
      </c>
      <c r="D238" s="5" t="s">
        <v>31</v>
      </c>
      <c r="E238" s="7">
        <v>44728</v>
      </c>
      <c r="F238" s="5" t="s">
        <v>9</v>
      </c>
      <c r="G238" s="5" t="s">
        <v>37</v>
      </c>
      <c r="H238" s="5" t="s">
        <v>16</v>
      </c>
      <c r="I238" s="4">
        <v>3</v>
      </c>
      <c r="J238" s="4">
        <v>3.5</v>
      </c>
      <c r="K238" s="17" t="str">
        <f>VLOOKUP(Table1[[#This Row],[Species ]],eq!$A$2:$B$12,2,)</f>
        <v>((0.0117*(X4^1.7757)*X2^1.2555)+(0.018*(X4^1.8131)*X2^0.5144)+(0.0112*(X4^3.0861)*X2^-0.7164)+(0.0617*(X4^1.8615)*X2^-0.5375))*1000</v>
      </c>
      <c r="L238" s="17" t="str">
        <f t="shared" si="6"/>
        <v>((0.0117*(3^1.7757)*3.5^1.2555)+(0.018*(3^1.8131)*3.5^0.5144)+(0.0112*(3^3.0861)*3.5^-0.7164)+(0.0617*(3^1.8615)*3.5^-0.5375))*1000</v>
      </c>
      <c r="M238" s="17" cm="1">
        <f t="array" ref="M238">eval_tr</f>
        <v>1026.7440523269356</v>
      </c>
      <c r="N238" s="23">
        <f t="shared" si="7"/>
        <v>1026.7440523269356</v>
      </c>
    </row>
    <row r="239" spans="1:14" ht="15.75" customHeight="1" x14ac:dyDescent="0.15">
      <c r="A239" s="5" t="s">
        <v>3</v>
      </c>
      <c r="B239" s="5">
        <v>25</v>
      </c>
      <c r="C239" s="5" t="s">
        <v>23</v>
      </c>
      <c r="D239" s="5" t="s">
        <v>31</v>
      </c>
      <c r="E239" s="7">
        <v>44728</v>
      </c>
      <c r="F239" s="5" t="s">
        <v>5</v>
      </c>
      <c r="G239" s="5" t="s">
        <v>35</v>
      </c>
      <c r="H239" s="5" t="s">
        <v>19</v>
      </c>
      <c r="I239" s="4">
        <v>3.25</v>
      </c>
      <c r="J239" s="4">
        <v>2.2999999999999998</v>
      </c>
      <c r="K239" s="17" t="str">
        <f>VLOOKUP(Table1[[#This Row],[Species ]],eq!$A$2:$B$12,2,)</f>
        <v>((0.0117*(X4^1.7757)*X2^1.2555)+(0.018*(X4^1.8131)*X2^0.5144)+(0.0112*(X4^3.0861)*X2^-0.7164)+(0.0617*(X4^1.8615)*X2^-0.5375))*1000</v>
      </c>
      <c r="L239" s="17" t="str">
        <f t="shared" si="6"/>
        <v>((0.0117*(3.25^1.7757)*2.3^1.2555)+(0.018*(3.25^1.8131)*2.3^0.5144)+(0.0112*(3.25^3.0861)*2.3^-0.7164)+(0.0617*(3.25^1.8615)*2.3^-0.5375))*1000</v>
      </c>
      <c r="M239" s="17" cm="1">
        <f t="array" ref="M239">eval_tr</f>
        <v>1092.1630908871052</v>
      </c>
      <c r="N239" s="23">
        <f t="shared" si="7"/>
        <v>1092.1630908871052</v>
      </c>
    </row>
    <row r="240" spans="1:14" ht="15.75" customHeight="1" x14ac:dyDescent="0.15">
      <c r="A240" s="5" t="s">
        <v>3</v>
      </c>
      <c r="B240" s="5">
        <v>25</v>
      </c>
      <c r="C240" s="5" t="s">
        <v>23</v>
      </c>
      <c r="D240" s="5" t="s">
        <v>31</v>
      </c>
      <c r="E240" s="7">
        <v>44728</v>
      </c>
      <c r="F240" s="5" t="s">
        <v>5</v>
      </c>
      <c r="G240" s="5" t="s">
        <v>35</v>
      </c>
      <c r="H240" s="5" t="s">
        <v>16</v>
      </c>
      <c r="I240" s="4">
        <v>4</v>
      </c>
      <c r="J240" s="4">
        <v>3.4</v>
      </c>
      <c r="K240" s="17" t="str">
        <f>VLOOKUP(Table1[[#This Row],[Species ]],eq!$A$2:$B$12,2,)</f>
        <v>((0.0117*(X4^1.7757)*X2^1.2555)+(0.018*(X4^1.8131)*X2^0.5144)+(0.0112*(X4^3.0861)*X2^-0.7164)+(0.0617*(X4^1.8615)*X2^-0.5375))*1000</v>
      </c>
      <c r="L240" s="17" t="str">
        <f t="shared" si="6"/>
        <v>((0.0117*(4^1.7757)*3.4^1.2555)+(0.018*(4^1.8131)*3.4^0.5144)+(0.0112*(4^3.0861)*3.4^-0.7164)+(0.0617*(4^1.8615)*3.4^-0.5375))*1000</v>
      </c>
      <c r="M240" s="17" cm="1">
        <f t="array" ref="M240">eval_tr</f>
        <v>1812.8488361992154</v>
      </c>
      <c r="N240" s="23">
        <f t="shared" si="7"/>
        <v>1812.8488361992154</v>
      </c>
    </row>
    <row r="241" spans="1:14" ht="15.75" customHeight="1" x14ac:dyDescent="0.15">
      <c r="A241" s="5" t="s">
        <v>3</v>
      </c>
      <c r="B241" s="5">
        <v>25</v>
      </c>
      <c r="C241" s="5" t="s">
        <v>23</v>
      </c>
      <c r="D241" s="5" t="s">
        <v>31</v>
      </c>
      <c r="E241" s="7">
        <v>44728</v>
      </c>
      <c r="F241" s="5" t="s">
        <v>7</v>
      </c>
      <c r="G241" s="5" t="s">
        <v>34</v>
      </c>
      <c r="H241" s="5" t="s">
        <v>16</v>
      </c>
      <c r="I241" s="4">
        <v>4.3</v>
      </c>
      <c r="J241" s="4">
        <v>4.7</v>
      </c>
      <c r="K241" s="17" t="str">
        <f>VLOOKUP(Table1[[#This Row],[Species ]],eq!$A$2:$B$12,2,)</f>
        <v>((0.0117*(X4^1.7757)*X2^1.2555)+(0.018*(X4^1.8131)*X2^0.5144)+(0.0112*(X4^3.0861)*X2^-0.7164)+(0.0617*(X4^1.8615)*X2^-0.5375))*1000</v>
      </c>
      <c r="L241" s="17" t="str">
        <f t="shared" si="6"/>
        <v>((0.0117*(4.3^1.7757)*4.7^1.2555)+(0.018*(4.3^1.8131)*4.7^0.5144)+(0.0112*(4.3^3.0861)*4.7^-0.7164)+(0.0617*(4.3^1.8615)*4.7^-0.5375))*1000</v>
      </c>
      <c r="M241" s="17" cm="1">
        <f t="array" ref="M241">eval_tr</f>
        <v>2389.2169156624818</v>
      </c>
      <c r="N241" s="23">
        <f t="shared" si="7"/>
        <v>2389.2169156624818</v>
      </c>
    </row>
    <row r="242" spans="1:14" ht="15.75" customHeight="1" x14ac:dyDescent="0.15">
      <c r="A242" s="5" t="s">
        <v>3</v>
      </c>
      <c r="B242" s="5">
        <v>25</v>
      </c>
      <c r="C242" s="5" t="s">
        <v>23</v>
      </c>
      <c r="D242" s="5" t="s">
        <v>31</v>
      </c>
      <c r="E242" s="7">
        <v>44728</v>
      </c>
      <c r="F242" s="5" t="s">
        <v>6</v>
      </c>
      <c r="G242" s="5" t="s">
        <v>36</v>
      </c>
      <c r="H242" s="5" t="s">
        <v>16</v>
      </c>
      <c r="I242" s="4">
        <v>4.5</v>
      </c>
      <c r="J242" s="4">
        <v>4.4000000000000004</v>
      </c>
      <c r="K242" s="17" t="str">
        <f>VLOOKUP(Table1[[#This Row],[Species ]],eq!$A$2:$B$12,2,)</f>
        <v>((0.0117*(X4^1.7757)*X2^1.2555)+(0.018*(X4^1.8131)*X2^0.5144)+(0.0112*(X4^3.0861)*X2^-0.7164)+(0.0617*(X4^1.8615)*X2^-0.5375))*1000</v>
      </c>
      <c r="L242" s="17" t="str">
        <f t="shared" si="6"/>
        <v>((0.0117*(4.5^1.7757)*4.4^1.2555)+(0.018*(4.5^1.8131)*4.4^0.5144)+(0.0112*(4.5^3.0861)*4.4^-0.7164)+(0.0617*(4.5^1.8615)*4.4^-0.5375))*1000</v>
      </c>
      <c r="M242" s="17" cm="1">
        <f t="array" ref="M242">eval_tr</f>
        <v>2535.3662723500224</v>
      </c>
      <c r="N242" s="23">
        <f t="shared" si="7"/>
        <v>2535.3662723500224</v>
      </c>
    </row>
    <row r="243" spans="1:14" ht="15.75" customHeight="1" x14ac:dyDescent="0.15">
      <c r="A243" s="5" t="s">
        <v>3</v>
      </c>
      <c r="B243" s="5">
        <v>25</v>
      </c>
      <c r="C243" s="5" t="s">
        <v>23</v>
      </c>
      <c r="D243" s="5" t="s">
        <v>31</v>
      </c>
      <c r="E243" s="7">
        <v>44728</v>
      </c>
      <c r="F243" s="5" t="s">
        <v>5</v>
      </c>
      <c r="G243" s="5" t="s">
        <v>35</v>
      </c>
      <c r="H243" s="5" t="s">
        <v>16</v>
      </c>
      <c r="I243" s="4">
        <v>5.5</v>
      </c>
      <c r="J243" s="4">
        <v>3.7</v>
      </c>
      <c r="K243" s="17" t="str">
        <f>VLOOKUP(Table1[[#This Row],[Species ]],eq!$A$2:$B$12,2,)</f>
        <v>((0.0117*(X4^1.7757)*X2^1.2555)+(0.018*(X4^1.8131)*X2^0.5144)+(0.0112*(X4^3.0861)*X2^-0.7164)+(0.0617*(X4^1.8615)*X2^-0.5375))*1000</v>
      </c>
      <c r="L243" s="17" t="str">
        <f t="shared" si="6"/>
        <v>((0.0117*(5.5^1.7757)*3.7^1.2555)+(0.018*(5.5^1.8131)*3.7^0.5144)+(0.0112*(5.5^3.0861)*3.7^-0.7164)+(0.0617*(5.5^1.8615)*3.7^-0.5375))*1000</v>
      </c>
      <c r="M243" s="17" cm="1">
        <f t="array" ref="M243">eval_tr</f>
        <v>3598.9353575758482</v>
      </c>
      <c r="N243" s="23">
        <f t="shared" si="7"/>
        <v>3598.9353575758482</v>
      </c>
    </row>
    <row r="244" spans="1:14" ht="15.75" customHeight="1" x14ac:dyDescent="0.15">
      <c r="A244" s="5" t="s">
        <v>3</v>
      </c>
      <c r="B244" s="5">
        <v>25</v>
      </c>
      <c r="C244" s="5" t="s">
        <v>22</v>
      </c>
      <c r="D244" s="5" t="s">
        <v>31</v>
      </c>
      <c r="E244" s="7">
        <v>44728</v>
      </c>
      <c r="F244" s="5" t="s">
        <v>5</v>
      </c>
      <c r="G244" s="5" t="s">
        <v>35</v>
      </c>
      <c r="H244" s="5" t="s">
        <v>21</v>
      </c>
      <c r="I244" s="4" t="s">
        <v>21</v>
      </c>
      <c r="J244" s="4" t="s">
        <v>21</v>
      </c>
      <c r="K244" s="17" t="e">
        <f>VLOOKUP(Table1[[#This Row],[Species ]],eq!$A$2:$B$12,2,)</f>
        <v>#N/A</v>
      </c>
      <c r="L244" s="17" t="e">
        <f t="shared" si="6"/>
        <v>#N/A</v>
      </c>
      <c r="M244" s="17" t="e" cm="1">
        <f t="array" ref="M244">eval_tr</f>
        <v>#N/A</v>
      </c>
      <c r="N244" s="23">
        <f t="shared" si="7"/>
        <v>0</v>
      </c>
    </row>
    <row r="245" spans="1:14" ht="15.75" customHeight="1" x14ac:dyDescent="0.15">
      <c r="A245" s="5" t="s">
        <v>3</v>
      </c>
      <c r="B245" s="5">
        <v>25</v>
      </c>
      <c r="C245" s="5" t="s">
        <v>22</v>
      </c>
      <c r="D245" s="5" t="s">
        <v>31</v>
      </c>
      <c r="E245" s="7">
        <v>44728</v>
      </c>
      <c r="F245" s="5" t="s">
        <v>6</v>
      </c>
      <c r="G245" s="5" t="s">
        <v>36</v>
      </c>
      <c r="H245" s="5" t="s">
        <v>21</v>
      </c>
      <c r="I245" s="4" t="s">
        <v>21</v>
      </c>
      <c r="J245" s="4" t="s">
        <v>21</v>
      </c>
      <c r="K245" s="17" t="e">
        <f>VLOOKUP(Table1[[#This Row],[Species ]],eq!$A$2:$B$12,2,)</f>
        <v>#N/A</v>
      </c>
      <c r="L245" s="17" t="e">
        <f t="shared" si="6"/>
        <v>#N/A</v>
      </c>
      <c r="M245" s="17" t="e" cm="1">
        <f t="array" ref="M245">eval_tr</f>
        <v>#N/A</v>
      </c>
      <c r="N245" s="23">
        <f t="shared" si="7"/>
        <v>0</v>
      </c>
    </row>
    <row r="246" spans="1:14" ht="15.75" customHeight="1" x14ac:dyDescent="0.15">
      <c r="A246" s="5" t="s">
        <v>3</v>
      </c>
      <c r="B246" s="5">
        <v>25</v>
      </c>
      <c r="C246" s="5" t="s">
        <v>22</v>
      </c>
      <c r="D246" s="5" t="s">
        <v>31</v>
      </c>
      <c r="E246" s="7">
        <v>44728</v>
      </c>
      <c r="F246" s="5" t="s">
        <v>7</v>
      </c>
      <c r="G246" s="5" t="s">
        <v>34</v>
      </c>
      <c r="H246" s="5" t="s">
        <v>21</v>
      </c>
      <c r="I246" s="4" t="s">
        <v>21</v>
      </c>
      <c r="J246" s="4" t="s">
        <v>21</v>
      </c>
      <c r="K246" s="17" t="e">
        <f>VLOOKUP(Table1[[#This Row],[Species ]],eq!$A$2:$B$12,2,)</f>
        <v>#N/A</v>
      </c>
      <c r="L246" s="17" t="e">
        <f t="shared" si="6"/>
        <v>#N/A</v>
      </c>
      <c r="M246" s="17" t="e" cm="1">
        <f t="array" ref="M246">eval_tr</f>
        <v>#N/A</v>
      </c>
      <c r="N246" s="23">
        <f t="shared" si="7"/>
        <v>0</v>
      </c>
    </row>
    <row r="247" spans="1:14" ht="15.75" customHeight="1" x14ac:dyDescent="0.15">
      <c r="A247" s="5" t="s">
        <v>3</v>
      </c>
      <c r="B247" s="5">
        <v>25</v>
      </c>
      <c r="C247" s="5" t="s">
        <v>22</v>
      </c>
      <c r="D247" s="5" t="s">
        <v>31</v>
      </c>
      <c r="E247" s="7">
        <v>44728</v>
      </c>
      <c r="F247" s="5" t="s">
        <v>9</v>
      </c>
      <c r="G247" s="5" t="s">
        <v>37</v>
      </c>
      <c r="H247" s="5" t="s">
        <v>21</v>
      </c>
      <c r="I247" s="4" t="s">
        <v>21</v>
      </c>
      <c r="J247" s="4" t="s">
        <v>21</v>
      </c>
      <c r="K247" s="17" t="e">
        <f>VLOOKUP(Table1[[#This Row],[Species ]],eq!$A$2:$B$12,2,)</f>
        <v>#N/A</v>
      </c>
      <c r="L247" s="17" t="e">
        <f t="shared" si="6"/>
        <v>#N/A</v>
      </c>
      <c r="M247" s="17" t="e" cm="1">
        <f t="array" ref="M247">eval_tr</f>
        <v>#N/A</v>
      </c>
      <c r="N247" s="23">
        <f t="shared" si="7"/>
        <v>0</v>
      </c>
    </row>
    <row r="248" spans="1:14" ht="15.75" customHeight="1" x14ac:dyDescent="0.15">
      <c r="A248" s="5" t="s">
        <v>3</v>
      </c>
      <c r="B248" s="5">
        <v>26</v>
      </c>
      <c r="C248" s="5" t="s">
        <v>21</v>
      </c>
      <c r="D248" s="5" t="s">
        <v>31</v>
      </c>
      <c r="E248" s="7">
        <v>44729</v>
      </c>
      <c r="F248" s="5" t="s">
        <v>5</v>
      </c>
      <c r="G248" s="5" t="s">
        <v>35</v>
      </c>
      <c r="H248" s="5" t="s">
        <v>21</v>
      </c>
      <c r="I248" s="4" t="s">
        <v>21</v>
      </c>
      <c r="J248" s="4" t="s">
        <v>21</v>
      </c>
      <c r="K248" s="17" t="e">
        <f>VLOOKUP(Table1[[#This Row],[Species ]],eq!$A$2:$B$12,2,)</f>
        <v>#N/A</v>
      </c>
      <c r="L248" s="17" t="e">
        <f t="shared" si="6"/>
        <v>#N/A</v>
      </c>
      <c r="M248" s="17" t="e" cm="1">
        <f t="array" ref="M248">eval_tr</f>
        <v>#N/A</v>
      </c>
      <c r="N248" s="23">
        <f t="shared" si="7"/>
        <v>0</v>
      </c>
    </row>
    <row r="249" spans="1:14" ht="15.75" customHeight="1" x14ac:dyDescent="0.15">
      <c r="A249" s="5" t="s">
        <v>3</v>
      </c>
      <c r="B249" s="5">
        <v>26</v>
      </c>
      <c r="C249" s="5" t="s">
        <v>21</v>
      </c>
      <c r="D249" s="5" t="s">
        <v>31</v>
      </c>
      <c r="E249" s="7">
        <v>44729</v>
      </c>
      <c r="F249" s="5" t="s">
        <v>7</v>
      </c>
      <c r="G249" s="5" t="s">
        <v>34</v>
      </c>
      <c r="H249" s="5" t="s">
        <v>21</v>
      </c>
      <c r="I249" s="4" t="s">
        <v>21</v>
      </c>
      <c r="J249" s="4" t="s">
        <v>21</v>
      </c>
      <c r="K249" s="17" t="e">
        <f>VLOOKUP(Table1[[#This Row],[Species ]],eq!$A$2:$B$12,2,)</f>
        <v>#N/A</v>
      </c>
      <c r="L249" s="17" t="e">
        <f t="shared" si="6"/>
        <v>#N/A</v>
      </c>
      <c r="M249" s="17" t="e" cm="1">
        <f t="array" ref="M249">eval_tr</f>
        <v>#N/A</v>
      </c>
      <c r="N249" s="23">
        <f t="shared" si="7"/>
        <v>0</v>
      </c>
    </row>
    <row r="250" spans="1:14" ht="15.75" customHeight="1" x14ac:dyDescent="0.15">
      <c r="A250" s="5" t="s">
        <v>3</v>
      </c>
      <c r="B250" s="5">
        <v>26</v>
      </c>
      <c r="C250" s="5" t="s">
        <v>21</v>
      </c>
      <c r="D250" s="5" t="s">
        <v>31</v>
      </c>
      <c r="E250" s="7">
        <v>44729</v>
      </c>
      <c r="F250" s="5" t="s">
        <v>6</v>
      </c>
      <c r="G250" s="5" t="s">
        <v>36</v>
      </c>
      <c r="H250" s="5" t="s">
        <v>21</v>
      </c>
      <c r="I250" s="4" t="s">
        <v>21</v>
      </c>
      <c r="J250" s="4" t="s">
        <v>21</v>
      </c>
      <c r="K250" s="17" t="e">
        <f>VLOOKUP(Table1[[#This Row],[Species ]],eq!$A$2:$B$12,2,)</f>
        <v>#N/A</v>
      </c>
      <c r="L250" s="17" t="e">
        <f t="shared" si="6"/>
        <v>#N/A</v>
      </c>
      <c r="M250" s="17" t="e" cm="1">
        <f t="array" ref="M250">eval_tr</f>
        <v>#N/A</v>
      </c>
      <c r="N250" s="23">
        <f t="shared" si="7"/>
        <v>0</v>
      </c>
    </row>
    <row r="251" spans="1:14" ht="15.75" customHeight="1" x14ac:dyDescent="0.15">
      <c r="A251" s="5" t="s">
        <v>3</v>
      </c>
      <c r="B251" s="5">
        <v>26</v>
      </c>
      <c r="C251" s="5" t="s">
        <v>21</v>
      </c>
      <c r="D251" s="5" t="s">
        <v>31</v>
      </c>
      <c r="E251" s="7">
        <v>44729</v>
      </c>
      <c r="F251" s="5" t="s">
        <v>9</v>
      </c>
      <c r="G251" s="5" t="s">
        <v>37</v>
      </c>
      <c r="H251" s="5" t="s">
        <v>21</v>
      </c>
      <c r="I251" s="4" t="s">
        <v>21</v>
      </c>
      <c r="J251" s="4" t="s">
        <v>21</v>
      </c>
      <c r="K251" s="17" t="e">
        <f>VLOOKUP(Table1[[#This Row],[Species ]],eq!$A$2:$B$12,2,)</f>
        <v>#N/A</v>
      </c>
      <c r="L251" s="17" t="e">
        <f t="shared" si="6"/>
        <v>#N/A</v>
      </c>
      <c r="M251" s="17" t="e" cm="1">
        <f t="array" ref="M251">eval_tr</f>
        <v>#N/A</v>
      </c>
      <c r="N251" s="23">
        <f t="shared" si="7"/>
        <v>0</v>
      </c>
    </row>
    <row r="252" spans="1:14" ht="15.75" customHeight="1" x14ac:dyDescent="0.15">
      <c r="A252" s="6" t="s">
        <v>3</v>
      </c>
      <c r="B252" s="6">
        <v>27</v>
      </c>
      <c r="C252" s="5" t="s">
        <v>21</v>
      </c>
      <c r="D252" s="5" t="s">
        <v>31</v>
      </c>
      <c r="E252" s="7">
        <v>44727</v>
      </c>
      <c r="F252" s="6" t="s">
        <v>6</v>
      </c>
      <c r="G252" s="6" t="s">
        <v>36</v>
      </c>
      <c r="H252" s="3" t="s">
        <v>8</v>
      </c>
      <c r="I252" s="2">
        <v>5</v>
      </c>
      <c r="J252" s="2">
        <v>6.25</v>
      </c>
      <c r="K252" s="17" t="str">
        <f>VLOOKUP(Table1[[#This Row],[Species ]],eq!$A$2:$B$12,2,)</f>
        <v>((0.0309*(X4^1.7527)*X2^1.0014)+(0.0115*(X4^1.7405)*X2^0.6589)+(0.038*(X4^3.2558)*X2^-1.4218)+(0.2048*(X4^2.5754)*X2^-1.3704))*1000</v>
      </c>
      <c r="L252" s="17" t="str">
        <f t="shared" si="6"/>
        <v>((0.0309*(5^1.7527)*6.25^1.0014)+(0.0115*(5^1.7405)*6.25^0.6589)+(0.038*(5^3.2558)*6.25^-1.4218)+(0.2048*(5^2.5754)*6.25^-1.3704))*1000</v>
      </c>
      <c r="M252" s="17" cm="1">
        <f t="array" ref="M252">eval_tr</f>
        <v>5463.0978081703652</v>
      </c>
      <c r="N252" s="23">
        <f t="shared" si="7"/>
        <v>5463.0978081703652</v>
      </c>
    </row>
    <row r="253" spans="1:14" ht="15.75" customHeight="1" x14ac:dyDescent="0.15">
      <c r="A253" s="6" t="s">
        <v>3</v>
      </c>
      <c r="B253" s="6">
        <v>27</v>
      </c>
      <c r="C253" s="5" t="s">
        <v>21</v>
      </c>
      <c r="D253" s="5" t="s">
        <v>31</v>
      </c>
      <c r="E253" s="7">
        <v>44727</v>
      </c>
      <c r="F253" s="6" t="s">
        <v>5</v>
      </c>
      <c r="G253" s="6" t="s">
        <v>35</v>
      </c>
      <c r="H253" s="6" t="s">
        <v>21</v>
      </c>
      <c r="I253" s="2" t="s">
        <v>21</v>
      </c>
      <c r="J253" s="2" t="s">
        <v>21</v>
      </c>
      <c r="K253" s="17" t="e">
        <f>VLOOKUP(Table1[[#This Row],[Species ]],eq!$A$2:$B$12,2,)</f>
        <v>#N/A</v>
      </c>
      <c r="L253" s="17" t="e">
        <f t="shared" si="6"/>
        <v>#N/A</v>
      </c>
      <c r="M253" s="17" t="e" cm="1">
        <f t="array" ref="M253">eval_tr</f>
        <v>#N/A</v>
      </c>
      <c r="N253" s="23">
        <f t="shared" si="7"/>
        <v>0</v>
      </c>
    </row>
    <row r="254" spans="1:14" ht="15.75" customHeight="1" x14ac:dyDescent="0.15">
      <c r="A254" s="6" t="s">
        <v>3</v>
      </c>
      <c r="B254" s="6">
        <v>27</v>
      </c>
      <c r="C254" s="5" t="s">
        <v>21</v>
      </c>
      <c r="D254" s="5" t="s">
        <v>31</v>
      </c>
      <c r="E254" s="7">
        <v>44727</v>
      </c>
      <c r="F254" s="6" t="s">
        <v>7</v>
      </c>
      <c r="G254" s="6" t="s">
        <v>34</v>
      </c>
      <c r="H254" s="6" t="s">
        <v>21</v>
      </c>
      <c r="I254" s="2" t="s">
        <v>21</v>
      </c>
      <c r="J254" s="2" t="s">
        <v>21</v>
      </c>
      <c r="K254" s="17" t="e">
        <f>VLOOKUP(Table1[[#This Row],[Species ]],eq!$A$2:$B$12,2,)</f>
        <v>#N/A</v>
      </c>
      <c r="L254" s="17" t="e">
        <f t="shared" si="6"/>
        <v>#N/A</v>
      </c>
      <c r="M254" s="17" t="e" cm="1">
        <f t="array" ref="M254">eval_tr</f>
        <v>#N/A</v>
      </c>
      <c r="N254" s="23">
        <f t="shared" si="7"/>
        <v>0</v>
      </c>
    </row>
    <row r="255" spans="1:14" ht="15.75" customHeight="1" x14ac:dyDescent="0.15">
      <c r="A255" s="6" t="s">
        <v>3</v>
      </c>
      <c r="B255" s="6">
        <v>27</v>
      </c>
      <c r="C255" s="5" t="s">
        <v>21</v>
      </c>
      <c r="D255" s="5" t="s">
        <v>31</v>
      </c>
      <c r="E255" s="7">
        <v>44727</v>
      </c>
      <c r="F255" s="6" t="s">
        <v>9</v>
      </c>
      <c r="G255" s="6" t="s">
        <v>37</v>
      </c>
      <c r="H255" s="6" t="s">
        <v>21</v>
      </c>
      <c r="I255" s="2" t="s">
        <v>21</v>
      </c>
      <c r="J255" s="2" t="s">
        <v>21</v>
      </c>
      <c r="K255" s="17" t="e">
        <f>VLOOKUP(Table1[[#This Row],[Species ]],eq!$A$2:$B$12,2,)</f>
        <v>#N/A</v>
      </c>
      <c r="L255" s="17" t="e">
        <f t="shared" si="6"/>
        <v>#N/A</v>
      </c>
      <c r="M255" s="17" t="e" cm="1">
        <f t="array" ref="M255">eval_tr</f>
        <v>#N/A</v>
      </c>
      <c r="N255" s="23">
        <f t="shared" si="7"/>
        <v>0</v>
      </c>
    </row>
    <row r="256" spans="1:14" ht="15.75" customHeight="1" x14ac:dyDescent="0.15">
      <c r="A256" s="6" t="s">
        <v>3</v>
      </c>
      <c r="B256" s="6">
        <v>28</v>
      </c>
      <c r="C256" s="5" t="s">
        <v>21</v>
      </c>
      <c r="D256" s="5" t="s">
        <v>31</v>
      </c>
      <c r="E256" s="7">
        <v>44729</v>
      </c>
      <c r="F256" s="6" t="s">
        <v>7</v>
      </c>
      <c r="G256" s="6" t="s">
        <v>34</v>
      </c>
      <c r="H256" s="3" t="s">
        <v>8</v>
      </c>
      <c r="I256" s="2">
        <v>3</v>
      </c>
      <c r="J256" s="2">
        <v>5</v>
      </c>
      <c r="K256" s="17" t="str">
        <f>VLOOKUP(Table1[[#This Row],[Species ]],eq!$A$2:$B$12,2,)</f>
        <v>((0.0309*(X4^1.7527)*X2^1.0014)+(0.0115*(X4^1.7405)*X2^0.6589)+(0.038*(X4^3.2558)*X2^-1.4218)+(0.2048*(X4^2.5754)*X2^-1.3704))*1000</v>
      </c>
      <c r="L256" s="17" t="str">
        <f t="shared" si="6"/>
        <v>((0.0309*(3^1.7527)*5^1.0014)+(0.0115*(3^1.7405)*5^0.6589)+(0.038*(3^3.2558)*5^-1.4218)+(0.2048*(3^2.5754)*5^-1.3704))*1000</v>
      </c>
      <c r="M256" s="17" cm="1">
        <f t="array" ref="M256">eval_tr</f>
        <v>1806.8223768200314</v>
      </c>
      <c r="N256" s="23">
        <f t="shared" si="7"/>
        <v>1806.8223768200314</v>
      </c>
    </row>
    <row r="257" spans="1:14" ht="15.75" customHeight="1" x14ac:dyDescent="0.15">
      <c r="A257" s="6" t="s">
        <v>3</v>
      </c>
      <c r="B257" s="6">
        <v>28</v>
      </c>
      <c r="C257" s="5" t="s">
        <v>21</v>
      </c>
      <c r="D257" s="5" t="s">
        <v>31</v>
      </c>
      <c r="E257" s="7">
        <v>44729</v>
      </c>
      <c r="F257" s="6" t="s">
        <v>5</v>
      </c>
      <c r="G257" s="6" t="s">
        <v>35</v>
      </c>
      <c r="H257" s="3" t="s">
        <v>8</v>
      </c>
      <c r="I257" s="2">
        <v>3.5</v>
      </c>
      <c r="J257" s="2">
        <v>6</v>
      </c>
      <c r="K257" s="17" t="str">
        <f>VLOOKUP(Table1[[#This Row],[Species ]],eq!$A$2:$B$12,2,)</f>
        <v>((0.0309*(X4^1.7527)*X2^1.0014)+(0.0115*(X4^1.7405)*X2^0.6589)+(0.038*(X4^3.2558)*X2^-1.4218)+(0.2048*(X4^2.5754)*X2^-1.3704))*1000</v>
      </c>
      <c r="L257" s="17" t="str">
        <f t="shared" si="6"/>
        <v>((0.0309*(3.5^1.7527)*6^1.0014)+(0.0115*(3.5^1.7405)*6^0.6589)+(0.038*(3.5^3.2558)*6^-1.4218)+(0.2048*(3.5^2.5754)*6^-1.3704))*1000</v>
      </c>
      <c r="M257" s="17" cm="1">
        <f t="array" ref="M257">eval_tr</f>
        <v>2620.1277684550673</v>
      </c>
      <c r="N257" s="23">
        <f t="shared" si="7"/>
        <v>2620.1277684550673</v>
      </c>
    </row>
    <row r="258" spans="1:14" ht="15.75" customHeight="1" x14ac:dyDescent="0.15">
      <c r="A258" s="6" t="s">
        <v>3</v>
      </c>
      <c r="B258" s="6">
        <v>28</v>
      </c>
      <c r="C258" s="5" t="s">
        <v>21</v>
      </c>
      <c r="D258" s="5" t="s">
        <v>31</v>
      </c>
      <c r="E258" s="7">
        <v>44729</v>
      </c>
      <c r="F258" s="6" t="s">
        <v>9</v>
      </c>
      <c r="G258" s="6" t="s">
        <v>37</v>
      </c>
      <c r="H258" s="3" t="s">
        <v>8</v>
      </c>
      <c r="I258" s="2">
        <v>8</v>
      </c>
      <c r="J258" s="2">
        <v>24</v>
      </c>
      <c r="K258" s="17" t="str">
        <f>VLOOKUP(Table1[[#This Row],[Species ]],eq!$A$2:$B$12,2,)</f>
        <v>((0.0309*(X4^1.7527)*X2^1.0014)+(0.0115*(X4^1.7405)*X2^0.6589)+(0.038*(X4^3.2558)*X2^-1.4218)+(0.2048*(X4^2.5754)*X2^-1.3704))*1000</v>
      </c>
      <c r="L258" s="17" t="str">
        <f t="shared" ref="L258:L321" si="8">SUBSTITUTE(SUBSTITUTE(K258, "X2",J258),"X4",I258)</f>
        <v>((0.0309*(8^1.7527)*24^1.0014)+(0.0115*(8^1.7405)*24^0.6589)+(0.038*(8^3.2558)*24^-1.4218)+(0.2048*(8^2.5754)*24^-1.3704))*1000</v>
      </c>
      <c r="M258" s="17" cm="1">
        <f t="array" ref="M258">eval_tr</f>
        <v>32907.660392924568</v>
      </c>
      <c r="N258" s="23">
        <f t="shared" ref="N258:N321" si="9">IF(ISNUMBER(M258),M258,0)</f>
        <v>32907.660392924568</v>
      </c>
    </row>
    <row r="259" spans="1:14" ht="15.75" customHeight="1" x14ac:dyDescent="0.15">
      <c r="A259" s="6" t="s">
        <v>3</v>
      </c>
      <c r="B259" s="6">
        <v>28</v>
      </c>
      <c r="C259" s="5" t="s">
        <v>21</v>
      </c>
      <c r="D259" s="5" t="s">
        <v>31</v>
      </c>
      <c r="E259" s="7">
        <v>44729</v>
      </c>
      <c r="F259" s="6" t="s">
        <v>6</v>
      </c>
      <c r="G259" s="6" t="s">
        <v>36</v>
      </c>
      <c r="H259" s="6" t="s">
        <v>21</v>
      </c>
      <c r="I259" s="2" t="s">
        <v>21</v>
      </c>
      <c r="J259" s="2" t="s">
        <v>21</v>
      </c>
      <c r="K259" s="17" t="e">
        <f>VLOOKUP(Table1[[#This Row],[Species ]],eq!$A$2:$B$12,2,)</f>
        <v>#N/A</v>
      </c>
      <c r="L259" s="17" t="e">
        <f t="shared" si="8"/>
        <v>#N/A</v>
      </c>
      <c r="M259" s="17" t="e" cm="1">
        <f t="array" ref="M259">eval_tr</f>
        <v>#N/A</v>
      </c>
      <c r="N259" s="23">
        <f t="shared" si="9"/>
        <v>0</v>
      </c>
    </row>
    <row r="260" spans="1:14" ht="15.75" customHeight="1" x14ac:dyDescent="0.15">
      <c r="A260" s="5" t="s">
        <v>3</v>
      </c>
      <c r="B260" s="5">
        <v>29</v>
      </c>
      <c r="C260" s="5" t="s">
        <v>21</v>
      </c>
      <c r="D260" s="5" t="s">
        <v>31</v>
      </c>
      <c r="E260" s="7">
        <v>44727</v>
      </c>
      <c r="F260" s="5" t="s">
        <v>5</v>
      </c>
      <c r="G260" s="5" t="s">
        <v>35</v>
      </c>
      <c r="H260" s="5" t="s">
        <v>21</v>
      </c>
      <c r="I260" s="4" t="s">
        <v>21</v>
      </c>
      <c r="J260" s="4" t="s">
        <v>21</v>
      </c>
      <c r="K260" s="17" t="e">
        <f>VLOOKUP(Table1[[#This Row],[Species ]],eq!$A$2:$B$12,2,)</f>
        <v>#N/A</v>
      </c>
      <c r="L260" s="17" t="e">
        <f t="shared" si="8"/>
        <v>#N/A</v>
      </c>
      <c r="M260" s="17" t="e" cm="1">
        <f t="array" ref="M260">eval_tr</f>
        <v>#N/A</v>
      </c>
      <c r="N260" s="23">
        <f t="shared" si="9"/>
        <v>0</v>
      </c>
    </row>
    <row r="261" spans="1:14" ht="15.75" customHeight="1" x14ac:dyDescent="0.15">
      <c r="A261" s="5" t="s">
        <v>3</v>
      </c>
      <c r="B261" s="5">
        <v>29</v>
      </c>
      <c r="C261" s="5" t="s">
        <v>21</v>
      </c>
      <c r="D261" s="5" t="s">
        <v>31</v>
      </c>
      <c r="E261" s="7">
        <v>44727</v>
      </c>
      <c r="F261" s="5" t="s">
        <v>6</v>
      </c>
      <c r="G261" s="5" t="s">
        <v>36</v>
      </c>
      <c r="H261" s="5" t="s">
        <v>21</v>
      </c>
      <c r="I261" s="4" t="s">
        <v>21</v>
      </c>
      <c r="J261" s="4" t="s">
        <v>21</v>
      </c>
      <c r="K261" s="17" t="e">
        <f>VLOOKUP(Table1[[#This Row],[Species ]],eq!$A$2:$B$12,2,)</f>
        <v>#N/A</v>
      </c>
      <c r="L261" s="17" t="e">
        <f t="shared" si="8"/>
        <v>#N/A</v>
      </c>
      <c r="M261" s="17" t="e" cm="1">
        <f t="array" ref="M261">eval_tr</f>
        <v>#N/A</v>
      </c>
      <c r="N261" s="23">
        <f t="shared" si="9"/>
        <v>0</v>
      </c>
    </row>
    <row r="262" spans="1:14" ht="15.75" customHeight="1" x14ac:dyDescent="0.15">
      <c r="A262" s="5" t="s">
        <v>3</v>
      </c>
      <c r="B262" s="5">
        <v>29</v>
      </c>
      <c r="C262" s="5" t="s">
        <v>21</v>
      </c>
      <c r="D262" s="5" t="s">
        <v>31</v>
      </c>
      <c r="E262" s="7">
        <v>44727</v>
      </c>
      <c r="F262" s="5" t="s">
        <v>7</v>
      </c>
      <c r="G262" s="5" t="s">
        <v>34</v>
      </c>
      <c r="H262" s="5" t="s">
        <v>21</v>
      </c>
      <c r="I262" s="4" t="s">
        <v>21</v>
      </c>
      <c r="J262" s="4" t="s">
        <v>21</v>
      </c>
      <c r="K262" s="17" t="e">
        <f>VLOOKUP(Table1[[#This Row],[Species ]],eq!$A$2:$B$12,2,)</f>
        <v>#N/A</v>
      </c>
      <c r="L262" s="17" t="e">
        <f t="shared" si="8"/>
        <v>#N/A</v>
      </c>
      <c r="M262" s="17" t="e" cm="1">
        <f t="array" ref="M262">eval_tr</f>
        <v>#N/A</v>
      </c>
      <c r="N262" s="23">
        <f t="shared" si="9"/>
        <v>0</v>
      </c>
    </row>
    <row r="263" spans="1:14" ht="15.75" customHeight="1" x14ac:dyDescent="0.15">
      <c r="A263" s="5" t="s">
        <v>3</v>
      </c>
      <c r="B263" s="5">
        <v>29</v>
      </c>
      <c r="C263" s="5" t="s">
        <v>21</v>
      </c>
      <c r="D263" s="5" t="s">
        <v>31</v>
      </c>
      <c r="E263" s="7">
        <v>44727</v>
      </c>
      <c r="F263" s="5" t="s">
        <v>9</v>
      </c>
      <c r="G263" s="5" t="s">
        <v>37</v>
      </c>
      <c r="H263" s="5" t="s">
        <v>21</v>
      </c>
      <c r="I263" s="4" t="s">
        <v>21</v>
      </c>
      <c r="J263" s="4" t="s">
        <v>21</v>
      </c>
      <c r="K263" s="17" t="e">
        <f>VLOOKUP(Table1[[#This Row],[Species ]],eq!$A$2:$B$12,2,)</f>
        <v>#N/A</v>
      </c>
      <c r="L263" s="17" t="e">
        <f t="shared" si="8"/>
        <v>#N/A</v>
      </c>
      <c r="M263" s="17" t="e" cm="1">
        <f t="array" ref="M263">eval_tr</f>
        <v>#N/A</v>
      </c>
      <c r="N263" s="23">
        <f t="shared" si="9"/>
        <v>0</v>
      </c>
    </row>
    <row r="264" spans="1:14" ht="15.75" customHeight="1" x14ac:dyDescent="0.15">
      <c r="A264" s="5" t="s">
        <v>3</v>
      </c>
      <c r="B264" s="5">
        <v>30</v>
      </c>
      <c r="C264" s="5" t="s">
        <v>21</v>
      </c>
      <c r="D264" s="5" t="s">
        <v>31</v>
      </c>
      <c r="E264" s="7">
        <v>44727</v>
      </c>
      <c r="F264" s="5" t="s">
        <v>5</v>
      </c>
      <c r="G264" s="5" t="s">
        <v>35</v>
      </c>
      <c r="H264" s="5" t="s">
        <v>21</v>
      </c>
      <c r="I264" s="4" t="s">
        <v>21</v>
      </c>
      <c r="J264" s="4" t="s">
        <v>21</v>
      </c>
      <c r="K264" s="17" t="e">
        <f>VLOOKUP(Table1[[#This Row],[Species ]],eq!$A$2:$B$12,2,)</f>
        <v>#N/A</v>
      </c>
      <c r="L264" s="17" t="e">
        <f t="shared" si="8"/>
        <v>#N/A</v>
      </c>
      <c r="M264" s="17" t="e" cm="1">
        <f t="array" ref="M264">eval_tr</f>
        <v>#N/A</v>
      </c>
      <c r="N264" s="23">
        <f t="shared" si="9"/>
        <v>0</v>
      </c>
    </row>
    <row r="265" spans="1:14" ht="15.75" customHeight="1" x14ac:dyDescent="0.15">
      <c r="A265" s="5" t="s">
        <v>3</v>
      </c>
      <c r="B265" s="5">
        <v>30</v>
      </c>
      <c r="C265" s="5" t="s">
        <v>21</v>
      </c>
      <c r="D265" s="5" t="s">
        <v>31</v>
      </c>
      <c r="E265" s="7">
        <v>44727</v>
      </c>
      <c r="F265" s="5" t="s">
        <v>6</v>
      </c>
      <c r="G265" s="5" t="s">
        <v>36</v>
      </c>
      <c r="H265" s="5" t="s">
        <v>21</v>
      </c>
      <c r="I265" s="4" t="s">
        <v>21</v>
      </c>
      <c r="J265" s="4" t="s">
        <v>21</v>
      </c>
      <c r="K265" s="17" t="e">
        <f>VLOOKUP(Table1[[#This Row],[Species ]],eq!$A$2:$B$12,2,)</f>
        <v>#N/A</v>
      </c>
      <c r="L265" s="17" t="e">
        <f t="shared" si="8"/>
        <v>#N/A</v>
      </c>
      <c r="M265" s="17" t="e" cm="1">
        <f t="array" ref="M265">eval_tr</f>
        <v>#N/A</v>
      </c>
      <c r="N265" s="23">
        <f t="shared" si="9"/>
        <v>0</v>
      </c>
    </row>
    <row r="266" spans="1:14" ht="15.75" customHeight="1" x14ac:dyDescent="0.15">
      <c r="A266" s="5" t="s">
        <v>3</v>
      </c>
      <c r="B266" s="5">
        <v>30</v>
      </c>
      <c r="C266" s="5" t="s">
        <v>21</v>
      </c>
      <c r="D266" s="5" t="s">
        <v>31</v>
      </c>
      <c r="E266" s="7">
        <v>44727</v>
      </c>
      <c r="F266" s="5" t="s">
        <v>7</v>
      </c>
      <c r="G266" s="5" t="s">
        <v>34</v>
      </c>
      <c r="H266" s="5" t="s">
        <v>21</v>
      </c>
      <c r="I266" s="4" t="s">
        <v>21</v>
      </c>
      <c r="J266" s="4" t="s">
        <v>21</v>
      </c>
      <c r="K266" s="17" t="e">
        <f>VLOOKUP(Table1[[#This Row],[Species ]],eq!$A$2:$B$12,2,)</f>
        <v>#N/A</v>
      </c>
      <c r="L266" s="17" t="e">
        <f t="shared" si="8"/>
        <v>#N/A</v>
      </c>
      <c r="M266" s="17" t="e" cm="1">
        <f t="array" ref="M266">eval_tr</f>
        <v>#N/A</v>
      </c>
      <c r="N266" s="23">
        <f t="shared" si="9"/>
        <v>0</v>
      </c>
    </row>
    <row r="267" spans="1:14" ht="15.75" customHeight="1" x14ac:dyDescent="0.15">
      <c r="A267" s="5" t="s">
        <v>3</v>
      </c>
      <c r="B267" s="5">
        <v>30</v>
      </c>
      <c r="C267" s="5" t="s">
        <v>21</v>
      </c>
      <c r="D267" s="5" t="s">
        <v>31</v>
      </c>
      <c r="E267" s="7">
        <v>44727</v>
      </c>
      <c r="F267" s="5" t="s">
        <v>9</v>
      </c>
      <c r="G267" s="5" t="s">
        <v>37</v>
      </c>
      <c r="H267" s="5" t="s">
        <v>21</v>
      </c>
      <c r="I267" s="4" t="s">
        <v>21</v>
      </c>
      <c r="J267" s="4" t="s">
        <v>21</v>
      </c>
      <c r="K267" s="17" t="e">
        <f>VLOOKUP(Table1[[#This Row],[Species ]],eq!$A$2:$B$12,2,)</f>
        <v>#N/A</v>
      </c>
      <c r="L267" s="17" t="e">
        <f t="shared" si="8"/>
        <v>#N/A</v>
      </c>
      <c r="M267" s="17" t="e" cm="1">
        <f t="array" ref="M267">eval_tr</f>
        <v>#N/A</v>
      </c>
      <c r="N267" s="23">
        <f t="shared" si="9"/>
        <v>0</v>
      </c>
    </row>
    <row r="268" spans="1:14" ht="15.75" customHeight="1" x14ac:dyDescent="0.15">
      <c r="A268" s="6" t="s">
        <v>3</v>
      </c>
      <c r="B268" s="6">
        <v>31</v>
      </c>
      <c r="C268" s="6" t="s">
        <v>23</v>
      </c>
      <c r="D268" s="6" t="s">
        <v>32</v>
      </c>
      <c r="E268" s="8">
        <v>44733</v>
      </c>
      <c r="F268" s="6" t="s">
        <v>9</v>
      </c>
      <c r="G268" s="6" t="s">
        <v>37</v>
      </c>
      <c r="H268" s="6" t="s">
        <v>16</v>
      </c>
      <c r="I268" s="2">
        <v>3.34</v>
      </c>
      <c r="J268" s="2">
        <v>3.75</v>
      </c>
      <c r="K268" s="17" t="str">
        <f>VLOOKUP(Table1[[#This Row],[Species ]],eq!$A$2:$B$12,2,)</f>
        <v>((0.0117*(X4^1.7757)*X2^1.2555)+(0.018*(X4^1.8131)*X2^0.5144)+(0.0112*(X4^3.0861)*X2^-0.7164)+(0.0617*(X4^1.8615)*X2^-0.5375))*1000</v>
      </c>
      <c r="L268" s="17" t="str">
        <f t="shared" si="8"/>
        <v>((0.0117*(3.34^1.7757)*3.75^1.2555)+(0.018*(3.34^1.8131)*3.75^0.5144)+(0.0112*(3.34^3.0861)*3.75^-0.7164)+(0.0617*(3.34^1.8615)*3.75^-0.5375))*1000</v>
      </c>
      <c r="M268" s="17" cm="1">
        <f t="array" ref="M268">eval_tr</f>
        <v>1305.6441388912087</v>
      </c>
      <c r="N268" s="23">
        <f t="shared" si="9"/>
        <v>1305.6441388912087</v>
      </c>
    </row>
    <row r="269" spans="1:14" ht="15.75" customHeight="1" x14ac:dyDescent="0.15">
      <c r="A269" s="6" t="s">
        <v>3</v>
      </c>
      <c r="B269" s="6">
        <v>31</v>
      </c>
      <c r="C269" s="6" t="s">
        <v>23</v>
      </c>
      <c r="D269" s="6" t="s">
        <v>32</v>
      </c>
      <c r="E269" s="8">
        <v>44733</v>
      </c>
      <c r="F269" s="6" t="s">
        <v>9</v>
      </c>
      <c r="G269" s="6" t="s">
        <v>37</v>
      </c>
      <c r="H269" s="6" t="s">
        <v>17</v>
      </c>
      <c r="I269" s="2">
        <v>3.84</v>
      </c>
      <c r="J269" s="2">
        <v>2.75</v>
      </c>
      <c r="K269" s="17" t="str">
        <f>VLOOKUP(Table1[[#This Row],[Species ]],eq!$A$2:$B$12,2,)</f>
        <v>((0.0315*(X4^2.0342)*X2^0.7485)+(0.0283*(X4^2.0907)*X2^0)+(0.0225*(X4^2.4106)*X2^0)+(0.0571*(X4^1.4898)*X2^0))*1000</v>
      </c>
      <c r="L269" s="17" t="str">
        <f t="shared" si="8"/>
        <v>((0.0315*(3.84^2.0342)*2.75^0.7485)+(0.0283*(3.84^2.0907)*2.75^0)+(0.0225*(3.84^2.4106)*2.75^0)+(0.0571*(3.84^1.4898)*2.75^0))*1000</v>
      </c>
      <c r="M269" s="17" cm="1">
        <f t="array" ref="M269">eval_tr</f>
        <v>2508.7826750909471</v>
      </c>
      <c r="N269" s="23">
        <f t="shared" si="9"/>
        <v>2508.7826750909471</v>
      </c>
    </row>
    <row r="270" spans="1:14" ht="15.75" customHeight="1" x14ac:dyDescent="0.15">
      <c r="A270" s="6" t="s">
        <v>3</v>
      </c>
      <c r="B270" s="6">
        <v>31</v>
      </c>
      <c r="C270" s="6" t="s">
        <v>23</v>
      </c>
      <c r="D270" s="6" t="s">
        <v>32</v>
      </c>
      <c r="E270" s="8">
        <v>44733</v>
      </c>
      <c r="F270" s="6" t="s">
        <v>6</v>
      </c>
      <c r="G270" s="6" t="s">
        <v>36</v>
      </c>
      <c r="H270" s="6" t="s">
        <v>15</v>
      </c>
      <c r="I270" s="2">
        <v>4.5</v>
      </c>
      <c r="J270" s="2">
        <v>2.5</v>
      </c>
      <c r="K270" s="17" t="str">
        <f>VLOOKUP(Table1[[#This Row],[Species ]],eq!$A$2:$B$12,2,)</f>
        <v>((0.0259*(X4^1.9044)*X2^0.9715)+(0.0069*(X4^2.0834)*X2^0.5371)+(0.0325*(X4^2.3851)*X2^0)+(0.1683*(X4^1.2764)*X2^0))*1000</v>
      </c>
      <c r="L270" s="17" t="str">
        <f t="shared" si="8"/>
        <v>((0.0259*(4.5^1.9044)*2.5^0.9715)+(0.0069*(4.5^2.0834)*2.5^0.5371)+(0.0325*(4.5^2.3851)*2.5^0)+(0.1683*(4.5^1.2764)*2.5^0))*1000</v>
      </c>
      <c r="M270" s="17" cm="1">
        <f t="array" ref="M270">eval_tr</f>
        <v>3687.6828092939072</v>
      </c>
      <c r="N270" s="23">
        <f t="shared" si="9"/>
        <v>3687.6828092939072</v>
      </c>
    </row>
    <row r="271" spans="1:14" ht="15.75" customHeight="1" x14ac:dyDescent="0.15">
      <c r="A271" s="6" t="s">
        <v>3</v>
      </c>
      <c r="B271" s="6">
        <v>31</v>
      </c>
      <c r="C271" s="6" t="s">
        <v>23</v>
      </c>
      <c r="D271" s="6" t="s">
        <v>32</v>
      </c>
      <c r="E271" s="8">
        <v>44733</v>
      </c>
      <c r="F271" s="6" t="s">
        <v>6</v>
      </c>
      <c r="G271" s="6" t="s">
        <v>36</v>
      </c>
      <c r="H271" s="6" t="s">
        <v>15</v>
      </c>
      <c r="I271" s="2">
        <v>5</v>
      </c>
      <c r="J271" s="2">
        <v>3</v>
      </c>
      <c r="K271" s="17" t="str">
        <f>VLOOKUP(Table1[[#This Row],[Species ]],eq!$A$2:$B$12,2,)</f>
        <v>((0.0259*(X4^1.9044)*X2^0.9715)+(0.0069*(X4^2.0834)*X2^0.5371)+(0.0325*(X4^2.3851)*X2^0)+(0.1683*(X4^1.2764)*X2^0))*1000</v>
      </c>
      <c r="L271" s="17" t="str">
        <f t="shared" si="8"/>
        <v>((0.0259*(5^1.9044)*3^0.9715)+(0.0069*(5^2.0834)*3^0.5371)+(0.0325*(5^2.3851)*3^0)+(0.1683*(5^1.2764)*3^0))*1000</v>
      </c>
      <c r="M271" s="17" cm="1">
        <f t="array" ref="M271">eval_tr</f>
        <v>4793.077720569594</v>
      </c>
      <c r="N271" s="23">
        <f t="shared" si="9"/>
        <v>4793.077720569594</v>
      </c>
    </row>
    <row r="272" spans="1:14" ht="15.75" customHeight="1" x14ac:dyDescent="0.15">
      <c r="A272" s="6" t="s">
        <v>3</v>
      </c>
      <c r="B272" s="6">
        <v>31</v>
      </c>
      <c r="C272" s="6" t="s">
        <v>23</v>
      </c>
      <c r="D272" s="6" t="s">
        <v>32</v>
      </c>
      <c r="E272" s="8">
        <v>44733</v>
      </c>
      <c r="F272" s="6" t="s">
        <v>6</v>
      </c>
      <c r="G272" s="6" t="s">
        <v>36</v>
      </c>
      <c r="H272" s="6" t="s">
        <v>15</v>
      </c>
      <c r="I272" s="2">
        <v>5</v>
      </c>
      <c r="J272" s="2">
        <v>3.5</v>
      </c>
      <c r="K272" s="17" t="str">
        <f>VLOOKUP(Table1[[#This Row],[Species ]],eq!$A$2:$B$12,2,)</f>
        <v>((0.0259*(X4^1.9044)*X2^0.9715)+(0.0069*(X4^2.0834)*X2^0.5371)+(0.0325*(X4^2.3851)*X2^0)+(0.1683*(X4^1.2764)*X2^0))*1000</v>
      </c>
      <c r="L272" s="17" t="str">
        <f t="shared" si="8"/>
        <v>((0.0259*(5^1.9044)*3.5^0.9715)+(0.0069*(5^2.0834)*3.5^0.5371)+(0.0325*(5^2.3851)*3.5^0)+(0.1683*(5^1.2764)*3.5^0))*1000</v>
      </c>
      <c r="M272" s="17" cm="1">
        <f t="array" ref="M272">eval_tr</f>
        <v>5084.5680240641504</v>
      </c>
      <c r="N272" s="23">
        <f t="shared" si="9"/>
        <v>5084.5680240641504</v>
      </c>
    </row>
    <row r="273" spans="1:14" ht="15.75" customHeight="1" x14ac:dyDescent="0.15">
      <c r="A273" s="6" t="s">
        <v>3</v>
      </c>
      <c r="B273" s="6">
        <v>31</v>
      </c>
      <c r="C273" s="6" t="s">
        <v>23</v>
      </c>
      <c r="D273" s="6" t="s">
        <v>32</v>
      </c>
      <c r="E273" s="8">
        <v>44733</v>
      </c>
      <c r="F273" s="6" t="s">
        <v>6</v>
      </c>
      <c r="G273" s="6" t="s">
        <v>36</v>
      </c>
      <c r="H273" s="6" t="s">
        <v>16</v>
      </c>
      <c r="I273" s="2">
        <v>5.5</v>
      </c>
      <c r="J273" s="2">
        <v>3.5</v>
      </c>
      <c r="K273" s="17" t="str">
        <f>VLOOKUP(Table1[[#This Row],[Species ]],eq!$A$2:$B$12,2,)</f>
        <v>((0.0117*(X4^1.7757)*X2^1.2555)+(0.018*(X4^1.8131)*X2^0.5144)+(0.0112*(X4^3.0861)*X2^-0.7164)+(0.0617*(X4^1.8615)*X2^-0.5375))*1000</v>
      </c>
      <c r="L273" s="17" t="str">
        <f t="shared" si="8"/>
        <v>((0.0117*(5.5^1.7757)*3.5^1.2555)+(0.018*(5.5^1.8131)*3.5^0.5144)+(0.0112*(5.5^3.0861)*3.5^-0.7164)+(0.0617*(5.5^1.8615)*3.5^-0.5375))*1000</v>
      </c>
      <c r="M273" s="17" cm="1">
        <f t="array" ref="M273">eval_tr</f>
        <v>3549.4092600111635</v>
      </c>
      <c r="N273" s="23">
        <f t="shared" si="9"/>
        <v>3549.4092600111635</v>
      </c>
    </row>
    <row r="274" spans="1:14" ht="15.75" customHeight="1" x14ac:dyDescent="0.15">
      <c r="A274" s="6" t="s">
        <v>3</v>
      </c>
      <c r="B274" s="6">
        <v>31</v>
      </c>
      <c r="C274" s="6" t="s">
        <v>23</v>
      </c>
      <c r="D274" s="6" t="s">
        <v>32</v>
      </c>
      <c r="E274" s="8">
        <v>44733</v>
      </c>
      <c r="F274" s="6" t="s">
        <v>6</v>
      </c>
      <c r="G274" s="6" t="s">
        <v>36</v>
      </c>
      <c r="H274" s="3" t="s">
        <v>10</v>
      </c>
      <c r="I274" s="2">
        <v>7.5</v>
      </c>
      <c r="J274" s="2">
        <v>15</v>
      </c>
      <c r="K274" s="17" t="str">
        <f>VLOOKUP(Table1[[#This Row],[Species ]],eq!$A$2:$B$12,2,)</f>
        <v>((0.0294*(X4^1.8357)*X2^0.864)+(0.0053*(X4^2.0876)*X2^0.5842)+(0.0117*(X4^3.5097)*X2^-1.3006)+(0.1245*(X4^2.523)*X2^-1.123))*1000</v>
      </c>
      <c r="L274" s="17" t="str">
        <f t="shared" si="8"/>
        <v>((0.0294*(7.5^1.8357)*15^0.864)+(0.0053*(7.5^2.0876)*15^0.5842)+(0.0117*(7.5^3.5097)*15^-1.3006)+(0.1245*(7.5^2.523)*15^-1.123))*1000</v>
      </c>
      <c r="M274" s="17" cm="1">
        <f t="array" ref="M274">eval_tr</f>
        <v>15423.82773822908</v>
      </c>
      <c r="N274" s="23">
        <f t="shared" si="9"/>
        <v>15423.82773822908</v>
      </c>
    </row>
    <row r="275" spans="1:14" ht="15.75" customHeight="1" x14ac:dyDescent="0.15">
      <c r="A275" s="6" t="s">
        <v>3</v>
      </c>
      <c r="B275" s="6">
        <v>31</v>
      </c>
      <c r="C275" s="6" t="s">
        <v>23</v>
      </c>
      <c r="D275" s="6" t="s">
        <v>32</v>
      </c>
      <c r="E275" s="8">
        <v>44733</v>
      </c>
      <c r="F275" s="6" t="s">
        <v>6</v>
      </c>
      <c r="G275" s="6" t="s">
        <v>36</v>
      </c>
      <c r="H275" s="3" t="s">
        <v>10</v>
      </c>
      <c r="I275" s="2">
        <v>9</v>
      </c>
      <c r="J275" s="2">
        <v>29.5</v>
      </c>
      <c r="K275" s="17" t="str">
        <f>VLOOKUP(Table1[[#This Row],[Species ]],eq!$A$2:$B$12,2,)</f>
        <v>((0.0294*(X4^1.8357)*X2^0.864)+(0.0053*(X4^2.0876)*X2^0.5842)+(0.0117*(X4^3.5097)*X2^-1.3006)+(0.1245*(X4^2.523)*X2^-1.123))*1000</v>
      </c>
      <c r="L275" s="17" t="str">
        <f t="shared" si="8"/>
        <v>((0.0294*(9^1.8357)*29.5^0.864)+(0.0053*(9^2.0876)*29.5^0.5842)+(0.0117*(9^3.5097)*29.5^-1.3006)+(0.1245*(9^2.523)*29.5^-1.123))*1000</v>
      </c>
      <c r="M275" s="17" cm="1">
        <f t="array" ref="M275">eval_tr</f>
        <v>35691.613517893064</v>
      </c>
      <c r="N275" s="23">
        <f t="shared" si="9"/>
        <v>35691.613517893064</v>
      </c>
    </row>
    <row r="276" spans="1:14" ht="15.75" customHeight="1" x14ac:dyDescent="0.15">
      <c r="A276" s="6" t="s">
        <v>3</v>
      </c>
      <c r="B276" s="6">
        <v>31</v>
      </c>
      <c r="C276" s="6" t="s">
        <v>22</v>
      </c>
      <c r="D276" s="6" t="s">
        <v>32</v>
      </c>
      <c r="E276" s="8">
        <v>44733</v>
      </c>
      <c r="F276" s="6" t="s">
        <v>9</v>
      </c>
      <c r="G276" s="6" t="s">
        <v>37</v>
      </c>
      <c r="H276" s="3" t="s">
        <v>10</v>
      </c>
      <c r="I276" s="2">
        <v>9.5</v>
      </c>
      <c r="J276" s="2">
        <v>13.5</v>
      </c>
      <c r="K276" s="17" t="str">
        <f>VLOOKUP(Table1[[#This Row],[Species ]],eq!$A$2:$B$12,2,)</f>
        <v>((0.0294*(X4^1.8357)*X2^0.864)+(0.0053*(X4^2.0876)*X2^0.5842)+(0.0117*(X4^3.5097)*X2^-1.3006)+(0.1245*(X4^2.523)*X2^-1.123))*1000</v>
      </c>
      <c r="L276" s="17" t="str">
        <f t="shared" si="8"/>
        <v>((0.0294*(9.5^1.8357)*13.5^0.864)+(0.0053*(9.5^2.0876)*13.5^0.5842)+(0.0117*(9.5^3.5097)*13.5^-1.3006)+(0.1245*(9.5^2.523)*13.5^-1.123))*1000</v>
      </c>
      <c r="M276" s="17" cm="1">
        <f t="array" ref="M276">eval_tr</f>
        <v>23065.686467653941</v>
      </c>
      <c r="N276" s="23">
        <f t="shared" si="9"/>
        <v>23065.686467653941</v>
      </c>
    </row>
    <row r="277" spans="1:14" ht="15.75" customHeight="1" x14ac:dyDescent="0.15">
      <c r="A277" s="6" t="s">
        <v>3</v>
      </c>
      <c r="B277" s="6">
        <v>31</v>
      </c>
      <c r="C277" s="6" t="s">
        <v>23</v>
      </c>
      <c r="D277" s="6" t="s">
        <v>32</v>
      </c>
      <c r="E277" s="8">
        <v>44733</v>
      </c>
      <c r="F277" s="6" t="s">
        <v>7</v>
      </c>
      <c r="G277" s="6" t="s">
        <v>34</v>
      </c>
      <c r="H277" s="3" t="s">
        <v>8</v>
      </c>
      <c r="I277" s="2">
        <v>10</v>
      </c>
      <c r="J277" s="2">
        <v>33.75</v>
      </c>
      <c r="K277" s="17" t="str">
        <f>VLOOKUP(Table1[[#This Row],[Species ]],eq!$A$2:$B$12,2,)</f>
        <v>((0.0309*(X4^1.7527)*X2^1.0014)+(0.0115*(X4^1.7405)*X2^0.6589)+(0.038*(X4^3.2558)*X2^-1.4218)+(0.2048*(X4^2.5754)*X2^-1.3704))*1000</v>
      </c>
      <c r="L277" s="17" t="str">
        <f t="shared" si="8"/>
        <v>((0.0309*(10^1.7527)*33.75^1.0014)+(0.0115*(10^1.7405)*33.75^0.6589)+(0.038*(10^3.2558)*33.75^-1.4218)+(0.2048*(10^2.5754)*33.75^-1.3704))*1000</v>
      </c>
      <c r="M277" s="17" cm="1">
        <f t="array" ref="M277">eval_tr</f>
        <v>66811.754862401474</v>
      </c>
      <c r="N277" s="23">
        <f t="shared" si="9"/>
        <v>66811.754862401474</v>
      </c>
    </row>
    <row r="278" spans="1:14" ht="15.75" customHeight="1" x14ac:dyDescent="0.15">
      <c r="A278" s="6" t="s">
        <v>3</v>
      </c>
      <c r="B278" s="6">
        <v>31</v>
      </c>
      <c r="C278" s="6" t="s">
        <v>23</v>
      </c>
      <c r="D278" s="6" t="s">
        <v>32</v>
      </c>
      <c r="E278" s="8">
        <v>44733</v>
      </c>
      <c r="F278" s="6" t="s">
        <v>6</v>
      </c>
      <c r="G278" s="6" t="s">
        <v>36</v>
      </c>
      <c r="H278" s="3" t="s">
        <v>10</v>
      </c>
      <c r="I278" s="2">
        <v>10.5</v>
      </c>
      <c r="J278" s="2">
        <v>25.5</v>
      </c>
      <c r="K278" s="17" t="str">
        <f>VLOOKUP(Table1[[#This Row],[Species ]],eq!$A$2:$B$12,2,)</f>
        <v>((0.0294*(X4^1.8357)*X2^0.864)+(0.0053*(X4^2.0876)*X2^0.5842)+(0.0117*(X4^3.5097)*X2^-1.3006)+(0.1245*(X4^2.523)*X2^-1.123))*1000</v>
      </c>
      <c r="L278" s="17" t="str">
        <f t="shared" si="8"/>
        <v>((0.0294*(10.5^1.8357)*25.5^0.864)+(0.0053*(10.5^2.0876)*25.5^0.5842)+(0.0117*(10.5^3.5097)*25.5^-1.3006)+(0.1245*(10.5^2.523)*25.5^-1.123))*1000</v>
      </c>
      <c r="M278" s="17" cm="1">
        <f t="array" ref="M278">eval_tr</f>
        <v>42820.80135950134</v>
      </c>
      <c r="N278" s="23">
        <f t="shared" si="9"/>
        <v>42820.80135950134</v>
      </c>
    </row>
    <row r="279" spans="1:14" ht="15.75" customHeight="1" x14ac:dyDescent="0.15">
      <c r="A279" s="6" t="s">
        <v>3</v>
      </c>
      <c r="B279" s="6">
        <v>31</v>
      </c>
      <c r="C279" s="6" t="s">
        <v>23</v>
      </c>
      <c r="D279" s="6" t="s">
        <v>32</v>
      </c>
      <c r="E279" s="8">
        <v>44733</v>
      </c>
      <c r="F279" s="6" t="s">
        <v>5</v>
      </c>
      <c r="G279" s="6" t="s">
        <v>35</v>
      </c>
      <c r="H279" s="3" t="s">
        <v>10</v>
      </c>
      <c r="I279" s="2">
        <v>12</v>
      </c>
      <c r="J279" s="2">
        <v>36</v>
      </c>
      <c r="K279" s="17" t="str">
        <f>VLOOKUP(Table1[[#This Row],[Species ]],eq!$A$2:$B$12,2,)</f>
        <v>((0.0294*(X4^1.8357)*X2^0.864)+(0.0053*(X4^2.0876)*X2^0.5842)+(0.0117*(X4^3.5097)*X2^-1.3006)+(0.1245*(X4^2.523)*X2^-1.123))*1000</v>
      </c>
      <c r="L279" s="17" t="str">
        <f t="shared" si="8"/>
        <v>((0.0294*(12^1.8357)*36^0.864)+(0.0053*(12^2.0876)*36^0.5842)+(0.0117*(12^3.5097)*36^-1.3006)+(0.1245*(12^2.523)*36^-1.123))*1000</v>
      </c>
      <c r="M279" s="17" cm="1">
        <f t="array" ref="M279">eval_tr</f>
        <v>71788.532627790526</v>
      </c>
      <c r="N279" s="23">
        <f t="shared" si="9"/>
        <v>71788.532627790526</v>
      </c>
    </row>
    <row r="280" spans="1:14" ht="15.75" customHeight="1" x14ac:dyDescent="0.15">
      <c r="A280" s="6" t="s">
        <v>3</v>
      </c>
      <c r="B280" s="6">
        <v>31</v>
      </c>
      <c r="C280" s="6" t="s">
        <v>22</v>
      </c>
      <c r="D280" s="6" t="s">
        <v>32</v>
      </c>
      <c r="E280" s="8">
        <v>44733</v>
      </c>
      <c r="F280" s="6" t="s">
        <v>9</v>
      </c>
      <c r="G280" s="6" t="s">
        <v>37</v>
      </c>
      <c r="H280" s="3" t="s">
        <v>10</v>
      </c>
      <c r="I280" s="2">
        <v>13.5</v>
      </c>
      <c r="J280" s="2">
        <v>31</v>
      </c>
      <c r="K280" s="17" t="str">
        <f>VLOOKUP(Table1[[#This Row],[Species ]],eq!$A$2:$B$12,2,)</f>
        <v>((0.0294*(X4^1.8357)*X2^0.864)+(0.0053*(X4^2.0876)*X2^0.5842)+(0.0117*(X4^3.5097)*X2^-1.3006)+(0.1245*(X4^2.523)*X2^-1.123))*1000</v>
      </c>
      <c r="L280" s="17" t="str">
        <f t="shared" si="8"/>
        <v>((0.0294*(13.5^1.8357)*31^0.864)+(0.0053*(13.5^2.0876)*31^0.5842)+(0.0117*(13.5^3.5097)*31^-1.3006)+(0.1245*(13.5^2.523)*31^-1.123))*1000</v>
      </c>
      <c r="M280" s="17" cm="1">
        <f t="array" ref="M280">eval_tr</f>
        <v>80033.059012390207</v>
      </c>
      <c r="N280" s="23">
        <f t="shared" si="9"/>
        <v>80033.059012390207</v>
      </c>
    </row>
    <row r="281" spans="1:14" ht="15.75" customHeight="1" x14ac:dyDescent="0.15">
      <c r="A281" s="6" t="s">
        <v>3</v>
      </c>
      <c r="B281" s="6">
        <v>31</v>
      </c>
      <c r="C281" s="6" t="s">
        <v>22</v>
      </c>
      <c r="D281" s="6" t="s">
        <v>32</v>
      </c>
      <c r="E281" s="8">
        <v>44733</v>
      </c>
      <c r="F281" s="6" t="s">
        <v>5</v>
      </c>
      <c r="G281" s="6" t="s">
        <v>35</v>
      </c>
      <c r="H281" s="3" t="s">
        <v>10</v>
      </c>
      <c r="I281" s="2">
        <v>14.2</v>
      </c>
      <c r="J281" s="2">
        <v>31</v>
      </c>
      <c r="K281" s="17" t="str">
        <f>VLOOKUP(Table1[[#This Row],[Species ]],eq!$A$2:$B$12,2,)</f>
        <v>((0.0294*(X4^1.8357)*X2^0.864)+(0.0053*(X4^2.0876)*X2^0.5842)+(0.0117*(X4^3.5097)*X2^-1.3006)+(0.1245*(X4^2.523)*X2^-1.123))*1000</v>
      </c>
      <c r="L281" s="17" t="str">
        <f t="shared" si="8"/>
        <v>((0.0294*(14.2^1.8357)*31^0.864)+(0.0053*(14.2^2.0876)*31^0.5842)+(0.0117*(14.2^3.5097)*31^-1.3006)+(0.1245*(14.2^2.523)*31^-1.123))*1000</v>
      </c>
      <c r="M281" s="17" cm="1">
        <f t="array" ref="M281">eval_tr</f>
        <v>88135.763315485208</v>
      </c>
      <c r="N281" s="23">
        <f t="shared" si="9"/>
        <v>88135.763315485208</v>
      </c>
    </row>
    <row r="282" spans="1:14" ht="15.75" customHeight="1" x14ac:dyDescent="0.15">
      <c r="A282" s="6" t="s">
        <v>3</v>
      </c>
      <c r="B282" s="6">
        <v>31</v>
      </c>
      <c r="C282" s="6" t="s">
        <v>23</v>
      </c>
      <c r="D282" s="6" t="s">
        <v>32</v>
      </c>
      <c r="E282" s="8">
        <v>44733</v>
      </c>
      <c r="F282" s="6" t="s">
        <v>9</v>
      </c>
      <c r="G282" s="6" t="s">
        <v>37</v>
      </c>
      <c r="H282" s="3" t="s">
        <v>10</v>
      </c>
      <c r="I282" s="2">
        <v>15</v>
      </c>
      <c r="J282" s="2">
        <v>30</v>
      </c>
      <c r="K282" s="17" t="str">
        <f>VLOOKUP(Table1[[#This Row],[Species ]],eq!$A$2:$B$12,2,)</f>
        <v>((0.0294*(X4^1.8357)*X2^0.864)+(0.0053*(X4^2.0876)*X2^0.5842)+(0.0117*(X4^3.5097)*X2^-1.3006)+(0.1245*(X4^2.523)*X2^-1.123))*1000</v>
      </c>
      <c r="L282" s="17" t="str">
        <f t="shared" si="8"/>
        <v>((0.0294*(15^1.8357)*30^0.864)+(0.0053*(15^2.0876)*30^0.5842)+(0.0117*(15^3.5097)*30^-1.3006)+(0.1245*(15^2.523)*30^-1.123))*1000</v>
      </c>
      <c r="M282" s="17" cm="1">
        <f t="array" ref="M282">eval_tr</f>
        <v>95522.931252745446</v>
      </c>
      <c r="N282" s="23">
        <f t="shared" si="9"/>
        <v>95522.931252745446</v>
      </c>
    </row>
    <row r="283" spans="1:14" ht="15.75" customHeight="1" x14ac:dyDescent="0.15">
      <c r="A283" s="6" t="s">
        <v>3</v>
      </c>
      <c r="B283" s="6">
        <v>31</v>
      </c>
      <c r="C283" s="6" t="s">
        <v>22</v>
      </c>
      <c r="D283" s="6" t="s">
        <v>32</v>
      </c>
      <c r="E283" s="8">
        <v>44733</v>
      </c>
      <c r="F283" s="6" t="s">
        <v>6</v>
      </c>
      <c r="G283" s="6" t="s">
        <v>36</v>
      </c>
      <c r="H283" s="6" t="s">
        <v>21</v>
      </c>
      <c r="I283" s="2" t="s">
        <v>21</v>
      </c>
      <c r="J283" s="2" t="s">
        <v>21</v>
      </c>
      <c r="K283" s="17" t="e">
        <f>VLOOKUP(Table1[[#This Row],[Species ]],eq!$A$2:$B$12,2,)</f>
        <v>#N/A</v>
      </c>
      <c r="L283" s="17" t="e">
        <f t="shared" si="8"/>
        <v>#N/A</v>
      </c>
      <c r="M283" s="17" t="e" cm="1">
        <f t="array" ref="M283">eval_tr</f>
        <v>#N/A</v>
      </c>
      <c r="N283" s="23">
        <f t="shared" si="9"/>
        <v>0</v>
      </c>
    </row>
    <row r="284" spans="1:14" ht="15.75" customHeight="1" x14ac:dyDescent="0.15">
      <c r="A284" s="6" t="s">
        <v>3</v>
      </c>
      <c r="B284" s="6">
        <v>31</v>
      </c>
      <c r="C284" s="6" t="s">
        <v>22</v>
      </c>
      <c r="D284" s="6" t="s">
        <v>32</v>
      </c>
      <c r="E284" s="8">
        <v>44733</v>
      </c>
      <c r="F284" s="6" t="s">
        <v>7</v>
      </c>
      <c r="G284" s="6" t="s">
        <v>34</v>
      </c>
      <c r="H284" s="6" t="s">
        <v>21</v>
      </c>
      <c r="I284" s="2" t="s">
        <v>21</v>
      </c>
      <c r="J284" s="2" t="s">
        <v>21</v>
      </c>
      <c r="K284" s="17" t="e">
        <f>VLOOKUP(Table1[[#This Row],[Species ]],eq!$A$2:$B$12,2,)</f>
        <v>#N/A</v>
      </c>
      <c r="L284" s="17" t="e">
        <f t="shared" si="8"/>
        <v>#N/A</v>
      </c>
      <c r="M284" s="17" t="e" cm="1">
        <f t="array" ref="M284">eval_tr</f>
        <v>#N/A</v>
      </c>
      <c r="N284" s="23">
        <f t="shared" si="9"/>
        <v>0</v>
      </c>
    </row>
    <row r="285" spans="1:14" ht="15.75" customHeight="1" x14ac:dyDescent="0.15">
      <c r="A285" s="5" t="s">
        <v>3</v>
      </c>
      <c r="B285" s="5">
        <v>32</v>
      </c>
      <c r="C285" s="5" t="s">
        <v>21</v>
      </c>
      <c r="D285" s="6" t="s">
        <v>32</v>
      </c>
      <c r="E285" s="7">
        <v>44725</v>
      </c>
      <c r="F285" s="5" t="s">
        <v>6</v>
      </c>
      <c r="G285" s="5" t="s">
        <v>36</v>
      </c>
      <c r="H285" s="3" t="s">
        <v>8</v>
      </c>
      <c r="I285" s="4">
        <v>8.5</v>
      </c>
      <c r="J285" s="4">
        <v>28</v>
      </c>
      <c r="K285" s="17" t="str">
        <f>VLOOKUP(Table1[[#This Row],[Species ]],eq!$A$2:$B$12,2,)</f>
        <v>((0.0309*(X4^1.7527)*X2^1.0014)+(0.0115*(X4^1.7405)*X2^0.6589)+(0.038*(X4^3.2558)*X2^-1.4218)+(0.2048*(X4^2.5754)*X2^-1.3704))*1000</v>
      </c>
      <c r="L285" s="17" t="str">
        <f t="shared" si="8"/>
        <v>((0.0309*(8.5^1.7527)*28^1.0014)+(0.0115*(8.5^1.7405)*28^0.6589)+(0.038*(8.5^3.2558)*28^-1.4218)+(0.2048*(8.5^2.5754)*28^-1.3704))*1000</v>
      </c>
      <c r="M285" s="17" cm="1">
        <f t="array" ref="M285">eval_tr</f>
        <v>42158.972765284823</v>
      </c>
      <c r="N285" s="23">
        <f t="shared" si="9"/>
        <v>42158.972765284823</v>
      </c>
    </row>
    <row r="286" spans="1:14" ht="15.75" customHeight="1" x14ac:dyDescent="0.15">
      <c r="A286" s="5" t="s">
        <v>3</v>
      </c>
      <c r="B286" s="5">
        <v>32</v>
      </c>
      <c r="C286" s="5" t="s">
        <v>21</v>
      </c>
      <c r="D286" s="6" t="s">
        <v>32</v>
      </c>
      <c r="E286" s="7">
        <v>44725</v>
      </c>
      <c r="F286" s="5" t="s">
        <v>6</v>
      </c>
      <c r="G286" s="5" t="s">
        <v>36</v>
      </c>
      <c r="H286" s="3" t="s">
        <v>8</v>
      </c>
      <c r="I286" s="4">
        <v>8.6</v>
      </c>
      <c r="J286" s="4">
        <v>29.5</v>
      </c>
      <c r="K286" s="17" t="str">
        <f>VLOOKUP(Table1[[#This Row],[Species ]],eq!$A$2:$B$12,2,)</f>
        <v>((0.0309*(X4^1.7527)*X2^1.0014)+(0.0115*(X4^1.7405)*X2^0.6589)+(0.038*(X4^3.2558)*X2^-1.4218)+(0.2048*(X4^2.5754)*X2^-1.3704))*1000</v>
      </c>
      <c r="L286" s="17" t="str">
        <f t="shared" si="8"/>
        <v>((0.0309*(8.6^1.7527)*29.5^1.0014)+(0.0115*(8.6^1.7405)*29.5^0.6589)+(0.038*(8.6^3.2558)*29.5^-1.4218)+(0.2048*(8.6^2.5754)*29.5^-1.3704))*1000</v>
      </c>
      <c r="M286" s="17" cm="1">
        <f t="array" ref="M286">eval_tr</f>
        <v>45158.132012121838</v>
      </c>
      <c r="N286" s="23">
        <f t="shared" si="9"/>
        <v>45158.132012121838</v>
      </c>
    </row>
    <row r="287" spans="1:14" ht="15.75" customHeight="1" x14ac:dyDescent="0.15">
      <c r="A287" s="5" t="s">
        <v>3</v>
      </c>
      <c r="B287" s="5">
        <v>32</v>
      </c>
      <c r="C287" s="5" t="s">
        <v>21</v>
      </c>
      <c r="D287" s="6" t="s">
        <v>32</v>
      </c>
      <c r="E287" s="7">
        <v>44725</v>
      </c>
      <c r="F287" s="5" t="s">
        <v>7</v>
      </c>
      <c r="G287" s="5" t="s">
        <v>34</v>
      </c>
      <c r="H287" s="3" t="s">
        <v>8</v>
      </c>
      <c r="I287" s="4">
        <v>9.1999999999999993</v>
      </c>
      <c r="J287" s="4">
        <v>46</v>
      </c>
      <c r="K287" s="17" t="str">
        <f>VLOOKUP(Table1[[#This Row],[Species ]],eq!$A$2:$B$12,2,)</f>
        <v>((0.0309*(X4^1.7527)*X2^1.0014)+(0.0115*(X4^1.7405)*X2^0.6589)+(0.038*(X4^3.2558)*X2^-1.4218)+(0.2048*(X4^2.5754)*X2^-1.3704))*1000</v>
      </c>
      <c r="L287" s="17" t="str">
        <f t="shared" si="8"/>
        <v>((0.0309*(9.2^1.7527)*46^1.0014)+(0.0115*(9.2^1.7405)*46^0.6589)+(0.038*(9.2^3.2558)*46^-1.4218)+(0.2048*(9.2^2.5754)*46^-1.3704))*1000</v>
      </c>
      <c r="M287" s="17" cm="1">
        <f t="array" ref="M287">eval_tr</f>
        <v>77240.058574116119</v>
      </c>
      <c r="N287" s="23">
        <f t="shared" si="9"/>
        <v>77240.058574116119</v>
      </c>
    </row>
    <row r="288" spans="1:14" ht="15.75" customHeight="1" x14ac:dyDescent="0.15">
      <c r="A288" s="5" t="s">
        <v>3</v>
      </c>
      <c r="B288" s="5">
        <v>32</v>
      </c>
      <c r="C288" s="5" t="s">
        <v>21</v>
      </c>
      <c r="D288" s="6" t="s">
        <v>32</v>
      </c>
      <c r="E288" s="7">
        <v>44725</v>
      </c>
      <c r="F288" s="5" t="s">
        <v>6</v>
      </c>
      <c r="G288" s="5" t="s">
        <v>36</v>
      </c>
      <c r="H288" s="3" t="s">
        <v>8</v>
      </c>
      <c r="I288" s="4">
        <v>9.9</v>
      </c>
      <c r="J288" s="4">
        <v>48.1</v>
      </c>
      <c r="K288" s="17" t="str">
        <f>VLOOKUP(Table1[[#This Row],[Species ]],eq!$A$2:$B$12,2,)</f>
        <v>((0.0309*(X4^1.7527)*X2^1.0014)+(0.0115*(X4^1.7405)*X2^0.6589)+(0.038*(X4^3.2558)*X2^-1.4218)+(0.2048*(X4^2.5754)*X2^-1.3704))*1000</v>
      </c>
      <c r="L288" s="17" t="str">
        <f t="shared" si="8"/>
        <v>((0.0309*(9.9^1.7527)*48.1^1.0014)+(0.0115*(9.9^1.7405)*48.1^0.6589)+(0.038*(9.9^3.2558)*48.1^-1.4218)+(0.2048*(9.9^2.5754)*48.1^-1.3704))*1000</v>
      </c>
      <c r="M288" s="17" cm="1">
        <f t="array" ref="M288">eval_tr</f>
        <v>91702.338793279094</v>
      </c>
      <c r="N288" s="23">
        <f t="shared" si="9"/>
        <v>91702.338793279094</v>
      </c>
    </row>
    <row r="289" spans="1:14" ht="15.75" customHeight="1" x14ac:dyDescent="0.15">
      <c r="A289" s="5" t="s">
        <v>3</v>
      </c>
      <c r="B289" s="5">
        <v>32</v>
      </c>
      <c r="C289" s="5" t="s">
        <v>21</v>
      </c>
      <c r="D289" s="6" t="s">
        <v>32</v>
      </c>
      <c r="E289" s="7">
        <v>44725</v>
      </c>
      <c r="F289" s="5" t="s">
        <v>5</v>
      </c>
      <c r="G289" s="5" t="s">
        <v>35</v>
      </c>
      <c r="H289" s="3" t="s">
        <v>8</v>
      </c>
      <c r="I289" s="4">
        <v>11.4</v>
      </c>
      <c r="J289" s="4">
        <v>31.75</v>
      </c>
      <c r="K289" s="17" t="str">
        <f>VLOOKUP(Table1[[#This Row],[Species ]],eq!$A$2:$B$12,2,)</f>
        <v>((0.0309*(X4^1.7527)*X2^1.0014)+(0.0115*(X4^1.7405)*X2^0.6589)+(0.038*(X4^3.2558)*X2^-1.4218)+(0.2048*(X4^2.5754)*X2^-1.3704))*1000</v>
      </c>
      <c r="L289" s="17" t="str">
        <f t="shared" si="8"/>
        <v>((0.0309*(11.4^1.7527)*31.75^1.0014)+(0.0115*(11.4^1.7405)*31.75^0.6589)+(0.038*(11.4^3.2558)*31.75^-1.4218)+(0.2048*(11.4^2.5754)*31.75^-1.3704))*1000</v>
      </c>
      <c r="M289" s="17" cm="1">
        <f t="array" ref="M289">eval_tr</f>
        <v>79655.665828707759</v>
      </c>
      <c r="N289" s="23">
        <f t="shared" si="9"/>
        <v>79655.665828707759</v>
      </c>
    </row>
    <row r="290" spans="1:14" ht="15.75" customHeight="1" x14ac:dyDescent="0.15">
      <c r="A290" s="5" t="s">
        <v>3</v>
      </c>
      <c r="B290" s="5">
        <v>32</v>
      </c>
      <c r="C290" s="5" t="s">
        <v>21</v>
      </c>
      <c r="D290" s="6" t="s">
        <v>32</v>
      </c>
      <c r="E290" s="7">
        <v>44725</v>
      </c>
      <c r="F290" s="5" t="s">
        <v>5</v>
      </c>
      <c r="G290" s="5" t="s">
        <v>35</v>
      </c>
      <c r="H290" s="5" t="s">
        <v>8</v>
      </c>
      <c r="I290" s="4">
        <v>14.4</v>
      </c>
      <c r="J290" s="4">
        <v>33.5</v>
      </c>
      <c r="K290" s="17" t="str">
        <f>VLOOKUP(Table1[[#This Row],[Species ]],eq!$A$2:$B$12,2,)</f>
        <v>((0.0309*(X4^1.7527)*X2^1.0014)+(0.0115*(X4^1.7405)*X2^0.6589)+(0.038*(X4^3.2558)*X2^-1.4218)+(0.2048*(X4^2.5754)*X2^-1.3704))*1000</v>
      </c>
      <c r="L290" s="17" t="str">
        <f t="shared" si="8"/>
        <v>((0.0309*(14.4^1.7527)*33.5^1.0014)+(0.0115*(14.4^1.7405)*33.5^0.6589)+(0.038*(14.4^3.2558)*33.5^-1.4218)+(0.2048*(14.4^2.5754)*33.5^-1.3704))*1000</v>
      </c>
      <c r="M290" s="17" cm="1">
        <f t="array" ref="M290">eval_tr</f>
        <v>126727.01653383694</v>
      </c>
      <c r="N290" s="23">
        <f t="shared" si="9"/>
        <v>126727.01653383694</v>
      </c>
    </row>
    <row r="291" spans="1:14" ht="15.75" customHeight="1" x14ac:dyDescent="0.15">
      <c r="A291" s="5" t="s">
        <v>3</v>
      </c>
      <c r="B291" s="5">
        <v>32</v>
      </c>
      <c r="C291" s="5" t="s">
        <v>21</v>
      </c>
      <c r="D291" s="6" t="s">
        <v>32</v>
      </c>
      <c r="E291" s="7">
        <v>44725</v>
      </c>
      <c r="F291" s="5" t="s">
        <v>9</v>
      </c>
      <c r="G291" s="5" t="s">
        <v>37</v>
      </c>
      <c r="H291" s="5" t="s">
        <v>21</v>
      </c>
      <c r="I291" s="4" t="s">
        <v>21</v>
      </c>
      <c r="J291" s="4" t="s">
        <v>21</v>
      </c>
      <c r="K291" s="17" t="e">
        <f>VLOOKUP(Table1[[#This Row],[Species ]],eq!$A$2:$B$12,2,)</f>
        <v>#N/A</v>
      </c>
      <c r="L291" s="17" t="e">
        <f t="shared" si="8"/>
        <v>#N/A</v>
      </c>
      <c r="M291" s="17" t="e" cm="1">
        <f t="array" ref="M291">eval_tr</f>
        <v>#N/A</v>
      </c>
      <c r="N291" s="23">
        <f t="shared" si="9"/>
        <v>0</v>
      </c>
    </row>
    <row r="292" spans="1:14" ht="15.75" customHeight="1" x14ac:dyDescent="0.15">
      <c r="A292" s="5" t="s">
        <v>3</v>
      </c>
      <c r="B292" s="5">
        <v>33</v>
      </c>
      <c r="C292" s="5" t="s">
        <v>21</v>
      </c>
      <c r="D292" s="6" t="s">
        <v>32</v>
      </c>
      <c r="E292" s="7">
        <v>44725</v>
      </c>
      <c r="F292" s="5" t="s">
        <v>6</v>
      </c>
      <c r="G292" s="5" t="s">
        <v>36</v>
      </c>
      <c r="H292" s="3" t="s">
        <v>10</v>
      </c>
      <c r="I292" s="4">
        <v>8.3000000000000007</v>
      </c>
      <c r="J292" s="4">
        <v>13.5</v>
      </c>
      <c r="K292" s="17" t="str">
        <f>VLOOKUP(Table1[[#This Row],[Species ]],eq!$A$2:$B$12,2,)</f>
        <v>((0.0294*(X4^1.8357)*X2^0.864)+(0.0053*(X4^2.0876)*X2^0.5842)+(0.0117*(X4^3.5097)*X2^-1.3006)+(0.1245*(X4^2.523)*X2^-1.123))*1000</v>
      </c>
      <c r="L292" s="17" t="str">
        <f t="shared" si="8"/>
        <v>((0.0294*(8.3^1.8357)*13.5^0.864)+(0.0053*(8.3^2.0876)*13.5^0.5842)+(0.0117*(8.3^3.5097)*13.5^-1.3006)+(0.1245*(8.3^2.523)*13.5^-1.123))*1000</v>
      </c>
      <c r="M292" s="17" cm="1">
        <f t="array" ref="M292">eval_tr</f>
        <v>17627.301403966081</v>
      </c>
      <c r="N292" s="23">
        <f t="shared" si="9"/>
        <v>17627.301403966081</v>
      </c>
    </row>
    <row r="293" spans="1:14" ht="15.75" customHeight="1" x14ac:dyDescent="0.15">
      <c r="A293" s="5" t="s">
        <v>3</v>
      </c>
      <c r="B293" s="5">
        <v>33</v>
      </c>
      <c r="C293" s="5" t="s">
        <v>21</v>
      </c>
      <c r="D293" s="6" t="s">
        <v>32</v>
      </c>
      <c r="E293" s="7">
        <v>44725</v>
      </c>
      <c r="F293" s="5" t="s">
        <v>9</v>
      </c>
      <c r="G293" s="5" t="s">
        <v>37</v>
      </c>
      <c r="H293" s="3" t="s">
        <v>10</v>
      </c>
      <c r="I293" s="4">
        <v>11</v>
      </c>
      <c r="J293" s="4">
        <v>28.5</v>
      </c>
      <c r="K293" s="17" t="str">
        <f>VLOOKUP(Table1[[#This Row],[Species ]],eq!$A$2:$B$12,2,)</f>
        <v>((0.0294*(X4^1.8357)*X2^0.864)+(0.0053*(X4^2.0876)*X2^0.5842)+(0.0117*(X4^3.5097)*X2^-1.3006)+(0.1245*(X4^2.523)*X2^-1.123))*1000</v>
      </c>
      <c r="L293" s="17" t="str">
        <f t="shared" si="8"/>
        <v>((0.0294*(11^1.8357)*28.5^0.864)+(0.0053*(11^2.0876)*28.5^0.5842)+(0.0117*(11^3.5097)*28.5^-1.3006)+(0.1245*(11^2.523)*28.5^-1.123))*1000</v>
      </c>
      <c r="M293" s="17" cm="1">
        <f t="array" ref="M293">eval_tr</f>
        <v>50857.656945017377</v>
      </c>
      <c r="N293" s="23">
        <f t="shared" si="9"/>
        <v>50857.656945017377</v>
      </c>
    </row>
    <row r="294" spans="1:14" ht="15.75" customHeight="1" x14ac:dyDescent="0.15">
      <c r="A294" s="5" t="s">
        <v>3</v>
      </c>
      <c r="B294" s="5">
        <v>33</v>
      </c>
      <c r="C294" s="5" t="s">
        <v>21</v>
      </c>
      <c r="D294" s="6" t="s">
        <v>32</v>
      </c>
      <c r="E294" s="7">
        <v>44725</v>
      </c>
      <c r="F294" s="5" t="s">
        <v>6</v>
      </c>
      <c r="G294" s="5" t="s">
        <v>36</v>
      </c>
      <c r="H294" s="3" t="s">
        <v>8</v>
      </c>
      <c r="I294" s="4">
        <v>11.4</v>
      </c>
      <c r="J294" s="4">
        <v>21</v>
      </c>
      <c r="K294" s="17" t="str">
        <f>VLOOKUP(Table1[[#This Row],[Species ]],eq!$A$2:$B$12,2,)</f>
        <v>((0.0309*(X4^1.7527)*X2^1.0014)+(0.0115*(X4^1.7405)*X2^0.6589)+(0.038*(X4^3.2558)*X2^-1.4218)+(0.2048*(X4^2.5754)*X2^-1.3704))*1000</v>
      </c>
      <c r="L294" s="17" t="str">
        <f t="shared" si="8"/>
        <v>((0.0309*(11.4^1.7527)*21^1.0014)+(0.0115*(11.4^1.7405)*21^0.6589)+(0.038*(11.4^3.2558)*21^-1.4218)+(0.2048*(11.4^2.5754)*21^-1.3704))*1000</v>
      </c>
      <c r="M294" s="17" cm="1">
        <f t="array" ref="M294">eval_tr</f>
        <v>55350.52618333303</v>
      </c>
      <c r="N294" s="23">
        <f t="shared" si="9"/>
        <v>55350.52618333303</v>
      </c>
    </row>
    <row r="295" spans="1:14" ht="15.75" customHeight="1" x14ac:dyDescent="0.15">
      <c r="A295" s="5" t="s">
        <v>3</v>
      </c>
      <c r="B295" s="5">
        <v>33</v>
      </c>
      <c r="C295" s="5" t="s">
        <v>21</v>
      </c>
      <c r="D295" s="6" t="s">
        <v>32</v>
      </c>
      <c r="E295" s="7">
        <v>44725</v>
      </c>
      <c r="F295" s="5" t="s">
        <v>5</v>
      </c>
      <c r="G295" s="5" t="s">
        <v>35</v>
      </c>
      <c r="H295" s="5" t="s">
        <v>21</v>
      </c>
      <c r="I295" s="4" t="s">
        <v>21</v>
      </c>
      <c r="J295" s="4" t="s">
        <v>21</v>
      </c>
      <c r="K295" s="17" t="e">
        <f>VLOOKUP(Table1[[#This Row],[Species ]],eq!$A$2:$B$12,2,)</f>
        <v>#N/A</v>
      </c>
      <c r="L295" s="17" t="e">
        <f t="shared" si="8"/>
        <v>#N/A</v>
      </c>
      <c r="M295" s="17" t="e" cm="1">
        <f t="array" ref="M295">eval_tr</f>
        <v>#N/A</v>
      </c>
      <c r="N295" s="23">
        <f t="shared" si="9"/>
        <v>0</v>
      </c>
    </row>
    <row r="296" spans="1:14" ht="15.75" customHeight="1" x14ac:dyDescent="0.15">
      <c r="A296" s="5" t="s">
        <v>3</v>
      </c>
      <c r="B296" s="5">
        <v>33</v>
      </c>
      <c r="C296" s="5" t="s">
        <v>21</v>
      </c>
      <c r="D296" s="6" t="s">
        <v>32</v>
      </c>
      <c r="E296" s="7">
        <v>44725</v>
      </c>
      <c r="F296" s="5" t="s">
        <v>7</v>
      </c>
      <c r="G296" s="5" t="s">
        <v>34</v>
      </c>
      <c r="H296" s="5" t="s">
        <v>21</v>
      </c>
      <c r="I296" s="4" t="s">
        <v>21</v>
      </c>
      <c r="J296" s="4" t="s">
        <v>21</v>
      </c>
      <c r="K296" s="17" t="e">
        <f>VLOOKUP(Table1[[#This Row],[Species ]],eq!$A$2:$B$12,2,)</f>
        <v>#N/A</v>
      </c>
      <c r="L296" s="17" t="e">
        <f t="shared" si="8"/>
        <v>#N/A</v>
      </c>
      <c r="M296" s="17" t="e" cm="1">
        <f t="array" ref="M296">eval_tr</f>
        <v>#N/A</v>
      </c>
      <c r="N296" s="23">
        <f t="shared" si="9"/>
        <v>0</v>
      </c>
    </row>
    <row r="297" spans="1:14" ht="15.75" customHeight="1" x14ac:dyDescent="0.15">
      <c r="A297" s="5" t="s">
        <v>3</v>
      </c>
      <c r="B297" s="5">
        <v>34</v>
      </c>
      <c r="C297" s="5" t="s">
        <v>22</v>
      </c>
      <c r="D297" s="6" t="s">
        <v>32</v>
      </c>
      <c r="E297" s="7">
        <v>44732</v>
      </c>
      <c r="F297" s="5" t="s">
        <v>7</v>
      </c>
      <c r="G297" s="5" t="s">
        <v>34</v>
      </c>
      <c r="H297" s="3" t="s">
        <v>10</v>
      </c>
      <c r="I297" s="4">
        <v>3.3</v>
      </c>
      <c r="J297" s="4">
        <v>3.8</v>
      </c>
      <c r="K297" s="17" t="str">
        <f>VLOOKUP(Table1[[#This Row],[Species ]],eq!$A$2:$B$12,2,)</f>
        <v>((0.0294*(X4^1.8357)*X2^0.864)+(0.0053*(X4^2.0876)*X2^0.5842)+(0.0117*(X4^3.5097)*X2^-1.3006)+(0.1245*(X4^2.523)*X2^-1.123))*1000</v>
      </c>
      <c r="L297" s="17" t="str">
        <f t="shared" si="8"/>
        <v>((0.0294*(3.3^1.8357)*3.8^0.864)+(0.0053*(3.3^2.0876)*3.8^0.5842)+(0.0117*(3.3^3.5097)*3.8^-1.3006)+(0.1245*(3.3^2.523)*3.8^-1.123))*1000</v>
      </c>
      <c r="M297" s="17" cm="1">
        <f t="array" ref="M297">eval_tr</f>
        <v>1675.1148230894487</v>
      </c>
      <c r="N297" s="23">
        <f t="shared" si="9"/>
        <v>1675.1148230894487</v>
      </c>
    </row>
    <row r="298" spans="1:14" ht="15.75" customHeight="1" x14ac:dyDescent="0.15">
      <c r="A298" s="5" t="s">
        <v>3</v>
      </c>
      <c r="B298" s="5">
        <v>34</v>
      </c>
      <c r="C298" s="5" t="s">
        <v>23</v>
      </c>
      <c r="D298" s="6" t="s">
        <v>32</v>
      </c>
      <c r="E298" s="7">
        <v>44732</v>
      </c>
      <c r="F298" s="5" t="s">
        <v>7</v>
      </c>
      <c r="G298" s="5" t="s">
        <v>34</v>
      </c>
      <c r="H298" s="5" t="s">
        <v>10</v>
      </c>
      <c r="I298" s="4">
        <v>3.9</v>
      </c>
      <c r="J298" s="4">
        <v>6.8</v>
      </c>
      <c r="K298" s="17" t="str">
        <f>VLOOKUP(Table1[[#This Row],[Species ]],eq!$A$2:$B$12,2,)</f>
        <v>((0.0294*(X4^1.8357)*X2^0.864)+(0.0053*(X4^2.0876)*X2^0.5842)+(0.0117*(X4^3.5097)*X2^-1.3006)+(0.1245*(X4^2.523)*X2^-1.123))*1000</v>
      </c>
      <c r="L298" s="17" t="str">
        <f t="shared" si="8"/>
        <v>((0.0294*(3.9^1.8357)*6.8^0.864)+(0.0053*(3.9^2.0876)*6.8^0.5842)+(0.0117*(3.9^3.5097)*6.8^-1.3006)+(0.1245*(3.9^2.523)*6.8^-1.123))*1000</v>
      </c>
      <c r="M298" s="17" cm="1">
        <f t="array" ref="M298">eval_tr</f>
        <v>2714.8396851852581</v>
      </c>
      <c r="N298" s="23">
        <f t="shared" si="9"/>
        <v>2714.8396851852581</v>
      </c>
    </row>
    <row r="299" spans="1:14" ht="15.75" customHeight="1" x14ac:dyDescent="0.15">
      <c r="A299" s="5" t="s">
        <v>3</v>
      </c>
      <c r="B299" s="5">
        <v>34</v>
      </c>
      <c r="C299" s="5" t="s">
        <v>23</v>
      </c>
      <c r="D299" s="6" t="s">
        <v>32</v>
      </c>
      <c r="E299" s="7">
        <v>44732</v>
      </c>
      <c r="F299" s="5" t="s">
        <v>7</v>
      </c>
      <c r="G299" s="5" t="s">
        <v>34</v>
      </c>
      <c r="H299" s="5" t="s">
        <v>16</v>
      </c>
      <c r="I299" s="4">
        <v>6.8</v>
      </c>
      <c r="J299" s="4">
        <v>33.299999999999997</v>
      </c>
      <c r="K299" s="17" t="str">
        <f>VLOOKUP(Table1[[#This Row],[Species ]],eq!$A$2:$B$12,2,)</f>
        <v>((0.0117*(X4^1.7757)*X2^1.2555)+(0.018*(X4^1.8131)*X2^0.5144)+(0.0112*(X4^3.0861)*X2^-0.7164)+(0.0617*(X4^1.8615)*X2^-0.5375))*1000</v>
      </c>
      <c r="L299" s="17" t="str">
        <f t="shared" si="8"/>
        <v>((0.0117*(6.8^1.7757)*33.3^1.2555)+(0.018*(6.8^1.8131)*33.3^0.5144)+(0.0112*(6.8^3.0861)*33.3^-0.7164)+(0.0617*(6.8^1.8615)*33.3^-0.5375))*1000</v>
      </c>
      <c r="M299" s="17" cm="1">
        <f t="array" ref="M299">eval_tr</f>
        <v>32901.278207122486</v>
      </c>
      <c r="N299" s="23">
        <f t="shared" si="9"/>
        <v>32901.278207122486</v>
      </c>
    </row>
    <row r="300" spans="1:14" ht="15.75" customHeight="1" x14ac:dyDescent="0.15">
      <c r="A300" s="5" t="s">
        <v>3</v>
      </c>
      <c r="B300" s="5">
        <v>34</v>
      </c>
      <c r="C300" s="5" t="s">
        <v>22</v>
      </c>
      <c r="D300" s="6" t="s">
        <v>32</v>
      </c>
      <c r="E300" s="7">
        <v>44732</v>
      </c>
      <c r="F300" s="5" t="s">
        <v>7</v>
      </c>
      <c r="G300" s="5" t="s">
        <v>34</v>
      </c>
      <c r="H300" s="5" t="s">
        <v>16</v>
      </c>
      <c r="I300" s="4">
        <v>14.2</v>
      </c>
      <c r="J300" s="4">
        <v>33.200000000000003</v>
      </c>
      <c r="K300" s="17" t="str">
        <f>VLOOKUP(Table1[[#This Row],[Species ]],eq!$A$2:$B$12,2,)</f>
        <v>((0.0117*(X4^1.7757)*X2^1.2555)+(0.018*(X4^1.8131)*X2^0.5144)+(0.0112*(X4^3.0861)*X2^-0.7164)+(0.0617*(X4^1.8615)*X2^-0.5375))*1000</v>
      </c>
      <c r="L300" s="17" t="str">
        <f t="shared" si="8"/>
        <v>((0.0117*(14.2^1.7757)*33.2^1.2555)+(0.018*(14.2^1.8131)*33.2^0.5144)+(0.0112*(14.2^3.0861)*33.2^-0.7164)+(0.0617*(14.2^1.8615)*33.2^-0.5375))*1000</v>
      </c>
      <c r="M300" s="17" cm="1">
        <f t="array" ref="M300">eval_tr</f>
        <v>123688.68479183428</v>
      </c>
      <c r="N300" s="23">
        <f t="shared" si="9"/>
        <v>123688.68479183428</v>
      </c>
    </row>
    <row r="301" spans="1:14" ht="15.75" customHeight="1" x14ac:dyDescent="0.15">
      <c r="A301" s="5" t="s">
        <v>3</v>
      </c>
      <c r="B301" s="5">
        <v>34</v>
      </c>
      <c r="C301" s="5" t="s">
        <v>23</v>
      </c>
      <c r="D301" s="6" t="s">
        <v>32</v>
      </c>
      <c r="E301" s="7">
        <v>44732</v>
      </c>
      <c r="F301" s="5" t="s">
        <v>5</v>
      </c>
      <c r="G301" s="5" t="s">
        <v>35</v>
      </c>
      <c r="H301" s="5" t="s">
        <v>21</v>
      </c>
      <c r="I301" s="4" t="s">
        <v>4</v>
      </c>
      <c r="J301" s="4" t="s">
        <v>4</v>
      </c>
      <c r="K301" s="17" t="e">
        <f>VLOOKUP(Table1[[#This Row],[Species ]],eq!$A$2:$B$12,2,)</f>
        <v>#N/A</v>
      </c>
      <c r="L301" s="17" t="e">
        <f t="shared" si="8"/>
        <v>#N/A</v>
      </c>
      <c r="M301" s="17" t="e" cm="1">
        <f t="array" ref="M301">eval_tr</f>
        <v>#N/A</v>
      </c>
      <c r="N301" s="23">
        <f t="shared" si="9"/>
        <v>0</v>
      </c>
    </row>
    <row r="302" spans="1:14" ht="15.75" customHeight="1" x14ac:dyDescent="0.15">
      <c r="A302" s="5" t="s">
        <v>3</v>
      </c>
      <c r="B302" s="5">
        <v>34</v>
      </c>
      <c r="C302" s="5" t="s">
        <v>23</v>
      </c>
      <c r="D302" s="6" t="s">
        <v>32</v>
      </c>
      <c r="E302" s="7">
        <v>44732</v>
      </c>
      <c r="F302" s="5" t="s">
        <v>6</v>
      </c>
      <c r="G302" s="5" t="s">
        <v>36</v>
      </c>
      <c r="H302" s="5" t="s">
        <v>21</v>
      </c>
      <c r="I302" s="4" t="s">
        <v>4</v>
      </c>
      <c r="J302" s="4" t="s">
        <v>4</v>
      </c>
      <c r="K302" s="17" t="e">
        <f>VLOOKUP(Table1[[#This Row],[Species ]],eq!$A$2:$B$12,2,)</f>
        <v>#N/A</v>
      </c>
      <c r="L302" s="17" t="e">
        <f t="shared" si="8"/>
        <v>#N/A</v>
      </c>
      <c r="M302" s="17" t="e" cm="1">
        <f t="array" ref="M302">eval_tr</f>
        <v>#N/A</v>
      </c>
      <c r="N302" s="23">
        <f t="shared" si="9"/>
        <v>0</v>
      </c>
    </row>
    <row r="303" spans="1:14" ht="15.75" customHeight="1" x14ac:dyDescent="0.15">
      <c r="A303" s="5" t="s">
        <v>3</v>
      </c>
      <c r="B303" s="5">
        <v>34</v>
      </c>
      <c r="C303" s="5" t="s">
        <v>23</v>
      </c>
      <c r="D303" s="6" t="s">
        <v>32</v>
      </c>
      <c r="E303" s="7">
        <v>44732</v>
      </c>
      <c r="F303" s="5" t="s">
        <v>9</v>
      </c>
      <c r="G303" s="5" t="s">
        <v>37</v>
      </c>
      <c r="H303" s="5" t="s">
        <v>21</v>
      </c>
      <c r="I303" s="4" t="s">
        <v>4</v>
      </c>
      <c r="J303" s="4" t="s">
        <v>4</v>
      </c>
      <c r="K303" s="17" t="e">
        <f>VLOOKUP(Table1[[#This Row],[Species ]],eq!$A$2:$B$12,2,)</f>
        <v>#N/A</v>
      </c>
      <c r="L303" s="17" t="e">
        <f t="shared" si="8"/>
        <v>#N/A</v>
      </c>
      <c r="M303" s="17" t="e" cm="1">
        <f t="array" ref="M303">eval_tr</f>
        <v>#N/A</v>
      </c>
      <c r="N303" s="23">
        <f t="shared" si="9"/>
        <v>0</v>
      </c>
    </row>
    <row r="304" spans="1:14" ht="15.75" customHeight="1" x14ac:dyDescent="0.15">
      <c r="A304" s="5" t="s">
        <v>3</v>
      </c>
      <c r="B304" s="5">
        <v>34</v>
      </c>
      <c r="C304" s="5" t="s">
        <v>22</v>
      </c>
      <c r="D304" s="6" t="s">
        <v>32</v>
      </c>
      <c r="E304" s="7">
        <v>44732</v>
      </c>
      <c r="F304" s="5" t="s">
        <v>6</v>
      </c>
      <c r="G304" s="5" t="s">
        <v>36</v>
      </c>
      <c r="H304" s="5" t="s">
        <v>21</v>
      </c>
      <c r="I304" s="4" t="s">
        <v>21</v>
      </c>
      <c r="J304" s="4" t="s">
        <v>21</v>
      </c>
      <c r="K304" s="17" t="e">
        <f>VLOOKUP(Table1[[#This Row],[Species ]],eq!$A$2:$B$12,2,)</f>
        <v>#N/A</v>
      </c>
      <c r="L304" s="17" t="e">
        <f t="shared" si="8"/>
        <v>#N/A</v>
      </c>
      <c r="M304" s="17" t="e" cm="1">
        <f t="array" ref="M304">eval_tr</f>
        <v>#N/A</v>
      </c>
      <c r="N304" s="23">
        <f t="shared" si="9"/>
        <v>0</v>
      </c>
    </row>
    <row r="305" spans="1:14" ht="15.75" customHeight="1" x14ac:dyDescent="0.15">
      <c r="A305" s="5" t="s">
        <v>3</v>
      </c>
      <c r="B305" s="5">
        <v>34</v>
      </c>
      <c r="C305" s="5" t="s">
        <v>22</v>
      </c>
      <c r="D305" s="6" t="s">
        <v>32</v>
      </c>
      <c r="E305" s="7">
        <v>44732</v>
      </c>
      <c r="F305" s="5" t="s">
        <v>5</v>
      </c>
      <c r="G305" s="5" t="s">
        <v>35</v>
      </c>
      <c r="H305" s="5" t="s">
        <v>21</v>
      </c>
      <c r="I305" s="4" t="s">
        <v>21</v>
      </c>
      <c r="J305" s="4" t="s">
        <v>21</v>
      </c>
      <c r="K305" s="17" t="e">
        <f>VLOOKUP(Table1[[#This Row],[Species ]],eq!$A$2:$B$12,2,)</f>
        <v>#N/A</v>
      </c>
      <c r="L305" s="17" t="e">
        <f t="shared" si="8"/>
        <v>#N/A</v>
      </c>
      <c r="M305" s="17" t="e" cm="1">
        <f t="array" ref="M305">eval_tr</f>
        <v>#N/A</v>
      </c>
      <c r="N305" s="23">
        <f t="shared" si="9"/>
        <v>0</v>
      </c>
    </row>
    <row r="306" spans="1:14" ht="15.75" customHeight="1" x14ac:dyDescent="0.15">
      <c r="A306" s="5" t="s">
        <v>3</v>
      </c>
      <c r="B306" s="5">
        <v>34</v>
      </c>
      <c r="C306" s="5" t="s">
        <v>22</v>
      </c>
      <c r="D306" s="6" t="s">
        <v>32</v>
      </c>
      <c r="E306" s="7">
        <v>44732</v>
      </c>
      <c r="F306" s="5" t="s">
        <v>9</v>
      </c>
      <c r="G306" s="5" t="s">
        <v>37</v>
      </c>
      <c r="H306" s="5" t="s">
        <v>21</v>
      </c>
      <c r="I306" s="4" t="s">
        <v>21</v>
      </c>
      <c r="J306" s="4" t="s">
        <v>21</v>
      </c>
      <c r="K306" s="17" t="e">
        <f>VLOOKUP(Table1[[#This Row],[Species ]],eq!$A$2:$B$12,2,)</f>
        <v>#N/A</v>
      </c>
      <c r="L306" s="17" t="e">
        <f t="shared" si="8"/>
        <v>#N/A</v>
      </c>
      <c r="M306" s="17" t="e" cm="1">
        <f t="array" ref="M306">eval_tr</f>
        <v>#N/A</v>
      </c>
      <c r="N306" s="23">
        <f t="shared" si="9"/>
        <v>0</v>
      </c>
    </row>
    <row r="307" spans="1:14" ht="15.75" customHeight="1" x14ac:dyDescent="0.15">
      <c r="A307" s="5" t="s">
        <v>18</v>
      </c>
      <c r="B307" s="5">
        <v>35</v>
      </c>
      <c r="C307" s="5" t="s">
        <v>21</v>
      </c>
      <c r="D307" s="5" t="s">
        <v>32</v>
      </c>
      <c r="E307" s="7">
        <v>44746</v>
      </c>
      <c r="F307" s="5" t="s">
        <v>5</v>
      </c>
      <c r="G307" s="5" t="s">
        <v>35</v>
      </c>
      <c r="H307" s="3" t="s">
        <v>10</v>
      </c>
      <c r="I307" s="4">
        <v>4</v>
      </c>
      <c r="J307" s="4">
        <v>3.5</v>
      </c>
      <c r="K307" s="17" t="str">
        <f>VLOOKUP(Table1[[#This Row],[Species ]],eq!$A$2:$B$12,2,)</f>
        <v>((0.0294*(X4^1.8357)*X2^0.864)+(0.0053*(X4^2.0876)*X2^0.5842)+(0.0117*(X4^3.5097)*X2^-1.3006)+(0.1245*(X4^2.523)*X2^-1.123))*1000</v>
      </c>
      <c r="L307" s="17" t="str">
        <f t="shared" si="8"/>
        <v>((0.0294*(4^1.8357)*3.5^0.864)+(0.0053*(4^2.0876)*3.5^0.5842)+(0.0117*(4^3.5097)*3.5^-1.3006)+(0.1245*(4^2.523)*3.5^-1.123))*1000</v>
      </c>
      <c r="M307" s="17" cm="1">
        <f t="array" ref="M307">eval_tr</f>
        <v>2609.6606854351999</v>
      </c>
      <c r="N307" s="23">
        <f t="shared" si="9"/>
        <v>2609.6606854351999</v>
      </c>
    </row>
    <row r="308" spans="1:14" ht="15.75" customHeight="1" x14ac:dyDescent="0.15">
      <c r="A308" s="5" t="s">
        <v>18</v>
      </c>
      <c r="B308" s="5">
        <v>35</v>
      </c>
      <c r="C308" s="5" t="s">
        <v>21</v>
      </c>
      <c r="D308" s="5" t="s">
        <v>32</v>
      </c>
      <c r="E308" s="7">
        <v>44746</v>
      </c>
      <c r="F308" s="5" t="s">
        <v>6</v>
      </c>
      <c r="G308" s="5" t="s">
        <v>36</v>
      </c>
      <c r="H308" s="3" t="s">
        <v>10</v>
      </c>
      <c r="I308" s="4">
        <v>4</v>
      </c>
      <c r="J308" s="4">
        <v>6</v>
      </c>
      <c r="K308" s="17" t="str">
        <f>VLOOKUP(Table1[[#This Row],[Species ]],eq!$A$2:$B$12,2,)</f>
        <v>((0.0294*(X4^1.8357)*X2^0.864)+(0.0053*(X4^2.0876)*X2^0.5842)+(0.0117*(X4^3.5097)*X2^-1.3006)+(0.1245*(X4^2.523)*X2^-1.123))*1000</v>
      </c>
      <c r="L308" s="17" t="str">
        <f t="shared" si="8"/>
        <v>((0.0294*(4^1.8357)*6^0.864)+(0.0053*(4^2.0876)*6^0.5842)+(0.0117*(4^3.5097)*6^-1.3006)+(0.1245*(4^2.523)*6^-1.123))*1000</v>
      </c>
      <c r="M308" s="17" cm="1">
        <f t="array" ref="M308">eval_tr</f>
        <v>2731.7379712514712</v>
      </c>
      <c r="N308" s="23">
        <f t="shared" si="9"/>
        <v>2731.7379712514712</v>
      </c>
    </row>
    <row r="309" spans="1:14" ht="15.75" customHeight="1" x14ac:dyDescent="0.15">
      <c r="A309" s="5" t="s">
        <v>18</v>
      </c>
      <c r="B309" s="5">
        <v>35</v>
      </c>
      <c r="C309" s="5" t="s">
        <v>21</v>
      </c>
      <c r="D309" s="5" t="s">
        <v>32</v>
      </c>
      <c r="E309" s="7">
        <v>44746</v>
      </c>
      <c r="F309" s="5" t="s">
        <v>5</v>
      </c>
      <c r="G309" s="5" t="s">
        <v>35</v>
      </c>
      <c r="H309" s="3" t="s">
        <v>10</v>
      </c>
      <c r="I309" s="4">
        <v>5</v>
      </c>
      <c r="J309" s="4">
        <v>7.3</v>
      </c>
      <c r="K309" s="17" t="str">
        <f>VLOOKUP(Table1[[#This Row],[Species ]],eq!$A$2:$B$12,2,)</f>
        <v>((0.0294*(X4^1.8357)*X2^0.864)+(0.0053*(X4^2.0876)*X2^0.5842)+(0.0117*(X4^3.5097)*X2^-1.3006)+(0.1245*(X4^2.523)*X2^-1.123))*1000</v>
      </c>
      <c r="L309" s="17" t="str">
        <f t="shared" si="8"/>
        <v>((0.0294*(5^1.8357)*7.3^0.864)+(0.0053*(5^2.0876)*7.3^0.5842)+(0.0117*(5^3.5097)*7.3^-1.3006)+(0.1245*(5^2.523)*7.3^-1.123))*1000</v>
      </c>
      <c r="M309" s="17" cm="1">
        <f t="array" ref="M309">eval_tr</f>
        <v>4655.4793219417043</v>
      </c>
      <c r="N309" s="23">
        <f t="shared" si="9"/>
        <v>4655.4793219417043</v>
      </c>
    </row>
    <row r="310" spans="1:14" ht="15.75" customHeight="1" x14ac:dyDescent="0.15">
      <c r="A310" s="5" t="s">
        <v>18</v>
      </c>
      <c r="B310" s="5">
        <v>35</v>
      </c>
      <c r="C310" s="5" t="s">
        <v>21</v>
      </c>
      <c r="D310" s="5" t="s">
        <v>32</v>
      </c>
      <c r="E310" s="7">
        <v>44746</v>
      </c>
      <c r="F310" s="5" t="s">
        <v>6</v>
      </c>
      <c r="G310" s="5" t="s">
        <v>36</v>
      </c>
      <c r="H310" s="3" t="s">
        <v>10</v>
      </c>
      <c r="I310" s="4">
        <v>7.5</v>
      </c>
      <c r="J310" s="4">
        <v>19.100000000000001</v>
      </c>
      <c r="K310" s="17" t="str">
        <f>VLOOKUP(Table1[[#This Row],[Species ]],eq!$A$2:$B$12,2,)</f>
        <v>((0.0294*(X4^1.8357)*X2^0.864)+(0.0053*(X4^2.0876)*X2^0.5842)+(0.0117*(X4^3.5097)*X2^-1.3006)+(0.1245*(X4^2.523)*X2^-1.123))*1000</v>
      </c>
      <c r="L310" s="17" t="str">
        <f t="shared" si="8"/>
        <v>((0.0294*(7.5^1.8357)*19.1^0.864)+(0.0053*(7.5^2.0876)*19.1^0.5842)+(0.0117*(7.5^3.5097)*19.1^-1.3006)+(0.1245*(7.5^2.523)*19.1^-1.123))*1000</v>
      </c>
      <c r="M310" s="17" cm="1">
        <f t="array" ref="M310">eval_tr</f>
        <v>18210.076242032676</v>
      </c>
      <c r="N310" s="23">
        <f t="shared" si="9"/>
        <v>18210.076242032676</v>
      </c>
    </row>
    <row r="311" spans="1:14" ht="15.75" customHeight="1" x14ac:dyDescent="0.15">
      <c r="A311" s="5" t="s">
        <v>18</v>
      </c>
      <c r="B311" s="5">
        <v>35</v>
      </c>
      <c r="C311" s="5" t="s">
        <v>21</v>
      </c>
      <c r="D311" s="5" t="s">
        <v>32</v>
      </c>
      <c r="E311" s="7">
        <v>44746</v>
      </c>
      <c r="F311" s="5" t="s">
        <v>7</v>
      </c>
      <c r="G311" s="5" t="s">
        <v>34</v>
      </c>
      <c r="H311" s="5" t="s">
        <v>20</v>
      </c>
      <c r="I311" s="4">
        <v>8</v>
      </c>
      <c r="J311" s="4">
        <v>4.5999999999999996</v>
      </c>
      <c r="K311" s="17" t="str">
        <f>VLOOKUP(Table1[[#This Row],[Species ]],eq!$A$2:$B$12,2,)</f>
        <v>((0.0315*(X4^2.0342)*X2^0.7485)+(0.0283*(X4^2.0907)*X2^0)+(0.0225*(X4^2.4106)*X2^0)+(0.0571*(X4^1.4898)*X2^0))*1000</v>
      </c>
      <c r="L311" s="17" t="str">
        <f t="shared" si="8"/>
        <v>((0.0315*(8^2.0342)*4.6^0.7485)+(0.0283*(8^2.0907)*4.6^0)+(0.0225*(8^2.4106)*4.6^0)+(0.0571*(8^1.4898)*4.6^0))*1000</v>
      </c>
      <c r="M311" s="17" cm="1">
        <f t="array" ref="M311">eval_tr</f>
        <v>13617.478981666942</v>
      </c>
      <c r="N311" s="23">
        <f t="shared" si="9"/>
        <v>13617.478981666942</v>
      </c>
    </row>
    <row r="312" spans="1:14" ht="15.75" customHeight="1" x14ac:dyDescent="0.15">
      <c r="A312" s="5" t="s">
        <v>18</v>
      </c>
      <c r="B312" s="5">
        <v>35</v>
      </c>
      <c r="C312" s="5" t="s">
        <v>21</v>
      </c>
      <c r="D312" s="5" t="s">
        <v>32</v>
      </c>
      <c r="E312" s="7">
        <v>44746</v>
      </c>
      <c r="F312" s="5" t="s">
        <v>9</v>
      </c>
      <c r="G312" s="5" t="s">
        <v>37</v>
      </c>
      <c r="H312" s="5" t="s">
        <v>21</v>
      </c>
      <c r="I312" s="4" t="s">
        <v>21</v>
      </c>
      <c r="J312" s="4" t="s">
        <v>21</v>
      </c>
      <c r="K312" s="17" t="e">
        <f>VLOOKUP(Table1[[#This Row],[Species ]],eq!$A$2:$B$12,2,)</f>
        <v>#N/A</v>
      </c>
      <c r="L312" s="17" t="e">
        <f t="shared" si="8"/>
        <v>#N/A</v>
      </c>
      <c r="M312" s="17" t="e" cm="1">
        <f t="array" ref="M312">eval_tr</f>
        <v>#N/A</v>
      </c>
      <c r="N312" s="23">
        <f t="shared" si="9"/>
        <v>0</v>
      </c>
    </row>
    <row r="313" spans="1:14" ht="15.75" customHeight="1" x14ac:dyDescent="0.15">
      <c r="A313" s="5" t="s">
        <v>18</v>
      </c>
      <c r="B313" s="5">
        <v>36</v>
      </c>
      <c r="C313" s="5" t="s">
        <v>21</v>
      </c>
      <c r="D313" s="5" t="s">
        <v>32</v>
      </c>
      <c r="E313" s="7">
        <v>44749</v>
      </c>
      <c r="F313" s="5" t="s">
        <v>7</v>
      </c>
      <c r="G313" s="5" t="s">
        <v>34</v>
      </c>
      <c r="H313" s="3" t="s">
        <v>8</v>
      </c>
      <c r="I313" s="4">
        <v>6</v>
      </c>
      <c r="J313" s="4">
        <v>16</v>
      </c>
      <c r="K313" s="17" t="str">
        <f>VLOOKUP(Table1[[#This Row],[Species ]],eq!$A$2:$B$12,2,)</f>
        <v>((0.0309*(X4^1.7527)*X2^1.0014)+(0.0115*(X4^1.7405)*X2^0.6589)+(0.038*(X4^3.2558)*X2^-1.4218)+(0.2048*(X4^2.5754)*X2^-1.3704))*1000</v>
      </c>
      <c r="L313" s="17" t="str">
        <f t="shared" si="8"/>
        <v>((0.0309*(6^1.7527)*16^1.0014)+(0.0115*(6^1.7405)*16^0.6589)+(0.038*(6^3.2558)*16^-1.4218)+(0.2048*(6^2.5754)*16^-1.3704))*1000</v>
      </c>
      <c r="M313" s="17" cm="1">
        <f t="array" ref="M313">eval_tr</f>
        <v>13802.420583455834</v>
      </c>
      <c r="N313" s="23">
        <f t="shared" si="9"/>
        <v>13802.420583455834</v>
      </c>
    </row>
    <row r="314" spans="1:14" ht="15.75" customHeight="1" x14ac:dyDescent="0.15">
      <c r="A314" s="5" t="s">
        <v>18</v>
      </c>
      <c r="B314" s="5">
        <v>36</v>
      </c>
      <c r="C314" s="5" t="s">
        <v>21</v>
      </c>
      <c r="D314" s="5" t="s">
        <v>32</v>
      </c>
      <c r="E314" s="7">
        <v>44749</v>
      </c>
      <c r="F314" s="5" t="s">
        <v>5</v>
      </c>
      <c r="G314" s="5" t="s">
        <v>35</v>
      </c>
      <c r="H314" s="5" t="s">
        <v>15</v>
      </c>
      <c r="I314" s="4">
        <v>7</v>
      </c>
      <c r="J314" s="4">
        <v>15</v>
      </c>
      <c r="K314" s="17" t="str">
        <f>VLOOKUP(Table1[[#This Row],[Species ]],eq!$A$2:$B$12,2,)</f>
        <v>((0.0259*(X4^1.9044)*X2^0.9715)+(0.0069*(X4^2.0834)*X2^0.5371)+(0.0325*(X4^2.3851)*X2^0)+(0.1683*(X4^1.2764)*X2^0))*1000</v>
      </c>
      <c r="L314" s="17" t="str">
        <f t="shared" si="8"/>
        <v>((0.0259*(7^1.9044)*15^0.9715)+(0.0069*(7^2.0834)*15^0.5371)+(0.0325*(7^2.3851)*15^0)+(0.1683*(7^1.2764)*15^0))*1000</v>
      </c>
      <c r="M314" s="17" cm="1">
        <f t="array" ref="M314">eval_tr</f>
        <v>21720.551342975192</v>
      </c>
      <c r="N314" s="23">
        <f t="shared" si="9"/>
        <v>21720.551342975192</v>
      </c>
    </row>
    <row r="315" spans="1:14" ht="15.75" customHeight="1" x14ac:dyDescent="0.15">
      <c r="A315" s="5" t="s">
        <v>18</v>
      </c>
      <c r="B315" s="5">
        <v>36</v>
      </c>
      <c r="C315" s="5" t="s">
        <v>21</v>
      </c>
      <c r="D315" s="5" t="s">
        <v>32</v>
      </c>
      <c r="E315" s="7">
        <v>44749</v>
      </c>
      <c r="F315" s="5" t="s">
        <v>6</v>
      </c>
      <c r="G315" s="5" t="s">
        <v>36</v>
      </c>
      <c r="H315" s="5" t="s">
        <v>21</v>
      </c>
      <c r="I315" s="4" t="s">
        <v>21</v>
      </c>
      <c r="J315" s="4" t="s">
        <v>21</v>
      </c>
      <c r="K315" s="17" t="e">
        <f>VLOOKUP(Table1[[#This Row],[Species ]],eq!$A$2:$B$12,2,)</f>
        <v>#N/A</v>
      </c>
      <c r="L315" s="17" t="e">
        <f t="shared" si="8"/>
        <v>#N/A</v>
      </c>
      <c r="M315" s="17" t="e" cm="1">
        <f t="array" ref="M315">eval_tr</f>
        <v>#N/A</v>
      </c>
      <c r="N315" s="23">
        <f t="shared" si="9"/>
        <v>0</v>
      </c>
    </row>
    <row r="316" spans="1:14" ht="15.75" customHeight="1" x14ac:dyDescent="0.15">
      <c r="A316" s="5" t="s">
        <v>18</v>
      </c>
      <c r="B316" s="5">
        <v>36</v>
      </c>
      <c r="C316" s="5" t="s">
        <v>21</v>
      </c>
      <c r="D316" s="5" t="s">
        <v>32</v>
      </c>
      <c r="E316" s="7">
        <v>44749</v>
      </c>
      <c r="F316" s="5" t="s">
        <v>9</v>
      </c>
      <c r="G316" s="5" t="s">
        <v>37</v>
      </c>
      <c r="H316" s="5" t="s">
        <v>21</v>
      </c>
      <c r="I316" s="4" t="s">
        <v>21</v>
      </c>
      <c r="J316" s="4" t="s">
        <v>21</v>
      </c>
      <c r="K316" s="17" t="e">
        <f>VLOOKUP(Table1[[#This Row],[Species ]],eq!$A$2:$B$12,2,)</f>
        <v>#N/A</v>
      </c>
      <c r="L316" s="17" t="e">
        <f t="shared" si="8"/>
        <v>#N/A</v>
      </c>
      <c r="M316" s="17" t="e" cm="1">
        <f t="array" ref="M316">eval_tr</f>
        <v>#N/A</v>
      </c>
      <c r="N316" s="23">
        <f t="shared" si="9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0B33-0E0D-E941-8F85-F337B59C48A9}">
  <dimension ref="A1:B86"/>
  <sheetViews>
    <sheetView workbookViewId="0"/>
  </sheetViews>
  <sheetFormatPr baseColWidth="10" defaultRowHeight="13" x14ac:dyDescent="0.15"/>
  <cols>
    <col min="1" max="1" width="13.1640625" bestFit="1" customWidth="1"/>
    <col min="2" max="2" width="14.33203125" bestFit="1" customWidth="1"/>
    <col min="3" max="3" width="15.83203125" bestFit="1" customWidth="1"/>
  </cols>
  <sheetData>
    <row r="1" spans="1:2" x14ac:dyDescent="0.15">
      <c r="A1" s="18" t="s">
        <v>65</v>
      </c>
      <c r="B1" t="s">
        <v>68</v>
      </c>
    </row>
    <row r="2" spans="1:2" x14ac:dyDescent="0.15">
      <c r="A2" s="19" t="s">
        <v>18</v>
      </c>
      <c r="B2" s="21">
        <v>1837979.0063512516</v>
      </c>
    </row>
    <row r="3" spans="1:2" x14ac:dyDescent="0.15">
      <c r="A3" s="20">
        <v>1</v>
      </c>
      <c r="B3" s="21">
        <v>87663.998921530321</v>
      </c>
    </row>
    <row r="4" spans="1:2" x14ac:dyDescent="0.15">
      <c r="A4" s="22" t="s">
        <v>22</v>
      </c>
      <c r="B4" s="21">
        <v>0</v>
      </c>
    </row>
    <row r="5" spans="1:2" x14ac:dyDescent="0.15">
      <c r="A5" s="22" t="s">
        <v>23</v>
      </c>
      <c r="B5" s="21">
        <v>87663.998921530321</v>
      </c>
    </row>
    <row r="6" spans="1:2" x14ac:dyDescent="0.15">
      <c r="A6" s="20">
        <v>2</v>
      </c>
      <c r="B6" s="21">
        <v>0</v>
      </c>
    </row>
    <row r="7" spans="1:2" x14ac:dyDescent="0.15">
      <c r="A7" s="22" t="s">
        <v>21</v>
      </c>
      <c r="B7" s="21">
        <v>0</v>
      </c>
    </row>
    <row r="8" spans="1:2" x14ac:dyDescent="0.15">
      <c r="A8" s="20">
        <v>3</v>
      </c>
      <c r="B8" s="21">
        <v>0</v>
      </c>
    </row>
    <row r="9" spans="1:2" x14ac:dyDescent="0.15">
      <c r="A9" s="22" t="s">
        <v>21</v>
      </c>
      <c r="B9" s="21">
        <v>0</v>
      </c>
    </row>
    <row r="10" spans="1:2" x14ac:dyDescent="0.15">
      <c r="A10" s="20">
        <v>4</v>
      </c>
      <c r="B10" s="21">
        <v>0</v>
      </c>
    </row>
    <row r="11" spans="1:2" x14ac:dyDescent="0.15">
      <c r="A11" s="22" t="s">
        <v>21</v>
      </c>
      <c r="B11" s="21">
        <v>0</v>
      </c>
    </row>
    <row r="12" spans="1:2" x14ac:dyDescent="0.15">
      <c r="A12" s="20">
        <v>5</v>
      </c>
      <c r="B12" s="21">
        <v>94609.457686895446</v>
      </c>
    </row>
    <row r="13" spans="1:2" x14ac:dyDescent="0.15">
      <c r="A13" s="22" t="s">
        <v>22</v>
      </c>
      <c r="B13" s="21">
        <v>0</v>
      </c>
    </row>
    <row r="14" spans="1:2" x14ac:dyDescent="0.15">
      <c r="A14" s="22" t="s">
        <v>23</v>
      </c>
      <c r="B14" s="21">
        <v>94609.457686895446</v>
      </c>
    </row>
    <row r="15" spans="1:2" x14ac:dyDescent="0.15">
      <c r="A15" s="20">
        <v>6</v>
      </c>
      <c r="B15" s="21">
        <v>83854.69849430515</v>
      </c>
    </row>
    <row r="16" spans="1:2" x14ac:dyDescent="0.15">
      <c r="A16" s="22" t="s">
        <v>21</v>
      </c>
      <c r="B16" s="21">
        <v>83854.69849430515</v>
      </c>
    </row>
    <row r="17" spans="1:2" x14ac:dyDescent="0.15">
      <c r="A17" s="20">
        <v>7</v>
      </c>
      <c r="B17" s="21">
        <v>0</v>
      </c>
    </row>
    <row r="18" spans="1:2" x14ac:dyDescent="0.15">
      <c r="A18" s="22" t="s">
        <v>21</v>
      </c>
      <c r="B18" s="21">
        <v>0</v>
      </c>
    </row>
    <row r="19" spans="1:2" x14ac:dyDescent="0.15">
      <c r="A19" s="20">
        <v>8</v>
      </c>
      <c r="B19" s="21">
        <v>18247.981208199675</v>
      </c>
    </row>
    <row r="20" spans="1:2" x14ac:dyDescent="0.15">
      <c r="A20" s="22" t="s">
        <v>21</v>
      </c>
      <c r="B20" s="21">
        <v>18247.981208199675</v>
      </c>
    </row>
    <row r="21" spans="1:2" x14ac:dyDescent="0.15">
      <c r="A21" s="20">
        <v>9</v>
      </c>
      <c r="B21" s="21">
        <v>0</v>
      </c>
    </row>
    <row r="22" spans="1:2" x14ac:dyDescent="0.15">
      <c r="A22" s="22" t="s">
        <v>21</v>
      </c>
      <c r="B22" s="21">
        <v>0</v>
      </c>
    </row>
    <row r="23" spans="1:2" x14ac:dyDescent="0.15">
      <c r="A23" s="20">
        <v>10</v>
      </c>
      <c r="B23" s="21">
        <v>0</v>
      </c>
    </row>
    <row r="24" spans="1:2" x14ac:dyDescent="0.15">
      <c r="A24" s="22" t="s">
        <v>21</v>
      </c>
      <c r="B24" s="21">
        <v>0</v>
      </c>
    </row>
    <row r="25" spans="1:2" x14ac:dyDescent="0.15">
      <c r="A25" s="20">
        <v>11</v>
      </c>
      <c r="B25" s="21">
        <v>2060.0088098776164</v>
      </c>
    </row>
    <row r="26" spans="1:2" x14ac:dyDescent="0.15">
      <c r="A26" s="22" t="s">
        <v>21</v>
      </c>
      <c r="B26" s="21">
        <v>2060.0088098776164</v>
      </c>
    </row>
    <row r="27" spans="1:2" x14ac:dyDescent="0.15">
      <c r="A27" s="20">
        <v>12</v>
      </c>
      <c r="B27" s="21">
        <v>0</v>
      </c>
    </row>
    <row r="28" spans="1:2" x14ac:dyDescent="0.15">
      <c r="A28" s="22" t="s">
        <v>21</v>
      </c>
      <c r="B28" s="21">
        <v>0</v>
      </c>
    </row>
    <row r="29" spans="1:2" x14ac:dyDescent="0.15">
      <c r="A29" s="20">
        <v>13</v>
      </c>
      <c r="B29" s="21">
        <v>146751.06333836151</v>
      </c>
    </row>
    <row r="30" spans="1:2" x14ac:dyDescent="0.15">
      <c r="A30" s="22" t="s">
        <v>22</v>
      </c>
      <c r="B30" s="21">
        <v>110080.34540393256</v>
      </c>
    </row>
    <row r="31" spans="1:2" x14ac:dyDescent="0.15">
      <c r="A31" s="22" t="s">
        <v>23</v>
      </c>
      <c r="B31" s="21">
        <v>36670.717934428962</v>
      </c>
    </row>
    <row r="32" spans="1:2" x14ac:dyDescent="0.15">
      <c r="A32" s="20">
        <v>14</v>
      </c>
      <c r="B32" s="21">
        <v>341137.9509305376</v>
      </c>
    </row>
    <row r="33" spans="1:2" x14ac:dyDescent="0.15">
      <c r="A33" s="22" t="s">
        <v>21</v>
      </c>
      <c r="B33" s="21">
        <v>341137.9509305376</v>
      </c>
    </row>
    <row r="34" spans="1:2" x14ac:dyDescent="0.15">
      <c r="A34" s="20">
        <v>15</v>
      </c>
      <c r="B34" s="21">
        <v>91568.088701791159</v>
      </c>
    </row>
    <row r="35" spans="1:2" x14ac:dyDescent="0.15">
      <c r="A35" s="22" t="s">
        <v>21</v>
      </c>
      <c r="B35" s="21">
        <v>91568.088701791159</v>
      </c>
    </row>
    <row r="36" spans="1:2" x14ac:dyDescent="0.15">
      <c r="A36" s="20">
        <v>16</v>
      </c>
      <c r="B36" s="21">
        <v>311101.7926377643</v>
      </c>
    </row>
    <row r="37" spans="1:2" x14ac:dyDescent="0.15">
      <c r="A37" s="22" t="s">
        <v>21</v>
      </c>
      <c r="B37" s="21">
        <v>311101.7926377643</v>
      </c>
    </row>
    <row r="38" spans="1:2" x14ac:dyDescent="0.15">
      <c r="A38" s="20">
        <v>17</v>
      </c>
      <c r="B38" s="21">
        <v>35456.367624310275</v>
      </c>
    </row>
    <row r="39" spans="1:2" x14ac:dyDescent="0.15">
      <c r="A39" s="22" t="s">
        <v>21</v>
      </c>
      <c r="B39" s="21">
        <v>35456.367624310275</v>
      </c>
    </row>
    <row r="40" spans="1:2" x14ac:dyDescent="0.15">
      <c r="A40" s="20">
        <v>18</v>
      </c>
      <c r="B40" s="21">
        <v>548180.19286891981</v>
      </c>
    </row>
    <row r="41" spans="1:2" x14ac:dyDescent="0.15">
      <c r="A41" s="22" t="s">
        <v>21</v>
      </c>
      <c r="B41" s="21">
        <v>548180.19286891981</v>
      </c>
    </row>
    <row r="42" spans="1:2" x14ac:dyDescent="0.15">
      <c r="A42" s="20">
        <v>35</v>
      </c>
      <c r="B42" s="21">
        <v>41824.433202327993</v>
      </c>
    </row>
    <row r="43" spans="1:2" x14ac:dyDescent="0.15">
      <c r="A43" s="22" t="s">
        <v>21</v>
      </c>
      <c r="B43" s="21">
        <v>41824.433202327993</v>
      </c>
    </row>
    <row r="44" spans="1:2" x14ac:dyDescent="0.15">
      <c r="A44" s="20">
        <v>36</v>
      </c>
      <c r="B44" s="21">
        <v>35522.971926431026</v>
      </c>
    </row>
    <row r="45" spans="1:2" x14ac:dyDescent="0.15">
      <c r="A45" s="22" t="s">
        <v>21</v>
      </c>
      <c r="B45" s="21">
        <v>35522.971926431026</v>
      </c>
    </row>
    <row r="46" spans="1:2" x14ac:dyDescent="0.15">
      <c r="A46" s="19" t="s">
        <v>3</v>
      </c>
      <c r="B46" s="21">
        <v>2089940.5189016107</v>
      </c>
    </row>
    <row r="47" spans="1:2" x14ac:dyDescent="0.15">
      <c r="A47" s="20">
        <v>19</v>
      </c>
      <c r="B47" s="21">
        <v>143407.83852101056</v>
      </c>
    </row>
    <row r="48" spans="1:2" x14ac:dyDescent="0.15">
      <c r="A48" s="22" t="s">
        <v>22</v>
      </c>
      <c r="B48" s="21">
        <v>17485.493603281979</v>
      </c>
    </row>
    <row r="49" spans="1:2" x14ac:dyDescent="0.15">
      <c r="A49" s="22" t="s">
        <v>23</v>
      </c>
      <c r="B49" s="21">
        <v>125922.34491772858</v>
      </c>
    </row>
    <row r="50" spans="1:2" x14ac:dyDescent="0.15">
      <c r="A50" s="20">
        <v>20</v>
      </c>
      <c r="B50" s="21">
        <v>62563.16173350082</v>
      </c>
    </row>
    <row r="51" spans="1:2" x14ac:dyDescent="0.15">
      <c r="A51" s="22" t="s">
        <v>22</v>
      </c>
      <c r="B51" s="21">
        <v>33130.720775077636</v>
      </c>
    </row>
    <row r="52" spans="1:2" x14ac:dyDescent="0.15">
      <c r="A52" s="22" t="s">
        <v>23</v>
      </c>
      <c r="B52" s="21">
        <v>29432.44095842318</v>
      </c>
    </row>
    <row r="53" spans="1:2" x14ac:dyDescent="0.15">
      <c r="A53" s="20">
        <v>21</v>
      </c>
      <c r="B53" s="21">
        <v>133540.00415854779</v>
      </c>
    </row>
    <row r="54" spans="1:2" x14ac:dyDescent="0.15">
      <c r="A54" s="22" t="s">
        <v>22</v>
      </c>
      <c r="B54" s="21">
        <v>3297.9168730273523</v>
      </c>
    </row>
    <row r="55" spans="1:2" x14ac:dyDescent="0.15">
      <c r="A55" s="22" t="s">
        <v>23</v>
      </c>
      <c r="B55" s="21">
        <v>130242.08728552044</v>
      </c>
    </row>
    <row r="56" spans="1:2" x14ac:dyDescent="0.15">
      <c r="A56" s="20">
        <v>22</v>
      </c>
      <c r="B56" s="21">
        <v>302967.11218883161</v>
      </c>
    </row>
    <row r="57" spans="1:2" x14ac:dyDescent="0.15">
      <c r="A57" s="22" t="s">
        <v>22</v>
      </c>
      <c r="B57" s="21">
        <v>73178.221547380774</v>
      </c>
    </row>
    <row r="58" spans="1:2" x14ac:dyDescent="0.15">
      <c r="A58" s="22" t="s">
        <v>23</v>
      </c>
      <c r="B58" s="21">
        <v>229788.89064145082</v>
      </c>
    </row>
    <row r="59" spans="1:2" x14ac:dyDescent="0.15">
      <c r="A59" s="20">
        <v>23</v>
      </c>
      <c r="B59" s="21">
        <v>0</v>
      </c>
    </row>
    <row r="60" spans="1:2" x14ac:dyDescent="0.15">
      <c r="A60" s="22" t="s">
        <v>21</v>
      </c>
      <c r="B60" s="21">
        <v>0</v>
      </c>
    </row>
    <row r="61" spans="1:2" x14ac:dyDescent="0.15">
      <c r="A61" s="20">
        <v>24</v>
      </c>
      <c r="B61" s="21">
        <v>104528.69809944238</v>
      </c>
    </row>
    <row r="62" spans="1:2" x14ac:dyDescent="0.15">
      <c r="A62" s="22" t="s">
        <v>21</v>
      </c>
      <c r="B62" s="21">
        <v>104528.69809944238</v>
      </c>
    </row>
    <row r="63" spans="1:2" x14ac:dyDescent="0.15">
      <c r="A63" s="20">
        <v>25</v>
      </c>
      <c r="B63" s="21">
        <v>12455.274525001609</v>
      </c>
    </row>
    <row r="64" spans="1:2" x14ac:dyDescent="0.15">
      <c r="A64" s="22" t="s">
        <v>22</v>
      </c>
      <c r="B64" s="21">
        <v>0</v>
      </c>
    </row>
    <row r="65" spans="1:2" x14ac:dyDescent="0.15">
      <c r="A65" s="22" t="s">
        <v>23</v>
      </c>
      <c r="B65" s="21">
        <v>12455.274525001609</v>
      </c>
    </row>
    <row r="66" spans="1:2" x14ac:dyDescent="0.15">
      <c r="A66" s="20">
        <v>26</v>
      </c>
      <c r="B66" s="21">
        <v>0</v>
      </c>
    </row>
    <row r="67" spans="1:2" x14ac:dyDescent="0.15">
      <c r="A67" s="22" t="s">
        <v>21</v>
      </c>
      <c r="B67" s="21">
        <v>0</v>
      </c>
    </row>
    <row r="68" spans="1:2" x14ac:dyDescent="0.15">
      <c r="A68" s="20">
        <v>27</v>
      </c>
      <c r="B68" s="21">
        <v>5463.0978081703652</v>
      </c>
    </row>
    <row r="69" spans="1:2" x14ac:dyDescent="0.15">
      <c r="A69" s="22" t="s">
        <v>21</v>
      </c>
      <c r="B69" s="21">
        <v>5463.0978081703652</v>
      </c>
    </row>
    <row r="70" spans="1:2" x14ac:dyDescent="0.15">
      <c r="A70" s="20">
        <v>28</v>
      </c>
      <c r="B70" s="21">
        <v>37334.610538199668</v>
      </c>
    </row>
    <row r="71" spans="1:2" x14ac:dyDescent="0.15">
      <c r="A71" s="22" t="s">
        <v>21</v>
      </c>
      <c r="B71" s="21">
        <v>37334.610538199668</v>
      </c>
    </row>
    <row r="72" spans="1:2" x14ac:dyDescent="0.15">
      <c r="A72" s="20">
        <v>29</v>
      </c>
      <c r="B72" s="21">
        <v>0</v>
      </c>
    </row>
    <row r="73" spans="1:2" x14ac:dyDescent="0.15">
      <c r="A73" s="22" t="s">
        <v>21</v>
      </c>
      <c r="B73" s="21">
        <v>0</v>
      </c>
    </row>
    <row r="74" spans="1:2" x14ac:dyDescent="0.15">
      <c r="A74" s="20">
        <v>30</v>
      </c>
      <c r="B74" s="21">
        <v>0</v>
      </c>
    </row>
    <row r="75" spans="1:2" x14ac:dyDescent="0.15">
      <c r="A75" s="22" t="s">
        <v>21</v>
      </c>
      <c r="B75" s="21">
        <v>0</v>
      </c>
    </row>
    <row r="76" spans="1:2" x14ac:dyDescent="0.15">
      <c r="A76" s="20">
        <v>31</v>
      </c>
      <c r="B76" s="21">
        <v>540223.13478201127</v>
      </c>
    </row>
    <row r="77" spans="1:2" x14ac:dyDescent="0.15">
      <c r="A77" s="22" t="s">
        <v>22</v>
      </c>
      <c r="B77" s="21">
        <v>191234.50879552937</v>
      </c>
    </row>
    <row r="78" spans="1:2" x14ac:dyDescent="0.15">
      <c r="A78" s="22" t="s">
        <v>23</v>
      </c>
      <c r="B78" s="21">
        <v>348988.6259864819</v>
      </c>
    </row>
    <row r="79" spans="1:2" x14ac:dyDescent="0.15">
      <c r="A79" s="20">
        <v>32</v>
      </c>
      <c r="B79" s="21">
        <v>462642.1845073466</v>
      </c>
    </row>
    <row r="80" spans="1:2" x14ac:dyDescent="0.15">
      <c r="A80" s="22" t="s">
        <v>21</v>
      </c>
      <c r="B80" s="21">
        <v>462642.1845073466</v>
      </c>
    </row>
    <row r="81" spans="1:2" x14ac:dyDescent="0.15">
      <c r="A81" s="20">
        <v>33</v>
      </c>
      <c r="B81" s="21">
        <v>123835.48453231649</v>
      </c>
    </row>
    <row r="82" spans="1:2" x14ac:dyDescent="0.15">
      <c r="A82" s="22" t="s">
        <v>21</v>
      </c>
      <c r="B82" s="21">
        <v>123835.48453231649</v>
      </c>
    </row>
    <row r="83" spans="1:2" x14ac:dyDescent="0.15">
      <c r="A83" s="20">
        <v>34</v>
      </c>
      <c r="B83" s="21">
        <v>160979.91750723147</v>
      </c>
    </row>
    <row r="84" spans="1:2" x14ac:dyDescent="0.15">
      <c r="A84" s="22" t="s">
        <v>22</v>
      </c>
      <c r="B84" s="21">
        <v>125363.79961492373</v>
      </c>
    </row>
    <row r="85" spans="1:2" x14ac:dyDescent="0.15">
      <c r="A85" s="22" t="s">
        <v>23</v>
      </c>
      <c r="B85" s="21">
        <v>35616.117892307746</v>
      </c>
    </row>
    <row r="86" spans="1:2" x14ac:dyDescent="0.15">
      <c r="A86" s="19" t="s">
        <v>66</v>
      </c>
      <c r="B86" s="21">
        <v>3927919.5252528624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8C9F-0CAC-B644-AB00-DC16CE2FA215}">
  <dimension ref="A1:S12"/>
  <sheetViews>
    <sheetView workbookViewId="0">
      <selection activeCell="F5" sqref="F5"/>
    </sheetView>
  </sheetViews>
  <sheetFormatPr baseColWidth="10" defaultRowHeight="13" x14ac:dyDescent="0.15"/>
  <cols>
    <col min="1" max="1" width="10.83203125" customWidth="1"/>
    <col min="2" max="2" width="134.5" bestFit="1" customWidth="1"/>
  </cols>
  <sheetData>
    <row r="1" spans="1:19" ht="16" x14ac:dyDescent="0.2">
      <c r="A1" s="9" t="s">
        <v>38</v>
      </c>
      <c r="B1" s="13" t="s">
        <v>42</v>
      </c>
      <c r="C1" s="13" t="s">
        <v>43</v>
      </c>
      <c r="D1" s="13" t="s">
        <v>44</v>
      </c>
      <c r="E1" s="13" t="s">
        <v>45</v>
      </c>
      <c r="F1" s="14" t="s">
        <v>46</v>
      </c>
      <c r="G1" s="13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52</v>
      </c>
      <c r="M1" s="15" t="s">
        <v>53</v>
      </c>
      <c r="N1" s="15" t="s">
        <v>54</v>
      </c>
      <c r="O1" s="15" t="s">
        <v>55</v>
      </c>
      <c r="P1" s="15" t="s">
        <v>56</v>
      </c>
      <c r="Q1" s="15" t="s">
        <v>57</v>
      </c>
      <c r="R1" s="15" t="s">
        <v>58</v>
      </c>
      <c r="S1" s="15" t="s">
        <v>59</v>
      </c>
    </row>
    <row r="2" spans="1:19" ht="16" x14ac:dyDescent="0.2">
      <c r="A2" t="s">
        <v>10</v>
      </c>
      <c r="B2" s="10" t="str">
        <f>"(("&amp;H2&amp;"*(X4^"&amp;I2&amp;")*X2^"&amp;J2&amp;")+("&amp;K2&amp;"*(X4^"&amp;L2&amp;")*X2^"&amp;M2&amp;")+("&amp;N2&amp;"*(X4^"&amp;O2&amp;")*X2^"&amp;P2&amp;")+("&amp;Q2&amp;"*(X4^"&amp;R2&amp;")*X2^"&amp;S2&amp;"))*1000"</f>
        <v>((0.0294*(X4^1.8357)*X2^0.864)+(0.0053*(X4^2.0876)*X2^0.5842)+(0.0117*(X4^3.5097)*X2^-1.3006)+(0.1245*(X4^2.523)*X2^-1.123))*1000</v>
      </c>
      <c r="C2" s="10" t="s">
        <v>39</v>
      </c>
      <c r="D2" s="10" t="s">
        <v>40</v>
      </c>
      <c r="F2" s="11" t="str">
        <f>TEXT(B2,)</f>
        <v>((0.0294*(X4^1.8357)*X2^0.864)+(0.0053*(X4^2.0876)*X2^0.5842)+(0.0117*(X4^3.5097)*X2^-1.3006)+(0.1245*(X4^2.523)*X2^-1.123))*1000</v>
      </c>
      <c r="G2" s="12" t="s">
        <v>41</v>
      </c>
      <c r="H2">
        <v>2.9399999999999999E-2</v>
      </c>
      <c r="I2">
        <v>1.8357000000000001</v>
      </c>
      <c r="J2">
        <v>0.86399999999999999</v>
      </c>
      <c r="K2">
        <v>5.3E-3</v>
      </c>
      <c r="L2">
        <v>2.0876000000000001</v>
      </c>
      <c r="M2">
        <v>0.58420000000000005</v>
      </c>
      <c r="N2">
        <v>1.17E-2</v>
      </c>
      <c r="O2">
        <v>3.5097</v>
      </c>
      <c r="P2">
        <v>-1.3006</v>
      </c>
      <c r="Q2">
        <v>0.1245</v>
      </c>
      <c r="R2">
        <v>2.5230000000000001</v>
      </c>
      <c r="S2">
        <v>-1.123</v>
      </c>
    </row>
    <row r="3" spans="1:19" ht="16" x14ac:dyDescent="0.2">
      <c r="A3" t="s">
        <v>14</v>
      </c>
      <c r="B3" s="10" t="str">
        <f>"(("&amp;H3&amp;"*(X4^"&amp;I3&amp;")*X2^"&amp;J3&amp;")+("&amp;K3&amp;"*(X4^"&amp;L3&amp;")*X2^"&amp;M3&amp;")+("&amp;N3&amp;"*(X4^"&amp;O3&amp;")*X2^"&amp;P3&amp;")+("&amp;Q3&amp;"*(X4^"&amp;R3&amp;")*X2^"&amp;S3&amp;"))*1000"</f>
        <v>((0.0306*(X4^2.1836)*X2^0.574)+(0.0897*(X4^2.2634)*X2^-0.567)+(0.0994*(X4^2.163)*X2^-0.4809)+(0.0124*(X4^1.0325)*X2^0.8747))*1000</v>
      </c>
      <c r="C3" s="10" t="s">
        <v>39</v>
      </c>
      <c r="D3" s="10" t="s">
        <v>40</v>
      </c>
      <c r="E3" s="10"/>
      <c r="F3" s="11" t="str">
        <f>TEXT(B3,)</f>
        <v>((0.0306*(X4^2.1836)*X2^0.574)+(0.0897*(X4^2.2634)*X2^-0.567)+(0.0994*(X4^2.163)*X2^-0.4809)+(0.0124*(X4^1.0325)*X2^0.8747))*1000</v>
      </c>
      <c r="G3" t="s">
        <v>41</v>
      </c>
      <c r="H3">
        <v>3.0599999999999999E-2</v>
      </c>
      <c r="I3">
        <v>2.1836000000000002</v>
      </c>
      <c r="J3">
        <v>0.57399999999999995</v>
      </c>
      <c r="K3">
        <v>8.9700000000000002E-2</v>
      </c>
      <c r="L3">
        <v>2.2633999999999999</v>
      </c>
      <c r="M3">
        <v>-0.56699999999999995</v>
      </c>
      <c r="N3">
        <v>9.9400000000000002E-2</v>
      </c>
      <c r="O3">
        <v>2.1629999999999998</v>
      </c>
      <c r="P3">
        <v>-0.48089999999999999</v>
      </c>
      <c r="Q3">
        <v>1.24E-2</v>
      </c>
      <c r="R3">
        <v>1.0325</v>
      </c>
      <c r="S3">
        <v>0.87470000000000003</v>
      </c>
    </row>
    <row r="4" spans="1:19" ht="16" x14ac:dyDescent="0.2">
      <c r="A4" t="s">
        <v>11</v>
      </c>
      <c r="B4" s="10" t="str">
        <f>"(("&amp;H4&amp;"*(X4^"&amp;I4&amp;")*X2^"&amp;J4&amp;")+("&amp;K4&amp;"*(X4^"&amp;L4&amp;")*X2^"&amp;M4&amp;")+("&amp;N4&amp;"*(X4^"&amp;O4&amp;")*X2^"&amp;P4&amp;")+("&amp;Q4&amp;"*(X4^"&amp;R4&amp;")*X2^"&amp;S4&amp;"))*1000"</f>
        <v>((0.0259*(X4^1.9044)*X2^0.9715)+(0.0069*(X4^2.0834)*X2^0.5371)+(0.0325*(X4^2.3851)*X2^0)+(0.1683*(X4^1.2764)*X2^0))*1000</v>
      </c>
      <c r="C4" s="10" t="s">
        <v>39</v>
      </c>
      <c r="D4" s="10" t="s">
        <v>40</v>
      </c>
      <c r="F4" s="11" t="str">
        <f>TEXT(B4,)</f>
        <v>((0.0259*(X4^1.9044)*X2^0.9715)+(0.0069*(X4^2.0834)*X2^0.5371)+(0.0325*(X4^2.3851)*X2^0)+(0.1683*(X4^1.2764)*X2^0))*1000</v>
      </c>
      <c r="G4" t="s">
        <v>41</v>
      </c>
      <c r="H4">
        <v>2.5899999999999999E-2</v>
      </c>
      <c r="I4">
        <v>1.9044000000000001</v>
      </c>
      <c r="J4">
        <v>0.97150000000000003</v>
      </c>
      <c r="K4">
        <v>6.8999999999999999E-3</v>
      </c>
      <c r="L4">
        <v>2.0834000000000001</v>
      </c>
      <c r="M4">
        <v>0.53710000000000002</v>
      </c>
      <c r="N4">
        <v>3.2500000000000001E-2</v>
      </c>
      <c r="O4">
        <v>2.3851</v>
      </c>
      <c r="P4">
        <v>0</v>
      </c>
      <c r="Q4">
        <v>0.16830000000000001</v>
      </c>
      <c r="R4">
        <v>1.2764</v>
      </c>
      <c r="S4">
        <v>0</v>
      </c>
    </row>
    <row r="5" spans="1:19" ht="16" x14ac:dyDescent="0.2">
      <c r="A5" t="s">
        <v>15</v>
      </c>
      <c r="B5" s="16" t="s">
        <v>60</v>
      </c>
      <c r="C5" s="16" t="s">
        <v>39</v>
      </c>
      <c r="D5" s="16" t="s">
        <v>40</v>
      </c>
      <c r="E5" s="16" t="s">
        <v>61</v>
      </c>
      <c r="F5" s="11" t="s">
        <v>60</v>
      </c>
      <c r="G5" s="16" t="s">
        <v>41</v>
      </c>
      <c r="H5" s="16">
        <v>2.5899999999999999E-2</v>
      </c>
      <c r="I5" s="16">
        <v>1.9044000000000001</v>
      </c>
      <c r="J5" s="16">
        <v>0.97150000000000003</v>
      </c>
      <c r="K5" s="16">
        <v>6.8999999999999999E-3</v>
      </c>
      <c r="L5" s="16">
        <v>2.0834000000000001</v>
      </c>
      <c r="M5" s="16">
        <v>0.53710000000000002</v>
      </c>
      <c r="N5" s="16">
        <v>3.2500000000000001E-2</v>
      </c>
      <c r="O5" s="16">
        <v>2.3851</v>
      </c>
      <c r="P5" s="16">
        <v>0</v>
      </c>
      <c r="Q5" s="16">
        <v>0.16830000000000001</v>
      </c>
      <c r="R5" s="16">
        <v>1.2764</v>
      </c>
      <c r="S5" s="16">
        <v>0</v>
      </c>
    </row>
    <row r="6" spans="1:19" ht="16" x14ac:dyDescent="0.2">
      <c r="A6" t="s">
        <v>8</v>
      </c>
      <c r="B6" s="10" t="str">
        <f>"(("&amp;H6&amp;"*(X4^"&amp;I6&amp;")*X2^"&amp;J6&amp;")+("&amp;K6&amp;"*(X4^"&amp;L6&amp;")*X2^"&amp;M6&amp;")+("&amp;N6&amp;"*(X4^"&amp;O6&amp;")*X2^"&amp;P6&amp;")+("&amp;Q6&amp;"*(X4^"&amp;R6&amp;")*X2^"&amp;S6&amp;"))*1000"</f>
        <v>((0.0309*(X4^1.7527)*X2^1.0014)+(0.0115*(X4^1.7405)*X2^0.6589)+(0.038*(X4^3.2558)*X2^-1.4218)+(0.2048*(X4^2.5754)*X2^-1.3704))*1000</v>
      </c>
      <c r="C6" s="10" t="s">
        <v>39</v>
      </c>
      <c r="D6" s="10" t="s">
        <v>40</v>
      </c>
      <c r="F6" s="11" t="str">
        <f>TEXT(B6,)</f>
        <v>((0.0309*(X4^1.7527)*X2^1.0014)+(0.0115*(X4^1.7405)*X2^0.6589)+(0.038*(X4^3.2558)*X2^-1.4218)+(0.2048*(X4^2.5754)*X2^-1.3704))*1000</v>
      </c>
      <c r="G6" s="12" t="s">
        <v>41</v>
      </c>
      <c r="H6">
        <v>3.09E-2</v>
      </c>
      <c r="I6">
        <v>1.7526999999999999</v>
      </c>
      <c r="J6">
        <v>1.0014000000000001</v>
      </c>
      <c r="K6">
        <v>1.15E-2</v>
      </c>
      <c r="L6">
        <v>1.7404999999999999</v>
      </c>
      <c r="M6">
        <v>0.65890000000000004</v>
      </c>
      <c r="N6">
        <v>3.7999999999999999E-2</v>
      </c>
      <c r="O6">
        <v>3.2557999999999998</v>
      </c>
      <c r="P6">
        <v>-1.4218</v>
      </c>
      <c r="Q6">
        <v>0.20480000000000001</v>
      </c>
      <c r="R6">
        <v>2.5754000000000001</v>
      </c>
      <c r="S6">
        <v>-1.3704000000000001</v>
      </c>
    </row>
    <row r="7" spans="1:19" ht="16" x14ac:dyDescent="0.2">
      <c r="A7" t="s">
        <v>17</v>
      </c>
      <c r="B7" s="10" t="str">
        <f>"(("&amp;H7&amp;"*(X4^"&amp;I7&amp;")*X2^"&amp;J7&amp;")+("&amp;K7&amp;"*(X4^"&amp;L7&amp;")*X2^"&amp;M7&amp;")+("&amp;N7&amp;"*(X4^"&amp;O7&amp;")*X2^"&amp;P7&amp;")+("&amp;Q7&amp;"*(X4^"&amp;R7&amp;")*X2^"&amp;S7&amp;"))*1000"</f>
        <v>((0.0315*(X4^2.0342)*X2^0.7485)+(0.0283*(X4^2.0907)*X2^0)+(0.0225*(X4^2.4106)*X2^0)+(0.0571*(X4^1.4898)*X2^0))*1000</v>
      </c>
      <c r="C7" s="10" t="s">
        <v>39</v>
      </c>
      <c r="D7" s="10" t="s">
        <v>40</v>
      </c>
      <c r="F7" s="11" t="str">
        <f>TEXT(B7,)</f>
        <v>((0.0315*(X4^2.0342)*X2^0.7485)+(0.0283*(X4^2.0907)*X2^0)+(0.0225*(X4^2.4106)*X2^0)+(0.0571*(X4^1.4898)*X2^0))*1000</v>
      </c>
      <c r="G7" t="s">
        <v>41</v>
      </c>
      <c r="H7">
        <v>3.15E-2</v>
      </c>
      <c r="I7">
        <v>2.0341999999999998</v>
      </c>
      <c r="J7">
        <v>0.74850000000000005</v>
      </c>
      <c r="K7">
        <v>2.8299999999999999E-2</v>
      </c>
      <c r="L7">
        <v>2.0907</v>
      </c>
      <c r="M7">
        <v>0</v>
      </c>
      <c r="N7">
        <v>2.2499999999999999E-2</v>
      </c>
      <c r="O7">
        <v>2.4106000000000001</v>
      </c>
      <c r="P7">
        <v>0</v>
      </c>
      <c r="Q7">
        <v>5.7099999999999998E-2</v>
      </c>
      <c r="R7">
        <v>1.4898</v>
      </c>
      <c r="S7">
        <v>0</v>
      </c>
    </row>
    <row r="8" spans="1:19" ht="16" x14ac:dyDescent="0.2">
      <c r="A8" t="s">
        <v>12</v>
      </c>
      <c r="B8" s="10" t="str">
        <f>"(("&amp;H8&amp;"*(X4^"&amp;I8&amp;")*X2^"&amp;J8&amp;")+("&amp;K8&amp;"*(X4^"&amp;L8&amp;")*X2^"&amp;M8&amp;")+("&amp;N8&amp;"*(X4^"&amp;O8&amp;")*X2^"&amp;P8&amp;")+("&amp;Q8&amp;"*(X4^"&amp;R8&amp;")*X2^"&amp;S8&amp;"))*1000"</f>
        <v>((0.0315*(X4^2.0342)*X2^0.7485)+(0.0283*(X4^2.0907)*X2^0)+(0.0225*(X4^2.4106)*X2^0)+(0.0571*(X4^1.4898)*X2^0))*1000</v>
      </c>
      <c r="C8" s="10" t="s">
        <v>39</v>
      </c>
      <c r="D8" s="10" t="s">
        <v>40</v>
      </c>
      <c r="F8" s="11" t="str">
        <f>TEXT(B8,)</f>
        <v>((0.0315*(X4^2.0342)*X2^0.7485)+(0.0283*(X4^2.0907)*X2^0)+(0.0225*(X4^2.4106)*X2^0)+(0.0571*(X4^1.4898)*X2^0))*1000</v>
      </c>
      <c r="G8" t="s">
        <v>41</v>
      </c>
      <c r="H8">
        <v>3.15E-2</v>
      </c>
      <c r="I8">
        <v>2.0341999999999998</v>
      </c>
      <c r="J8">
        <v>0.74850000000000005</v>
      </c>
      <c r="K8">
        <v>2.8299999999999999E-2</v>
      </c>
      <c r="L8">
        <v>2.0907</v>
      </c>
      <c r="M8">
        <v>0</v>
      </c>
      <c r="N8">
        <v>2.2499999999999999E-2</v>
      </c>
      <c r="O8">
        <v>2.4106000000000001</v>
      </c>
      <c r="P8">
        <v>0</v>
      </c>
      <c r="Q8">
        <v>5.7099999999999998E-2</v>
      </c>
      <c r="R8">
        <v>1.4898</v>
      </c>
      <c r="S8">
        <v>0</v>
      </c>
    </row>
    <row r="9" spans="1:19" ht="16" x14ac:dyDescent="0.2">
      <c r="A9" t="s">
        <v>13</v>
      </c>
      <c r="B9" s="10" t="str">
        <f>"(("&amp;H9&amp;"*(X4^"&amp;I9&amp;")*X2^"&amp;J9&amp;")+("&amp;K9&amp;"*(X4^"&amp;L9&amp;")*X2^"&amp;M9&amp;")+("&amp;N9&amp;"*(X4^"&amp;O9&amp;")*X2^"&amp;P9&amp;")+("&amp;Q9&amp;"*(X4^"&amp;R9&amp;")*X2^"&amp;S9&amp;"))*1000"</f>
        <v>((0.0181*(X4^1.7013)*X2^1.3057)+(0.0101*(X4^1.5956)*X2^0.919)+(0.0005*(X4^2.8004)*X2^0.8603)+(0.1976*(X4^1.4421)*X2^-0.5264))*1000</v>
      </c>
      <c r="C9" s="10" t="s">
        <v>39</v>
      </c>
      <c r="D9" s="10" t="s">
        <v>40</v>
      </c>
      <c r="E9" s="10"/>
      <c r="F9" s="11" t="str">
        <f>TEXT(B9,)</f>
        <v>((0.0181*(X4^1.7013)*X2^1.3057)+(0.0101*(X4^1.5956)*X2^0.919)+(0.0005*(X4^2.8004)*X2^0.8603)+(0.1976*(X4^1.4421)*X2^-0.5264))*1000</v>
      </c>
      <c r="G9" s="12" t="s">
        <v>41</v>
      </c>
      <c r="H9">
        <v>1.8100000000000002E-2</v>
      </c>
      <c r="I9">
        <v>1.7013</v>
      </c>
      <c r="J9">
        <v>1.3057000000000001</v>
      </c>
      <c r="K9">
        <v>1.01E-2</v>
      </c>
      <c r="L9">
        <v>1.5955999999999999</v>
      </c>
      <c r="M9">
        <v>0.91900000000000004</v>
      </c>
      <c r="N9">
        <v>5.0000000000000001E-4</v>
      </c>
      <c r="O9">
        <v>2.8003999999999998</v>
      </c>
      <c r="P9">
        <v>0.86029999999999995</v>
      </c>
      <c r="Q9">
        <v>0.1976</v>
      </c>
      <c r="R9">
        <v>1.4420999999999999</v>
      </c>
      <c r="S9">
        <v>-0.52639999999999998</v>
      </c>
    </row>
    <row r="10" spans="1:19" ht="16" x14ac:dyDescent="0.2">
      <c r="A10" t="s">
        <v>16</v>
      </c>
      <c r="B10" s="10" t="str">
        <f>"(("&amp;H10&amp;"*(X4^"&amp;I10&amp;")*X2^"&amp;J10&amp;")+("&amp;K10&amp;"*(X4^"&amp;L10&amp;")*X2^"&amp;M10&amp;")+("&amp;N10&amp;"*(X4^"&amp;O10&amp;")*X2^"&amp;P10&amp;")+("&amp;Q10&amp;"*(X4^"&amp;R10&amp;")*X2^"&amp;S10&amp;"))*1000"</f>
        <v>((0.0117*(X4^1.7757)*X2^1.2555)+(0.018*(X4^1.8131)*X2^0.5144)+(0.0112*(X4^3.0861)*X2^-0.7164)+(0.0617*(X4^1.8615)*X2^-0.5375))*1000</v>
      </c>
      <c r="C10" s="10" t="s">
        <v>39</v>
      </c>
      <c r="D10" s="10" t="s">
        <v>40</v>
      </c>
      <c r="F10" s="11" t="str">
        <f>TEXT(B10,)</f>
        <v>((0.0117*(X4^1.7757)*X2^1.2555)+(0.018*(X4^1.8131)*X2^0.5144)+(0.0112*(X4^3.0861)*X2^-0.7164)+(0.0617*(X4^1.8615)*X2^-0.5375))*1000</v>
      </c>
      <c r="G10" t="s">
        <v>41</v>
      </c>
      <c r="H10">
        <v>1.17E-2</v>
      </c>
      <c r="I10">
        <v>1.7757000000000001</v>
      </c>
      <c r="J10">
        <v>1.2555000000000001</v>
      </c>
      <c r="K10">
        <v>1.7999999999999999E-2</v>
      </c>
      <c r="L10">
        <v>1.8130999999999999</v>
      </c>
      <c r="M10">
        <v>0.51439999999999997</v>
      </c>
      <c r="N10">
        <v>1.12E-2</v>
      </c>
      <c r="O10">
        <v>3.0861000000000001</v>
      </c>
      <c r="P10">
        <v>-0.71640000000000004</v>
      </c>
      <c r="Q10">
        <v>6.1699999999999998E-2</v>
      </c>
      <c r="R10">
        <v>1.8614999999999999</v>
      </c>
      <c r="S10">
        <v>-0.53749999999999998</v>
      </c>
    </row>
    <row r="11" spans="1:19" ht="16" x14ac:dyDescent="0.2">
      <c r="A11" t="s">
        <v>19</v>
      </c>
      <c r="B11" s="10" t="str">
        <f>"(("&amp;H11&amp;"*(X4^"&amp;I11&amp;")*X2^"&amp;J11&amp;")+("&amp;K11&amp;"*(X4^"&amp;L11&amp;")*X2^"&amp;M11&amp;")+("&amp;N11&amp;"*(X4^"&amp;O11&amp;")*X2^"&amp;P11&amp;")+("&amp;Q11&amp;"*(X4^"&amp;R11&amp;")*X2^"&amp;S11&amp;"))*1000"</f>
        <v>((0.0117*(X4^1.7757)*X2^1.2555)+(0.018*(X4^1.8131)*X2^0.5144)+(0.0112*(X4^3.0861)*X2^-0.7164)+(0.0617*(X4^1.8615)*X2^-0.5375))*1000</v>
      </c>
      <c r="C11" s="10" t="s">
        <v>39</v>
      </c>
      <c r="D11" s="10" t="s">
        <v>40</v>
      </c>
      <c r="F11" s="11" t="str">
        <f>TEXT(B11,)</f>
        <v>((0.0117*(X4^1.7757)*X2^1.2555)+(0.018*(X4^1.8131)*X2^0.5144)+(0.0112*(X4^3.0861)*X2^-0.7164)+(0.0617*(X4^1.8615)*X2^-0.5375))*1000</v>
      </c>
      <c r="G11" t="s">
        <v>41</v>
      </c>
      <c r="H11">
        <v>1.17E-2</v>
      </c>
      <c r="I11">
        <v>1.7757000000000001</v>
      </c>
      <c r="J11">
        <v>1.2555000000000001</v>
      </c>
      <c r="K11">
        <v>1.7999999999999999E-2</v>
      </c>
      <c r="L11">
        <v>1.8130999999999999</v>
      </c>
      <c r="M11">
        <v>0.51439999999999997</v>
      </c>
      <c r="N11">
        <v>1.12E-2</v>
      </c>
      <c r="O11">
        <v>3.0861000000000001</v>
      </c>
      <c r="P11">
        <v>-0.71640000000000004</v>
      </c>
      <c r="Q11">
        <v>6.1699999999999998E-2</v>
      </c>
      <c r="R11">
        <v>1.8614999999999999</v>
      </c>
      <c r="S11">
        <v>-0.53749999999999998</v>
      </c>
    </row>
    <row r="12" spans="1:19" ht="16" x14ac:dyDescent="0.2">
      <c r="A12" t="s">
        <v>20</v>
      </c>
      <c r="B12" s="10" t="str">
        <f>"(("&amp;H12&amp;"*(X4^"&amp;I12&amp;")*X2^"&amp;J12&amp;")+("&amp;K12&amp;"*(X4^"&amp;L12&amp;")*X2^"&amp;M12&amp;")+("&amp;N12&amp;"*(X4^"&amp;O12&amp;")*X2^"&amp;P12&amp;")+("&amp;Q12&amp;"*(X4^"&amp;R12&amp;")*X2^"&amp;S12&amp;"))*1000"</f>
        <v>((0.0315*(X4^2.0342)*X2^0.7485)+(0.0283*(X4^2.0907)*X2^0)+(0.0225*(X4^2.4106)*X2^0)+(0.0571*(X4^1.4898)*X2^0))*1000</v>
      </c>
      <c r="C12" s="10" t="s">
        <v>39</v>
      </c>
      <c r="D12" s="10" t="s">
        <v>40</v>
      </c>
      <c r="F12" s="11" t="str">
        <f>TEXT(B12,)</f>
        <v>((0.0315*(X4^2.0342)*X2^0.7485)+(0.0283*(X4^2.0907)*X2^0)+(0.0225*(X4^2.4106)*X2^0)+(0.0571*(X4^1.4898)*X2^0))*1000</v>
      </c>
      <c r="G12" t="s">
        <v>41</v>
      </c>
      <c r="H12">
        <v>3.15E-2</v>
      </c>
      <c r="I12">
        <v>2.0341999999999998</v>
      </c>
      <c r="J12">
        <v>0.74850000000000005</v>
      </c>
      <c r="K12">
        <v>2.8299999999999999E-2</v>
      </c>
      <c r="L12">
        <v>2.0907</v>
      </c>
      <c r="M12">
        <v>0</v>
      </c>
      <c r="N12">
        <v>2.2499999999999999E-2</v>
      </c>
      <c r="O12">
        <v>2.4106000000000001</v>
      </c>
      <c r="P12">
        <v>0</v>
      </c>
      <c r="Q12">
        <v>5.7099999999999998E-2</v>
      </c>
      <c r="R12">
        <v>1.4898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transect biomass</vt:lpstr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Moran</dc:creator>
  <cp:lastModifiedBy>Emmerson Wilson</cp:lastModifiedBy>
  <dcterms:created xsi:type="dcterms:W3CDTF">2022-11-07T16:43:37Z</dcterms:created>
  <dcterms:modified xsi:type="dcterms:W3CDTF">2023-11-16T14:55:15Z</dcterms:modified>
</cp:coreProperties>
</file>